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ocuments\REALIZOVANÉ PROJEKTY\2023\ČESKÝ BROD\ZATEPLENÍ STŘECHY NEMOCNICE ČB\"/>
    </mc:Choice>
  </mc:AlternateContent>
  <xr:revisionPtr revIDLastSave="0" documentId="8_{5F98D099-FFA7-4175-9641-52445A0552A3}" xr6:coauthVersionLast="47" xr6:coauthVersionMax="47" xr10:uidLastSave="{00000000-0000-0000-0000-000000000000}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Pol'!$A$1:$U$227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81029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17" i="1" s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G217" i="12"/>
  <c r="AC217" i="12"/>
  <c r="AD217" i="12"/>
  <c r="BA193" i="12"/>
  <c r="BA184" i="12"/>
  <c r="BA183" i="12"/>
  <c r="BA182" i="12"/>
  <c r="BA181" i="12"/>
  <c r="BA180" i="12"/>
  <c r="BA179" i="12"/>
  <c r="BA178" i="12"/>
  <c r="BA177" i="12"/>
  <c r="BA154" i="12"/>
  <c r="BA153" i="12"/>
  <c r="BA86" i="12"/>
  <c r="G9" i="12"/>
  <c r="M9" i="12" s="1"/>
  <c r="I9" i="12"/>
  <c r="I8" i="12" s="1"/>
  <c r="K9" i="12"/>
  <c r="K8" i="12" s="1"/>
  <c r="O9" i="12"/>
  <c r="Q9" i="12"/>
  <c r="Q8" i="12" s="1"/>
  <c r="U9" i="12"/>
  <c r="U8" i="12" s="1"/>
  <c r="G11" i="12"/>
  <c r="I11" i="12"/>
  <c r="K11" i="12"/>
  <c r="M11" i="12"/>
  <c r="O11" i="12"/>
  <c r="Q11" i="12"/>
  <c r="U11" i="12"/>
  <c r="G13" i="12"/>
  <c r="I13" i="12"/>
  <c r="K13" i="12"/>
  <c r="M13" i="12"/>
  <c r="O13" i="12"/>
  <c r="Q13" i="12"/>
  <c r="U13" i="12"/>
  <c r="G14" i="12"/>
  <c r="G8" i="12" s="1"/>
  <c r="I14" i="12"/>
  <c r="K14" i="12"/>
  <c r="O14" i="12"/>
  <c r="O8" i="12" s="1"/>
  <c r="Q14" i="12"/>
  <c r="U14" i="12"/>
  <c r="G15" i="12"/>
  <c r="I15" i="12"/>
  <c r="K15" i="12"/>
  <c r="M15" i="12"/>
  <c r="O15" i="12"/>
  <c r="Q15" i="12"/>
  <c r="U15" i="12"/>
  <c r="G16" i="12"/>
  <c r="I16" i="12"/>
  <c r="K16" i="12"/>
  <c r="M16" i="12"/>
  <c r="O16" i="12"/>
  <c r="Q16" i="12"/>
  <c r="U16" i="12"/>
  <c r="G17" i="12"/>
  <c r="I17" i="12"/>
  <c r="K17" i="12"/>
  <c r="M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I21" i="12"/>
  <c r="K21" i="12"/>
  <c r="M21" i="12"/>
  <c r="O21" i="12"/>
  <c r="Q21" i="12"/>
  <c r="U21" i="12"/>
  <c r="G22" i="12"/>
  <c r="O22" i="12"/>
  <c r="G23" i="12"/>
  <c r="M23" i="12" s="1"/>
  <c r="M22" i="12" s="1"/>
  <c r="I23" i="12"/>
  <c r="I22" i="12" s="1"/>
  <c r="K23" i="12"/>
  <c r="K22" i="12" s="1"/>
  <c r="O23" i="12"/>
  <c r="Q23" i="12"/>
  <c r="Q22" i="12" s="1"/>
  <c r="U23" i="12"/>
  <c r="U22" i="12" s="1"/>
  <c r="G24" i="12"/>
  <c r="I24" i="12"/>
  <c r="K24" i="12"/>
  <c r="M24" i="12"/>
  <c r="O24" i="12"/>
  <c r="Q24" i="12"/>
  <c r="U24" i="12"/>
  <c r="G25" i="12"/>
  <c r="I25" i="12"/>
  <c r="K25" i="12"/>
  <c r="M25" i="12"/>
  <c r="O25" i="12"/>
  <c r="Q25" i="12"/>
  <c r="U25" i="12"/>
  <c r="G28" i="12"/>
  <c r="O28" i="12"/>
  <c r="G29" i="12"/>
  <c r="M29" i="12" s="1"/>
  <c r="M28" i="12" s="1"/>
  <c r="I29" i="12"/>
  <c r="I28" i="12" s="1"/>
  <c r="K29" i="12"/>
  <c r="K28" i="12" s="1"/>
  <c r="O29" i="12"/>
  <c r="Q29" i="12"/>
  <c r="Q28" i="12" s="1"/>
  <c r="U29" i="12"/>
  <c r="U28" i="12" s="1"/>
  <c r="K32" i="12"/>
  <c r="U32" i="12"/>
  <c r="G33" i="12"/>
  <c r="I33" i="12"/>
  <c r="I32" i="12" s="1"/>
  <c r="K33" i="12"/>
  <c r="M33" i="12"/>
  <c r="O33" i="12"/>
  <c r="Q33" i="12"/>
  <c r="Q32" i="12" s="1"/>
  <c r="U33" i="12"/>
  <c r="G40" i="12"/>
  <c r="G32" i="12" s="1"/>
  <c r="I40" i="12"/>
  <c r="K40" i="12"/>
  <c r="O40" i="12"/>
  <c r="O32" i="12" s="1"/>
  <c r="Q40" i="12"/>
  <c r="U40" i="12"/>
  <c r="G44" i="12"/>
  <c r="I44" i="12"/>
  <c r="K44" i="12"/>
  <c r="M44" i="12"/>
  <c r="O44" i="12"/>
  <c r="Q44" i="12"/>
  <c r="U44" i="12"/>
  <c r="K48" i="12"/>
  <c r="U48" i="12"/>
  <c r="G49" i="12"/>
  <c r="I49" i="12"/>
  <c r="I48" i="12" s="1"/>
  <c r="K49" i="12"/>
  <c r="M49" i="12"/>
  <c r="O49" i="12"/>
  <c r="Q49" i="12"/>
  <c r="Q48" i="12" s="1"/>
  <c r="U49" i="12"/>
  <c r="G51" i="12"/>
  <c r="G48" i="12" s="1"/>
  <c r="I51" i="12"/>
  <c r="K51" i="12"/>
  <c r="O51" i="12"/>
  <c r="O48" i="12" s="1"/>
  <c r="Q51" i="12"/>
  <c r="U51" i="12"/>
  <c r="G52" i="12"/>
  <c r="I52" i="12"/>
  <c r="K52" i="12"/>
  <c r="M52" i="12"/>
  <c r="O52" i="12"/>
  <c r="Q52" i="12"/>
  <c r="U52" i="12"/>
  <c r="G54" i="12"/>
  <c r="I54" i="12"/>
  <c r="I53" i="12" s="1"/>
  <c r="K54" i="12"/>
  <c r="M54" i="12"/>
  <c r="O54" i="12"/>
  <c r="Q54" i="12"/>
  <c r="Q53" i="12" s="1"/>
  <c r="U54" i="12"/>
  <c r="G57" i="12"/>
  <c r="G53" i="12" s="1"/>
  <c r="I57" i="12"/>
  <c r="K57" i="12"/>
  <c r="K53" i="12" s="1"/>
  <c r="O57" i="12"/>
  <c r="O53" i="12" s="1"/>
  <c r="Q57" i="12"/>
  <c r="U57" i="12"/>
  <c r="U53" i="12" s="1"/>
  <c r="G58" i="12"/>
  <c r="I58" i="12"/>
  <c r="K58" i="12"/>
  <c r="M58" i="12"/>
  <c r="O58" i="12"/>
  <c r="Q58" i="12"/>
  <c r="U58" i="12"/>
  <c r="G61" i="12"/>
  <c r="M61" i="12" s="1"/>
  <c r="I61" i="12"/>
  <c r="K61" i="12"/>
  <c r="O61" i="12"/>
  <c r="Q61" i="12"/>
  <c r="U61" i="12"/>
  <c r="I65" i="12"/>
  <c r="Q65" i="12"/>
  <c r="G66" i="12"/>
  <c r="G65" i="12" s="1"/>
  <c r="I66" i="12"/>
  <c r="K66" i="12"/>
  <c r="K65" i="12" s="1"/>
  <c r="O66" i="12"/>
  <c r="O65" i="12" s="1"/>
  <c r="Q66" i="12"/>
  <c r="U66" i="12"/>
  <c r="U65" i="12" s="1"/>
  <c r="G69" i="12"/>
  <c r="M69" i="12" s="1"/>
  <c r="I69" i="12"/>
  <c r="K69" i="12"/>
  <c r="K68" i="12" s="1"/>
  <c r="O69" i="12"/>
  <c r="O68" i="12" s="1"/>
  <c r="Q69" i="12"/>
  <c r="U69" i="12"/>
  <c r="U68" i="12" s="1"/>
  <c r="G71" i="12"/>
  <c r="I71" i="12"/>
  <c r="I68" i="12" s="1"/>
  <c r="K71" i="12"/>
  <c r="M71" i="12"/>
  <c r="O71" i="12"/>
  <c r="Q71" i="12"/>
  <c r="Q68" i="12" s="1"/>
  <c r="U71" i="12"/>
  <c r="G72" i="12"/>
  <c r="M72" i="12" s="1"/>
  <c r="I72" i="12"/>
  <c r="K72" i="12"/>
  <c r="O72" i="12"/>
  <c r="Q72" i="12"/>
  <c r="U72" i="12"/>
  <c r="G75" i="12"/>
  <c r="I75" i="12"/>
  <c r="K75" i="12"/>
  <c r="M75" i="12"/>
  <c r="O75" i="12"/>
  <c r="Q75" i="12"/>
  <c r="U75" i="12"/>
  <c r="G77" i="12"/>
  <c r="M77" i="12" s="1"/>
  <c r="I77" i="12"/>
  <c r="K77" i="12"/>
  <c r="O77" i="12"/>
  <c r="Q77" i="12"/>
  <c r="U77" i="12"/>
  <c r="G79" i="12"/>
  <c r="I79" i="12"/>
  <c r="K79" i="12"/>
  <c r="M79" i="12"/>
  <c r="O79" i="12"/>
  <c r="Q79" i="12"/>
  <c r="U79" i="12"/>
  <c r="G82" i="12"/>
  <c r="M82" i="12" s="1"/>
  <c r="I82" i="12"/>
  <c r="K82" i="12"/>
  <c r="O82" i="12"/>
  <c r="Q82" i="12"/>
  <c r="U82" i="12"/>
  <c r="G85" i="12"/>
  <c r="M85" i="12" s="1"/>
  <c r="M84" i="12" s="1"/>
  <c r="I85" i="12"/>
  <c r="I84" i="12" s="1"/>
  <c r="K85" i="12"/>
  <c r="K84" i="12" s="1"/>
  <c r="O85" i="12"/>
  <c r="O84" i="12" s="1"/>
  <c r="Q85" i="12"/>
  <c r="Q84" i="12" s="1"/>
  <c r="U85" i="12"/>
  <c r="U84" i="12" s="1"/>
  <c r="G89" i="12"/>
  <c r="G88" i="12" s="1"/>
  <c r="I89" i="12"/>
  <c r="I88" i="12" s="1"/>
  <c r="K89" i="12"/>
  <c r="K88" i="12" s="1"/>
  <c r="O89" i="12"/>
  <c r="O88" i="12" s="1"/>
  <c r="Q89" i="12"/>
  <c r="Q88" i="12" s="1"/>
  <c r="U89" i="12"/>
  <c r="U88" i="12" s="1"/>
  <c r="G97" i="12"/>
  <c r="G96" i="12" s="1"/>
  <c r="I97" i="12"/>
  <c r="I96" i="12" s="1"/>
  <c r="K97" i="12"/>
  <c r="K96" i="12" s="1"/>
  <c r="M97" i="12"/>
  <c r="M96" i="12" s="1"/>
  <c r="O97" i="12"/>
  <c r="O96" i="12" s="1"/>
  <c r="Q97" i="12"/>
  <c r="Q96" i="12" s="1"/>
  <c r="U97" i="12"/>
  <c r="U96" i="12" s="1"/>
  <c r="G103" i="12"/>
  <c r="I103" i="12"/>
  <c r="K103" i="12"/>
  <c r="M103" i="12"/>
  <c r="O103" i="12"/>
  <c r="Q103" i="12"/>
  <c r="U103" i="12"/>
  <c r="G105" i="12"/>
  <c r="I105" i="12"/>
  <c r="K105" i="12"/>
  <c r="M105" i="12"/>
  <c r="O105" i="12"/>
  <c r="Q105" i="12"/>
  <c r="U105" i="12"/>
  <c r="G109" i="12"/>
  <c r="I109" i="12"/>
  <c r="K109" i="12"/>
  <c r="M109" i="12"/>
  <c r="O109" i="12"/>
  <c r="Q109" i="12"/>
  <c r="U109" i="12"/>
  <c r="G110" i="12"/>
  <c r="O110" i="12"/>
  <c r="G111" i="12"/>
  <c r="M111" i="12" s="1"/>
  <c r="M110" i="12" s="1"/>
  <c r="I111" i="12"/>
  <c r="I110" i="12" s="1"/>
  <c r="K111" i="12"/>
  <c r="K110" i="12" s="1"/>
  <c r="O111" i="12"/>
  <c r="Q111" i="12"/>
  <c r="Q110" i="12" s="1"/>
  <c r="U111" i="12"/>
  <c r="U110" i="12" s="1"/>
  <c r="G121" i="12"/>
  <c r="I121" i="12"/>
  <c r="K121" i="12"/>
  <c r="M121" i="12"/>
  <c r="O121" i="12"/>
  <c r="Q121" i="12"/>
  <c r="U121" i="12"/>
  <c r="G125" i="12"/>
  <c r="I125" i="12"/>
  <c r="K125" i="12"/>
  <c r="M125" i="12"/>
  <c r="O125" i="12"/>
  <c r="Q125" i="12"/>
  <c r="U125" i="12"/>
  <c r="G136" i="12"/>
  <c r="M136" i="12" s="1"/>
  <c r="I136" i="12"/>
  <c r="I135" i="12" s="1"/>
  <c r="K136" i="12"/>
  <c r="K135" i="12" s="1"/>
  <c r="O136" i="12"/>
  <c r="Q136" i="12"/>
  <c r="Q135" i="12" s="1"/>
  <c r="U136" i="12"/>
  <c r="U135" i="12" s="1"/>
  <c r="G138" i="12"/>
  <c r="I138" i="12"/>
  <c r="K138" i="12"/>
  <c r="M138" i="12"/>
  <c r="O138" i="12"/>
  <c r="Q138" i="12"/>
  <c r="U138" i="12"/>
  <c r="G140" i="12"/>
  <c r="I140" i="12"/>
  <c r="K140" i="12"/>
  <c r="M140" i="12"/>
  <c r="O140" i="12"/>
  <c r="Q140" i="12"/>
  <c r="U140" i="12"/>
  <c r="G142" i="12"/>
  <c r="M142" i="12" s="1"/>
  <c r="I142" i="12"/>
  <c r="K142" i="12"/>
  <c r="O142" i="12"/>
  <c r="O135" i="12" s="1"/>
  <c r="Q142" i="12"/>
  <c r="U142" i="12"/>
  <c r="G143" i="12"/>
  <c r="M143" i="12" s="1"/>
  <c r="I143" i="12"/>
  <c r="K143" i="12"/>
  <c r="O143" i="12"/>
  <c r="Q143" i="12"/>
  <c r="U143" i="12"/>
  <c r="G145" i="12"/>
  <c r="I145" i="12"/>
  <c r="I144" i="12" s="1"/>
  <c r="K145" i="12"/>
  <c r="M145" i="12"/>
  <c r="O145" i="12"/>
  <c r="Q145" i="12"/>
  <c r="Q144" i="12" s="1"/>
  <c r="U145" i="12"/>
  <c r="G147" i="12"/>
  <c r="G144" i="12" s="1"/>
  <c r="I147" i="12"/>
  <c r="K147" i="12"/>
  <c r="O147" i="12"/>
  <c r="O144" i="12" s="1"/>
  <c r="Q147" i="12"/>
  <c r="U147" i="12"/>
  <c r="G148" i="12"/>
  <c r="I148" i="12"/>
  <c r="K148" i="12"/>
  <c r="M148" i="12"/>
  <c r="O148" i="12"/>
  <c r="Q148" i="12"/>
  <c r="U148" i="12"/>
  <c r="G149" i="12"/>
  <c r="M149" i="12" s="1"/>
  <c r="I149" i="12"/>
  <c r="K149" i="12"/>
  <c r="K144" i="12" s="1"/>
  <c r="O149" i="12"/>
  <c r="Q149" i="12"/>
  <c r="U149" i="12"/>
  <c r="U144" i="12" s="1"/>
  <c r="G150" i="12"/>
  <c r="I150" i="12"/>
  <c r="K150" i="12"/>
  <c r="M150" i="12"/>
  <c r="O150" i="12"/>
  <c r="Q150" i="12"/>
  <c r="U150" i="12"/>
  <c r="G151" i="12"/>
  <c r="M151" i="12" s="1"/>
  <c r="I151" i="12"/>
  <c r="K151" i="12"/>
  <c r="O151" i="12"/>
  <c r="Q151" i="12"/>
  <c r="U151" i="12"/>
  <c r="G152" i="12"/>
  <c r="I152" i="12"/>
  <c r="K152" i="12"/>
  <c r="M152" i="12"/>
  <c r="O152" i="12"/>
  <c r="Q152" i="12"/>
  <c r="U152" i="12"/>
  <c r="G155" i="12"/>
  <c r="M155" i="12" s="1"/>
  <c r="I155" i="12"/>
  <c r="K155" i="12"/>
  <c r="O155" i="12"/>
  <c r="Q155" i="12"/>
  <c r="U155" i="12"/>
  <c r="G156" i="12"/>
  <c r="I156" i="12"/>
  <c r="K156" i="12"/>
  <c r="M156" i="12"/>
  <c r="O156" i="12"/>
  <c r="Q156" i="12"/>
  <c r="U156" i="12"/>
  <c r="G157" i="12"/>
  <c r="M157" i="12" s="1"/>
  <c r="I157" i="12"/>
  <c r="K157" i="12"/>
  <c r="O157" i="12"/>
  <c r="Q157" i="12"/>
  <c r="U157" i="12"/>
  <c r="G158" i="12"/>
  <c r="I158" i="12"/>
  <c r="K158" i="12"/>
  <c r="M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I162" i="12"/>
  <c r="K162" i="12"/>
  <c r="M162" i="12"/>
  <c r="O162" i="12"/>
  <c r="Q162" i="12"/>
  <c r="U162" i="12"/>
  <c r="G163" i="12"/>
  <c r="M163" i="12" s="1"/>
  <c r="I163" i="12"/>
  <c r="K163" i="12"/>
  <c r="O163" i="12"/>
  <c r="Q163" i="12"/>
  <c r="U163" i="12"/>
  <c r="I164" i="12"/>
  <c r="Q164" i="12"/>
  <c r="G165" i="12"/>
  <c r="M165" i="12" s="1"/>
  <c r="M164" i="12" s="1"/>
  <c r="I165" i="12"/>
  <c r="K165" i="12"/>
  <c r="K164" i="12" s="1"/>
  <c r="O165" i="12"/>
  <c r="O164" i="12" s="1"/>
  <c r="Q165" i="12"/>
  <c r="U165" i="12"/>
  <c r="U164" i="12" s="1"/>
  <c r="I167" i="12"/>
  <c r="Q167" i="12"/>
  <c r="G168" i="12"/>
  <c r="G167" i="12" s="1"/>
  <c r="I168" i="12"/>
  <c r="K168" i="12"/>
  <c r="K167" i="12" s="1"/>
  <c r="O168" i="12"/>
  <c r="O167" i="12" s="1"/>
  <c r="Q168" i="12"/>
  <c r="U168" i="12"/>
  <c r="U167" i="12" s="1"/>
  <c r="G170" i="12"/>
  <c r="I170" i="12"/>
  <c r="K170" i="12"/>
  <c r="M170" i="12"/>
  <c r="O170" i="12"/>
  <c r="Q170" i="12"/>
  <c r="U170" i="12"/>
  <c r="G172" i="12"/>
  <c r="M172" i="12" s="1"/>
  <c r="I172" i="12"/>
  <c r="K172" i="12"/>
  <c r="O172" i="12"/>
  <c r="Q172" i="12"/>
  <c r="U172" i="12"/>
  <c r="I174" i="12"/>
  <c r="Q174" i="12"/>
  <c r="G175" i="12"/>
  <c r="G174" i="12" s="1"/>
  <c r="I175" i="12"/>
  <c r="K175" i="12"/>
  <c r="K174" i="12" s="1"/>
  <c r="O175" i="12"/>
  <c r="O174" i="12" s="1"/>
  <c r="Q175" i="12"/>
  <c r="U175" i="12"/>
  <c r="U174" i="12" s="1"/>
  <c r="G176" i="12"/>
  <c r="I176" i="12"/>
  <c r="K176" i="12"/>
  <c r="M176" i="12"/>
  <c r="O176" i="12"/>
  <c r="Q176" i="12"/>
  <c r="U176" i="12"/>
  <c r="G186" i="12"/>
  <c r="I186" i="12"/>
  <c r="I185" i="12" s="1"/>
  <c r="K186" i="12"/>
  <c r="M186" i="12"/>
  <c r="O186" i="12"/>
  <c r="Q186" i="12"/>
  <c r="Q185" i="12" s="1"/>
  <c r="U186" i="12"/>
  <c r="G188" i="12"/>
  <c r="M188" i="12" s="1"/>
  <c r="I188" i="12"/>
  <c r="K188" i="12"/>
  <c r="K185" i="12" s="1"/>
  <c r="O188" i="12"/>
  <c r="Q188" i="12"/>
  <c r="U188" i="12"/>
  <c r="U185" i="12" s="1"/>
  <c r="G190" i="12"/>
  <c r="I190" i="12"/>
  <c r="K190" i="12"/>
  <c r="M190" i="12"/>
  <c r="O190" i="12"/>
  <c r="Q190" i="12"/>
  <c r="U190" i="12"/>
  <c r="G192" i="12"/>
  <c r="M192" i="12" s="1"/>
  <c r="I192" i="12"/>
  <c r="K192" i="12"/>
  <c r="O192" i="12"/>
  <c r="O185" i="12" s="1"/>
  <c r="Q192" i="12"/>
  <c r="U192" i="12"/>
  <c r="G194" i="12"/>
  <c r="I194" i="12"/>
  <c r="O194" i="12"/>
  <c r="Q194" i="12"/>
  <c r="G195" i="12"/>
  <c r="M195" i="12" s="1"/>
  <c r="M194" i="12" s="1"/>
  <c r="I195" i="12"/>
  <c r="K195" i="12"/>
  <c r="K194" i="12" s="1"/>
  <c r="O195" i="12"/>
  <c r="Q195" i="12"/>
  <c r="U195" i="12"/>
  <c r="U194" i="12" s="1"/>
  <c r="G199" i="12"/>
  <c r="M199" i="12" s="1"/>
  <c r="M198" i="12" s="1"/>
  <c r="I199" i="12"/>
  <c r="K199" i="12"/>
  <c r="O199" i="12"/>
  <c r="O198" i="12" s="1"/>
  <c r="Q199" i="12"/>
  <c r="U199" i="12"/>
  <c r="G200" i="12"/>
  <c r="M200" i="12" s="1"/>
  <c r="I200" i="12"/>
  <c r="I198" i="12" s="1"/>
  <c r="K200" i="12"/>
  <c r="O200" i="12"/>
  <c r="Q200" i="12"/>
  <c r="Q198" i="12" s="1"/>
  <c r="U200" i="12"/>
  <c r="G201" i="12"/>
  <c r="M201" i="12" s="1"/>
  <c r="I201" i="12"/>
  <c r="K201" i="12"/>
  <c r="K198" i="12" s="1"/>
  <c r="O201" i="12"/>
  <c r="Q201" i="12"/>
  <c r="U201" i="12"/>
  <c r="U198" i="12" s="1"/>
  <c r="G204" i="12"/>
  <c r="I204" i="12"/>
  <c r="K204" i="12"/>
  <c r="M204" i="12"/>
  <c r="O204" i="12"/>
  <c r="Q204" i="12"/>
  <c r="U204" i="12"/>
  <c r="G205" i="12"/>
  <c r="M205" i="12" s="1"/>
  <c r="I205" i="12"/>
  <c r="K205" i="12"/>
  <c r="O205" i="12"/>
  <c r="Q205" i="12"/>
  <c r="U205" i="12"/>
  <c r="G206" i="12"/>
  <c r="M206" i="12" s="1"/>
  <c r="I206" i="12"/>
  <c r="K206" i="12"/>
  <c r="O206" i="12"/>
  <c r="Q206" i="12"/>
  <c r="U206" i="12"/>
  <c r="G207" i="12"/>
  <c r="M207" i="12" s="1"/>
  <c r="I207" i="12"/>
  <c r="K207" i="12"/>
  <c r="O207" i="12"/>
  <c r="Q207" i="12"/>
  <c r="U207" i="12"/>
  <c r="G209" i="12"/>
  <c r="I209" i="12"/>
  <c r="K209" i="12"/>
  <c r="M209" i="12"/>
  <c r="O209" i="12"/>
  <c r="Q209" i="12"/>
  <c r="U209" i="12"/>
  <c r="G210" i="12"/>
  <c r="M210" i="12" s="1"/>
  <c r="I210" i="12"/>
  <c r="K210" i="12"/>
  <c r="O210" i="12"/>
  <c r="Q210" i="12"/>
  <c r="U210" i="12"/>
  <c r="G211" i="12"/>
  <c r="M211" i="12" s="1"/>
  <c r="I211" i="12"/>
  <c r="K211" i="12"/>
  <c r="O211" i="12"/>
  <c r="Q211" i="12"/>
  <c r="U211" i="12"/>
  <c r="K212" i="12"/>
  <c r="U212" i="12"/>
  <c r="G213" i="12"/>
  <c r="I213" i="12"/>
  <c r="I212" i="12" s="1"/>
  <c r="K213" i="12"/>
  <c r="M213" i="12"/>
  <c r="O213" i="12"/>
  <c r="Q213" i="12"/>
  <c r="Q212" i="12" s="1"/>
  <c r="U213" i="12"/>
  <c r="G214" i="12"/>
  <c r="G212" i="12" s="1"/>
  <c r="I214" i="12"/>
  <c r="K214" i="12"/>
  <c r="O214" i="12"/>
  <c r="O212" i="12" s="1"/>
  <c r="Q214" i="12"/>
  <c r="U214" i="12"/>
  <c r="G215" i="12"/>
  <c r="I215" i="12"/>
  <c r="K215" i="12"/>
  <c r="M215" i="12"/>
  <c r="O215" i="12"/>
  <c r="Q215" i="12"/>
  <c r="U215" i="12"/>
  <c r="I20" i="1"/>
  <c r="I19" i="1"/>
  <c r="I18" i="1"/>
  <c r="I16" i="1"/>
  <c r="I68" i="1"/>
  <c r="G27" i="1"/>
  <c r="F40" i="1"/>
  <c r="G40" i="1"/>
  <c r="G25" i="1" s="1"/>
  <c r="G26" i="1" s="1"/>
  <c r="H40" i="1"/>
  <c r="I40" i="1"/>
  <c r="J39" i="1" s="1"/>
  <c r="J40" i="1"/>
  <c r="H39" i="1"/>
  <c r="I39" i="1" s="1"/>
  <c r="J28" i="1"/>
  <c r="J26" i="1"/>
  <c r="G38" i="1"/>
  <c r="F38" i="1"/>
  <c r="J23" i="1"/>
  <c r="J24" i="1"/>
  <c r="J25" i="1"/>
  <c r="J27" i="1"/>
  <c r="E24" i="1"/>
  <c r="E26" i="1"/>
  <c r="G28" i="1" l="1"/>
  <c r="G23" i="1"/>
  <c r="M212" i="12"/>
  <c r="M185" i="12"/>
  <c r="M68" i="12"/>
  <c r="M135" i="12"/>
  <c r="G198" i="12"/>
  <c r="M175" i="12"/>
  <c r="M174" i="12" s="1"/>
  <c r="M168" i="12"/>
  <c r="M167" i="12" s="1"/>
  <c r="G164" i="12"/>
  <c r="M89" i="12"/>
  <c r="M88" i="12" s="1"/>
  <c r="G84" i="12"/>
  <c r="G68" i="12"/>
  <c r="M66" i="12"/>
  <c r="M65" i="12" s="1"/>
  <c r="M57" i="12"/>
  <c r="M53" i="12" s="1"/>
  <c r="M51" i="12"/>
  <c r="M48" i="12" s="1"/>
  <c r="M40" i="12"/>
  <c r="M32" i="12" s="1"/>
  <c r="M14" i="12"/>
  <c r="M8" i="12" s="1"/>
  <c r="G185" i="12"/>
  <c r="G135" i="12"/>
  <c r="M214" i="12"/>
  <c r="M147" i="12"/>
  <c r="M144" i="12" s="1"/>
  <c r="I21" i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<sst xmlns="http://schemas.openxmlformats.org/spreadsheetml/2006/main" count="815" uniqueCount="407">
  <si>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</si>
  <si>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</si>
  <si>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</si>
  <si>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</si>
  <si>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</si>
  <si>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</si>
  <si>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</si>
  <si>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</si>
  <si>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</si>
  <si>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</si>
  <si>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</si>
  <si>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</si>
  <si>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</si>
  <si>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</si>
  <si>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</si>
  <si>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</si>
  <si>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</si>
  <si>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</si>
  <si>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</si>
  <si>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</si>
  <si>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</si>
  <si>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</si>
  <si>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</si>
  <si>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</si>
  <si>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</si>
  <si>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</si>
  <si>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</si>
  <si>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</si>
  <si>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</si>
  <si>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</si>
  <si>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</si>
  <si>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</si>
  <si>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</si>
  <si>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</si>
  <si>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</si>
  <si>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</si>
  <si>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</si>
  <si>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</si>
  <si>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</si>
  <si>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</si>
  <si>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</si>
  <si>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</si>
  <si>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Nemocnice Český Brod</t>
  </si>
  <si>
    <t>Rozpočet:</t>
  </si>
  <si>
    <t>Misto</t>
  </si>
  <si>
    <t>ing. Martin Škorpík</t>
  </si>
  <si>
    <t>SO 01 - Zateplení střešní konstrukce - pavilonu "F"  Nemocnice Český Brod</t>
  </si>
  <si>
    <t>Město Český Brod</t>
  </si>
  <si>
    <t>Námstí Husovo 70</t>
  </si>
  <si>
    <t>Český Brod</t>
  </si>
  <si>
    <t xml:space="preserve">28201 </t>
  </si>
  <si>
    <t>00235334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</si>
  <si>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</si>
  <si>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</si>
  <si>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</si>
  <si>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</si>
  <si>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</si>
  <si>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</si>
  <si>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</si>
  <si>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</si>
  <si>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</si>
  <si>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</si>
  <si>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</si>
  <si>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</si>
  <si>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</si>
  <si>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</si>
  <si>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</si>
  <si>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</si>
  <si>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</si>
  <si>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</si>
  <si>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</si>
  <si>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</si>
  <si>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</si>
  <si>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</si>
  <si>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</si>
  <si>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</si>
  <si>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</si>
  <si>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</si>
  <si>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</si>
  <si>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</si>
  <si>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</si>
  <si>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721</t>
  </si>
  <si>
    <t>Vnitřní kanalizace</t>
  </si>
  <si>
    <t>728</t>
  </si>
  <si>
    <t>Vzduchotechnika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</si>
  <si>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</si>
  <si>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</si>
  <si>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</si>
  <si>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</si>
  <si>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</si>
  <si>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</si>
  <si>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</si>
  <si>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</si>
  <si>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</si>
  <si>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</si>
  <si>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</si>
  <si>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</si>
  <si>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</si>
  <si>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</si>
  <si>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</si>
  <si>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</si>
  <si>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</si>
  <si>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</si>
  <si>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</si>
  <si>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</si>
  <si>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</si>
  <si>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</si>
  <si>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</si>
  <si>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</si>
  <si>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</si>
  <si>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</si>
  <si>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</si>
  <si>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</si>
  <si>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</si>
  <si>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</si>
  <si>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</si>
  <si>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</si>
  <si>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</si>
  <si>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</si>
  <si>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</si>
  <si>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</si>
  <si>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</si>
  <si>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</si>
  <si>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</si>
  <si>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</si>
  <si>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</si>
  <si>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182001111R00</t>
  </si>
  <si>
    <t>Plošná úprava násypu, nerovnosti do 10 cm v rovině</t>
  </si>
  <si>
    <t>m2</t>
  </si>
  <si>
    <t>POL1_0</t>
  </si>
  <si>
    <t>PAVILON F:15,16*30,16</t>
  </si>
  <si>
    <t>VV</t>
  </si>
  <si>
    <t>184903111R00</t>
  </si>
  <si>
    <t>Výsadba obalených sazenic zem.1,2,3</t>
  </si>
  <si>
    <t>kus</t>
  </si>
  <si>
    <t>550+500+750+250+250+250+250+300+25</t>
  </si>
  <si>
    <t>180-1</t>
  </si>
  <si>
    <t>Kostřava ovčí</t>
  </si>
  <si>
    <t>180-2</t>
  </si>
  <si>
    <t>Kostřava ametystová</t>
  </si>
  <si>
    <t>180-3</t>
  </si>
  <si>
    <t>Kavyl péřovitý</t>
  </si>
  <si>
    <t>180-4</t>
  </si>
  <si>
    <t>Kociánek dvoudomý</t>
  </si>
  <si>
    <t>180-5</t>
  </si>
  <si>
    <t>Tařice skalní</t>
  </si>
  <si>
    <t>180-6</t>
  </si>
  <si>
    <t>Rožec plstnatý</t>
  </si>
  <si>
    <t>180-7</t>
  </si>
  <si>
    <t>Jestřábník oranžový</t>
  </si>
  <si>
    <t>kud</t>
  </si>
  <si>
    <t>180-8</t>
  </si>
  <si>
    <t>Len vytrvalý</t>
  </si>
  <si>
    <t>180-9</t>
  </si>
  <si>
    <t>Mydlice bazalkovitá</t>
  </si>
  <si>
    <t>342267111RT1</t>
  </si>
  <si>
    <t>Obklad VZT potrubí SDK dvoustranný, desky standard tl. 12,5 mm</t>
  </si>
  <si>
    <t>m</t>
  </si>
  <si>
    <t>342264102R00</t>
  </si>
  <si>
    <t>Osazení reviz. dvířek do SDK podhledu, do 0,50 m2, vč. plastopvých dvířek 300/300 mm</t>
  </si>
  <si>
    <t>340271515R00</t>
  </si>
  <si>
    <t>Zazdívka otvorů pl.do 1 m2, pórobet.tvár.,tl.15 cm</t>
  </si>
  <si>
    <t>m3</t>
  </si>
  <si>
    <t>viz bourání luxfer:2,82*0,15</t>
  </si>
  <si>
    <t>odpočet větracích otvorů:-0,9*0,3*0,15*2</t>
  </si>
  <si>
    <t>612474510R00</t>
  </si>
  <si>
    <t>Omítka stěn vnitřní jednovrstvá vápenocementová</t>
  </si>
  <si>
    <t>zdivo míst luxfer:2,82*2</t>
  </si>
  <si>
    <t>odpočet mřížek:-0,9*0,3*4</t>
  </si>
  <si>
    <t>631571010R00</t>
  </si>
  <si>
    <t>Zřízení násypu, podlahy nebo střechy, bez dodávky</t>
  </si>
  <si>
    <t>KAČÍREK:</t>
  </si>
  <si>
    <t>VPUSTI:0,44*0,1*3</t>
  </si>
  <si>
    <t>PLOCHY PŘED ŽEBŘÍKY:1,2*2,2*0,1</t>
  </si>
  <si>
    <t>HUMOZNÍ ZEMINA:</t>
  </si>
  <si>
    <t>PAVILON F:15,16*30,16*0,1</t>
  </si>
  <si>
    <t>odpočet plochy kačírku:-0,264</t>
  </si>
  <si>
    <t>58333663R</t>
  </si>
  <si>
    <t>Kačírek praný frakce 16-32 mm, volně ložený</t>
  </si>
  <si>
    <t>l</t>
  </si>
  <si>
    <t>POL3_0</t>
  </si>
  <si>
    <t>VPUSTI:0,45*0,1*2*100</t>
  </si>
  <si>
    <t>PLOCHY PŘED ŽEBŘÍKY:1,2*2,2*0,1*100</t>
  </si>
  <si>
    <t>10364100.AR</t>
  </si>
  <si>
    <t>Zemina pro zelené střechy  VL</t>
  </si>
  <si>
    <t>PAVILON F:15,16*30,16*0,1*1,02</t>
  </si>
  <si>
    <t>odpočet plochy kačírku:-0,264*1,02</t>
  </si>
  <si>
    <t>943943221R00</t>
  </si>
  <si>
    <t>Montáž lešení prostorové lehké, do 200kg, H 10 m, včetně schodiště</t>
  </si>
  <si>
    <t>PAVILON F:2,5*2*4,5</t>
  </si>
  <si>
    <t>943943821R00</t>
  </si>
  <si>
    <t>Demontáž lešení, prostor. lehké, 200 kPa, H 10 m</t>
  </si>
  <si>
    <t>943943292R00</t>
  </si>
  <si>
    <t>Příplatek za každý měsíc použití k pol..3221, 3222</t>
  </si>
  <si>
    <t>953943113R00</t>
  </si>
  <si>
    <t>Osazení kovových předmětů, 15 kg / kus</t>
  </si>
  <si>
    <t>KOTVÍCÍ BODY:</t>
  </si>
  <si>
    <t>PAVILON F:12</t>
  </si>
  <si>
    <t>953-1</t>
  </si>
  <si>
    <t>Nerezový kotvící bod pro ploché střechy, mechanické kotvení, délka 500 mm</t>
  </si>
  <si>
    <t>953943122R00</t>
  </si>
  <si>
    <t>Osazení kovových předmětů do betonu, 5 kg / kus</t>
  </si>
  <si>
    <t>KAČÍRKOVÁ LIŠTA:</t>
  </si>
  <si>
    <t>PAVILON F:3+3</t>
  </si>
  <si>
    <t>953-2</t>
  </si>
  <si>
    <t>Dodávka - kačírková lišta Al dl. 2,0 m</t>
  </si>
  <si>
    <t>PAVILON F:</t>
  </si>
  <si>
    <t>U VPUSTÍ:3*2*2</t>
  </si>
  <si>
    <t>VÝLEZ ŽEBŘÍKU:2*2</t>
  </si>
  <si>
    <t>962081131R00</t>
  </si>
  <si>
    <t>Bourání příček ze skleněných tvárnic tl. 10 cm</t>
  </si>
  <si>
    <t>pro osazení VZT mřížek:2,35*1,2</t>
  </si>
  <si>
    <t>979082111R00</t>
  </si>
  <si>
    <t>Vnitrostaveništní doprava suti do 10 m</t>
  </si>
  <si>
    <t>t</t>
  </si>
  <si>
    <t>0,16+0,08+0,07</t>
  </si>
  <si>
    <t>979081111R00</t>
  </si>
  <si>
    <t>Odvoz suti a vybour. hmot na skládku do 1 km</t>
  </si>
  <si>
    <t>979081121R00</t>
  </si>
  <si>
    <t>Příplatek k odvozu za každý další 1 km</t>
  </si>
  <si>
    <t>beton - recyklace Hájka:(0,08+0,07)*(35,5-1)</t>
  </si>
  <si>
    <t>skládka Radim:0,16*15</t>
  </si>
  <si>
    <t>979990101R00</t>
  </si>
  <si>
    <t xml:space="preserve">Poplatek za sklád.suti-směs bet.a cihel </t>
  </si>
  <si>
    <t>0,15</t>
  </si>
  <si>
    <t>979990103R00</t>
  </si>
  <si>
    <t>Poplatek za skládku suti - sklobeton</t>
  </si>
  <si>
    <t>0,16</t>
  </si>
  <si>
    <t>971042551R00</t>
  </si>
  <si>
    <t>Vybourání otvorů zdi betonové pl. do 1 m2 všech tl</t>
  </si>
  <si>
    <t>NOUZOVÝ ODTOK:</t>
  </si>
  <si>
    <t>pavilon F:0,52*0,12*0,3*2</t>
  </si>
  <si>
    <t>972012211R00</t>
  </si>
  <si>
    <t>Vybourání otvorů strop prefa pl. 0,09 m2, nad 12cm</t>
  </si>
  <si>
    <t>SVĚTLOVOD:2</t>
  </si>
  <si>
    <t>999281108R00</t>
  </si>
  <si>
    <t>Přesun hmot pro opravy a údržbu do výšky 12 m</t>
  </si>
  <si>
    <t>včetně provozu autojeřábu pro vynesení materiálu na střechu</t>
  </si>
  <si>
    <t>POP</t>
  </si>
  <si>
    <t>0,3+0,06+74,24+0,17+0,28+0,32+1,51+7,01+0,02+0,11+0,4+0,13+0,03+0,16</t>
  </si>
  <si>
    <t>711191172RT2</t>
  </si>
  <si>
    <t>Izolace proti zem.vlhkosti,ochr.textilie,vodorovná, včetně dodávky textílie Netex A PP/300, 500 g/m2</t>
  </si>
  <si>
    <t>PODLOŽKA POVLAKOVÉ KRYTINY:</t>
  </si>
  <si>
    <t>(15,16+30,16)*2*0,52</t>
  </si>
  <si>
    <t>(15,16+30,16)*2*0,42</t>
  </si>
  <si>
    <t>OCHRANNÁ VRSTVA ZELENÉ STŘECHY:</t>
  </si>
  <si>
    <t>712371801RT1</t>
  </si>
  <si>
    <t>Povlaková krytina střech do 10°, fólií PVC, 1 vrstva - fólie ve specifikaci</t>
  </si>
  <si>
    <t>SVĚTLOVODY:(0,6+0,6)*2*0,25*2</t>
  </si>
  <si>
    <t>ODVĚTRÁNÍ VZT:((0,7+0,7)*2*0,4+0,7*0,7)*2</t>
  </si>
  <si>
    <t>28322104R</t>
  </si>
  <si>
    <t>Fólie PVC-P tl. 2,0 mm, š. 1200 mm střešní, se zabudovaným skelným rounem</t>
  </si>
  <si>
    <t>546,8472*1,025</t>
  </si>
  <si>
    <t>712378006R00</t>
  </si>
  <si>
    <t>Rohová lišta vnější VIPLANYL RŠ 100 mm</t>
  </si>
  <si>
    <t>PAVILON F:(15,16+30,16)*2+0,32*4+(15,16+60,16)*2</t>
  </si>
  <si>
    <t>SVĚTLOVOD:0,54*4+0,6*4*2</t>
  </si>
  <si>
    <t>SVĚTLOVODY:0,3*4*3+0,6*4*3+0,6*4*3</t>
  </si>
  <si>
    <t>712-1</t>
  </si>
  <si>
    <t>Odtrhové zkoušky</t>
  </si>
  <si>
    <t>kpl</t>
  </si>
  <si>
    <t>713141123R00</t>
  </si>
  <si>
    <t>Izolace tepelná střech bodově lep. tmelem ,1vrstvá</t>
  </si>
  <si>
    <t>EPS 150 S 200 mm:</t>
  </si>
  <si>
    <t>EPS 150 S 100 mm:</t>
  </si>
  <si>
    <t>EPS 150 S 50 MM:</t>
  </si>
  <si>
    <t>odvětrání VZT:0,7*0,5*4*2+0,7*0,7*2</t>
  </si>
  <si>
    <t>ATIKA 150 100 MM:</t>
  </si>
  <si>
    <t>PAVILON F:(31+16+16+6,05+12,19)*0,42</t>
  </si>
  <si>
    <t>713131142R00</t>
  </si>
  <si>
    <t>Montáž izolace na tmel a hmožd.4 ks/m2, cihla plná</t>
  </si>
  <si>
    <t>Pavilon F:</t>
  </si>
  <si>
    <t>svislá EPS 150 S 100 mm:</t>
  </si>
  <si>
    <t>atika:(15,16+30,16)*2*0,39</t>
  </si>
  <si>
    <t>28375705R</t>
  </si>
  <si>
    <t>Deska izolační stabilizov. EPS 150  1000 x 500 mm</t>
  </si>
  <si>
    <t>PAVILON F:15,16*30,16*0,2*1,025</t>
  </si>
  <si>
    <t>PAVILON F:15,16*30,16*0,1*1,025</t>
  </si>
  <si>
    <t>PAVILON F:15,16*30,16*0,05*1,025+(0,7*0,5*4*2+0,7*0,7*2)*0,05*1,025</t>
  </si>
  <si>
    <t>EPS 150 S 100 MM:</t>
  </si>
  <si>
    <t>vodorovná:(31+16+16+6,05+12,19)*0,42*0,1*1,025</t>
  </si>
  <si>
    <t>svislá:35,349*0,1*1,025</t>
  </si>
  <si>
    <t>721176232R00</t>
  </si>
  <si>
    <t>Potrubí KG svodné (ležaté) zavěšené D 110 x 3,2 mm</t>
  </si>
  <si>
    <t>PAVILON F:9*0,6</t>
  </si>
  <si>
    <t>721273170R00</t>
  </si>
  <si>
    <t xml:space="preserve">Hlavice ventilační přivětrávací </t>
  </si>
  <si>
    <t>PAVILON F:9</t>
  </si>
  <si>
    <t>721231212RT5</t>
  </si>
  <si>
    <t>Vtok střešní sanační v povl.kryt.,střecha zateplen, průměr 110 mm</t>
  </si>
  <si>
    <t>PAVILON F:3</t>
  </si>
  <si>
    <t>721231331R00</t>
  </si>
  <si>
    <t>Vyhřívací sada pro střešní vtoky TopWet</t>
  </si>
  <si>
    <t>721231334R00</t>
  </si>
  <si>
    <t>Elektronický termostat TWT 524 vnější</t>
  </si>
  <si>
    <t>728112112R00</t>
  </si>
  <si>
    <t>Montáž potrubí plechového kruhového do d 200 mm</t>
  </si>
  <si>
    <t>14+8+0,5</t>
  </si>
  <si>
    <t>728212112R00</t>
  </si>
  <si>
    <t>Montáž oblouku plechového kruhového do d 200 mm</t>
  </si>
  <si>
    <t>728314113R00</t>
  </si>
  <si>
    <t>Montáž protidešť. žaluzie čtyřhranné do 0,45 m2</t>
  </si>
  <si>
    <t>728411311R00</t>
  </si>
  <si>
    <t>Montáž vyústě čtyřhranné do 0,04 m2</t>
  </si>
  <si>
    <t>728415112R00</t>
  </si>
  <si>
    <t>Montáž mřížky větrací nebo ventilační do 0,10 m2</t>
  </si>
  <si>
    <t>728415115R00</t>
  </si>
  <si>
    <t>Montáž mřížky větrací nebo ventilační nad 0,20 m2</t>
  </si>
  <si>
    <t>728614212R00</t>
  </si>
  <si>
    <t>Mtž ventilátoru axiál. nízkotl. potrub. do d 200mm, vč. elektrického zapojení</t>
  </si>
  <si>
    <t>na pojit na stávající zásuvkový okruh</t>
  </si>
  <si>
    <t>spínač v chodbičce vedle dveří</t>
  </si>
  <si>
    <t>782-1</t>
  </si>
  <si>
    <t>Stavební přípomoce, vybourání otvorů, začištění omítkou po montáži</t>
  </si>
  <si>
    <t>42981164R</t>
  </si>
  <si>
    <t>Potrubí SPIRO  160/3, délka 2 m</t>
  </si>
  <si>
    <t>42981184R</t>
  </si>
  <si>
    <t>Spiro koleno 90° d 160</t>
  </si>
  <si>
    <t>ks</t>
  </si>
  <si>
    <t>42911714R</t>
  </si>
  <si>
    <t>Tichý ventilátor do potrubí s přepínečem rychlosti, DALAP AP 150 QUIET -33 dB</t>
  </si>
  <si>
    <t>42972820R</t>
  </si>
  <si>
    <t>Mřížka čtyřhranná s nastavitelnými lamelami, 525/75 mm</t>
  </si>
  <si>
    <t>429751208R</t>
  </si>
  <si>
    <t>Objímka M8/M10, 160 mm, pozink., pro ventilační potrubí</t>
  </si>
  <si>
    <t>4295330106R</t>
  </si>
  <si>
    <t>Kovová mřížka se samotížnými lamelami, bez příruby 300 x 300 mm</t>
  </si>
  <si>
    <t>42972830R</t>
  </si>
  <si>
    <t>Mřížka ventilační PVC s pevnou žaluzií, 912 x 362 mm</t>
  </si>
  <si>
    <t>4297311011R</t>
  </si>
  <si>
    <t>PVC větrací mřížka do dveří dvoijtá, 453 x 90 mm</t>
  </si>
  <si>
    <t>762441112RT2</t>
  </si>
  <si>
    <t>Montáž obložení atiky,OSB desky,1vrst.,šroubováním, včetně dodávky desky OSB ECO 3 N tl. 18 mm</t>
  </si>
  <si>
    <t>PAVILON F - ATIKA:(31+16+16+6,05+12,2)*0,42</t>
  </si>
  <si>
    <t>764918335R00</t>
  </si>
  <si>
    <t>Z+M.lemov.z lak.plech.na plochých střech. rš 500</t>
  </si>
  <si>
    <t>PAVILON F - OPLECHOVÁNÍ ATIKY:31+16+16+6,05+12,19</t>
  </si>
  <si>
    <t>764918338R00</t>
  </si>
  <si>
    <t>Z+M.lemov.z lak.plech.na plochých střech. rš 1200, oplechování nouzového odvodnění 500/100</t>
  </si>
  <si>
    <t>PAVILON F:(0,5+0,1)*2*0,64*2</t>
  </si>
  <si>
    <t>764918402R00</t>
  </si>
  <si>
    <t>Z+M lemování trub z lak.ocel.plechu D do 100 mm</t>
  </si>
  <si>
    <t>766624051R00</t>
  </si>
  <si>
    <t>Montáž světlovodu, otvor v krytině a v podhledu</t>
  </si>
  <si>
    <t>611405941R</t>
  </si>
  <si>
    <t>Světlovod 60x60 cm, d=35 cm, do ploché střechy, pevný tubus</t>
  </si>
  <si>
    <t>venkovní i vnitřní straně.</t>
  </si>
  <si>
    <t>akrylátová kopule v čiré barvě</t>
  </si>
  <si>
    <t>pevný hliníkový tubus s vysokoreflexní povrchovou úpravou na vnitřní straně</t>
  </si>
  <si>
    <t>manžeta z parotěsné fólie</t>
  </si>
  <si>
    <t>akrylátovým dvojsklem, kruhový tvar difuzéru</t>
  </si>
  <si>
    <t>767996804R00</t>
  </si>
  <si>
    <t>Demontáž atypických ocelových konstr. do 500 kg</t>
  </si>
  <si>
    <t>kg</t>
  </si>
  <si>
    <t>STÁVAJÍCÍ ŽEBŘÍKY:1*65</t>
  </si>
  <si>
    <t>767832100R00</t>
  </si>
  <si>
    <t xml:space="preserve">Montáž žebříků do zdiva </t>
  </si>
  <si>
    <t>3,6</t>
  </si>
  <si>
    <t>767834101R00</t>
  </si>
  <si>
    <t>Montáž ochranného koše šroubováním</t>
  </si>
  <si>
    <t>2,5</t>
  </si>
  <si>
    <t>767-1</t>
  </si>
  <si>
    <t>Dodávka požárního žebříku - pol. H, vč. ochranného koše a výstupní plošiny z pororoštu</t>
  </si>
  <si>
    <t>DODÁVKA VÝROBKU PRO STAVBU ODBORNOU FIRMOU</t>
  </si>
  <si>
    <t>784195212R00</t>
  </si>
  <si>
    <t>Malba latexová, bílá, 2 x</t>
  </si>
  <si>
    <t>obklad VZT potrubí:3,7*(0,5+0,5)</t>
  </si>
  <si>
    <t>zdivo po montáži mřížek:2,82*2-0,9*0,3*4</t>
  </si>
  <si>
    <t>210010115R00</t>
  </si>
  <si>
    <t>Lišta elektroinstalační PVC š.do 40 mm, samolepicí</t>
  </si>
  <si>
    <t>210010311RT1</t>
  </si>
  <si>
    <t>Krabice univerzální KU, bez zapojení, kruhová, včetně dodávky KU 68-1902 s víčkem</t>
  </si>
  <si>
    <t>210810045R00</t>
  </si>
  <si>
    <t>Kabel CYKY-m 750 V 3 x 1,5 mm2 pevně uložený</t>
  </si>
  <si>
    <t>napojenípro ohře vpustí, napojní v rozvodnici:</t>
  </si>
  <si>
    <t>pavilon F:20+10+5</t>
  </si>
  <si>
    <t>210100001R00</t>
  </si>
  <si>
    <t>Ukončení vodičů v rozvaděči + zapojení do 2,5 mm2</t>
  </si>
  <si>
    <t>210-1</t>
  </si>
  <si>
    <t>Demontáž hromosvodu</t>
  </si>
  <si>
    <t>210-2</t>
  </si>
  <si>
    <t>Revize hromosvodu</t>
  </si>
  <si>
    <t>210220101RT1</t>
  </si>
  <si>
    <t xml:space="preserve">Vodiče svodové FeZn D do 10,Al 10,Cu 8 + podpěry, včetně drátu Al 10 mm </t>
  </si>
  <si>
    <t>PAVILON F:31+31+15,5*4+3,5+1,5+8*1,2</t>
  </si>
  <si>
    <t>210220301RT3</t>
  </si>
  <si>
    <t>Svorka hromosvodová do 2 šroubů /SS, SZ, SO/, včetně dodávky svorky SZ</t>
  </si>
  <si>
    <t>210220431R00</t>
  </si>
  <si>
    <t>Tvarování montážního dílu jímače, ochr.trubky,úhel</t>
  </si>
  <si>
    <t>210220221R00</t>
  </si>
  <si>
    <t>Tyč jímací s upev. do 3 m, na konstr</t>
  </si>
  <si>
    <t>005121010R</t>
  </si>
  <si>
    <t>Zařízení staveniště</t>
  </si>
  <si>
    <t>005241010R</t>
  </si>
  <si>
    <t xml:space="preserve">Dokumentace skutečného provedení </t>
  </si>
  <si>
    <t>Soubor</t>
  </si>
  <si>
    <t>005121020R</t>
  </si>
  <si>
    <t>Provoz zařízení staveniště , opatření pro zajištění provozu zdrav. zařízení</t>
  </si>
  <si>
    <t>kompletní sada s veškerými potřebnými díly pro napojení na</t>
  </si>
  <si>
    <t>odrazivost až 98 %</t>
  </si>
  <si>
    <t>plastový interiérový difuzér matné barvy tvořený</t>
  </si>
  <si>
    <t/>
  </si>
  <si>
    <t>SUM</t>
  </si>
  <si>
    <t>POPUZIV</t>
  </si>
  <si>
    <t>END</t>
  </si>
  <si>
    <t>ZADÍNÍ STAVBY PRO VÝBĚR ZHOTOVITELE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</si>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</sst>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174" fontId="18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405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46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44</v>
      </c>
      <c r="C3" s="112"/>
      <c r="D3" s="113" t="s">
        <v>42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43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47</v>
      </c>
      <c r="E5" s="26"/>
      <c r="F5" s="26"/>
      <c r="G5" s="26"/>
      <c r="H5" s="28" t="s">
        <v>33</v>
      </c>
      <c r="I5" s="122" t="s">
        <v>51</v>
      </c>
      <c r="J5" s="11"/>
    </row>
    <row r="6" spans="1:15" ht="15.75" customHeight="1" x14ac:dyDescent="0.2">
      <c r="A6" s="4"/>
      <c r="B6" s="41"/>
      <c r="C6" s="26"/>
      <c r="D6" s="122" t="s">
        <v>48</v>
      </c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 t="s">
        <v>50</v>
      </c>
      <c r="D7" s="105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45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SUMIF(F47:F67,A16,I47:I67)+SUMIF(F47:F67,"PSU",I47:I67)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SUMIF(F47:F67,A17,I47:I67)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SUMIF(F47:F67,A18,I47:I67)</f>
        <v>0</v>
      </c>
      <c r="J18" s="93"/>
    </row>
    <row r="19" spans="1:10" ht="23.25" customHeight="1" x14ac:dyDescent="0.2">
      <c r="A19" s="193" t="s">
        <v>97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SUMIF(F47:F67,A19,I47:I67)</f>
        <v>0</v>
      </c>
      <c r="J19" s="93"/>
    </row>
    <row r="20" spans="1:10" ht="23.25" customHeight="1" x14ac:dyDescent="0.2">
      <c r="A20" s="193" t="s">
        <v>98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SUMIF(F47:F67,A20,I47:I67)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0</v>
      </c>
      <c r="B39" s="137" t="s">
        <v>52</v>
      </c>
      <c r="C39" s="138" t="s">
        <v>46</v>
      </c>
      <c r="D39" s="139"/>
      <c r="E39" s="139"/>
      <c r="F39" s="147">
        <f>'Rozpočet Pol'!AC217</f>
        <v>0</v>
      </c>
      <c r="G39" s="148">
        <f>'Rozpočet Pol'!AD217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53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55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56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57</v>
      </c>
      <c r="C47" s="175" t="s">
        <v>58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59</v>
      </c>
      <c r="C48" s="165" t="s">
        <v>60</v>
      </c>
      <c r="D48" s="167"/>
      <c r="E48" s="167"/>
      <c r="F48" s="183" t="s">
        <v>23</v>
      </c>
      <c r="G48" s="184"/>
      <c r="H48" s="184"/>
      <c r="I48" s="185">
        <f>'Rozpočet Pol'!G22</f>
        <v>0</v>
      </c>
      <c r="J48" s="185"/>
    </row>
    <row r="49" spans="1:10" ht="25.5" customHeight="1" x14ac:dyDescent="0.2">
      <c r="A49" s="163"/>
      <c r="B49" s="166" t="s">
        <v>61</v>
      </c>
      <c r="C49" s="165" t="s">
        <v>62</v>
      </c>
      <c r="D49" s="167"/>
      <c r="E49" s="167"/>
      <c r="F49" s="183" t="s">
        <v>23</v>
      </c>
      <c r="G49" s="184"/>
      <c r="H49" s="184"/>
      <c r="I49" s="185">
        <f>'Rozpočet Pol'!G28</f>
        <v>0</v>
      </c>
      <c r="J49" s="185"/>
    </row>
    <row r="50" spans="1:10" ht="25.5" customHeight="1" x14ac:dyDescent="0.2">
      <c r="A50" s="163"/>
      <c r="B50" s="166" t="s">
        <v>63</v>
      </c>
      <c r="C50" s="165" t="s">
        <v>64</v>
      </c>
      <c r="D50" s="167"/>
      <c r="E50" s="167"/>
      <c r="F50" s="183" t="s">
        <v>23</v>
      </c>
      <c r="G50" s="184"/>
      <c r="H50" s="184"/>
      <c r="I50" s="185">
        <f>'Rozpočet Pol'!G32</f>
        <v>0</v>
      </c>
      <c r="J50" s="185"/>
    </row>
    <row r="51" spans="1:10" ht="25.5" customHeight="1" x14ac:dyDescent="0.2">
      <c r="A51" s="163"/>
      <c r="B51" s="166" t="s">
        <v>65</v>
      </c>
      <c r="C51" s="165" t="s">
        <v>66</v>
      </c>
      <c r="D51" s="167"/>
      <c r="E51" s="167"/>
      <c r="F51" s="183" t="s">
        <v>23</v>
      </c>
      <c r="G51" s="184"/>
      <c r="H51" s="184"/>
      <c r="I51" s="185">
        <f>'Rozpočet Pol'!G48</f>
        <v>0</v>
      </c>
      <c r="J51" s="185"/>
    </row>
    <row r="52" spans="1:10" ht="25.5" customHeight="1" x14ac:dyDescent="0.2">
      <c r="A52" s="163"/>
      <c r="B52" s="166" t="s">
        <v>67</v>
      </c>
      <c r="C52" s="165" t="s">
        <v>68</v>
      </c>
      <c r="D52" s="167"/>
      <c r="E52" s="167"/>
      <c r="F52" s="183" t="s">
        <v>23</v>
      </c>
      <c r="G52" s="184"/>
      <c r="H52" s="184"/>
      <c r="I52" s="185">
        <f>'Rozpočet Pol'!G53</f>
        <v>0</v>
      </c>
      <c r="J52" s="185"/>
    </row>
    <row r="53" spans="1:10" ht="25.5" customHeight="1" x14ac:dyDescent="0.2">
      <c r="A53" s="163"/>
      <c r="B53" s="166" t="s">
        <v>69</v>
      </c>
      <c r="C53" s="165" t="s">
        <v>70</v>
      </c>
      <c r="D53" s="167"/>
      <c r="E53" s="167"/>
      <c r="F53" s="183" t="s">
        <v>23</v>
      </c>
      <c r="G53" s="184"/>
      <c r="H53" s="184"/>
      <c r="I53" s="185">
        <f>'Rozpočet Pol'!G65</f>
        <v>0</v>
      </c>
      <c r="J53" s="185"/>
    </row>
    <row r="54" spans="1:10" ht="25.5" customHeight="1" x14ac:dyDescent="0.2">
      <c r="A54" s="163"/>
      <c r="B54" s="166" t="s">
        <v>71</v>
      </c>
      <c r="C54" s="165" t="s">
        <v>72</v>
      </c>
      <c r="D54" s="167"/>
      <c r="E54" s="167"/>
      <c r="F54" s="183" t="s">
        <v>23</v>
      </c>
      <c r="G54" s="184"/>
      <c r="H54" s="184"/>
      <c r="I54" s="185">
        <f>'Rozpočet Pol'!G68</f>
        <v>0</v>
      </c>
      <c r="J54" s="185"/>
    </row>
    <row r="55" spans="1:10" ht="25.5" customHeight="1" x14ac:dyDescent="0.2">
      <c r="A55" s="163"/>
      <c r="B55" s="166" t="s">
        <v>73</v>
      </c>
      <c r="C55" s="165" t="s">
        <v>74</v>
      </c>
      <c r="D55" s="167"/>
      <c r="E55" s="167"/>
      <c r="F55" s="183" t="s">
        <v>23</v>
      </c>
      <c r="G55" s="184"/>
      <c r="H55" s="184"/>
      <c r="I55" s="185">
        <f>'Rozpočet Pol'!G84</f>
        <v>0</v>
      </c>
      <c r="J55" s="185"/>
    </row>
    <row r="56" spans="1:10" ht="25.5" customHeight="1" x14ac:dyDescent="0.2">
      <c r="A56" s="163"/>
      <c r="B56" s="166" t="s">
        <v>75</v>
      </c>
      <c r="C56" s="165" t="s">
        <v>76</v>
      </c>
      <c r="D56" s="167"/>
      <c r="E56" s="167"/>
      <c r="F56" s="183" t="s">
        <v>24</v>
      </c>
      <c r="G56" s="184"/>
      <c r="H56" s="184"/>
      <c r="I56" s="185">
        <f>'Rozpočet Pol'!G88</f>
        <v>0</v>
      </c>
      <c r="J56" s="185"/>
    </row>
    <row r="57" spans="1:10" ht="25.5" customHeight="1" x14ac:dyDescent="0.2">
      <c r="A57" s="163"/>
      <c r="B57" s="166" t="s">
        <v>77</v>
      </c>
      <c r="C57" s="165" t="s">
        <v>78</v>
      </c>
      <c r="D57" s="167"/>
      <c r="E57" s="167"/>
      <c r="F57" s="183" t="s">
        <v>24</v>
      </c>
      <c r="G57" s="184"/>
      <c r="H57" s="184"/>
      <c r="I57" s="185">
        <f>'Rozpočet Pol'!G96</f>
        <v>0</v>
      </c>
      <c r="J57" s="185"/>
    </row>
    <row r="58" spans="1:10" ht="25.5" customHeight="1" x14ac:dyDescent="0.2">
      <c r="A58" s="163"/>
      <c r="B58" s="166" t="s">
        <v>79</v>
      </c>
      <c r="C58" s="165" t="s">
        <v>80</v>
      </c>
      <c r="D58" s="167"/>
      <c r="E58" s="167"/>
      <c r="F58" s="183" t="s">
        <v>24</v>
      </c>
      <c r="G58" s="184"/>
      <c r="H58" s="184"/>
      <c r="I58" s="185">
        <f>'Rozpočet Pol'!G110</f>
        <v>0</v>
      </c>
      <c r="J58" s="185"/>
    </row>
    <row r="59" spans="1:10" ht="25.5" customHeight="1" x14ac:dyDescent="0.2">
      <c r="A59" s="163"/>
      <c r="B59" s="166" t="s">
        <v>81</v>
      </c>
      <c r="C59" s="165" t="s">
        <v>82</v>
      </c>
      <c r="D59" s="167"/>
      <c r="E59" s="167"/>
      <c r="F59" s="183" t="s">
        <v>24</v>
      </c>
      <c r="G59" s="184"/>
      <c r="H59" s="184"/>
      <c r="I59" s="185">
        <f>'Rozpočet Pol'!G135</f>
        <v>0</v>
      </c>
      <c r="J59" s="185"/>
    </row>
    <row r="60" spans="1:10" ht="25.5" customHeight="1" x14ac:dyDescent="0.2">
      <c r="A60" s="163"/>
      <c r="B60" s="166" t="s">
        <v>83</v>
      </c>
      <c r="C60" s="165" t="s">
        <v>84</v>
      </c>
      <c r="D60" s="167"/>
      <c r="E60" s="167"/>
      <c r="F60" s="183" t="s">
        <v>24</v>
      </c>
      <c r="G60" s="184"/>
      <c r="H60" s="184"/>
      <c r="I60" s="185">
        <f>'Rozpočet Pol'!G144</f>
        <v>0</v>
      </c>
      <c r="J60" s="185"/>
    </row>
    <row r="61" spans="1:10" ht="25.5" customHeight="1" x14ac:dyDescent="0.2">
      <c r="A61" s="163"/>
      <c r="B61" s="166" t="s">
        <v>85</v>
      </c>
      <c r="C61" s="165" t="s">
        <v>86</v>
      </c>
      <c r="D61" s="167"/>
      <c r="E61" s="167"/>
      <c r="F61" s="183" t="s">
        <v>24</v>
      </c>
      <c r="G61" s="184"/>
      <c r="H61" s="184"/>
      <c r="I61" s="185">
        <f>'Rozpočet Pol'!G164</f>
        <v>0</v>
      </c>
      <c r="J61" s="185"/>
    </row>
    <row r="62" spans="1:10" ht="25.5" customHeight="1" x14ac:dyDescent="0.2">
      <c r="A62" s="163"/>
      <c r="B62" s="166" t="s">
        <v>87</v>
      </c>
      <c r="C62" s="165" t="s">
        <v>88</v>
      </c>
      <c r="D62" s="167"/>
      <c r="E62" s="167"/>
      <c r="F62" s="183" t="s">
        <v>24</v>
      </c>
      <c r="G62" s="184"/>
      <c r="H62" s="184"/>
      <c r="I62" s="185">
        <f>'Rozpočet Pol'!G167</f>
        <v>0</v>
      </c>
      <c r="J62" s="185"/>
    </row>
    <row r="63" spans="1:10" ht="25.5" customHeight="1" x14ac:dyDescent="0.2">
      <c r="A63" s="163"/>
      <c r="B63" s="166" t="s">
        <v>89</v>
      </c>
      <c r="C63" s="165" t="s">
        <v>90</v>
      </c>
      <c r="D63" s="167"/>
      <c r="E63" s="167"/>
      <c r="F63" s="183" t="s">
        <v>24</v>
      </c>
      <c r="G63" s="184"/>
      <c r="H63" s="184"/>
      <c r="I63" s="185">
        <f>'Rozpočet Pol'!G174</f>
        <v>0</v>
      </c>
      <c r="J63" s="185"/>
    </row>
    <row r="64" spans="1:10" ht="25.5" customHeight="1" x14ac:dyDescent="0.2">
      <c r="A64" s="163"/>
      <c r="B64" s="166" t="s">
        <v>91</v>
      </c>
      <c r="C64" s="165" t="s">
        <v>92</v>
      </c>
      <c r="D64" s="167"/>
      <c r="E64" s="167"/>
      <c r="F64" s="183" t="s">
        <v>24</v>
      </c>
      <c r="G64" s="184"/>
      <c r="H64" s="184"/>
      <c r="I64" s="185">
        <f>'Rozpočet Pol'!G185</f>
        <v>0</v>
      </c>
      <c r="J64" s="185"/>
    </row>
    <row r="65" spans="1:10" ht="25.5" customHeight="1" x14ac:dyDescent="0.2">
      <c r="A65" s="163"/>
      <c r="B65" s="166" t="s">
        <v>93</v>
      </c>
      <c r="C65" s="165" t="s">
        <v>94</v>
      </c>
      <c r="D65" s="167"/>
      <c r="E65" s="167"/>
      <c r="F65" s="183" t="s">
        <v>24</v>
      </c>
      <c r="G65" s="184"/>
      <c r="H65" s="184"/>
      <c r="I65" s="185">
        <f>'Rozpočet Pol'!G194</f>
        <v>0</v>
      </c>
      <c r="J65" s="185"/>
    </row>
    <row r="66" spans="1:10" ht="25.5" customHeight="1" x14ac:dyDescent="0.2">
      <c r="A66" s="163"/>
      <c r="B66" s="166" t="s">
        <v>95</v>
      </c>
      <c r="C66" s="165" t="s">
        <v>96</v>
      </c>
      <c r="D66" s="167"/>
      <c r="E66" s="167"/>
      <c r="F66" s="183" t="s">
        <v>25</v>
      </c>
      <c r="G66" s="184"/>
      <c r="H66" s="184"/>
      <c r="I66" s="185">
        <f>'Rozpočet Pol'!G198</f>
        <v>0</v>
      </c>
      <c r="J66" s="185"/>
    </row>
    <row r="67" spans="1:10" ht="25.5" customHeight="1" x14ac:dyDescent="0.2">
      <c r="A67" s="163"/>
      <c r="B67" s="177" t="s">
        <v>97</v>
      </c>
      <c r="C67" s="178" t="s">
        <v>26</v>
      </c>
      <c r="D67" s="179"/>
      <c r="E67" s="179"/>
      <c r="F67" s="186" t="s">
        <v>97</v>
      </c>
      <c r="G67" s="187"/>
      <c r="H67" s="187"/>
      <c r="I67" s="188">
        <f>'Rozpočet Pol'!G212</f>
        <v>0</v>
      </c>
      <c r="J67" s="188"/>
    </row>
    <row r="68" spans="1:10" ht="25.5" customHeight="1" x14ac:dyDescent="0.2">
      <c r="A68" s="164"/>
      <c r="B68" s="170" t="s">
        <v>1</v>
      </c>
      <c r="C68" s="170"/>
      <c r="D68" s="171"/>
      <c r="E68" s="171"/>
      <c r="F68" s="189"/>
      <c r="G68" s="190"/>
      <c r="H68" s="190"/>
      <c r="I68" s="191">
        <f>SUM(I47:I67)</f>
        <v>0</v>
      </c>
      <c r="J68" s="191"/>
    </row>
    <row r="69" spans="1:10" x14ac:dyDescent="0.2">
      <c r="F69" s="192"/>
      <c r="G69" s="130"/>
      <c r="H69" s="192"/>
      <c r="I69" s="130"/>
      <c r="J69" s="130"/>
    </row>
    <row r="70" spans="1:10" x14ac:dyDescent="0.2">
      <c r="F70" s="192"/>
      <c r="G70" s="130"/>
      <c r="H70" s="192"/>
      <c r="I70" s="130"/>
      <c r="J70" s="130"/>
    </row>
    <row r="71" spans="1:10" x14ac:dyDescent="0.2">
      <c r="F71" s="192"/>
      <c r="G71" s="130"/>
      <c r="H71" s="192"/>
      <c r="I71" s="130"/>
      <c r="J7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1">
    <mergeCell ref="I67:J67"/>
    <mergeCell ref="C67:E67"/>
    <mergeCell ref="I68:J68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27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406</v>
      </c>
      <c r="B1" s="195"/>
      <c r="C1" s="195"/>
      <c r="D1" s="195"/>
      <c r="E1" s="195"/>
      <c r="F1" s="195"/>
      <c r="G1" s="195"/>
      <c r="AE1" t="s">
        <v>100</v>
      </c>
    </row>
    <row r="2" spans="1:60" ht="24.95" customHeight="1" x14ac:dyDescent="0.2">
      <c r="A2" s="202" t="s">
        <v>99</v>
      </c>
      <c r="B2" s="196"/>
      <c r="C2" s="197" t="s">
        <v>46</v>
      </c>
      <c r="D2" s="198"/>
      <c r="E2" s="198"/>
      <c r="F2" s="198"/>
      <c r="G2" s="204"/>
      <c r="AE2" t="s">
        <v>101</v>
      </c>
    </row>
    <row r="3" spans="1:60" ht="24.95" customHeight="1" x14ac:dyDescent="0.2">
      <c r="A3" s="203" t="s">
        <v>7</v>
      </c>
      <c r="B3" s="201"/>
      <c r="C3" s="199" t="s">
        <v>42</v>
      </c>
      <c r="D3" s="200"/>
      <c r="E3" s="200"/>
      <c r="F3" s="200"/>
      <c r="G3" s="205"/>
      <c r="AE3" t="s">
        <v>102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103</v>
      </c>
    </row>
    <row r="5" spans="1:60" hidden="1" x14ac:dyDescent="0.2">
      <c r="A5" s="206" t="s">
        <v>104</v>
      </c>
      <c r="B5" s="207"/>
      <c r="C5" s="208"/>
      <c r="D5" s="209"/>
      <c r="E5" s="209"/>
      <c r="F5" s="209"/>
      <c r="G5" s="210"/>
      <c r="AE5" t="s">
        <v>105</v>
      </c>
    </row>
    <row r="7" spans="1:60" ht="38.25" x14ac:dyDescent="0.2">
      <c r="A7" s="216" t="s">
        <v>106</v>
      </c>
      <c r="B7" s="217" t="s">
        <v>107</v>
      </c>
      <c r="C7" s="217" t="s">
        <v>108</v>
      </c>
      <c r="D7" s="216" t="s">
        <v>109</v>
      </c>
      <c r="E7" s="216" t="s">
        <v>110</v>
      </c>
      <c r="F7" s="211" t="s">
        <v>111</v>
      </c>
      <c r="G7" s="237" t="s">
        <v>28</v>
      </c>
      <c r="H7" s="238" t="s">
        <v>29</v>
      </c>
      <c r="I7" s="238" t="s">
        <v>112</v>
      </c>
      <c r="J7" s="238" t="s">
        <v>30</v>
      </c>
      <c r="K7" s="238" t="s">
        <v>113</v>
      </c>
      <c r="L7" s="238" t="s">
        <v>114</v>
      </c>
      <c r="M7" s="238" t="s">
        <v>115</v>
      </c>
      <c r="N7" s="238" t="s">
        <v>116</v>
      </c>
      <c r="O7" s="238" t="s">
        <v>117</v>
      </c>
      <c r="P7" s="238" t="s">
        <v>118</v>
      </c>
      <c r="Q7" s="238" t="s">
        <v>119</v>
      </c>
      <c r="R7" s="238" t="s">
        <v>120</v>
      </c>
      <c r="S7" s="238" t="s">
        <v>121</v>
      </c>
      <c r="T7" s="238" t="s">
        <v>122</v>
      </c>
      <c r="U7" s="219" t="s">
        <v>123</v>
      </c>
    </row>
    <row r="8" spans="1:60" x14ac:dyDescent="0.2">
      <c r="A8" s="239" t="s">
        <v>124</v>
      </c>
      <c r="B8" s="240" t="s">
        <v>57</v>
      </c>
      <c r="C8" s="241" t="s">
        <v>58</v>
      </c>
      <c r="D8" s="218"/>
      <c r="E8" s="242"/>
      <c r="F8" s="243"/>
      <c r="G8" s="243">
        <f>SUMIF(AE9:AE21,"&lt;&gt;NOR",G9:G21)</f>
        <v>0</v>
      </c>
      <c r="H8" s="243"/>
      <c r="I8" s="243">
        <f>SUM(I9:I21)</f>
        <v>0</v>
      </c>
      <c r="J8" s="243"/>
      <c r="K8" s="243">
        <f>SUM(K9:K21)</f>
        <v>0</v>
      </c>
      <c r="L8" s="243"/>
      <c r="M8" s="243">
        <f>SUM(M9:M21)</f>
        <v>0</v>
      </c>
      <c r="N8" s="218"/>
      <c r="O8" s="218">
        <f>SUM(O9:O21)</f>
        <v>0</v>
      </c>
      <c r="P8" s="218"/>
      <c r="Q8" s="218">
        <f>SUM(Q9:Q21)</f>
        <v>0</v>
      </c>
      <c r="R8" s="218"/>
      <c r="S8" s="218"/>
      <c r="T8" s="239"/>
      <c r="U8" s="218">
        <f>SUM(U9:U21)</f>
        <v>166.15</v>
      </c>
      <c r="AE8" t="s">
        <v>125</v>
      </c>
    </row>
    <row r="9" spans="1:60" outlineLevel="1" x14ac:dyDescent="0.2">
      <c r="A9" s="213">
        <v>1</v>
      </c>
      <c r="B9" s="220" t="s">
        <v>126</v>
      </c>
      <c r="C9" s="265" t="s">
        <v>127</v>
      </c>
      <c r="D9" s="222" t="s">
        <v>128</v>
      </c>
      <c r="E9" s="228">
        <v>457.22559999999999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0.09</v>
      </c>
      <c r="U9" s="222">
        <f>ROUND(E9*T9,2)</f>
        <v>41.15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129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20"/>
      <c r="C10" s="266" t="s">
        <v>130</v>
      </c>
      <c r="D10" s="224"/>
      <c r="E10" s="229">
        <v>457.22559999999999</v>
      </c>
      <c r="F10" s="233"/>
      <c r="G10" s="233"/>
      <c r="H10" s="233"/>
      <c r="I10" s="233"/>
      <c r="J10" s="233"/>
      <c r="K10" s="233"/>
      <c r="L10" s="233"/>
      <c r="M10" s="233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131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>
        <v>2</v>
      </c>
      <c r="B11" s="220" t="s">
        <v>132</v>
      </c>
      <c r="C11" s="265" t="s">
        <v>133</v>
      </c>
      <c r="D11" s="222" t="s">
        <v>134</v>
      </c>
      <c r="E11" s="228">
        <v>3125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0.04</v>
      </c>
      <c r="U11" s="222">
        <f>ROUND(E11*T11,2)</f>
        <v>125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129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/>
      <c r="B12" s="220"/>
      <c r="C12" s="266" t="s">
        <v>135</v>
      </c>
      <c r="D12" s="224"/>
      <c r="E12" s="229">
        <v>3125</v>
      </c>
      <c r="F12" s="233"/>
      <c r="G12" s="233"/>
      <c r="H12" s="233"/>
      <c r="I12" s="233"/>
      <c r="J12" s="233"/>
      <c r="K12" s="233"/>
      <c r="L12" s="233"/>
      <c r="M12" s="233"/>
      <c r="N12" s="222"/>
      <c r="O12" s="222"/>
      <c r="P12" s="222"/>
      <c r="Q12" s="222"/>
      <c r="R12" s="222"/>
      <c r="S12" s="222"/>
      <c r="T12" s="223"/>
      <c r="U12" s="222"/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131</v>
      </c>
      <c r="AF12" s="212">
        <v>0</v>
      </c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3</v>
      </c>
      <c r="B13" s="220" t="s">
        <v>136</v>
      </c>
      <c r="C13" s="265" t="s">
        <v>137</v>
      </c>
      <c r="D13" s="222" t="s">
        <v>134</v>
      </c>
      <c r="E13" s="228">
        <v>550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129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4</v>
      </c>
      <c r="B14" s="220" t="s">
        <v>138</v>
      </c>
      <c r="C14" s="265" t="s">
        <v>139</v>
      </c>
      <c r="D14" s="222" t="s">
        <v>134</v>
      </c>
      <c r="E14" s="228">
        <v>500</v>
      </c>
      <c r="F14" s="232"/>
      <c r="G14" s="233">
        <f>ROUND(E14*F14,2)</f>
        <v>0</v>
      </c>
      <c r="H14" s="232"/>
      <c r="I14" s="233">
        <f>ROUND(E14*H14,2)</f>
        <v>0</v>
      </c>
      <c r="J14" s="232"/>
      <c r="K14" s="233">
        <f>ROUND(E14*J14,2)</f>
        <v>0</v>
      </c>
      <c r="L14" s="233">
        <v>21</v>
      </c>
      <c r="M14" s="233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129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5</v>
      </c>
      <c r="B15" s="220" t="s">
        <v>140</v>
      </c>
      <c r="C15" s="265" t="s">
        <v>141</v>
      </c>
      <c r="D15" s="222" t="s">
        <v>134</v>
      </c>
      <c r="E15" s="228">
        <v>750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129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6</v>
      </c>
      <c r="B16" s="220" t="s">
        <v>142</v>
      </c>
      <c r="C16" s="265" t="s">
        <v>143</v>
      </c>
      <c r="D16" s="222" t="s">
        <v>134</v>
      </c>
      <c r="E16" s="228">
        <v>250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129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7</v>
      </c>
      <c r="B17" s="220" t="s">
        <v>144</v>
      </c>
      <c r="C17" s="265" t="s">
        <v>145</v>
      </c>
      <c r="D17" s="222" t="s">
        <v>134</v>
      </c>
      <c r="E17" s="228">
        <v>250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129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8</v>
      </c>
      <c r="B18" s="220" t="s">
        <v>146</v>
      </c>
      <c r="C18" s="265" t="s">
        <v>147</v>
      </c>
      <c r="D18" s="222" t="s">
        <v>134</v>
      </c>
      <c r="E18" s="228">
        <v>250</v>
      </c>
      <c r="F18" s="232"/>
      <c r="G18" s="233">
        <f>ROUND(E18*F18,2)</f>
        <v>0</v>
      </c>
      <c r="H18" s="232"/>
      <c r="I18" s="233">
        <f>ROUND(E18*H18,2)</f>
        <v>0</v>
      </c>
      <c r="J18" s="232"/>
      <c r="K18" s="233">
        <f>ROUND(E18*J18,2)</f>
        <v>0</v>
      </c>
      <c r="L18" s="233">
        <v>21</v>
      </c>
      <c r="M18" s="233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129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">
      <c r="A19" s="213">
        <v>9</v>
      </c>
      <c r="B19" s="220" t="s">
        <v>148</v>
      </c>
      <c r="C19" s="265" t="s">
        <v>149</v>
      </c>
      <c r="D19" s="222" t="s">
        <v>150</v>
      </c>
      <c r="E19" s="228">
        <v>250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2">
        <v>0</v>
      </c>
      <c r="O19" s="222">
        <f>ROUND(E19*N19,5)</f>
        <v>0</v>
      </c>
      <c r="P19" s="222">
        <v>0</v>
      </c>
      <c r="Q19" s="222">
        <f>ROUND(E19*P19,5)</f>
        <v>0</v>
      </c>
      <c r="R19" s="222"/>
      <c r="S19" s="222"/>
      <c r="T19" s="223">
        <v>0</v>
      </c>
      <c r="U19" s="222">
        <f>ROUND(E19*T19,2)</f>
        <v>0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129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10</v>
      </c>
      <c r="B20" s="220" t="s">
        <v>151</v>
      </c>
      <c r="C20" s="265" t="s">
        <v>152</v>
      </c>
      <c r="D20" s="222" t="s">
        <v>134</v>
      </c>
      <c r="E20" s="228">
        <v>300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0</v>
      </c>
      <c r="U20" s="222">
        <f>ROUND(E20*T20,2)</f>
        <v>0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129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>
        <v>11</v>
      </c>
      <c r="B21" s="220" t="s">
        <v>153</v>
      </c>
      <c r="C21" s="265" t="s">
        <v>154</v>
      </c>
      <c r="D21" s="222" t="s">
        <v>134</v>
      </c>
      <c r="E21" s="228">
        <v>250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2">
        <v>0</v>
      </c>
      <c r="O21" s="222">
        <f>ROUND(E21*N21,5)</f>
        <v>0</v>
      </c>
      <c r="P21" s="222">
        <v>0</v>
      </c>
      <c r="Q21" s="222">
        <f>ROUND(E21*P21,5)</f>
        <v>0</v>
      </c>
      <c r="R21" s="222"/>
      <c r="S21" s="222"/>
      <c r="T21" s="223">
        <v>0</v>
      </c>
      <c r="U21" s="222">
        <f>ROUND(E21*T21,2)</f>
        <v>0</v>
      </c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129</v>
      </c>
      <c r="AF21" s="212"/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124</v>
      </c>
      <c r="B22" s="221" t="s">
        <v>59</v>
      </c>
      <c r="C22" s="267" t="s">
        <v>60</v>
      </c>
      <c r="D22" s="225"/>
      <c r="E22" s="230"/>
      <c r="F22" s="234"/>
      <c r="G22" s="234">
        <f>SUMIF(AE23:AE27,"&lt;&gt;NOR",G23:G27)</f>
        <v>0</v>
      </c>
      <c r="H22" s="234"/>
      <c r="I22" s="234">
        <f>SUM(I23:I27)</f>
        <v>0</v>
      </c>
      <c r="J22" s="234"/>
      <c r="K22" s="234">
        <f>SUM(K23:K27)</f>
        <v>0</v>
      </c>
      <c r="L22" s="234"/>
      <c r="M22" s="234">
        <f>SUM(M23:M27)</f>
        <v>0</v>
      </c>
      <c r="N22" s="225"/>
      <c r="O22" s="225">
        <f>SUM(O23:O27)</f>
        <v>0.30499999999999999</v>
      </c>
      <c r="P22" s="225"/>
      <c r="Q22" s="225">
        <f>SUM(Q23:Q27)</f>
        <v>0</v>
      </c>
      <c r="R22" s="225"/>
      <c r="S22" s="225"/>
      <c r="T22" s="226"/>
      <c r="U22" s="225">
        <f>SUM(U23:U27)</f>
        <v>9.129999999999999</v>
      </c>
      <c r="AE22" t="s">
        <v>125</v>
      </c>
    </row>
    <row r="23" spans="1:60" ht="22.5" outlineLevel="1" x14ac:dyDescent="0.2">
      <c r="A23" s="213">
        <v>12</v>
      </c>
      <c r="B23" s="220" t="s">
        <v>155</v>
      </c>
      <c r="C23" s="265" t="s">
        <v>156</v>
      </c>
      <c r="D23" s="222" t="s">
        <v>157</v>
      </c>
      <c r="E23" s="228">
        <v>3.7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2">
        <v>1.1560000000000001E-2</v>
      </c>
      <c r="O23" s="222">
        <f>ROUND(E23*N23,5)</f>
        <v>4.2770000000000002E-2</v>
      </c>
      <c r="P23" s="222">
        <v>0</v>
      </c>
      <c r="Q23" s="222">
        <f>ROUND(E23*P23,5)</f>
        <v>0</v>
      </c>
      <c r="R23" s="222"/>
      <c r="S23" s="222"/>
      <c r="T23" s="223">
        <v>1.6579999999999999</v>
      </c>
      <c r="U23" s="222">
        <f>ROUND(E23*T23,2)</f>
        <v>6.13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129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13</v>
      </c>
      <c r="B24" s="220" t="s">
        <v>158</v>
      </c>
      <c r="C24" s="265" t="s">
        <v>159</v>
      </c>
      <c r="D24" s="222" t="s">
        <v>134</v>
      </c>
      <c r="E24" s="228">
        <v>1</v>
      </c>
      <c r="F24" s="232"/>
      <c r="G24" s="233">
        <f>ROUND(E24*F24,2)</f>
        <v>0</v>
      </c>
      <c r="H24" s="232"/>
      <c r="I24" s="233">
        <f>ROUND(E24*H24,2)</f>
        <v>0</v>
      </c>
      <c r="J24" s="232"/>
      <c r="K24" s="233">
        <f>ROUND(E24*J24,2)</f>
        <v>0</v>
      </c>
      <c r="L24" s="233">
        <v>21</v>
      </c>
      <c r="M24" s="233">
        <f>G24*(1+L24/100)</f>
        <v>0</v>
      </c>
      <c r="N24" s="222">
        <v>2.4000000000000001E-4</v>
      </c>
      <c r="O24" s="222">
        <f>ROUND(E24*N24,5)</f>
        <v>2.4000000000000001E-4</v>
      </c>
      <c r="P24" s="222">
        <v>0</v>
      </c>
      <c r="Q24" s="222">
        <f>ROUND(E24*P24,5)</f>
        <v>0</v>
      </c>
      <c r="R24" s="222"/>
      <c r="S24" s="222"/>
      <c r="T24" s="223">
        <v>1.54</v>
      </c>
      <c r="U24" s="222">
        <f>ROUND(E24*T24,2)</f>
        <v>1.54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129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14</v>
      </c>
      <c r="B25" s="220" t="s">
        <v>160</v>
      </c>
      <c r="C25" s="265" t="s">
        <v>161</v>
      </c>
      <c r="D25" s="222" t="s">
        <v>162</v>
      </c>
      <c r="E25" s="228">
        <v>0.34200000000000003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2">
        <v>0.76605000000000001</v>
      </c>
      <c r="O25" s="222">
        <f>ROUND(E25*N25,5)</f>
        <v>0.26199</v>
      </c>
      <c r="P25" s="222">
        <v>0</v>
      </c>
      <c r="Q25" s="222">
        <f>ROUND(E25*P25,5)</f>
        <v>0</v>
      </c>
      <c r="R25" s="222"/>
      <c r="S25" s="222"/>
      <c r="T25" s="223">
        <v>4.2801900000000002</v>
      </c>
      <c r="U25" s="222">
        <f>ROUND(E25*T25,2)</f>
        <v>1.46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129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13"/>
      <c r="B26" s="220"/>
      <c r="C26" s="266" t="s">
        <v>163</v>
      </c>
      <c r="D26" s="224"/>
      <c r="E26" s="229">
        <v>0.42299999999999999</v>
      </c>
      <c r="F26" s="233"/>
      <c r="G26" s="233"/>
      <c r="H26" s="233"/>
      <c r="I26" s="233"/>
      <c r="J26" s="233"/>
      <c r="K26" s="233"/>
      <c r="L26" s="233"/>
      <c r="M26" s="233"/>
      <c r="N26" s="222"/>
      <c r="O26" s="222"/>
      <c r="P26" s="222"/>
      <c r="Q26" s="222"/>
      <c r="R26" s="222"/>
      <c r="S26" s="222"/>
      <c r="T26" s="223"/>
      <c r="U26" s="222"/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131</v>
      </c>
      <c r="AF26" s="212">
        <v>0</v>
      </c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/>
      <c r="B27" s="220"/>
      <c r="C27" s="266" t="s">
        <v>164</v>
      </c>
      <c r="D27" s="224"/>
      <c r="E27" s="229">
        <v>-8.1000000000000003E-2</v>
      </c>
      <c r="F27" s="233"/>
      <c r="G27" s="233"/>
      <c r="H27" s="233"/>
      <c r="I27" s="233"/>
      <c r="J27" s="233"/>
      <c r="K27" s="233"/>
      <c r="L27" s="233"/>
      <c r="M27" s="233"/>
      <c r="N27" s="222"/>
      <c r="O27" s="222"/>
      <c r="P27" s="222"/>
      <c r="Q27" s="222"/>
      <c r="R27" s="222"/>
      <c r="S27" s="222"/>
      <c r="T27" s="223"/>
      <c r="U27" s="222"/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131</v>
      </c>
      <c r="AF27" s="212">
        <v>0</v>
      </c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14" t="s">
        <v>124</v>
      </c>
      <c r="B28" s="221" t="s">
        <v>61</v>
      </c>
      <c r="C28" s="267" t="s">
        <v>62</v>
      </c>
      <c r="D28" s="225"/>
      <c r="E28" s="230"/>
      <c r="F28" s="234"/>
      <c r="G28" s="234">
        <f>SUMIF(AE29:AE31,"&lt;&gt;NOR",G29:G31)</f>
        <v>0</v>
      </c>
      <c r="H28" s="234"/>
      <c r="I28" s="234">
        <f>SUM(I29:I31)</f>
        <v>0</v>
      </c>
      <c r="J28" s="234"/>
      <c r="K28" s="234">
        <f>SUM(K29:K31)</f>
        <v>0</v>
      </c>
      <c r="L28" s="234"/>
      <c r="M28" s="234">
        <f>SUM(M29:M31)</f>
        <v>0</v>
      </c>
      <c r="N28" s="225"/>
      <c r="O28" s="225">
        <f>SUM(O29:O31)</f>
        <v>5.9830000000000001E-2</v>
      </c>
      <c r="P28" s="225"/>
      <c r="Q28" s="225">
        <f>SUM(Q29:Q31)</f>
        <v>0</v>
      </c>
      <c r="R28" s="225"/>
      <c r="S28" s="225"/>
      <c r="T28" s="226"/>
      <c r="U28" s="225">
        <f>SUM(U29:U31)</f>
        <v>2.14</v>
      </c>
      <c r="AE28" t="s">
        <v>125</v>
      </c>
    </row>
    <row r="29" spans="1:60" outlineLevel="1" x14ac:dyDescent="0.2">
      <c r="A29" s="213">
        <v>15</v>
      </c>
      <c r="B29" s="220" t="s">
        <v>165</v>
      </c>
      <c r="C29" s="265" t="s">
        <v>166</v>
      </c>
      <c r="D29" s="222" t="s">
        <v>128</v>
      </c>
      <c r="E29" s="228">
        <v>4.5599999999999996</v>
      </c>
      <c r="F29" s="232"/>
      <c r="G29" s="233">
        <f>ROUND(E29*F29,2)</f>
        <v>0</v>
      </c>
      <c r="H29" s="232"/>
      <c r="I29" s="233">
        <f>ROUND(E29*H29,2)</f>
        <v>0</v>
      </c>
      <c r="J29" s="232"/>
      <c r="K29" s="233">
        <f>ROUND(E29*J29,2)</f>
        <v>0</v>
      </c>
      <c r="L29" s="233">
        <v>21</v>
      </c>
      <c r="M29" s="233">
        <f>G29*(1+L29/100)</f>
        <v>0</v>
      </c>
      <c r="N29" s="222">
        <v>1.312E-2</v>
      </c>
      <c r="O29" s="222">
        <f>ROUND(E29*N29,5)</f>
        <v>5.9830000000000001E-2</v>
      </c>
      <c r="P29" s="222">
        <v>0</v>
      </c>
      <c r="Q29" s="222">
        <f>ROUND(E29*P29,5)</f>
        <v>0</v>
      </c>
      <c r="R29" s="222"/>
      <c r="S29" s="222"/>
      <c r="T29" s="223">
        <v>0.47</v>
      </c>
      <c r="U29" s="222">
        <f>ROUND(E29*T29,2)</f>
        <v>2.14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129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13"/>
      <c r="B30" s="220"/>
      <c r="C30" s="266" t="s">
        <v>167</v>
      </c>
      <c r="D30" s="224"/>
      <c r="E30" s="229">
        <v>5.64</v>
      </c>
      <c r="F30" s="233"/>
      <c r="G30" s="233"/>
      <c r="H30" s="233"/>
      <c r="I30" s="233"/>
      <c r="J30" s="233"/>
      <c r="K30" s="233"/>
      <c r="L30" s="233"/>
      <c r="M30" s="233"/>
      <c r="N30" s="222"/>
      <c r="O30" s="222"/>
      <c r="P30" s="222"/>
      <c r="Q30" s="222"/>
      <c r="R30" s="222"/>
      <c r="S30" s="222"/>
      <c r="T30" s="223"/>
      <c r="U30" s="222"/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131</v>
      </c>
      <c r="AF30" s="212">
        <v>0</v>
      </c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6" t="s">
        <v>168</v>
      </c>
      <c r="D31" s="224"/>
      <c r="E31" s="229">
        <v>-1.08</v>
      </c>
      <c r="F31" s="233"/>
      <c r="G31" s="233"/>
      <c r="H31" s="233"/>
      <c r="I31" s="233"/>
      <c r="J31" s="233"/>
      <c r="K31" s="233"/>
      <c r="L31" s="233"/>
      <c r="M31" s="233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131</v>
      </c>
      <c r="AF31" s="212">
        <v>0</v>
      </c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">
      <c r="A32" s="214" t="s">
        <v>124</v>
      </c>
      <c r="B32" s="221" t="s">
        <v>63</v>
      </c>
      <c r="C32" s="267" t="s">
        <v>64</v>
      </c>
      <c r="D32" s="225"/>
      <c r="E32" s="230"/>
      <c r="F32" s="234"/>
      <c r="G32" s="234">
        <f>SUMIF(AE33:AE47,"&lt;&gt;NOR",G33:G47)</f>
        <v>0</v>
      </c>
      <c r="H32" s="234"/>
      <c r="I32" s="234">
        <f>SUM(I33:I47)</f>
        <v>0</v>
      </c>
      <c r="J32" s="234"/>
      <c r="K32" s="234">
        <f>SUM(K33:K47)</f>
        <v>0</v>
      </c>
      <c r="L32" s="234"/>
      <c r="M32" s="234">
        <f>SUM(M33:M47)</f>
        <v>0</v>
      </c>
      <c r="N32" s="225"/>
      <c r="O32" s="225">
        <f>SUM(O33:O47)</f>
        <v>74.245010000000008</v>
      </c>
      <c r="P32" s="225"/>
      <c r="Q32" s="225">
        <f>SUM(Q33:Q47)</f>
        <v>0</v>
      </c>
      <c r="R32" s="225"/>
      <c r="S32" s="225"/>
      <c r="T32" s="226"/>
      <c r="U32" s="225">
        <f>SUM(U33:U47)</f>
        <v>84.19</v>
      </c>
      <c r="AE32" t="s">
        <v>125</v>
      </c>
    </row>
    <row r="33" spans="1:60" outlineLevel="1" x14ac:dyDescent="0.2">
      <c r="A33" s="213">
        <v>16</v>
      </c>
      <c r="B33" s="220" t="s">
        <v>169</v>
      </c>
      <c r="C33" s="265" t="s">
        <v>170</v>
      </c>
      <c r="D33" s="222" t="s">
        <v>162</v>
      </c>
      <c r="E33" s="228">
        <v>45.854559999999999</v>
      </c>
      <c r="F33" s="232"/>
      <c r="G33" s="233">
        <f>ROUND(E33*F33,2)</f>
        <v>0</v>
      </c>
      <c r="H33" s="232"/>
      <c r="I33" s="233">
        <f>ROUND(E33*H33,2)</f>
        <v>0</v>
      </c>
      <c r="J33" s="232"/>
      <c r="K33" s="233">
        <f>ROUND(E33*J33,2)</f>
        <v>0</v>
      </c>
      <c r="L33" s="233">
        <v>21</v>
      </c>
      <c r="M33" s="233">
        <f>G33*(1+L33/100)</f>
        <v>0</v>
      </c>
      <c r="N33" s="222">
        <v>0</v>
      </c>
      <c r="O33" s="222">
        <f>ROUND(E33*N33,5)</f>
        <v>0</v>
      </c>
      <c r="P33" s="222">
        <v>0</v>
      </c>
      <c r="Q33" s="222">
        <f>ROUND(E33*P33,5)</f>
        <v>0</v>
      </c>
      <c r="R33" s="222"/>
      <c r="S33" s="222"/>
      <c r="T33" s="223">
        <v>1.8360000000000001</v>
      </c>
      <c r="U33" s="222">
        <f>ROUND(E33*T33,2)</f>
        <v>84.19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129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/>
      <c r="B34" s="220"/>
      <c r="C34" s="266" t="s">
        <v>171</v>
      </c>
      <c r="D34" s="224"/>
      <c r="E34" s="229"/>
      <c r="F34" s="233"/>
      <c r="G34" s="233"/>
      <c r="H34" s="233"/>
      <c r="I34" s="233"/>
      <c r="J34" s="233"/>
      <c r="K34" s="233"/>
      <c r="L34" s="233"/>
      <c r="M34" s="233"/>
      <c r="N34" s="222"/>
      <c r="O34" s="222"/>
      <c r="P34" s="222"/>
      <c r="Q34" s="222"/>
      <c r="R34" s="222"/>
      <c r="S34" s="222"/>
      <c r="T34" s="223"/>
      <c r="U34" s="222"/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131</v>
      </c>
      <c r="AF34" s="212">
        <v>0</v>
      </c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6" t="s">
        <v>172</v>
      </c>
      <c r="D35" s="224"/>
      <c r="E35" s="229">
        <v>0.13200000000000001</v>
      </c>
      <c r="F35" s="233"/>
      <c r="G35" s="233"/>
      <c r="H35" s="233"/>
      <c r="I35" s="233"/>
      <c r="J35" s="233"/>
      <c r="K35" s="233"/>
      <c r="L35" s="233"/>
      <c r="M35" s="233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131</v>
      </c>
      <c r="AF35" s="212">
        <v>0</v>
      </c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/>
      <c r="B36" s="220"/>
      <c r="C36" s="266" t="s">
        <v>173</v>
      </c>
      <c r="D36" s="224"/>
      <c r="E36" s="229">
        <v>0.26400000000000001</v>
      </c>
      <c r="F36" s="233"/>
      <c r="G36" s="233"/>
      <c r="H36" s="233"/>
      <c r="I36" s="233"/>
      <c r="J36" s="233"/>
      <c r="K36" s="233"/>
      <c r="L36" s="233"/>
      <c r="M36" s="233"/>
      <c r="N36" s="222"/>
      <c r="O36" s="222"/>
      <c r="P36" s="222"/>
      <c r="Q36" s="222"/>
      <c r="R36" s="222"/>
      <c r="S36" s="222"/>
      <c r="T36" s="223"/>
      <c r="U36" s="222"/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131</v>
      </c>
      <c r="AF36" s="212">
        <v>0</v>
      </c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/>
      <c r="B37" s="220"/>
      <c r="C37" s="266" t="s">
        <v>174</v>
      </c>
      <c r="D37" s="224"/>
      <c r="E37" s="229"/>
      <c r="F37" s="233"/>
      <c r="G37" s="233"/>
      <c r="H37" s="233"/>
      <c r="I37" s="233"/>
      <c r="J37" s="233"/>
      <c r="K37" s="233"/>
      <c r="L37" s="233"/>
      <c r="M37" s="233"/>
      <c r="N37" s="222"/>
      <c r="O37" s="222"/>
      <c r="P37" s="222"/>
      <c r="Q37" s="222"/>
      <c r="R37" s="222"/>
      <c r="S37" s="222"/>
      <c r="T37" s="223"/>
      <c r="U37" s="222"/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131</v>
      </c>
      <c r="AF37" s="212">
        <v>0</v>
      </c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/>
      <c r="B38" s="220"/>
      <c r="C38" s="266" t="s">
        <v>175</v>
      </c>
      <c r="D38" s="224"/>
      <c r="E38" s="229">
        <v>45.722560000000001</v>
      </c>
      <c r="F38" s="233"/>
      <c r="G38" s="233"/>
      <c r="H38" s="233"/>
      <c r="I38" s="233"/>
      <c r="J38" s="233"/>
      <c r="K38" s="233"/>
      <c r="L38" s="233"/>
      <c r="M38" s="233"/>
      <c r="N38" s="222"/>
      <c r="O38" s="222"/>
      <c r="P38" s="222"/>
      <c r="Q38" s="222"/>
      <c r="R38" s="222"/>
      <c r="S38" s="222"/>
      <c r="T38" s="223"/>
      <c r="U38" s="222"/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131</v>
      </c>
      <c r="AF38" s="212">
        <v>0</v>
      </c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/>
      <c r="B39" s="220"/>
      <c r="C39" s="266" t="s">
        <v>176</v>
      </c>
      <c r="D39" s="224"/>
      <c r="E39" s="229">
        <v>-0.26400000000000001</v>
      </c>
      <c r="F39" s="233"/>
      <c r="G39" s="233"/>
      <c r="H39" s="233"/>
      <c r="I39" s="233"/>
      <c r="J39" s="233"/>
      <c r="K39" s="233"/>
      <c r="L39" s="233"/>
      <c r="M39" s="233"/>
      <c r="N39" s="222"/>
      <c r="O39" s="222"/>
      <c r="P39" s="222"/>
      <c r="Q39" s="222"/>
      <c r="R39" s="222"/>
      <c r="S39" s="222"/>
      <c r="T39" s="223"/>
      <c r="U39" s="222"/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131</v>
      </c>
      <c r="AF39" s="212">
        <v>0</v>
      </c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17</v>
      </c>
      <c r="B40" s="220" t="s">
        <v>177</v>
      </c>
      <c r="C40" s="265" t="s">
        <v>178</v>
      </c>
      <c r="D40" s="222" t="s">
        <v>179</v>
      </c>
      <c r="E40" s="228">
        <v>35.4</v>
      </c>
      <c r="F40" s="232"/>
      <c r="G40" s="233">
        <f>ROUND(E40*F40,2)</f>
        <v>0</v>
      </c>
      <c r="H40" s="232"/>
      <c r="I40" s="233">
        <f>ROUND(E40*H40,2)</f>
        <v>0</v>
      </c>
      <c r="J40" s="232"/>
      <c r="K40" s="233">
        <f>ROUND(E40*J40,2)</f>
        <v>0</v>
      </c>
      <c r="L40" s="233">
        <v>21</v>
      </c>
      <c r="M40" s="233">
        <f>G40*(1+L40/100)</f>
        <v>0</v>
      </c>
      <c r="N40" s="222">
        <v>1.6000000000000001E-3</v>
      </c>
      <c r="O40" s="222">
        <f>ROUND(E40*N40,5)</f>
        <v>5.6640000000000003E-2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180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/>
      <c r="B41" s="220"/>
      <c r="C41" s="266" t="s">
        <v>171</v>
      </c>
      <c r="D41" s="224"/>
      <c r="E41" s="229"/>
      <c r="F41" s="233"/>
      <c r="G41" s="233"/>
      <c r="H41" s="233"/>
      <c r="I41" s="233"/>
      <c r="J41" s="233"/>
      <c r="K41" s="233"/>
      <c r="L41" s="233"/>
      <c r="M41" s="233"/>
      <c r="N41" s="222"/>
      <c r="O41" s="222"/>
      <c r="P41" s="222"/>
      <c r="Q41" s="222"/>
      <c r="R41" s="222"/>
      <c r="S41" s="222"/>
      <c r="T41" s="223"/>
      <c r="U41" s="222"/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131</v>
      </c>
      <c r="AF41" s="212">
        <v>0</v>
      </c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/>
      <c r="B42" s="220"/>
      <c r="C42" s="266" t="s">
        <v>181</v>
      </c>
      <c r="D42" s="224"/>
      <c r="E42" s="229">
        <v>9</v>
      </c>
      <c r="F42" s="233"/>
      <c r="G42" s="233"/>
      <c r="H42" s="233"/>
      <c r="I42" s="233"/>
      <c r="J42" s="233"/>
      <c r="K42" s="233"/>
      <c r="L42" s="233"/>
      <c r="M42" s="233"/>
      <c r="N42" s="222"/>
      <c r="O42" s="222"/>
      <c r="P42" s="222"/>
      <c r="Q42" s="222"/>
      <c r="R42" s="222"/>
      <c r="S42" s="222"/>
      <c r="T42" s="223"/>
      <c r="U42" s="222"/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131</v>
      </c>
      <c r="AF42" s="212">
        <v>0</v>
      </c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/>
      <c r="B43" s="220"/>
      <c r="C43" s="266" t="s">
        <v>182</v>
      </c>
      <c r="D43" s="224"/>
      <c r="E43" s="229">
        <v>26.4</v>
      </c>
      <c r="F43" s="233"/>
      <c r="G43" s="233"/>
      <c r="H43" s="233"/>
      <c r="I43" s="233"/>
      <c r="J43" s="233"/>
      <c r="K43" s="233"/>
      <c r="L43" s="233"/>
      <c r="M43" s="233"/>
      <c r="N43" s="222"/>
      <c r="O43" s="222"/>
      <c r="P43" s="222"/>
      <c r="Q43" s="222"/>
      <c r="R43" s="222"/>
      <c r="S43" s="222"/>
      <c r="T43" s="223"/>
      <c r="U43" s="222"/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131</v>
      </c>
      <c r="AF43" s="212">
        <v>0</v>
      </c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18</v>
      </c>
      <c r="B44" s="220" t="s">
        <v>183</v>
      </c>
      <c r="C44" s="265" t="s">
        <v>184</v>
      </c>
      <c r="D44" s="222" t="s">
        <v>162</v>
      </c>
      <c r="E44" s="228">
        <v>46.367731200000001</v>
      </c>
      <c r="F44" s="232"/>
      <c r="G44" s="233">
        <f>ROUND(E44*F44,2)</f>
        <v>0</v>
      </c>
      <c r="H44" s="232"/>
      <c r="I44" s="233">
        <f>ROUND(E44*H44,2)</f>
        <v>0</v>
      </c>
      <c r="J44" s="232"/>
      <c r="K44" s="233">
        <f>ROUND(E44*J44,2)</f>
        <v>0</v>
      </c>
      <c r="L44" s="233">
        <v>21</v>
      </c>
      <c r="M44" s="233">
        <f>G44*(1+L44/100)</f>
        <v>0</v>
      </c>
      <c r="N44" s="222">
        <v>1.6</v>
      </c>
      <c r="O44" s="222">
        <f>ROUND(E44*N44,5)</f>
        <v>74.188370000000006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180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/>
      <c r="B45" s="220"/>
      <c r="C45" s="266" t="s">
        <v>174</v>
      </c>
      <c r="D45" s="224"/>
      <c r="E45" s="229"/>
      <c r="F45" s="233"/>
      <c r="G45" s="233"/>
      <c r="H45" s="233"/>
      <c r="I45" s="233"/>
      <c r="J45" s="233"/>
      <c r="K45" s="233"/>
      <c r="L45" s="233"/>
      <c r="M45" s="233"/>
      <c r="N45" s="222"/>
      <c r="O45" s="222"/>
      <c r="P45" s="222"/>
      <c r="Q45" s="222"/>
      <c r="R45" s="222"/>
      <c r="S45" s="222"/>
      <c r="T45" s="223"/>
      <c r="U45" s="222"/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131</v>
      </c>
      <c r="AF45" s="212">
        <v>0</v>
      </c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13"/>
      <c r="B46" s="220"/>
      <c r="C46" s="266" t="s">
        <v>185</v>
      </c>
      <c r="D46" s="224"/>
      <c r="E46" s="229">
        <v>46.637011200000003</v>
      </c>
      <c r="F46" s="233"/>
      <c r="G46" s="233"/>
      <c r="H46" s="233"/>
      <c r="I46" s="233"/>
      <c r="J46" s="233"/>
      <c r="K46" s="233"/>
      <c r="L46" s="233"/>
      <c r="M46" s="233"/>
      <c r="N46" s="222"/>
      <c r="O46" s="222"/>
      <c r="P46" s="222"/>
      <c r="Q46" s="222"/>
      <c r="R46" s="222"/>
      <c r="S46" s="222"/>
      <c r="T46" s="223"/>
      <c r="U46" s="222"/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131</v>
      </c>
      <c r="AF46" s="212">
        <v>0</v>
      </c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/>
      <c r="B47" s="220"/>
      <c r="C47" s="266" t="s">
        <v>186</v>
      </c>
      <c r="D47" s="224"/>
      <c r="E47" s="229">
        <v>-0.26928000000000002</v>
      </c>
      <c r="F47" s="233"/>
      <c r="G47" s="233"/>
      <c r="H47" s="233"/>
      <c r="I47" s="233"/>
      <c r="J47" s="233"/>
      <c r="K47" s="233"/>
      <c r="L47" s="233"/>
      <c r="M47" s="233"/>
      <c r="N47" s="222"/>
      <c r="O47" s="222"/>
      <c r="P47" s="222"/>
      <c r="Q47" s="222"/>
      <c r="R47" s="222"/>
      <c r="S47" s="222"/>
      <c r="T47" s="223"/>
      <c r="U47" s="222"/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131</v>
      </c>
      <c r="AF47" s="212">
        <v>0</v>
      </c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x14ac:dyDescent="0.2">
      <c r="A48" s="214" t="s">
        <v>124</v>
      </c>
      <c r="B48" s="221" t="s">
        <v>65</v>
      </c>
      <c r="C48" s="267" t="s">
        <v>66</v>
      </c>
      <c r="D48" s="225"/>
      <c r="E48" s="230"/>
      <c r="F48" s="234"/>
      <c r="G48" s="234">
        <f>SUMIF(AE49:AE52,"&lt;&gt;NOR",G49:G52)</f>
        <v>0</v>
      </c>
      <c r="H48" s="234"/>
      <c r="I48" s="234">
        <f>SUM(I49:I52)</f>
        <v>0</v>
      </c>
      <c r="J48" s="234"/>
      <c r="K48" s="234">
        <f>SUM(K49:K52)</f>
        <v>0</v>
      </c>
      <c r="L48" s="234"/>
      <c r="M48" s="234">
        <f>SUM(M49:M52)</f>
        <v>0</v>
      </c>
      <c r="N48" s="225"/>
      <c r="O48" s="225">
        <f>SUM(O49:O52)</f>
        <v>0.16808000000000001</v>
      </c>
      <c r="P48" s="225"/>
      <c r="Q48" s="225">
        <f>SUM(Q49:Q52)</f>
        <v>0</v>
      </c>
      <c r="R48" s="225"/>
      <c r="S48" s="225"/>
      <c r="T48" s="226"/>
      <c r="U48" s="225">
        <f>SUM(U49:U52)</f>
        <v>1.23</v>
      </c>
      <c r="AE48" t="s">
        <v>125</v>
      </c>
    </row>
    <row r="49" spans="1:60" ht="22.5" outlineLevel="1" x14ac:dyDescent="0.2">
      <c r="A49" s="213">
        <v>19</v>
      </c>
      <c r="B49" s="220" t="s">
        <v>187</v>
      </c>
      <c r="C49" s="265" t="s">
        <v>188</v>
      </c>
      <c r="D49" s="222" t="s">
        <v>162</v>
      </c>
      <c r="E49" s="228">
        <v>22.5</v>
      </c>
      <c r="F49" s="232"/>
      <c r="G49" s="233">
        <f>ROUND(E49*F49,2)</f>
        <v>0</v>
      </c>
      <c r="H49" s="232"/>
      <c r="I49" s="233">
        <f>ROUND(E49*H49,2)</f>
        <v>0</v>
      </c>
      <c r="J49" s="232"/>
      <c r="K49" s="233">
        <f>ROUND(E49*J49,2)</f>
        <v>0</v>
      </c>
      <c r="L49" s="233">
        <v>21</v>
      </c>
      <c r="M49" s="233">
        <f>G49*(1+L49/100)</f>
        <v>0</v>
      </c>
      <c r="N49" s="222">
        <v>7.3499999999999998E-3</v>
      </c>
      <c r="O49" s="222">
        <f>ROUND(E49*N49,5)</f>
        <v>0.16538</v>
      </c>
      <c r="P49" s="222">
        <v>0</v>
      </c>
      <c r="Q49" s="222">
        <f>ROUND(E49*P49,5)</f>
        <v>0</v>
      </c>
      <c r="R49" s="222"/>
      <c r="S49" s="222"/>
      <c r="T49" s="223">
        <v>3.3000000000000002E-2</v>
      </c>
      <c r="U49" s="222">
        <f>ROUND(E49*T49,2)</f>
        <v>0.74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129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/>
      <c r="B50" s="220"/>
      <c r="C50" s="266" t="s">
        <v>189</v>
      </c>
      <c r="D50" s="224"/>
      <c r="E50" s="229">
        <v>22.5</v>
      </c>
      <c r="F50" s="233"/>
      <c r="G50" s="233"/>
      <c r="H50" s="233"/>
      <c r="I50" s="233"/>
      <c r="J50" s="233"/>
      <c r="K50" s="233"/>
      <c r="L50" s="233"/>
      <c r="M50" s="233"/>
      <c r="N50" s="222"/>
      <c r="O50" s="222"/>
      <c r="P50" s="222"/>
      <c r="Q50" s="222"/>
      <c r="R50" s="222"/>
      <c r="S50" s="222"/>
      <c r="T50" s="223"/>
      <c r="U50" s="222"/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131</v>
      </c>
      <c r="AF50" s="212">
        <v>0</v>
      </c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20</v>
      </c>
      <c r="B51" s="220" t="s">
        <v>190</v>
      </c>
      <c r="C51" s="265" t="s">
        <v>191</v>
      </c>
      <c r="D51" s="222" t="s">
        <v>162</v>
      </c>
      <c r="E51" s="228">
        <v>22.5</v>
      </c>
      <c r="F51" s="232"/>
      <c r="G51" s="233">
        <f>ROUND(E51*F51,2)</f>
        <v>0</v>
      </c>
      <c r="H51" s="232"/>
      <c r="I51" s="233">
        <f>ROUND(E51*H51,2)</f>
        <v>0</v>
      </c>
      <c r="J51" s="232"/>
      <c r="K51" s="233">
        <f>ROUND(E51*J51,2)</f>
        <v>0</v>
      </c>
      <c r="L51" s="233">
        <v>21</v>
      </c>
      <c r="M51" s="233">
        <f>G51*(1+L51/100)</f>
        <v>0</v>
      </c>
      <c r="N51" s="222">
        <v>0</v>
      </c>
      <c r="O51" s="222">
        <f>ROUND(E51*N51,5)</f>
        <v>0</v>
      </c>
      <c r="P51" s="222">
        <v>0</v>
      </c>
      <c r="Q51" s="222">
        <f>ROUND(E51*P51,5)</f>
        <v>0</v>
      </c>
      <c r="R51" s="222"/>
      <c r="S51" s="222"/>
      <c r="T51" s="223">
        <v>2.1000000000000001E-2</v>
      </c>
      <c r="U51" s="222">
        <f>ROUND(E51*T51,2)</f>
        <v>0.47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129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21</v>
      </c>
      <c r="B52" s="220" t="s">
        <v>192</v>
      </c>
      <c r="C52" s="265" t="s">
        <v>193</v>
      </c>
      <c r="D52" s="222" t="s">
        <v>162</v>
      </c>
      <c r="E52" s="228">
        <v>22.5</v>
      </c>
      <c r="F52" s="232"/>
      <c r="G52" s="233">
        <f>ROUND(E52*F52,2)</f>
        <v>0</v>
      </c>
      <c r="H52" s="232"/>
      <c r="I52" s="233">
        <f>ROUND(E52*H52,2)</f>
        <v>0</v>
      </c>
      <c r="J52" s="232"/>
      <c r="K52" s="233">
        <f>ROUND(E52*J52,2)</f>
        <v>0</v>
      </c>
      <c r="L52" s="233">
        <v>21</v>
      </c>
      <c r="M52" s="233">
        <f>G52*(1+L52/100)</f>
        <v>0</v>
      </c>
      <c r="N52" s="222">
        <v>1.2E-4</v>
      </c>
      <c r="O52" s="222">
        <f>ROUND(E52*N52,5)</f>
        <v>2.7000000000000001E-3</v>
      </c>
      <c r="P52" s="222">
        <v>0</v>
      </c>
      <c r="Q52" s="222">
        <f>ROUND(E52*P52,5)</f>
        <v>0</v>
      </c>
      <c r="R52" s="222"/>
      <c r="S52" s="222"/>
      <c r="T52" s="223">
        <v>1E-3</v>
      </c>
      <c r="U52" s="222">
        <f>ROUND(E52*T52,2)</f>
        <v>0.02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129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x14ac:dyDescent="0.2">
      <c r="A53" s="214" t="s">
        <v>124</v>
      </c>
      <c r="B53" s="221" t="s">
        <v>67</v>
      </c>
      <c r="C53" s="267" t="s">
        <v>68</v>
      </c>
      <c r="D53" s="225"/>
      <c r="E53" s="230"/>
      <c r="F53" s="234"/>
      <c r="G53" s="234">
        <f>SUMIF(AE54:AE64,"&lt;&gt;NOR",G54:G64)</f>
        <v>0</v>
      </c>
      <c r="H53" s="234"/>
      <c r="I53" s="234">
        <f>SUM(I54:I64)</f>
        <v>0</v>
      </c>
      <c r="J53" s="234"/>
      <c r="K53" s="234">
        <f>SUM(K54:K64)</f>
        <v>0</v>
      </c>
      <c r="L53" s="234"/>
      <c r="M53" s="234">
        <f>SUM(M54:M64)</f>
        <v>0</v>
      </c>
      <c r="N53" s="225"/>
      <c r="O53" s="225">
        <f>SUM(O54:O64)</f>
        <v>0.28170000000000001</v>
      </c>
      <c r="P53" s="225"/>
      <c r="Q53" s="225">
        <f>SUM(Q54:Q64)</f>
        <v>0</v>
      </c>
      <c r="R53" s="225"/>
      <c r="S53" s="225"/>
      <c r="T53" s="226"/>
      <c r="U53" s="225">
        <f>SUM(U54:U64)</f>
        <v>8.4</v>
      </c>
      <c r="AE53" t="s">
        <v>125</v>
      </c>
    </row>
    <row r="54" spans="1:60" outlineLevel="1" x14ac:dyDescent="0.2">
      <c r="A54" s="213">
        <v>22</v>
      </c>
      <c r="B54" s="220" t="s">
        <v>194</v>
      </c>
      <c r="C54" s="265" t="s">
        <v>195</v>
      </c>
      <c r="D54" s="222" t="s">
        <v>134</v>
      </c>
      <c r="E54" s="228">
        <v>12</v>
      </c>
      <c r="F54" s="232"/>
      <c r="G54" s="233">
        <f>ROUND(E54*F54,2)</f>
        <v>0</v>
      </c>
      <c r="H54" s="232"/>
      <c r="I54" s="233">
        <f>ROUND(E54*H54,2)</f>
        <v>0</v>
      </c>
      <c r="J54" s="232"/>
      <c r="K54" s="233">
        <f>ROUND(E54*J54,2)</f>
        <v>0</v>
      </c>
      <c r="L54" s="233">
        <v>21</v>
      </c>
      <c r="M54" s="233">
        <f>G54*(1+L54/100)</f>
        <v>0</v>
      </c>
      <c r="N54" s="222">
        <v>2.3400000000000001E-2</v>
      </c>
      <c r="O54" s="222">
        <f>ROUND(E54*N54,5)</f>
        <v>0.28079999999999999</v>
      </c>
      <c r="P54" s="222">
        <v>0</v>
      </c>
      <c r="Q54" s="222">
        <f>ROUND(E54*P54,5)</f>
        <v>0</v>
      </c>
      <c r="R54" s="222"/>
      <c r="S54" s="222"/>
      <c r="T54" s="223">
        <v>0.5</v>
      </c>
      <c r="U54" s="222">
        <f>ROUND(E54*T54,2)</f>
        <v>6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129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/>
      <c r="B55" s="220"/>
      <c r="C55" s="266" t="s">
        <v>196</v>
      </c>
      <c r="D55" s="224"/>
      <c r="E55" s="229"/>
      <c r="F55" s="233"/>
      <c r="G55" s="233"/>
      <c r="H55" s="233"/>
      <c r="I55" s="233"/>
      <c r="J55" s="233"/>
      <c r="K55" s="233"/>
      <c r="L55" s="233"/>
      <c r="M55" s="233"/>
      <c r="N55" s="222"/>
      <c r="O55" s="222"/>
      <c r="P55" s="222"/>
      <c r="Q55" s="222"/>
      <c r="R55" s="222"/>
      <c r="S55" s="222"/>
      <c r="T55" s="223"/>
      <c r="U55" s="222"/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131</v>
      </c>
      <c r="AF55" s="212">
        <v>0</v>
      </c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/>
      <c r="B56" s="220"/>
      <c r="C56" s="266" t="s">
        <v>197</v>
      </c>
      <c r="D56" s="224"/>
      <c r="E56" s="229">
        <v>12</v>
      </c>
      <c r="F56" s="233"/>
      <c r="G56" s="233"/>
      <c r="H56" s="233"/>
      <c r="I56" s="233"/>
      <c r="J56" s="233"/>
      <c r="K56" s="233"/>
      <c r="L56" s="233"/>
      <c r="M56" s="233"/>
      <c r="N56" s="222"/>
      <c r="O56" s="222"/>
      <c r="P56" s="222"/>
      <c r="Q56" s="222"/>
      <c r="R56" s="222"/>
      <c r="S56" s="222"/>
      <c r="T56" s="223"/>
      <c r="U56" s="222"/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131</v>
      </c>
      <c r="AF56" s="212">
        <v>0</v>
      </c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2.5" outlineLevel="1" x14ac:dyDescent="0.2">
      <c r="A57" s="213">
        <v>23</v>
      </c>
      <c r="B57" s="220" t="s">
        <v>198</v>
      </c>
      <c r="C57" s="265" t="s">
        <v>199</v>
      </c>
      <c r="D57" s="222" t="s">
        <v>134</v>
      </c>
      <c r="E57" s="228">
        <v>12</v>
      </c>
      <c r="F57" s="232"/>
      <c r="G57" s="233">
        <f>ROUND(E57*F57,2)</f>
        <v>0</v>
      </c>
      <c r="H57" s="232"/>
      <c r="I57" s="233">
        <f>ROUND(E57*H57,2)</f>
        <v>0</v>
      </c>
      <c r="J57" s="232"/>
      <c r="K57" s="233">
        <f>ROUND(E57*J57,2)</f>
        <v>0</v>
      </c>
      <c r="L57" s="233">
        <v>21</v>
      </c>
      <c r="M57" s="233">
        <f>G57*(1+L57/100)</f>
        <v>0</v>
      </c>
      <c r="N57" s="222">
        <v>0</v>
      </c>
      <c r="O57" s="222">
        <f>ROUND(E57*N57,5)</f>
        <v>0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129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24</v>
      </c>
      <c r="B58" s="220" t="s">
        <v>200</v>
      </c>
      <c r="C58" s="265" t="s">
        <v>201</v>
      </c>
      <c r="D58" s="222" t="s">
        <v>134</v>
      </c>
      <c r="E58" s="228">
        <v>6</v>
      </c>
      <c r="F58" s="232"/>
      <c r="G58" s="233">
        <f>ROUND(E58*F58,2)</f>
        <v>0</v>
      </c>
      <c r="H58" s="232"/>
      <c r="I58" s="233">
        <f>ROUND(E58*H58,2)</f>
        <v>0</v>
      </c>
      <c r="J58" s="232"/>
      <c r="K58" s="233">
        <f>ROUND(E58*J58,2)</f>
        <v>0</v>
      </c>
      <c r="L58" s="233">
        <v>21</v>
      </c>
      <c r="M58" s="233">
        <f>G58*(1+L58/100)</f>
        <v>0</v>
      </c>
      <c r="N58" s="222">
        <v>1.4999999999999999E-4</v>
      </c>
      <c r="O58" s="222">
        <f>ROUND(E58*N58,5)</f>
        <v>8.9999999999999998E-4</v>
      </c>
      <c r="P58" s="222">
        <v>0</v>
      </c>
      <c r="Q58" s="222">
        <f>ROUND(E58*P58,5)</f>
        <v>0</v>
      </c>
      <c r="R58" s="222"/>
      <c r="S58" s="222"/>
      <c r="T58" s="223">
        <v>0.4</v>
      </c>
      <c r="U58" s="222">
        <f>ROUND(E58*T58,2)</f>
        <v>2.4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129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/>
      <c r="B59" s="220"/>
      <c r="C59" s="266" t="s">
        <v>202</v>
      </c>
      <c r="D59" s="224"/>
      <c r="E59" s="229"/>
      <c r="F59" s="233"/>
      <c r="G59" s="233"/>
      <c r="H59" s="233"/>
      <c r="I59" s="233"/>
      <c r="J59" s="233"/>
      <c r="K59" s="233"/>
      <c r="L59" s="233"/>
      <c r="M59" s="233"/>
      <c r="N59" s="222"/>
      <c r="O59" s="222"/>
      <c r="P59" s="222"/>
      <c r="Q59" s="222"/>
      <c r="R59" s="222"/>
      <c r="S59" s="222"/>
      <c r="T59" s="223"/>
      <c r="U59" s="222"/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131</v>
      </c>
      <c r="AF59" s="212">
        <v>0</v>
      </c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1" x14ac:dyDescent="0.2">
      <c r="A60" s="213"/>
      <c r="B60" s="220"/>
      <c r="C60" s="266" t="s">
        <v>203</v>
      </c>
      <c r="D60" s="224"/>
      <c r="E60" s="229">
        <v>6</v>
      </c>
      <c r="F60" s="233"/>
      <c r="G60" s="233"/>
      <c r="H60" s="233"/>
      <c r="I60" s="233"/>
      <c r="J60" s="233"/>
      <c r="K60" s="233"/>
      <c r="L60" s="233"/>
      <c r="M60" s="233"/>
      <c r="N60" s="222"/>
      <c r="O60" s="222"/>
      <c r="P60" s="222"/>
      <c r="Q60" s="222"/>
      <c r="R60" s="222"/>
      <c r="S60" s="222"/>
      <c r="T60" s="223"/>
      <c r="U60" s="222"/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131</v>
      </c>
      <c r="AF60" s="212">
        <v>0</v>
      </c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13">
        <v>25</v>
      </c>
      <c r="B61" s="220" t="s">
        <v>204</v>
      </c>
      <c r="C61" s="265" t="s">
        <v>205</v>
      </c>
      <c r="D61" s="222" t="s">
        <v>157</v>
      </c>
      <c r="E61" s="228">
        <v>16</v>
      </c>
      <c r="F61" s="232"/>
      <c r="G61" s="233">
        <f>ROUND(E61*F61,2)</f>
        <v>0</v>
      </c>
      <c r="H61" s="232"/>
      <c r="I61" s="233">
        <f>ROUND(E61*H61,2)</f>
        <v>0</v>
      </c>
      <c r="J61" s="232"/>
      <c r="K61" s="233">
        <f>ROUND(E61*J61,2)</f>
        <v>0</v>
      </c>
      <c r="L61" s="233">
        <v>21</v>
      </c>
      <c r="M61" s="233">
        <f>G61*(1+L61/100)</f>
        <v>0</v>
      </c>
      <c r="N61" s="222">
        <v>0</v>
      </c>
      <c r="O61" s="222">
        <f>ROUND(E61*N61,5)</f>
        <v>0</v>
      </c>
      <c r="P61" s="222">
        <v>0</v>
      </c>
      <c r="Q61" s="222">
        <f>ROUND(E61*P61,5)</f>
        <v>0</v>
      </c>
      <c r="R61" s="222"/>
      <c r="S61" s="222"/>
      <c r="T61" s="223">
        <v>0</v>
      </c>
      <c r="U61" s="222">
        <f>ROUND(E61*T61,2)</f>
        <v>0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129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/>
      <c r="B62" s="220"/>
      <c r="C62" s="266" t="s">
        <v>206</v>
      </c>
      <c r="D62" s="224"/>
      <c r="E62" s="229"/>
      <c r="F62" s="233"/>
      <c r="G62" s="233"/>
      <c r="H62" s="233"/>
      <c r="I62" s="233"/>
      <c r="J62" s="233"/>
      <c r="K62" s="233"/>
      <c r="L62" s="233"/>
      <c r="M62" s="233"/>
      <c r="N62" s="222"/>
      <c r="O62" s="222"/>
      <c r="P62" s="222"/>
      <c r="Q62" s="222"/>
      <c r="R62" s="222"/>
      <c r="S62" s="222"/>
      <c r="T62" s="223"/>
      <c r="U62" s="222"/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131</v>
      </c>
      <c r="AF62" s="212">
        <v>0</v>
      </c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20"/>
      <c r="C63" s="266" t="s">
        <v>207</v>
      </c>
      <c r="D63" s="224"/>
      <c r="E63" s="229">
        <v>12</v>
      </c>
      <c r="F63" s="233"/>
      <c r="G63" s="233"/>
      <c r="H63" s="233"/>
      <c r="I63" s="233"/>
      <c r="J63" s="233"/>
      <c r="K63" s="233"/>
      <c r="L63" s="233"/>
      <c r="M63" s="233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131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/>
      <c r="B64" s="220"/>
      <c r="C64" s="266" t="s">
        <v>208</v>
      </c>
      <c r="D64" s="224"/>
      <c r="E64" s="229">
        <v>4</v>
      </c>
      <c r="F64" s="233"/>
      <c r="G64" s="233"/>
      <c r="H64" s="233"/>
      <c r="I64" s="233"/>
      <c r="J64" s="233"/>
      <c r="K64" s="233"/>
      <c r="L64" s="233"/>
      <c r="M64" s="233"/>
      <c r="N64" s="222"/>
      <c r="O64" s="222"/>
      <c r="P64" s="222"/>
      <c r="Q64" s="222"/>
      <c r="R64" s="222"/>
      <c r="S64" s="222"/>
      <c r="T64" s="223"/>
      <c r="U64" s="222"/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131</v>
      </c>
      <c r="AF64" s="212">
        <v>0</v>
      </c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x14ac:dyDescent="0.2">
      <c r="A65" s="214" t="s">
        <v>124</v>
      </c>
      <c r="B65" s="221" t="s">
        <v>69</v>
      </c>
      <c r="C65" s="267" t="s">
        <v>70</v>
      </c>
      <c r="D65" s="225"/>
      <c r="E65" s="230"/>
      <c r="F65" s="234"/>
      <c r="G65" s="234">
        <f>SUMIF(AE66:AE67,"&lt;&gt;NOR",G66:G67)</f>
        <v>0</v>
      </c>
      <c r="H65" s="234"/>
      <c r="I65" s="234">
        <f>SUM(I66:I67)</f>
        <v>0</v>
      </c>
      <c r="J65" s="234"/>
      <c r="K65" s="234">
        <f>SUM(K66:K67)</f>
        <v>0</v>
      </c>
      <c r="L65" s="234"/>
      <c r="M65" s="234">
        <f>SUM(M66:M67)</f>
        <v>0</v>
      </c>
      <c r="N65" s="225"/>
      <c r="O65" s="225">
        <f>SUM(O66:O67)</f>
        <v>1.89E-3</v>
      </c>
      <c r="P65" s="225"/>
      <c r="Q65" s="225">
        <f>SUM(Q66:Q67)</f>
        <v>0.15509999999999999</v>
      </c>
      <c r="R65" s="225"/>
      <c r="S65" s="225"/>
      <c r="T65" s="226"/>
      <c r="U65" s="225">
        <f>SUM(U66:U67)</f>
        <v>1.07</v>
      </c>
      <c r="AE65" t="s">
        <v>125</v>
      </c>
    </row>
    <row r="66" spans="1:60" outlineLevel="1" x14ac:dyDescent="0.2">
      <c r="A66" s="213">
        <v>26</v>
      </c>
      <c r="B66" s="220" t="s">
        <v>209</v>
      </c>
      <c r="C66" s="265" t="s">
        <v>210</v>
      </c>
      <c r="D66" s="222" t="s">
        <v>128</v>
      </c>
      <c r="E66" s="228">
        <v>2.82</v>
      </c>
      <c r="F66" s="232"/>
      <c r="G66" s="233">
        <f>ROUND(E66*F66,2)</f>
        <v>0</v>
      </c>
      <c r="H66" s="232"/>
      <c r="I66" s="233">
        <f>ROUND(E66*H66,2)</f>
        <v>0</v>
      </c>
      <c r="J66" s="232"/>
      <c r="K66" s="233">
        <f>ROUND(E66*J66,2)</f>
        <v>0</v>
      </c>
      <c r="L66" s="233">
        <v>21</v>
      </c>
      <c r="M66" s="233">
        <f>G66*(1+L66/100)</f>
        <v>0</v>
      </c>
      <c r="N66" s="222">
        <v>6.7000000000000002E-4</v>
      </c>
      <c r="O66" s="222">
        <f>ROUND(E66*N66,5)</f>
        <v>1.89E-3</v>
      </c>
      <c r="P66" s="222">
        <v>5.5E-2</v>
      </c>
      <c r="Q66" s="222">
        <f>ROUND(E66*P66,5)</f>
        <v>0.15509999999999999</v>
      </c>
      <c r="R66" s="222"/>
      <c r="S66" s="222"/>
      <c r="T66" s="223">
        <v>0.38100000000000001</v>
      </c>
      <c r="U66" s="222">
        <f>ROUND(E66*T66,2)</f>
        <v>1.07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129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/>
      <c r="B67" s="220"/>
      <c r="C67" s="266" t="s">
        <v>211</v>
      </c>
      <c r="D67" s="224"/>
      <c r="E67" s="229">
        <v>2.82</v>
      </c>
      <c r="F67" s="233"/>
      <c r="G67" s="233"/>
      <c r="H67" s="233"/>
      <c r="I67" s="233"/>
      <c r="J67" s="233"/>
      <c r="K67" s="233"/>
      <c r="L67" s="233"/>
      <c r="M67" s="233"/>
      <c r="N67" s="222"/>
      <c r="O67" s="222"/>
      <c r="P67" s="222"/>
      <c r="Q67" s="222"/>
      <c r="R67" s="222"/>
      <c r="S67" s="222"/>
      <c r="T67" s="223"/>
      <c r="U67" s="222"/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131</v>
      </c>
      <c r="AF67" s="212">
        <v>0</v>
      </c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124</v>
      </c>
      <c r="B68" s="221" t="s">
        <v>71</v>
      </c>
      <c r="C68" s="267" t="s">
        <v>72</v>
      </c>
      <c r="D68" s="225"/>
      <c r="E68" s="230"/>
      <c r="F68" s="234"/>
      <c r="G68" s="234">
        <f>SUMIF(AE69:AE83,"&lt;&gt;NOR",G69:G83)</f>
        <v>0</v>
      </c>
      <c r="H68" s="234"/>
      <c r="I68" s="234">
        <f>SUM(I69:I83)</f>
        <v>0</v>
      </c>
      <c r="J68" s="234"/>
      <c r="K68" s="234">
        <f>SUM(K69:K83)</f>
        <v>0</v>
      </c>
      <c r="L68" s="234"/>
      <c r="M68" s="234">
        <f>SUM(M69:M83)</f>
        <v>0</v>
      </c>
      <c r="N68" s="225"/>
      <c r="O68" s="225">
        <f>SUM(O69:O83)</f>
        <v>2.7300000000000002E-3</v>
      </c>
      <c r="P68" s="225"/>
      <c r="Q68" s="225">
        <f>SUM(Q69:Q83)</f>
        <v>8.6370000000000002E-2</v>
      </c>
      <c r="R68" s="225"/>
      <c r="S68" s="225"/>
      <c r="T68" s="226"/>
      <c r="U68" s="225">
        <f>SUM(U69:U83)</f>
        <v>1.96</v>
      </c>
      <c r="AE68" t="s">
        <v>125</v>
      </c>
    </row>
    <row r="69" spans="1:60" outlineLevel="1" x14ac:dyDescent="0.2">
      <c r="A69" s="213">
        <v>27</v>
      </c>
      <c r="B69" s="220" t="s">
        <v>212</v>
      </c>
      <c r="C69" s="265" t="s">
        <v>213</v>
      </c>
      <c r="D69" s="222" t="s">
        <v>214</v>
      </c>
      <c r="E69" s="228">
        <v>0.31</v>
      </c>
      <c r="F69" s="232"/>
      <c r="G69" s="233">
        <f>ROUND(E69*F69,2)</f>
        <v>0</v>
      </c>
      <c r="H69" s="232"/>
      <c r="I69" s="233">
        <f>ROUND(E69*H69,2)</f>
        <v>0</v>
      </c>
      <c r="J69" s="232"/>
      <c r="K69" s="233">
        <f>ROUND(E69*J69,2)</f>
        <v>0</v>
      </c>
      <c r="L69" s="233">
        <v>21</v>
      </c>
      <c r="M69" s="233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0.94199999999999995</v>
      </c>
      <c r="U69" s="222">
        <f>ROUND(E69*T69,2)</f>
        <v>0.28999999999999998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129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13"/>
      <c r="B70" s="220"/>
      <c r="C70" s="266" t="s">
        <v>215</v>
      </c>
      <c r="D70" s="224"/>
      <c r="E70" s="229">
        <v>0.31</v>
      </c>
      <c r="F70" s="233"/>
      <c r="G70" s="233"/>
      <c r="H70" s="233"/>
      <c r="I70" s="233"/>
      <c r="J70" s="233"/>
      <c r="K70" s="233"/>
      <c r="L70" s="233"/>
      <c r="M70" s="233"/>
      <c r="N70" s="222"/>
      <c r="O70" s="222"/>
      <c r="P70" s="222"/>
      <c r="Q70" s="222"/>
      <c r="R70" s="222"/>
      <c r="S70" s="222"/>
      <c r="T70" s="223"/>
      <c r="U70" s="222"/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131</v>
      </c>
      <c r="AF70" s="212">
        <v>0</v>
      </c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>
        <v>28</v>
      </c>
      <c r="B71" s="220" t="s">
        <v>216</v>
      </c>
      <c r="C71" s="265" t="s">
        <v>217</v>
      </c>
      <c r="D71" s="222" t="s">
        <v>214</v>
      </c>
      <c r="E71" s="228">
        <v>0.31</v>
      </c>
      <c r="F71" s="232"/>
      <c r="G71" s="233">
        <f>ROUND(E71*F71,2)</f>
        <v>0</v>
      </c>
      <c r="H71" s="232"/>
      <c r="I71" s="233">
        <f>ROUND(E71*H71,2)</f>
        <v>0</v>
      </c>
      <c r="J71" s="232"/>
      <c r="K71" s="233">
        <f>ROUND(E71*J71,2)</f>
        <v>0</v>
      </c>
      <c r="L71" s="233">
        <v>21</v>
      </c>
      <c r="M71" s="233">
        <f>G71*(1+L71/100)</f>
        <v>0</v>
      </c>
      <c r="N71" s="222">
        <v>0</v>
      </c>
      <c r="O71" s="222">
        <f>ROUND(E71*N71,5)</f>
        <v>0</v>
      </c>
      <c r="P71" s="222">
        <v>0</v>
      </c>
      <c r="Q71" s="222">
        <f>ROUND(E71*P71,5)</f>
        <v>0</v>
      </c>
      <c r="R71" s="222"/>
      <c r="S71" s="222"/>
      <c r="T71" s="223">
        <v>0.49</v>
      </c>
      <c r="U71" s="222">
        <f>ROUND(E71*T71,2)</f>
        <v>0.15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129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>
        <v>29</v>
      </c>
      <c r="B72" s="220" t="s">
        <v>218</v>
      </c>
      <c r="C72" s="265" t="s">
        <v>219</v>
      </c>
      <c r="D72" s="222" t="s">
        <v>214</v>
      </c>
      <c r="E72" s="228">
        <v>7.5750000000000002</v>
      </c>
      <c r="F72" s="232"/>
      <c r="G72" s="233">
        <f>ROUND(E72*F72,2)</f>
        <v>0</v>
      </c>
      <c r="H72" s="232"/>
      <c r="I72" s="233">
        <f>ROUND(E72*H72,2)</f>
        <v>0</v>
      </c>
      <c r="J72" s="232"/>
      <c r="K72" s="233">
        <f>ROUND(E72*J72,2)</f>
        <v>0</v>
      </c>
      <c r="L72" s="233">
        <v>21</v>
      </c>
      <c r="M72" s="233">
        <f>G72*(1+L72/100)</f>
        <v>0</v>
      </c>
      <c r="N72" s="222">
        <v>0</v>
      </c>
      <c r="O72" s="222">
        <f>ROUND(E72*N72,5)</f>
        <v>0</v>
      </c>
      <c r="P72" s="222">
        <v>0</v>
      </c>
      <c r="Q72" s="222">
        <f>ROUND(E72*P72,5)</f>
        <v>0</v>
      </c>
      <c r="R72" s="222"/>
      <c r="S72" s="222"/>
      <c r="T72" s="223">
        <v>0</v>
      </c>
      <c r="U72" s="222">
        <f>ROUND(E72*T72,2)</f>
        <v>0</v>
      </c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129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6" t="s">
        <v>220</v>
      </c>
      <c r="D73" s="224"/>
      <c r="E73" s="229">
        <v>5.1749999999999998</v>
      </c>
      <c r="F73" s="233"/>
      <c r="G73" s="233"/>
      <c r="H73" s="233"/>
      <c r="I73" s="233"/>
      <c r="J73" s="233"/>
      <c r="K73" s="233"/>
      <c r="L73" s="233"/>
      <c r="M73" s="233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131</v>
      </c>
      <c r="AF73" s="212">
        <v>0</v>
      </c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/>
      <c r="B74" s="220"/>
      <c r="C74" s="266" t="s">
        <v>221</v>
      </c>
      <c r="D74" s="224"/>
      <c r="E74" s="229">
        <v>2.4</v>
      </c>
      <c r="F74" s="233"/>
      <c r="G74" s="233"/>
      <c r="H74" s="233"/>
      <c r="I74" s="233"/>
      <c r="J74" s="233"/>
      <c r="K74" s="233"/>
      <c r="L74" s="233"/>
      <c r="M74" s="233"/>
      <c r="N74" s="222"/>
      <c r="O74" s="222"/>
      <c r="P74" s="222"/>
      <c r="Q74" s="222"/>
      <c r="R74" s="222"/>
      <c r="S74" s="222"/>
      <c r="T74" s="223"/>
      <c r="U74" s="222"/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131</v>
      </c>
      <c r="AF74" s="212">
        <v>0</v>
      </c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13">
        <v>30</v>
      </c>
      <c r="B75" s="220" t="s">
        <v>222</v>
      </c>
      <c r="C75" s="265" t="s">
        <v>223</v>
      </c>
      <c r="D75" s="222" t="s">
        <v>214</v>
      </c>
      <c r="E75" s="228">
        <v>0.15</v>
      </c>
      <c r="F75" s="232"/>
      <c r="G75" s="233">
        <f>ROUND(E75*F75,2)</f>
        <v>0</v>
      </c>
      <c r="H75" s="232"/>
      <c r="I75" s="233">
        <f>ROUND(E75*H75,2)</f>
        <v>0</v>
      </c>
      <c r="J75" s="232"/>
      <c r="K75" s="233">
        <f>ROUND(E75*J75,2)</f>
        <v>0</v>
      </c>
      <c r="L75" s="233">
        <v>21</v>
      </c>
      <c r="M75" s="233">
        <f>G75*(1+L75/100)</f>
        <v>0</v>
      </c>
      <c r="N75" s="222">
        <v>0</v>
      </c>
      <c r="O75" s="222">
        <f>ROUND(E75*N75,5)</f>
        <v>0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129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13"/>
      <c r="B76" s="220"/>
      <c r="C76" s="266" t="s">
        <v>224</v>
      </c>
      <c r="D76" s="224"/>
      <c r="E76" s="229">
        <v>0.15</v>
      </c>
      <c r="F76" s="233"/>
      <c r="G76" s="233"/>
      <c r="H76" s="233"/>
      <c r="I76" s="233"/>
      <c r="J76" s="233"/>
      <c r="K76" s="233"/>
      <c r="L76" s="233"/>
      <c r="M76" s="233"/>
      <c r="N76" s="222"/>
      <c r="O76" s="222"/>
      <c r="P76" s="222"/>
      <c r="Q76" s="222"/>
      <c r="R76" s="222"/>
      <c r="S76" s="222"/>
      <c r="T76" s="223"/>
      <c r="U76" s="222"/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131</v>
      </c>
      <c r="AF76" s="212">
        <v>0</v>
      </c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1" x14ac:dyDescent="0.2">
      <c r="A77" s="213">
        <v>31</v>
      </c>
      <c r="B77" s="220" t="s">
        <v>225</v>
      </c>
      <c r="C77" s="265" t="s">
        <v>226</v>
      </c>
      <c r="D77" s="222" t="s">
        <v>214</v>
      </c>
      <c r="E77" s="228">
        <v>0.16</v>
      </c>
      <c r="F77" s="232"/>
      <c r="G77" s="233">
        <f>ROUND(E77*F77,2)</f>
        <v>0</v>
      </c>
      <c r="H77" s="232"/>
      <c r="I77" s="233">
        <f>ROUND(E77*H77,2)</f>
        <v>0</v>
      </c>
      <c r="J77" s="232"/>
      <c r="K77" s="233">
        <f>ROUND(E77*J77,2)</f>
        <v>0</v>
      </c>
      <c r="L77" s="233">
        <v>21</v>
      </c>
      <c r="M77" s="233">
        <f>G77*(1+L77/100)</f>
        <v>0</v>
      </c>
      <c r="N77" s="222">
        <v>0</v>
      </c>
      <c r="O77" s="222">
        <f>ROUND(E77*N77,5)</f>
        <v>0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129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/>
      <c r="B78" s="220"/>
      <c r="C78" s="266" t="s">
        <v>227</v>
      </c>
      <c r="D78" s="224"/>
      <c r="E78" s="229">
        <v>0.16</v>
      </c>
      <c r="F78" s="233"/>
      <c r="G78" s="233"/>
      <c r="H78" s="233"/>
      <c r="I78" s="233"/>
      <c r="J78" s="233"/>
      <c r="K78" s="233"/>
      <c r="L78" s="233"/>
      <c r="M78" s="233"/>
      <c r="N78" s="222"/>
      <c r="O78" s="222"/>
      <c r="P78" s="222"/>
      <c r="Q78" s="222"/>
      <c r="R78" s="222"/>
      <c r="S78" s="222"/>
      <c r="T78" s="223"/>
      <c r="U78" s="222"/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131</v>
      </c>
      <c r="AF78" s="212">
        <v>0</v>
      </c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13">
        <v>32</v>
      </c>
      <c r="B79" s="220" t="s">
        <v>228</v>
      </c>
      <c r="C79" s="265" t="s">
        <v>229</v>
      </c>
      <c r="D79" s="222" t="s">
        <v>162</v>
      </c>
      <c r="E79" s="228">
        <v>3.7440000000000001E-2</v>
      </c>
      <c r="F79" s="232"/>
      <c r="G79" s="233">
        <f>ROUND(E79*F79,2)</f>
        <v>0</v>
      </c>
      <c r="H79" s="232"/>
      <c r="I79" s="233">
        <f>ROUND(E79*H79,2)</f>
        <v>0</v>
      </c>
      <c r="J79" s="232"/>
      <c r="K79" s="233">
        <f>ROUND(E79*J79,2)</f>
        <v>0</v>
      </c>
      <c r="L79" s="233">
        <v>21</v>
      </c>
      <c r="M79" s="233">
        <f>G79*(1+L79/100)</f>
        <v>0</v>
      </c>
      <c r="N79" s="222">
        <v>1.82E-3</v>
      </c>
      <c r="O79" s="222">
        <f>ROUND(E79*N79,5)</f>
        <v>6.9999999999999994E-5</v>
      </c>
      <c r="P79" s="222">
        <v>2.2000000000000002</v>
      </c>
      <c r="Q79" s="222">
        <f>ROUND(E79*P79,5)</f>
        <v>8.2369999999999999E-2</v>
      </c>
      <c r="R79" s="222"/>
      <c r="S79" s="222"/>
      <c r="T79" s="223">
        <v>24.446000000000002</v>
      </c>
      <c r="U79" s="222">
        <f>ROUND(E79*T79,2)</f>
        <v>0.92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129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2">
      <c r="A80" s="213"/>
      <c r="B80" s="220"/>
      <c r="C80" s="266" t="s">
        <v>230</v>
      </c>
      <c r="D80" s="224"/>
      <c r="E80" s="229"/>
      <c r="F80" s="233"/>
      <c r="G80" s="233"/>
      <c r="H80" s="233"/>
      <c r="I80" s="233"/>
      <c r="J80" s="233"/>
      <c r="K80" s="233"/>
      <c r="L80" s="233"/>
      <c r="M80" s="233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131</v>
      </c>
      <c r="AF80" s="212">
        <v>0</v>
      </c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13"/>
      <c r="B81" s="220"/>
      <c r="C81" s="266" t="s">
        <v>231</v>
      </c>
      <c r="D81" s="224"/>
      <c r="E81" s="229">
        <v>3.7440000000000001E-2</v>
      </c>
      <c r="F81" s="233"/>
      <c r="G81" s="233"/>
      <c r="H81" s="233"/>
      <c r="I81" s="233"/>
      <c r="J81" s="233"/>
      <c r="K81" s="233"/>
      <c r="L81" s="233"/>
      <c r="M81" s="233"/>
      <c r="N81" s="222"/>
      <c r="O81" s="222"/>
      <c r="P81" s="222"/>
      <c r="Q81" s="222"/>
      <c r="R81" s="222"/>
      <c r="S81" s="222"/>
      <c r="T81" s="223"/>
      <c r="U81" s="222"/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131</v>
      </c>
      <c r="AF81" s="212">
        <v>0</v>
      </c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>
        <v>33</v>
      </c>
      <c r="B82" s="220" t="s">
        <v>232</v>
      </c>
      <c r="C82" s="265" t="s">
        <v>233</v>
      </c>
      <c r="D82" s="222" t="s">
        <v>134</v>
      </c>
      <c r="E82" s="228">
        <v>2</v>
      </c>
      <c r="F82" s="232"/>
      <c r="G82" s="233">
        <f>ROUND(E82*F82,2)</f>
        <v>0</v>
      </c>
      <c r="H82" s="232"/>
      <c r="I82" s="233">
        <f>ROUND(E82*H82,2)</f>
        <v>0</v>
      </c>
      <c r="J82" s="232"/>
      <c r="K82" s="233">
        <f>ROUND(E82*J82,2)</f>
        <v>0</v>
      </c>
      <c r="L82" s="233">
        <v>21</v>
      </c>
      <c r="M82" s="233">
        <f>G82*(1+L82/100)</f>
        <v>0</v>
      </c>
      <c r="N82" s="222">
        <v>1.33E-3</v>
      </c>
      <c r="O82" s="222">
        <f>ROUND(E82*N82,5)</f>
        <v>2.66E-3</v>
      </c>
      <c r="P82" s="222">
        <v>2E-3</v>
      </c>
      <c r="Q82" s="222">
        <f>ROUND(E82*P82,5)</f>
        <v>4.0000000000000001E-3</v>
      </c>
      <c r="R82" s="222"/>
      <c r="S82" s="222"/>
      <c r="T82" s="223">
        <v>0.30099999999999999</v>
      </c>
      <c r="U82" s="222">
        <f>ROUND(E82*T82,2)</f>
        <v>0.6</v>
      </c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129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13"/>
      <c r="B83" s="220"/>
      <c r="C83" s="266" t="s">
        <v>234</v>
      </c>
      <c r="D83" s="224"/>
      <c r="E83" s="229">
        <v>2</v>
      </c>
      <c r="F83" s="233"/>
      <c r="G83" s="233"/>
      <c r="H83" s="233"/>
      <c r="I83" s="233"/>
      <c r="J83" s="233"/>
      <c r="K83" s="233"/>
      <c r="L83" s="233"/>
      <c r="M83" s="233"/>
      <c r="N83" s="222"/>
      <c r="O83" s="222"/>
      <c r="P83" s="222"/>
      <c r="Q83" s="222"/>
      <c r="R83" s="222"/>
      <c r="S83" s="222"/>
      <c r="T83" s="223"/>
      <c r="U83" s="222"/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131</v>
      </c>
      <c r="AF83" s="212">
        <v>0</v>
      </c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2">
      <c r="A84" s="214" t="s">
        <v>124</v>
      </c>
      <c r="B84" s="221" t="s">
        <v>73</v>
      </c>
      <c r="C84" s="267" t="s">
        <v>74</v>
      </c>
      <c r="D84" s="225"/>
      <c r="E84" s="230"/>
      <c r="F84" s="234"/>
      <c r="G84" s="234">
        <f>SUMIF(AE85:AE87,"&lt;&gt;NOR",G85:G87)</f>
        <v>0</v>
      </c>
      <c r="H84" s="234"/>
      <c r="I84" s="234">
        <f>SUM(I85:I87)</f>
        <v>0</v>
      </c>
      <c r="J84" s="234"/>
      <c r="K84" s="234">
        <f>SUM(K85:K87)</f>
        <v>0</v>
      </c>
      <c r="L84" s="234"/>
      <c r="M84" s="234">
        <f>SUM(M85:M87)</f>
        <v>0</v>
      </c>
      <c r="N84" s="225"/>
      <c r="O84" s="225">
        <f>SUM(O85:O87)</f>
        <v>0</v>
      </c>
      <c r="P84" s="225"/>
      <c r="Q84" s="225">
        <f>SUM(Q85:Q87)</f>
        <v>0</v>
      </c>
      <c r="R84" s="225"/>
      <c r="S84" s="225"/>
      <c r="T84" s="226"/>
      <c r="U84" s="225">
        <f>SUM(U85:U87)</f>
        <v>160.33000000000001</v>
      </c>
      <c r="AE84" t="s">
        <v>125</v>
      </c>
    </row>
    <row r="85" spans="1:60" outlineLevel="1" x14ac:dyDescent="0.2">
      <c r="A85" s="213">
        <v>34</v>
      </c>
      <c r="B85" s="220" t="s">
        <v>235</v>
      </c>
      <c r="C85" s="265" t="s">
        <v>236</v>
      </c>
      <c r="D85" s="222" t="s">
        <v>214</v>
      </c>
      <c r="E85" s="228">
        <v>84.74</v>
      </c>
      <c r="F85" s="232"/>
      <c r="G85" s="233">
        <f>ROUND(E85*F85,2)</f>
        <v>0</v>
      </c>
      <c r="H85" s="232"/>
      <c r="I85" s="233">
        <f>ROUND(E85*H85,2)</f>
        <v>0</v>
      </c>
      <c r="J85" s="232"/>
      <c r="K85" s="233">
        <f>ROUND(E85*J85,2)</f>
        <v>0</v>
      </c>
      <c r="L85" s="233">
        <v>21</v>
      </c>
      <c r="M85" s="233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1.8919999999999999</v>
      </c>
      <c r="U85" s="222">
        <f>ROUND(E85*T85,2)</f>
        <v>160.33000000000001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129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1" x14ac:dyDescent="0.2">
      <c r="A86" s="213"/>
      <c r="B86" s="220"/>
      <c r="C86" s="268" t="s">
        <v>237</v>
      </c>
      <c r="D86" s="227"/>
      <c r="E86" s="231"/>
      <c r="F86" s="235"/>
      <c r="G86" s="236"/>
      <c r="H86" s="233"/>
      <c r="I86" s="233"/>
      <c r="J86" s="233"/>
      <c r="K86" s="233"/>
      <c r="L86" s="233"/>
      <c r="M86" s="233"/>
      <c r="N86" s="222"/>
      <c r="O86" s="222"/>
      <c r="P86" s="222"/>
      <c r="Q86" s="222"/>
      <c r="R86" s="222"/>
      <c r="S86" s="222"/>
      <c r="T86" s="223"/>
      <c r="U86" s="222"/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238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5" t="str">
        <f>C86</f>
        <v>včetně provozu autojeřábu pro vynesení materiálu na střechu</v>
      </c>
      <c r="BB86" s="212"/>
      <c r="BC86" s="212"/>
      <c r="BD86" s="212"/>
      <c r="BE86" s="212"/>
      <c r="BF86" s="212"/>
      <c r="BG86" s="212"/>
      <c r="BH86" s="212"/>
    </row>
    <row r="87" spans="1:60" ht="22.5" outlineLevel="1" x14ac:dyDescent="0.2">
      <c r="A87" s="213"/>
      <c r="B87" s="220"/>
      <c r="C87" s="266" t="s">
        <v>239</v>
      </c>
      <c r="D87" s="224"/>
      <c r="E87" s="229">
        <v>84.74</v>
      </c>
      <c r="F87" s="233"/>
      <c r="G87" s="233"/>
      <c r="H87" s="233"/>
      <c r="I87" s="233"/>
      <c r="J87" s="233"/>
      <c r="K87" s="233"/>
      <c r="L87" s="233"/>
      <c r="M87" s="233"/>
      <c r="N87" s="222"/>
      <c r="O87" s="222"/>
      <c r="P87" s="222"/>
      <c r="Q87" s="222"/>
      <c r="R87" s="222"/>
      <c r="S87" s="222"/>
      <c r="T87" s="223"/>
      <c r="U87" s="222"/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131</v>
      </c>
      <c r="AF87" s="212">
        <v>0</v>
      </c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x14ac:dyDescent="0.2">
      <c r="A88" s="214" t="s">
        <v>124</v>
      </c>
      <c r="B88" s="221" t="s">
        <v>75</v>
      </c>
      <c r="C88" s="267" t="s">
        <v>76</v>
      </c>
      <c r="D88" s="225"/>
      <c r="E88" s="230"/>
      <c r="F88" s="234"/>
      <c r="G88" s="234">
        <f>SUMIF(AE89:AE95,"&lt;&gt;NOR",G89:G95)</f>
        <v>0</v>
      </c>
      <c r="H88" s="234"/>
      <c r="I88" s="234">
        <f>SUM(I89:I95)</f>
        <v>0</v>
      </c>
      <c r="J88" s="234"/>
      <c r="K88" s="234">
        <f>SUM(K89:K95)</f>
        <v>0</v>
      </c>
      <c r="L88" s="234"/>
      <c r="M88" s="234">
        <f>SUM(M89:M95)</f>
        <v>0</v>
      </c>
      <c r="N88" s="225"/>
      <c r="O88" s="225">
        <f>SUM(O89:O95)</f>
        <v>0.31989000000000001</v>
      </c>
      <c r="P88" s="225"/>
      <c r="Q88" s="225">
        <f>SUM(Q89:Q95)</f>
        <v>0</v>
      </c>
      <c r="R88" s="225"/>
      <c r="S88" s="225"/>
      <c r="T88" s="226"/>
      <c r="U88" s="225">
        <f>SUM(U89:U95)</f>
        <v>71.98</v>
      </c>
      <c r="AE88" t="s">
        <v>125</v>
      </c>
    </row>
    <row r="89" spans="1:60" ht="22.5" outlineLevel="1" x14ac:dyDescent="0.2">
      <c r="A89" s="213">
        <v>35</v>
      </c>
      <c r="B89" s="220" t="s">
        <v>240</v>
      </c>
      <c r="C89" s="265" t="s">
        <v>241</v>
      </c>
      <c r="D89" s="222" t="s">
        <v>128</v>
      </c>
      <c r="E89" s="228">
        <v>999.65279999999996</v>
      </c>
      <c r="F89" s="232"/>
      <c r="G89" s="233">
        <f>ROUND(E89*F89,2)</f>
        <v>0</v>
      </c>
      <c r="H89" s="232"/>
      <c r="I89" s="233">
        <f>ROUND(E89*H89,2)</f>
        <v>0</v>
      </c>
      <c r="J89" s="232"/>
      <c r="K89" s="233">
        <f>ROUND(E89*J89,2)</f>
        <v>0</v>
      </c>
      <c r="L89" s="233">
        <v>21</v>
      </c>
      <c r="M89" s="233">
        <f>G89*(1+L89/100)</f>
        <v>0</v>
      </c>
      <c r="N89" s="222">
        <v>3.2000000000000003E-4</v>
      </c>
      <c r="O89" s="222">
        <f>ROUND(E89*N89,5)</f>
        <v>0.31989000000000001</v>
      </c>
      <c r="P89" s="222">
        <v>0</v>
      </c>
      <c r="Q89" s="222">
        <f>ROUND(E89*P89,5)</f>
        <v>0</v>
      </c>
      <c r="R89" s="222"/>
      <c r="S89" s="222"/>
      <c r="T89" s="223">
        <v>7.1999999999999995E-2</v>
      </c>
      <c r="U89" s="222">
        <f>ROUND(E89*T89,2)</f>
        <v>71.98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129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/>
      <c r="B90" s="220"/>
      <c r="C90" s="266" t="s">
        <v>242</v>
      </c>
      <c r="D90" s="224"/>
      <c r="E90" s="229"/>
      <c r="F90" s="233"/>
      <c r="G90" s="233"/>
      <c r="H90" s="233"/>
      <c r="I90" s="233"/>
      <c r="J90" s="233"/>
      <c r="K90" s="233"/>
      <c r="L90" s="233"/>
      <c r="M90" s="233"/>
      <c r="N90" s="222"/>
      <c r="O90" s="222"/>
      <c r="P90" s="222"/>
      <c r="Q90" s="222"/>
      <c r="R90" s="222"/>
      <c r="S90" s="222"/>
      <c r="T90" s="223"/>
      <c r="U90" s="222"/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131</v>
      </c>
      <c r="AF90" s="212">
        <v>0</v>
      </c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/>
      <c r="B91" s="220"/>
      <c r="C91" s="266" t="s">
        <v>130</v>
      </c>
      <c r="D91" s="224"/>
      <c r="E91" s="229">
        <v>457.22559999999999</v>
      </c>
      <c r="F91" s="233"/>
      <c r="G91" s="233"/>
      <c r="H91" s="233"/>
      <c r="I91" s="233"/>
      <c r="J91" s="233"/>
      <c r="K91" s="233"/>
      <c r="L91" s="233"/>
      <c r="M91" s="233"/>
      <c r="N91" s="222"/>
      <c r="O91" s="222"/>
      <c r="P91" s="222"/>
      <c r="Q91" s="222"/>
      <c r="R91" s="222"/>
      <c r="S91" s="222"/>
      <c r="T91" s="223"/>
      <c r="U91" s="222"/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131</v>
      </c>
      <c r="AF91" s="212">
        <v>0</v>
      </c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/>
      <c r="B92" s="220"/>
      <c r="C92" s="266" t="s">
        <v>243</v>
      </c>
      <c r="D92" s="224"/>
      <c r="E92" s="229">
        <v>47.132800000000003</v>
      </c>
      <c r="F92" s="233"/>
      <c r="G92" s="233"/>
      <c r="H92" s="233"/>
      <c r="I92" s="233"/>
      <c r="J92" s="233"/>
      <c r="K92" s="233"/>
      <c r="L92" s="233"/>
      <c r="M92" s="233"/>
      <c r="N92" s="222"/>
      <c r="O92" s="222"/>
      <c r="P92" s="222"/>
      <c r="Q92" s="222"/>
      <c r="R92" s="222"/>
      <c r="S92" s="222"/>
      <c r="T92" s="223"/>
      <c r="U92" s="222"/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131</v>
      </c>
      <c r="AF92" s="212">
        <v>0</v>
      </c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/>
      <c r="B93" s="220"/>
      <c r="C93" s="266" t="s">
        <v>244</v>
      </c>
      <c r="D93" s="224"/>
      <c r="E93" s="229">
        <v>38.068800000000003</v>
      </c>
      <c r="F93" s="233"/>
      <c r="G93" s="233"/>
      <c r="H93" s="233"/>
      <c r="I93" s="233"/>
      <c r="J93" s="233"/>
      <c r="K93" s="233"/>
      <c r="L93" s="233"/>
      <c r="M93" s="233"/>
      <c r="N93" s="222"/>
      <c r="O93" s="222"/>
      <c r="P93" s="222"/>
      <c r="Q93" s="222"/>
      <c r="R93" s="222"/>
      <c r="S93" s="222"/>
      <c r="T93" s="223"/>
      <c r="U93" s="222"/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131</v>
      </c>
      <c r="AF93" s="212">
        <v>0</v>
      </c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13"/>
      <c r="B94" s="220"/>
      <c r="C94" s="266" t="s">
        <v>245</v>
      </c>
      <c r="D94" s="224"/>
      <c r="E94" s="229"/>
      <c r="F94" s="233"/>
      <c r="G94" s="233"/>
      <c r="H94" s="233"/>
      <c r="I94" s="233"/>
      <c r="J94" s="233"/>
      <c r="K94" s="233"/>
      <c r="L94" s="233"/>
      <c r="M94" s="233"/>
      <c r="N94" s="222"/>
      <c r="O94" s="222"/>
      <c r="P94" s="222"/>
      <c r="Q94" s="222"/>
      <c r="R94" s="222"/>
      <c r="S94" s="222"/>
      <c r="T94" s="223"/>
      <c r="U94" s="222"/>
      <c r="V94" s="212"/>
      <c r="W94" s="212"/>
      <c r="X94" s="212"/>
      <c r="Y94" s="212"/>
      <c r="Z94" s="212"/>
      <c r="AA94" s="212"/>
      <c r="AB94" s="212"/>
      <c r="AC94" s="212"/>
      <c r="AD94" s="212"/>
      <c r="AE94" s="212" t="s">
        <v>131</v>
      </c>
      <c r="AF94" s="212">
        <v>0</v>
      </c>
      <c r="AG94" s="212"/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13"/>
      <c r="B95" s="220"/>
      <c r="C95" s="266" t="s">
        <v>130</v>
      </c>
      <c r="D95" s="224"/>
      <c r="E95" s="229">
        <v>457.22559999999999</v>
      </c>
      <c r="F95" s="233"/>
      <c r="G95" s="233"/>
      <c r="H95" s="233"/>
      <c r="I95" s="233"/>
      <c r="J95" s="233"/>
      <c r="K95" s="233"/>
      <c r="L95" s="233"/>
      <c r="M95" s="233"/>
      <c r="N95" s="222"/>
      <c r="O95" s="222"/>
      <c r="P95" s="222"/>
      <c r="Q95" s="222"/>
      <c r="R95" s="222"/>
      <c r="S95" s="222"/>
      <c r="T95" s="223"/>
      <c r="U95" s="222"/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131</v>
      </c>
      <c r="AF95" s="212">
        <v>0</v>
      </c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x14ac:dyDescent="0.2">
      <c r="A96" s="214" t="s">
        <v>124</v>
      </c>
      <c r="B96" s="221" t="s">
        <v>77</v>
      </c>
      <c r="C96" s="267" t="s">
        <v>78</v>
      </c>
      <c r="D96" s="225"/>
      <c r="E96" s="230"/>
      <c r="F96" s="234"/>
      <c r="G96" s="234">
        <f>SUMIF(AE97:AE109,"&lt;&gt;NOR",G97:G109)</f>
        <v>0</v>
      </c>
      <c r="H96" s="234"/>
      <c r="I96" s="234">
        <f>SUM(I97:I109)</f>
        <v>0</v>
      </c>
      <c r="J96" s="234"/>
      <c r="K96" s="234">
        <f>SUM(K97:K109)</f>
        <v>0</v>
      </c>
      <c r="L96" s="234"/>
      <c r="M96" s="234">
        <f>SUM(M97:M109)</f>
        <v>0</v>
      </c>
      <c r="N96" s="225"/>
      <c r="O96" s="225">
        <f>SUM(O97:O109)</f>
        <v>1.50892</v>
      </c>
      <c r="P96" s="225"/>
      <c r="Q96" s="225">
        <f>SUM(Q97:Q109)</f>
        <v>0</v>
      </c>
      <c r="R96" s="225"/>
      <c r="S96" s="225"/>
      <c r="T96" s="226"/>
      <c r="U96" s="225">
        <f>SUM(U97:U109)</f>
        <v>223.91</v>
      </c>
      <c r="AE96" t="s">
        <v>125</v>
      </c>
    </row>
    <row r="97" spans="1:60" ht="22.5" outlineLevel="1" x14ac:dyDescent="0.2">
      <c r="A97" s="213">
        <v>36</v>
      </c>
      <c r="B97" s="220" t="s">
        <v>246</v>
      </c>
      <c r="C97" s="265" t="s">
        <v>247</v>
      </c>
      <c r="D97" s="222" t="s">
        <v>128</v>
      </c>
      <c r="E97" s="228">
        <v>546.84720000000004</v>
      </c>
      <c r="F97" s="232"/>
      <c r="G97" s="233">
        <f>ROUND(E97*F97,2)</f>
        <v>0</v>
      </c>
      <c r="H97" s="232"/>
      <c r="I97" s="233">
        <f>ROUND(E97*H97,2)</f>
        <v>0</v>
      </c>
      <c r="J97" s="232"/>
      <c r="K97" s="233">
        <f>ROUND(E97*J97,2)</f>
        <v>0</v>
      </c>
      <c r="L97" s="233">
        <v>21</v>
      </c>
      <c r="M97" s="233">
        <f>G97*(1+L97/100)</f>
        <v>0</v>
      </c>
      <c r="N97" s="222">
        <v>3.0000000000000001E-5</v>
      </c>
      <c r="O97" s="222">
        <f>ROUND(E97*N97,5)</f>
        <v>1.6410000000000001E-2</v>
      </c>
      <c r="P97" s="222">
        <v>0</v>
      </c>
      <c r="Q97" s="222">
        <f>ROUND(E97*P97,5)</f>
        <v>0</v>
      </c>
      <c r="R97" s="222"/>
      <c r="S97" s="222"/>
      <c r="T97" s="223">
        <v>0.317</v>
      </c>
      <c r="U97" s="222">
        <f>ROUND(E97*T97,2)</f>
        <v>173.35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129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/>
      <c r="B98" s="220"/>
      <c r="C98" s="266" t="s">
        <v>130</v>
      </c>
      <c r="D98" s="224"/>
      <c r="E98" s="229">
        <v>457.22559999999999</v>
      </c>
      <c r="F98" s="233"/>
      <c r="G98" s="233"/>
      <c r="H98" s="233"/>
      <c r="I98" s="233"/>
      <c r="J98" s="233"/>
      <c r="K98" s="233"/>
      <c r="L98" s="233"/>
      <c r="M98" s="233"/>
      <c r="N98" s="222"/>
      <c r="O98" s="222"/>
      <c r="P98" s="222"/>
      <c r="Q98" s="222"/>
      <c r="R98" s="222"/>
      <c r="S98" s="222"/>
      <c r="T98" s="223"/>
      <c r="U98" s="222"/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131</v>
      </c>
      <c r="AF98" s="212">
        <v>0</v>
      </c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/>
      <c r="B99" s="220"/>
      <c r="C99" s="266" t="s">
        <v>243</v>
      </c>
      <c r="D99" s="224"/>
      <c r="E99" s="229">
        <v>47.132800000000003</v>
      </c>
      <c r="F99" s="233"/>
      <c r="G99" s="233"/>
      <c r="H99" s="233"/>
      <c r="I99" s="233"/>
      <c r="J99" s="233"/>
      <c r="K99" s="233"/>
      <c r="L99" s="233"/>
      <c r="M99" s="233"/>
      <c r="N99" s="222"/>
      <c r="O99" s="222"/>
      <c r="P99" s="222"/>
      <c r="Q99" s="222"/>
      <c r="R99" s="222"/>
      <c r="S99" s="222"/>
      <c r="T99" s="223"/>
      <c r="U99" s="222"/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131</v>
      </c>
      <c r="AF99" s="212">
        <v>0</v>
      </c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13"/>
      <c r="B100" s="220"/>
      <c r="C100" s="266" t="s">
        <v>244</v>
      </c>
      <c r="D100" s="224"/>
      <c r="E100" s="229">
        <v>38.068800000000003</v>
      </c>
      <c r="F100" s="233"/>
      <c r="G100" s="233"/>
      <c r="H100" s="233"/>
      <c r="I100" s="233"/>
      <c r="J100" s="233"/>
      <c r="K100" s="233"/>
      <c r="L100" s="233"/>
      <c r="M100" s="233"/>
      <c r="N100" s="222"/>
      <c r="O100" s="222"/>
      <c r="P100" s="222"/>
      <c r="Q100" s="222"/>
      <c r="R100" s="222"/>
      <c r="S100" s="222"/>
      <c r="T100" s="223"/>
      <c r="U100" s="222"/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131</v>
      </c>
      <c r="AF100" s="212">
        <v>0</v>
      </c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/>
      <c r="B101" s="220"/>
      <c r="C101" s="266" t="s">
        <v>248</v>
      </c>
      <c r="D101" s="224"/>
      <c r="E101" s="229">
        <v>1.2</v>
      </c>
      <c r="F101" s="233"/>
      <c r="G101" s="233"/>
      <c r="H101" s="233"/>
      <c r="I101" s="233"/>
      <c r="J101" s="233"/>
      <c r="K101" s="233"/>
      <c r="L101" s="233"/>
      <c r="M101" s="233"/>
      <c r="N101" s="222"/>
      <c r="O101" s="222"/>
      <c r="P101" s="222"/>
      <c r="Q101" s="222"/>
      <c r="R101" s="222"/>
      <c r="S101" s="222"/>
      <c r="T101" s="223"/>
      <c r="U101" s="222"/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131</v>
      </c>
      <c r="AF101" s="212">
        <v>0</v>
      </c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/>
      <c r="B102" s="220"/>
      <c r="C102" s="266" t="s">
        <v>249</v>
      </c>
      <c r="D102" s="224"/>
      <c r="E102" s="229">
        <v>3.22</v>
      </c>
      <c r="F102" s="233"/>
      <c r="G102" s="233"/>
      <c r="H102" s="233"/>
      <c r="I102" s="233"/>
      <c r="J102" s="233"/>
      <c r="K102" s="233"/>
      <c r="L102" s="233"/>
      <c r="M102" s="233"/>
      <c r="N102" s="222"/>
      <c r="O102" s="222"/>
      <c r="P102" s="222"/>
      <c r="Q102" s="222"/>
      <c r="R102" s="222"/>
      <c r="S102" s="222"/>
      <c r="T102" s="223"/>
      <c r="U102" s="222"/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131</v>
      </c>
      <c r="AF102" s="212">
        <v>0</v>
      </c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3">
        <v>37</v>
      </c>
      <c r="B103" s="220" t="s">
        <v>250</v>
      </c>
      <c r="C103" s="265" t="s">
        <v>251</v>
      </c>
      <c r="D103" s="222" t="s">
        <v>128</v>
      </c>
      <c r="E103" s="228">
        <v>560.51837999999998</v>
      </c>
      <c r="F103" s="232"/>
      <c r="G103" s="233">
        <f>ROUND(E103*F103,2)</f>
        <v>0</v>
      </c>
      <c r="H103" s="232"/>
      <c r="I103" s="233">
        <f>ROUND(E103*H103,2)</f>
        <v>0</v>
      </c>
      <c r="J103" s="232"/>
      <c r="K103" s="233">
        <f>ROUND(E103*J103,2)</f>
        <v>0</v>
      </c>
      <c r="L103" s="233">
        <v>21</v>
      </c>
      <c r="M103" s="233">
        <f>G103*(1+L103/100)</f>
        <v>0</v>
      </c>
      <c r="N103" s="222">
        <v>2.3E-3</v>
      </c>
      <c r="O103" s="222">
        <f>ROUND(E103*N103,5)</f>
        <v>1.2891900000000001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180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6" t="s">
        <v>252</v>
      </c>
      <c r="D104" s="224"/>
      <c r="E104" s="229">
        <v>560.51837999999998</v>
      </c>
      <c r="F104" s="233"/>
      <c r="G104" s="233"/>
      <c r="H104" s="233"/>
      <c r="I104" s="233"/>
      <c r="J104" s="233"/>
      <c r="K104" s="233"/>
      <c r="L104" s="233"/>
      <c r="M104" s="233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131</v>
      </c>
      <c r="AF104" s="212">
        <v>0</v>
      </c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13">
        <v>38</v>
      </c>
      <c r="B105" s="220" t="s">
        <v>253</v>
      </c>
      <c r="C105" s="265" t="s">
        <v>254</v>
      </c>
      <c r="D105" s="222" t="s">
        <v>157</v>
      </c>
      <c r="E105" s="228">
        <v>267.52</v>
      </c>
      <c r="F105" s="232"/>
      <c r="G105" s="233">
        <f>ROUND(E105*F105,2)</f>
        <v>0</v>
      </c>
      <c r="H105" s="232"/>
      <c r="I105" s="233">
        <f>ROUND(E105*H105,2)</f>
        <v>0</v>
      </c>
      <c r="J105" s="232"/>
      <c r="K105" s="233">
        <f>ROUND(E105*J105,2)</f>
        <v>0</v>
      </c>
      <c r="L105" s="233">
        <v>21</v>
      </c>
      <c r="M105" s="233">
        <f>G105*(1+L105/100)</f>
        <v>0</v>
      </c>
      <c r="N105" s="222">
        <v>7.6000000000000004E-4</v>
      </c>
      <c r="O105" s="222">
        <f>ROUND(E105*N105,5)</f>
        <v>0.20332</v>
      </c>
      <c r="P105" s="222">
        <v>0</v>
      </c>
      <c r="Q105" s="222">
        <f>ROUND(E105*P105,5)</f>
        <v>0</v>
      </c>
      <c r="R105" s="222"/>
      <c r="S105" s="222"/>
      <c r="T105" s="223">
        <v>0.189</v>
      </c>
      <c r="U105" s="222">
        <f>ROUND(E105*T105,2)</f>
        <v>50.56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129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ht="22.5" outlineLevel="1" x14ac:dyDescent="0.2">
      <c r="A106" s="213"/>
      <c r="B106" s="220"/>
      <c r="C106" s="266" t="s">
        <v>255</v>
      </c>
      <c r="D106" s="224"/>
      <c r="E106" s="229">
        <v>242.56</v>
      </c>
      <c r="F106" s="233"/>
      <c r="G106" s="233"/>
      <c r="H106" s="233"/>
      <c r="I106" s="233"/>
      <c r="J106" s="233"/>
      <c r="K106" s="233"/>
      <c r="L106" s="233"/>
      <c r="M106" s="233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131</v>
      </c>
      <c r="AF106" s="212">
        <v>0</v>
      </c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/>
      <c r="B107" s="220"/>
      <c r="C107" s="266" t="s">
        <v>256</v>
      </c>
      <c r="D107" s="224"/>
      <c r="E107" s="229">
        <v>6.96</v>
      </c>
      <c r="F107" s="233"/>
      <c r="G107" s="233"/>
      <c r="H107" s="233"/>
      <c r="I107" s="233"/>
      <c r="J107" s="233"/>
      <c r="K107" s="233"/>
      <c r="L107" s="233"/>
      <c r="M107" s="233"/>
      <c r="N107" s="222"/>
      <c r="O107" s="222"/>
      <c r="P107" s="222"/>
      <c r="Q107" s="222"/>
      <c r="R107" s="222"/>
      <c r="S107" s="222"/>
      <c r="T107" s="223"/>
      <c r="U107" s="222"/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131</v>
      </c>
      <c r="AF107" s="212">
        <v>0</v>
      </c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13"/>
      <c r="B108" s="220"/>
      <c r="C108" s="266" t="s">
        <v>257</v>
      </c>
      <c r="D108" s="224"/>
      <c r="E108" s="229">
        <v>18</v>
      </c>
      <c r="F108" s="233"/>
      <c r="G108" s="233"/>
      <c r="H108" s="233"/>
      <c r="I108" s="233"/>
      <c r="J108" s="233"/>
      <c r="K108" s="233"/>
      <c r="L108" s="233"/>
      <c r="M108" s="233"/>
      <c r="N108" s="222"/>
      <c r="O108" s="222"/>
      <c r="P108" s="222"/>
      <c r="Q108" s="222"/>
      <c r="R108" s="222"/>
      <c r="S108" s="222"/>
      <c r="T108" s="223"/>
      <c r="U108" s="222"/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131</v>
      </c>
      <c r="AF108" s="212">
        <v>0</v>
      </c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>
        <v>39</v>
      </c>
      <c r="B109" s="220" t="s">
        <v>258</v>
      </c>
      <c r="C109" s="265" t="s">
        <v>259</v>
      </c>
      <c r="D109" s="222" t="s">
        <v>260</v>
      </c>
      <c r="E109" s="228">
        <v>1</v>
      </c>
      <c r="F109" s="232"/>
      <c r="G109" s="233">
        <f>ROUND(E109*F109,2)</f>
        <v>0</v>
      </c>
      <c r="H109" s="232"/>
      <c r="I109" s="233">
        <f>ROUND(E109*H109,2)</f>
        <v>0</v>
      </c>
      <c r="J109" s="232"/>
      <c r="K109" s="233">
        <f>ROUND(E109*J109,2)</f>
        <v>0</v>
      </c>
      <c r="L109" s="233">
        <v>21</v>
      </c>
      <c r="M109" s="233">
        <f>G109*(1+L109/100)</f>
        <v>0</v>
      </c>
      <c r="N109" s="222">
        <v>0</v>
      </c>
      <c r="O109" s="222">
        <f>ROUND(E109*N109,5)</f>
        <v>0</v>
      </c>
      <c r="P109" s="222">
        <v>0</v>
      </c>
      <c r="Q109" s="222">
        <f>ROUND(E109*P109,5)</f>
        <v>0</v>
      </c>
      <c r="R109" s="222"/>
      <c r="S109" s="222"/>
      <c r="T109" s="223">
        <v>0</v>
      </c>
      <c r="U109" s="222">
        <f>ROUND(E109*T109,2)</f>
        <v>0</v>
      </c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129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x14ac:dyDescent="0.2">
      <c r="A110" s="214" t="s">
        <v>124</v>
      </c>
      <c r="B110" s="221" t="s">
        <v>79</v>
      </c>
      <c r="C110" s="267" t="s">
        <v>80</v>
      </c>
      <c r="D110" s="225"/>
      <c r="E110" s="230"/>
      <c r="F110" s="234"/>
      <c r="G110" s="234">
        <f>SUMIF(AE111:AE134,"&lt;&gt;NOR",G111:G134)</f>
        <v>0</v>
      </c>
      <c r="H110" s="234"/>
      <c r="I110" s="234">
        <f>SUM(I111:I134)</f>
        <v>0</v>
      </c>
      <c r="J110" s="234"/>
      <c r="K110" s="234">
        <f>SUM(K111:K134)</f>
        <v>0</v>
      </c>
      <c r="L110" s="234"/>
      <c r="M110" s="234">
        <f>SUM(M111:M134)</f>
        <v>0</v>
      </c>
      <c r="N110" s="225"/>
      <c r="O110" s="225">
        <f>SUM(O111:O134)</f>
        <v>7.10276</v>
      </c>
      <c r="P110" s="225"/>
      <c r="Q110" s="225">
        <f>SUM(Q111:Q134)</f>
        <v>0</v>
      </c>
      <c r="R110" s="225"/>
      <c r="S110" s="225"/>
      <c r="T110" s="226"/>
      <c r="U110" s="225">
        <f>SUM(U111:U134)</f>
        <v>182.38</v>
      </c>
      <c r="AE110" t="s">
        <v>125</v>
      </c>
    </row>
    <row r="111" spans="1:60" outlineLevel="1" x14ac:dyDescent="0.2">
      <c r="A111" s="213">
        <v>40</v>
      </c>
      <c r="B111" s="220" t="s">
        <v>261</v>
      </c>
      <c r="C111" s="265" t="s">
        <v>262</v>
      </c>
      <c r="D111" s="222" t="s">
        <v>128</v>
      </c>
      <c r="E111" s="228">
        <v>1409.5776000000001</v>
      </c>
      <c r="F111" s="232"/>
      <c r="G111" s="233">
        <f>ROUND(E111*F111,2)</f>
        <v>0</v>
      </c>
      <c r="H111" s="232"/>
      <c r="I111" s="233">
        <f>ROUND(E111*H111,2)</f>
        <v>0</v>
      </c>
      <c r="J111" s="232"/>
      <c r="K111" s="233">
        <f>ROUND(E111*J111,2)</f>
        <v>0</v>
      </c>
      <c r="L111" s="233">
        <v>21</v>
      </c>
      <c r="M111" s="233">
        <f>G111*(1+L111/100)</f>
        <v>0</v>
      </c>
      <c r="N111" s="222">
        <v>2E-3</v>
      </c>
      <c r="O111" s="222">
        <f>ROUND(E111*N111,5)</f>
        <v>2.8191600000000001</v>
      </c>
      <c r="P111" s="222">
        <v>0</v>
      </c>
      <c r="Q111" s="222">
        <f>ROUND(E111*P111,5)</f>
        <v>0</v>
      </c>
      <c r="R111" s="222"/>
      <c r="S111" s="222"/>
      <c r="T111" s="223">
        <v>0.12</v>
      </c>
      <c r="U111" s="222">
        <f>ROUND(E111*T111,2)</f>
        <v>169.15</v>
      </c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129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20"/>
      <c r="C112" s="266" t="s">
        <v>263</v>
      </c>
      <c r="D112" s="224"/>
      <c r="E112" s="229"/>
      <c r="F112" s="233"/>
      <c r="G112" s="233"/>
      <c r="H112" s="233"/>
      <c r="I112" s="233"/>
      <c r="J112" s="233"/>
      <c r="K112" s="233"/>
      <c r="L112" s="233"/>
      <c r="M112" s="233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131</v>
      </c>
      <c r="AF112" s="212">
        <v>0</v>
      </c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6" t="s">
        <v>130</v>
      </c>
      <c r="D113" s="224"/>
      <c r="E113" s="229">
        <v>457.22559999999999</v>
      </c>
      <c r="F113" s="233"/>
      <c r="G113" s="233"/>
      <c r="H113" s="233"/>
      <c r="I113" s="233"/>
      <c r="J113" s="233"/>
      <c r="K113" s="233"/>
      <c r="L113" s="233"/>
      <c r="M113" s="233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131</v>
      </c>
      <c r="AF113" s="212">
        <v>0</v>
      </c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/>
      <c r="B114" s="220"/>
      <c r="C114" s="266" t="s">
        <v>264</v>
      </c>
      <c r="D114" s="224"/>
      <c r="E114" s="229"/>
      <c r="F114" s="233"/>
      <c r="G114" s="233"/>
      <c r="H114" s="233"/>
      <c r="I114" s="233"/>
      <c r="J114" s="233"/>
      <c r="K114" s="233"/>
      <c r="L114" s="233"/>
      <c r="M114" s="233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131</v>
      </c>
      <c r="AF114" s="212">
        <v>0</v>
      </c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/>
      <c r="B115" s="220"/>
      <c r="C115" s="266" t="s">
        <v>130</v>
      </c>
      <c r="D115" s="224"/>
      <c r="E115" s="229">
        <v>457.22559999999999</v>
      </c>
      <c r="F115" s="233"/>
      <c r="G115" s="233"/>
      <c r="H115" s="233"/>
      <c r="I115" s="233"/>
      <c r="J115" s="233"/>
      <c r="K115" s="233"/>
      <c r="L115" s="233"/>
      <c r="M115" s="233"/>
      <c r="N115" s="222"/>
      <c r="O115" s="222"/>
      <c r="P115" s="222"/>
      <c r="Q115" s="222"/>
      <c r="R115" s="222"/>
      <c r="S115" s="222"/>
      <c r="T115" s="223"/>
      <c r="U115" s="222"/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131</v>
      </c>
      <c r="AF115" s="212">
        <v>0</v>
      </c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13"/>
      <c r="B116" s="220"/>
      <c r="C116" s="266" t="s">
        <v>265</v>
      </c>
      <c r="D116" s="224"/>
      <c r="E116" s="229"/>
      <c r="F116" s="233"/>
      <c r="G116" s="233"/>
      <c r="H116" s="233"/>
      <c r="I116" s="233"/>
      <c r="J116" s="233"/>
      <c r="K116" s="233"/>
      <c r="L116" s="233"/>
      <c r="M116" s="233"/>
      <c r="N116" s="222"/>
      <c r="O116" s="222"/>
      <c r="P116" s="222"/>
      <c r="Q116" s="222"/>
      <c r="R116" s="222"/>
      <c r="S116" s="222"/>
      <c r="T116" s="223"/>
      <c r="U116" s="222"/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131</v>
      </c>
      <c r="AF116" s="212">
        <v>0</v>
      </c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20"/>
      <c r="C117" s="266" t="s">
        <v>130</v>
      </c>
      <c r="D117" s="224"/>
      <c r="E117" s="229">
        <v>457.22559999999999</v>
      </c>
      <c r="F117" s="233"/>
      <c r="G117" s="233"/>
      <c r="H117" s="233"/>
      <c r="I117" s="233"/>
      <c r="J117" s="233"/>
      <c r="K117" s="233"/>
      <c r="L117" s="233"/>
      <c r="M117" s="233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131</v>
      </c>
      <c r="AF117" s="212">
        <v>0</v>
      </c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/>
      <c r="B118" s="220"/>
      <c r="C118" s="266" t="s">
        <v>266</v>
      </c>
      <c r="D118" s="224"/>
      <c r="E118" s="229">
        <v>3.78</v>
      </c>
      <c r="F118" s="233"/>
      <c r="G118" s="233"/>
      <c r="H118" s="233"/>
      <c r="I118" s="233"/>
      <c r="J118" s="233"/>
      <c r="K118" s="233"/>
      <c r="L118" s="233"/>
      <c r="M118" s="233"/>
      <c r="N118" s="222"/>
      <c r="O118" s="222"/>
      <c r="P118" s="222"/>
      <c r="Q118" s="222"/>
      <c r="R118" s="222"/>
      <c r="S118" s="222"/>
      <c r="T118" s="223"/>
      <c r="U118" s="222"/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131</v>
      </c>
      <c r="AF118" s="212">
        <v>0</v>
      </c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/>
      <c r="B119" s="220"/>
      <c r="C119" s="266" t="s">
        <v>267</v>
      </c>
      <c r="D119" s="224"/>
      <c r="E119" s="229"/>
      <c r="F119" s="233"/>
      <c r="G119" s="233"/>
      <c r="H119" s="233"/>
      <c r="I119" s="233"/>
      <c r="J119" s="233"/>
      <c r="K119" s="233"/>
      <c r="L119" s="233"/>
      <c r="M119" s="233"/>
      <c r="N119" s="222"/>
      <c r="O119" s="222"/>
      <c r="P119" s="222"/>
      <c r="Q119" s="222"/>
      <c r="R119" s="222"/>
      <c r="S119" s="222"/>
      <c r="T119" s="223"/>
      <c r="U119" s="222"/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131</v>
      </c>
      <c r="AF119" s="212">
        <v>0</v>
      </c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20"/>
      <c r="C120" s="266" t="s">
        <v>268</v>
      </c>
      <c r="D120" s="224"/>
      <c r="E120" s="229">
        <v>34.120800000000003</v>
      </c>
      <c r="F120" s="233"/>
      <c r="G120" s="233"/>
      <c r="H120" s="233"/>
      <c r="I120" s="233"/>
      <c r="J120" s="233"/>
      <c r="K120" s="233"/>
      <c r="L120" s="233"/>
      <c r="M120" s="233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131</v>
      </c>
      <c r="AF120" s="212">
        <v>0</v>
      </c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>
        <v>41</v>
      </c>
      <c r="B121" s="220" t="s">
        <v>269</v>
      </c>
      <c r="C121" s="265" t="s">
        <v>270</v>
      </c>
      <c r="D121" s="222" t="s">
        <v>128</v>
      </c>
      <c r="E121" s="228">
        <v>35.349600000000002</v>
      </c>
      <c r="F121" s="232"/>
      <c r="G121" s="233">
        <f>ROUND(E121*F121,2)</f>
        <v>0</v>
      </c>
      <c r="H121" s="232"/>
      <c r="I121" s="233">
        <f>ROUND(E121*H121,2)</f>
        <v>0</v>
      </c>
      <c r="J121" s="232"/>
      <c r="K121" s="233">
        <f>ROUND(E121*J121,2)</f>
        <v>0</v>
      </c>
      <c r="L121" s="233">
        <v>21</v>
      </c>
      <c r="M121" s="233">
        <f>G121*(1+L121/100)</f>
        <v>0</v>
      </c>
      <c r="N121" s="222">
        <v>0</v>
      </c>
      <c r="O121" s="222">
        <f>ROUND(E121*N121,5)</f>
        <v>0</v>
      </c>
      <c r="P121" s="222">
        <v>0</v>
      </c>
      <c r="Q121" s="222">
        <f>ROUND(E121*P121,5)</f>
        <v>0</v>
      </c>
      <c r="R121" s="222"/>
      <c r="S121" s="222"/>
      <c r="T121" s="223">
        <v>0.37440000000000001</v>
      </c>
      <c r="U121" s="222">
        <f>ROUND(E121*T121,2)</f>
        <v>13.23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129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/>
      <c r="B122" s="220"/>
      <c r="C122" s="266" t="s">
        <v>271</v>
      </c>
      <c r="D122" s="224"/>
      <c r="E122" s="229"/>
      <c r="F122" s="233"/>
      <c r="G122" s="233"/>
      <c r="H122" s="233"/>
      <c r="I122" s="233"/>
      <c r="J122" s="233"/>
      <c r="K122" s="233"/>
      <c r="L122" s="233"/>
      <c r="M122" s="233"/>
      <c r="N122" s="222"/>
      <c r="O122" s="222"/>
      <c r="P122" s="222"/>
      <c r="Q122" s="222"/>
      <c r="R122" s="222"/>
      <c r="S122" s="222"/>
      <c r="T122" s="223"/>
      <c r="U122" s="222"/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131</v>
      </c>
      <c r="AF122" s="212">
        <v>0</v>
      </c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/>
      <c r="B123" s="220"/>
      <c r="C123" s="266" t="s">
        <v>272</v>
      </c>
      <c r="D123" s="224"/>
      <c r="E123" s="229"/>
      <c r="F123" s="233"/>
      <c r="G123" s="233"/>
      <c r="H123" s="233"/>
      <c r="I123" s="233"/>
      <c r="J123" s="233"/>
      <c r="K123" s="233"/>
      <c r="L123" s="233"/>
      <c r="M123" s="233"/>
      <c r="N123" s="222"/>
      <c r="O123" s="222"/>
      <c r="P123" s="222"/>
      <c r="Q123" s="222"/>
      <c r="R123" s="222"/>
      <c r="S123" s="222"/>
      <c r="T123" s="223"/>
      <c r="U123" s="222"/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131</v>
      </c>
      <c r="AF123" s="212">
        <v>0</v>
      </c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13"/>
      <c r="B124" s="220"/>
      <c r="C124" s="266" t="s">
        <v>273</v>
      </c>
      <c r="D124" s="224"/>
      <c r="E124" s="229">
        <v>35.349600000000002</v>
      </c>
      <c r="F124" s="233"/>
      <c r="G124" s="233"/>
      <c r="H124" s="233"/>
      <c r="I124" s="233"/>
      <c r="J124" s="233"/>
      <c r="K124" s="233"/>
      <c r="L124" s="233"/>
      <c r="M124" s="233"/>
      <c r="N124" s="222"/>
      <c r="O124" s="222"/>
      <c r="P124" s="222"/>
      <c r="Q124" s="222"/>
      <c r="R124" s="222"/>
      <c r="S124" s="222"/>
      <c r="T124" s="223"/>
      <c r="U124" s="222"/>
      <c r="V124" s="212"/>
      <c r="W124" s="212"/>
      <c r="X124" s="212"/>
      <c r="Y124" s="212"/>
      <c r="Z124" s="212"/>
      <c r="AA124" s="212"/>
      <c r="AB124" s="212"/>
      <c r="AC124" s="212"/>
      <c r="AD124" s="212"/>
      <c r="AE124" s="212" t="s">
        <v>131</v>
      </c>
      <c r="AF124" s="212">
        <v>0</v>
      </c>
      <c r="AG124" s="212"/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13">
        <v>42</v>
      </c>
      <c r="B125" s="220" t="s">
        <v>274</v>
      </c>
      <c r="C125" s="265" t="s">
        <v>275</v>
      </c>
      <c r="D125" s="222" t="s">
        <v>162</v>
      </c>
      <c r="E125" s="228">
        <v>171.3440635</v>
      </c>
      <c r="F125" s="232"/>
      <c r="G125" s="233">
        <f>ROUND(E125*F125,2)</f>
        <v>0</v>
      </c>
      <c r="H125" s="232"/>
      <c r="I125" s="233">
        <f>ROUND(E125*H125,2)</f>
        <v>0</v>
      </c>
      <c r="J125" s="232"/>
      <c r="K125" s="233">
        <f>ROUND(E125*J125,2)</f>
        <v>0</v>
      </c>
      <c r="L125" s="233">
        <v>21</v>
      </c>
      <c r="M125" s="233">
        <f>G125*(1+L125/100)</f>
        <v>0</v>
      </c>
      <c r="N125" s="222">
        <v>2.5000000000000001E-2</v>
      </c>
      <c r="O125" s="222">
        <f>ROUND(E125*N125,5)</f>
        <v>4.2835999999999999</v>
      </c>
      <c r="P125" s="222">
        <v>0</v>
      </c>
      <c r="Q125" s="222">
        <f>ROUND(E125*P125,5)</f>
        <v>0</v>
      </c>
      <c r="R125" s="222"/>
      <c r="S125" s="222"/>
      <c r="T125" s="223">
        <v>0</v>
      </c>
      <c r="U125" s="222">
        <f>ROUND(E125*T125,2)</f>
        <v>0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180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/>
      <c r="B126" s="220"/>
      <c r="C126" s="266" t="s">
        <v>263</v>
      </c>
      <c r="D126" s="224"/>
      <c r="E126" s="229"/>
      <c r="F126" s="233"/>
      <c r="G126" s="233"/>
      <c r="H126" s="233"/>
      <c r="I126" s="233"/>
      <c r="J126" s="233"/>
      <c r="K126" s="233"/>
      <c r="L126" s="233"/>
      <c r="M126" s="233"/>
      <c r="N126" s="222"/>
      <c r="O126" s="222"/>
      <c r="P126" s="222"/>
      <c r="Q126" s="222"/>
      <c r="R126" s="222"/>
      <c r="S126" s="222"/>
      <c r="T126" s="223"/>
      <c r="U126" s="22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131</v>
      </c>
      <c r="AF126" s="212">
        <v>0</v>
      </c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/>
      <c r="B127" s="220"/>
      <c r="C127" s="266" t="s">
        <v>276</v>
      </c>
      <c r="D127" s="224"/>
      <c r="E127" s="229">
        <v>93.731247999999994</v>
      </c>
      <c r="F127" s="233"/>
      <c r="G127" s="233"/>
      <c r="H127" s="233"/>
      <c r="I127" s="233"/>
      <c r="J127" s="233"/>
      <c r="K127" s="233"/>
      <c r="L127" s="233"/>
      <c r="M127" s="233"/>
      <c r="N127" s="222"/>
      <c r="O127" s="222"/>
      <c r="P127" s="222"/>
      <c r="Q127" s="222"/>
      <c r="R127" s="222"/>
      <c r="S127" s="222"/>
      <c r="T127" s="223"/>
      <c r="U127" s="222"/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131</v>
      </c>
      <c r="AF127" s="212">
        <v>0</v>
      </c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/>
      <c r="B128" s="220"/>
      <c r="C128" s="266" t="s">
        <v>264</v>
      </c>
      <c r="D128" s="224"/>
      <c r="E128" s="229"/>
      <c r="F128" s="233"/>
      <c r="G128" s="233"/>
      <c r="H128" s="233"/>
      <c r="I128" s="233"/>
      <c r="J128" s="233"/>
      <c r="K128" s="233"/>
      <c r="L128" s="233"/>
      <c r="M128" s="233"/>
      <c r="N128" s="222"/>
      <c r="O128" s="222"/>
      <c r="P128" s="222"/>
      <c r="Q128" s="222"/>
      <c r="R128" s="222"/>
      <c r="S128" s="222"/>
      <c r="T128" s="223"/>
      <c r="U128" s="222"/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131</v>
      </c>
      <c r="AF128" s="212">
        <v>0</v>
      </c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/>
      <c r="B129" s="220"/>
      <c r="C129" s="266" t="s">
        <v>277</v>
      </c>
      <c r="D129" s="224"/>
      <c r="E129" s="229">
        <v>46.865623999999997</v>
      </c>
      <c r="F129" s="233"/>
      <c r="G129" s="233"/>
      <c r="H129" s="233"/>
      <c r="I129" s="233"/>
      <c r="J129" s="233"/>
      <c r="K129" s="233"/>
      <c r="L129" s="233"/>
      <c r="M129" s="233"/>
      <c r="N129" s="222"/>
      <c r="O129" s="222"/>
      <c r="P129" s="222"/>
      <c r="Q129" s="222"/>
      <c r="R129" s="222"/>
      <c r="S129" s="222"/>
      <c r="T129" s="223"/>
      <c r="U129" s="222"/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131</v>
      </c>
      <c r="AF129" s="212">
        <v>0</v>
      </c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13"/>
      <c r="B130" s="220"/>
      <c r="C130" s="266" t="s">
        <v>265</v>
      </c>
      <c r="D130" s="224"/>
      <c r="E130" s="229"/>
      <c r="F130" s="233"/>
      <c r="G130" s="233"/>
      <c r="H130" s="233"/>
      <c r="I130" s="233"/>
      <c r="J130" s="233"/>
      <c r="K130" s="233"/>
      <c r="L130" s="233"/>
      <c r="M130" s="233"/>
      <c r="N130" s="222"/>
      <c r="O130" s="222"/>
      <c r="P130" s="222"/>
      <c r="Q130" s="222"/>
      <c r="R130" s="222"/>
      <c r="S130" s="222"/>
      <c r="T130" s="223"/>
      <c r="U130" s="222"/>
      <c r="V130" s="212"/>
      <c r="W130" s="212"/>
      <c r="X130" s="212"/>
      <c r="Y130" s="212"/>
      <c r="Z130" s="212"/>
      <c r="AA130" s="212"/>
      <c r="AB130" s="212"/>
      <c r="AC130" s="212"/>
      <c r="AD130" s="212"/>
      <c r="AE130" s="212" t="s">
        <v>131</v>
      </c>
      <c r="AF130" s="212">
        <v>0</v>
      </c>
      <c r="AG130" s="212"/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33.75" outlineLevel="1" x14ac:dyDescent="0.2">
      <c r="A131" s="213"/>
      <c r="B131" s="220"/>
      <c r="C131" s="266" t="s">
        <v>278</v>
      </c>
      <c r="D131" s="224"/>
      <c r="E131" s="229">
        <v>23.626536999999999</v>
      </c>
      <c r="F131" s="233"/>
      <c r="G131" s="233"/>
      <c r="H131" s="233"/>
      <c r="I131" s="233"/>
      <c r="J131" s="233"/>
      <c r="K131" s="233"/>
      <c r="L131" s="233"/>
      <c r="M131" s="233"/>
      <c r="N131" s="222"/>
      <c r="O131" s="222"/>
      <c r="P131" s="222"/>
      <c r="Q131" s="222"/>
      <c r="R131" s="222"/>
      <c r="S131" s="222"/>
      <c r="T131" s="223"/>
      <c r="U131" s="222"/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131</v>
      </c>
      <c r="AF131" s="212">
        <v>0</v>
      </c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/>
      <c r="B132" s="220"/>
      <c r="C132" s="266" t="s">
        <v>279</v>
      </c>
      <c r="D132" s="224"/>
      <c r="E132" s="229"/>
      <c r="F132" s="233"/>
      <c r="G132" s="233"/>
      <c r="H132" s="233"/>
      <c r="I132" s="233"/>
      <c r="J132" s="233"/>
      <c r="K132" s="233"/>
      <c r="L132" s="233"/>
      <c r="M132" s="233"/>
      <c r="N132" s="222"/>
      <c r="O132" s="222"/>
      <c r="P132" s="222"/>
      <c r="Q132" s="222"/>
      <c r="R132" s="222"/>
      <c r="S132" s="222"/>
      <c r="T132" s="223"/>
      <c r="U132" s="222"/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131</v>
      </c>
      <c r="AF132" s="212">
        <v>0</v>
      </c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/>
      <c r="B133" s="220"/>
      <c r="C133" s="266" t="s">
        <v>280</v>
      </c>
      <c r="D133" s="224"/>
      <c r="E133" s="229">
        <v>3.497382</v>
      </c>
      <c r="F133" s="233"/>
      <c r="G133" s="233"/>
      <c r="H133" s="233"/>
      <c r="I133" s="233"/>
      <c r="J133" s="233"/>
      <c r="K133" s="233"/>
      <c r="L133" s="233"/>
      <c r="M133" s="233"/>
      <c r="N133" s="222"/>
      <c r="O133" s="222"/>
      <c r="P133" s="222"/>
      <c r="Q133" s="222"/>
      <c r="R133" s="222"/>
      <c r="S133" s="222"/>
      <c r="T133" s="223"/>
      <c r="U133" s="222"/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131</v>
      </c>
      <c r="AF133" s="212">
        <v>0</v>
      </c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/>
      <c r="B134" s="220"/>
      <c r="C134" s="266" t="s">
        <v>281</v>
      </c>
      <c r="D134" s="224"/>
      <c r="E134" s="229">
        <v>3.6232725000000001</v>
      </c>
      <c r="F134" s="233"/>
      <c r="G134" s="233"/>
      <c r="H134" s="233"/>
      <c r="I134" s="233"/>
      <c r="J134" s="233"/>
      <c r="K134" s="233"/>
      <c r="L134" s="233"/>
      <c r="M134" s="233"/>
      <c r="N134" s="222"/>
      <c r="O134" s="222"/>
      <c r="P134" s="222"/>
      <c r="Q134" s="222"/>
      <c r="R134" s="222"/>
      <c r="S134" s="222"/>
      <c r="T134" s="223"/>
      <c r="U134" s="222"/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131</v>
      </c>
      <c r="AF134" s="212">
        <v>0</v>
      </c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x14ac:dyDescent="0.2">
      <c r="A135" s="214" t="s">
        <v>124</v>
      </c>
      <c r="B135" s="221" t="s">
        <v>81</v>
      </c>
      <c r="C135" s="267" t="s">
        <v>82</v>
      </c>
      <c r="D135" s="225"/>
      <c r="E135" s="230"/>
      <c r="F135" s="234"/>
      <c r="G135" s="234">
        <f>SUMIF(AE136:AE143,"&lt;&gt;NOR",G136:G143)</f>
        <v>0</v>
      </c>
      <c r="H135" s="234"/>
      <c r="I135" s="234">
        <f>SUM(I136:I143)</f>
        <v>0</v>
      </c>
      <c r="J135" s="234"/>
      <c r="K135" s="234">
        <f>SUM(K136:K143)</f>
        <v>0</v>
      </c>
      <c r="L135" s="234"/>
      <c r="M135" s="234">
        <f>SUM(M136:M143)</f>
        <v>0</v>
      </c>
      <c r="N135" s="225"/>
      <c r="O135" s="225">
        <f>SUM(O136:O143)</f>
        <v>1.8090000000000002E-2</v>
      </c>
      <c r="P135" s="225"/>
      <c r="Q135" s="225">
        <f>SUM(Q136:Q143)</f>
        <v>0</v>
      </c>
      <c r="R135" s="225"/>
      <c r="S135" s="225"/>
      <c r="T135" s="226"/>
      <c r="U135" s="225">
        <f>SUM(U136:U143)</f>
        <v>10.18</v>
      </c>
      <c r="AE135" t="s">
        <v>125</v>
      </c>
    </row>
    <row r="136" spans="1:60" ht="22.5" outlineLevel="1" x14ac:dyDescent="0.2">
      <c r="A136" s="213">
        <v>43</v>
      </c>
      <c r="B136" s="220" t="s">
        <v>282</v>
      </c>
      <c r="C136" s="265" t="s">
        <v>283</v>
      </c>
      <c r="D136" s="222" t="s">
        <v>157</v>
      </c>
      <c r="E136" s="228">
        <v>5.4</v>
      </c>
      <c r="F136" s="232"/>
      <c r="G136" s="233">
        <f>ROUND(E136*F136,2)</f>
        <v>0</v>
      </c>
      <c r="H136" s="232"/>
      <c r="I136" s="233">
        <f>ROUND(E136*H136,2)</f>
        <v>0</v>
      </c>
      <c r="J136" s="232"/>
      <c r="K136" s="233">
        <f>ROUND(E136*J136,2)</f>
        <v>0</v>
      </c>
      <c r="L136" s="233">
        <v>21</v>
      </c>
      <c r="M136" s="233">
        <f>G136*(1+L136/100)</f>
        <v>0</v>
      </c>
      <c r="N136" s="222">
        <v>1.8500000000000001E-3</v>
      </c>
      <c r="O136" s="222">
        <f>ROUND(E136*N136,5)</f>
        <v>9.9900000000000006E-3</v>
      </c>
      <c r="P136" s="222">
        <v>0</v>
      </c>
      <c r="Q136" s="222">
        <f>ROUND(E136*P136,5)</f>
        <v>0</v>
      </c>
      <c r="R136" s="222"/>
      <c r="S136" s="222"/>
      <c r="T136" s="223">
        <v>0.79669999999999996</v>
      </c>
      <c r="U136" s="222">
        <f>ROUND(E136*T136,2)</f>
        <v>4.3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129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/>
      <c r="B137" s="220"/>
      <c r="C137" s="266" t="s">
        <v>284</v>
      </c>
      <c r="D137" s="224"/>
      <c r="E137" s="229">
        <v>5.4</v>
      </c>
      <c r="F137" s="233"/>
      <c r="G137" s="233"/>
      <c r="H137" s="233"/>
      <c r="I137" s="233"/>
      <c r="J137" s="233"/>
      <c r="K137" s="233"/>
      <c r="L137" s="233"/>
      <c r="M137" s="233"/>
      <c r="N137" s="222"/>
      <c r="O137" s="222"/>
      <c r="P137" s="222"/>
      <c r="Q137" s="222"/>
      <c r="R137" s="222"/>
      <c r="S137" s="222"/>
      <c r="T137" s="223"/>
      <c r="U137" s="222"/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131</v>
      </c>
      <c r="AF137" s="212">
        <v>0</v>
      </c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>
        <v>44</v>
      </c>
      <c r="B138" s="220" t="s">
        <v>285</v>
      </c>
      <c r="C138" s="265" t="s">
        <v>286</v>
      </c>
      <c r="D138" s="222" t="s">
        <v>134</v>
      </c>
      <c r="E138" s="228">
        <v>9</v>
      </c>
      <c r="F138" s="232"/>
      <c r="G138" s="233">
        <f>ROUND(E138*F138,2)</f>
        <v>0</v>
      </c>
      <c r="H138" s="232"/>
      <c r="I138" s="233">
        <f>ROUND(E138*H138,2)</f>
        <v>0</v>
      </c>
      <c r="J138" s="232"/>
      <c r="K138" s="233">
        <f>ROUND(E138*J138,2)</f>
        <v>0</v>
      </c>
      <c r="L138" s="233">
        <v>21</v>
      </c>
      <c r="M138" s="233">
        <f>G138*(1+L138/100)</f>
        <v>0</v>
      </c>
      <c r="N138" s="222">
        <v>1.2999999999999999E-4</v>
      </c>
      <c r="O138" s="222">
        <f>ROUND(E138*N138,5)</f>
        <v>1.17E-3</v>
      </c>
      <c r="P138" s="222">
        <v>0</v>
      </c>
      <c r="Q138" s="222">
        <f>ROUND(E138*P138,5)</f>
        <v>0</v>
      </c>
      <c r="R138" s="222"/>
      <c r="S138" s="222"/>
      <c r="T138" s="223">
        <v>0.13300000000000001</v>
      </c>
      <c r="U138" s="222">
        <f>ROUND(E138*T138,2)</f>
        <v>1.2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129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/>
      <c r="B139" s="220"/>
      <c r="C139" s="266" t="s">
        <v>287</v>
      </c>
      <c r="D139" s="224"/>
      <c r="E139" s="229">
        <v>9</v>
      </c>
      <c r="F139" s="233"/>
      <c r="G139" s="233"/>
      <c r="H139" s="233"/>
      <c r="I139" s="233"/>
      <c r="J139" s="233"/>
      <c r="K139" s="233"/>
      <c r="L139" s="233"/>
      <c r="M139" s="233"/>
      <c r="N139" s="222"/>
      <c r="O139" s="222"/>
      <c r="P139" s="222"/>
      <c r="Q139" s="222"/>
      <c r="R139" s="222"/>
      <c r="S139" s="222"/>
      <c r="T139" s="223"/>
      <c r="U139" s="222"/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131</v>
      </c>
      <c r="AF139" s="212">
        <v>0</v>
      </c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ht="22.5" outlineLevel="1" x14ac:dyDescent="0.2">
      <c r="A140" s="213">
        <v>45</v>
      </c>
      <c r="B140" s="220" t="s">
        <v>288</v>
      </c>
      <c r="C140" s="265" t="s">
        <v>289</v>
      </c>
      <c r="D140" s="222" t="s">
        <v>134</v>
      </c>
      <c r="E140" s="228">
        <v>3</v>
      </c>
      <c r="F140" s="232"/>
      <c r="G140" s="233">
        <f>ROUND(E140*F140,2)</f>
        <v>0</v>
      </c>
      <c r="H140" s="232"/>
      <c r="I140" s="233">
        <f>ROUND(E140*H140,2)</f>
        <v>0</v>
      </c>
      <c r="J140" s="232"/>
      <c r="K140" s="233">
        <f>ROUND(E140*J140,2)</f>
        <v>0</v>
      </c>
      <c r="L140" s="233">
        <v>21</v>
      </c>
      <c r="M140" s="233">
        <f>G140*(1+L140/100)</f>
        <v>0</v>
      </c>
      <c r="N140" s="222">
        <v>2.31E-3</v>
      </c>
      <c r="O140" s="222">
        <f>ROUND(E140*N140,5)</f>
        <v>6.9300000000000004E-3</v>
      </c>
      <c r="P140" s="222">
        <v>0</v>
      </c>
      <c r="Q140" s="222">
        <f>ROUND(E140*P140,5)</f>
        <v>0</v>
      </c>
      <c r="R140" s="222"/>
      <c r="S140" s="222"/>
      <c r="T140" s="223">
        <v>0.71</v>
      </c>
      <c r="U140" s="222">
        <f>ROUND(E140*T140,2)</f>
        <v>2.13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129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/>
      <c r="B141" s="220"/>
      <c r="C141" s="266" t="s">
        <v>290</v>
      </c>
      <c r="D141" s="224"/>
      <c r="E141" s="229">
        <v>3</v>
      </c>
      <c r="F141" s="233"/>
      <c r="G141" s="233"/>
      <c r="H141" s="233"/>
      <c r="I141" s="233"/>
      <c r="J141" s="233"/>
      <c r="K141" s="233"/>
      <c r="L141" s="233"/>
      <c r="M141" s="233"/>
      <c r="N141" s="222"/>
      <c r="O141" s="222"/>
      <c r="P141" s="222"/>
      <c r="Q141" s="222"/>
      <c r="R141" s="222"/>
      <c r="S141" s="222"/>
      <c r="T141" s="223"/>
      <c r="U141" s="222"/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131</v>
      </c>
      <c r="AF141" s="212">
        <v>0</v>
      </c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13">
        <v>46</v>
      </c>
      <c r="B142" s="220" t="s">
        <v>291</v>
      </c>
      <c r="C142" s="265" t="s">
        <v>292</v>
      </c>
      <c r="D142" s="222" t="s">
        <v>134</v>
      </c>
      <c r="E142" s="228">
        <v>3</v>
      </c>
      <c r="F142" s="232"/>
      <c r="G142" s="233">
        <f>ROUND(E142*F142,2)</f>
        <v>0</v>
      </c>
      <c r="H142" s="232"/>
      <c r="I142" s="233">
        <f>ROUND(E142*H142,2)</f>
        <v>0</v>
      </c>
      <c r="J142" s="232"/>
      <c r="K142" s="233">
        <f>ROUND(E142*J142,2)</f>
        <v>0</v>
      </c>
      <c r="L142" s="233">
        <v>21</v>
      </c>
      <c r="M142" s="233">
        <f>G142*(1+L142/100)</f>
        <v>0</v>
      </c>
      <c r="N142" s="222">
        <v>0</v>
      </c>
      <c r="O142" s="222">
        <f>ROUND(E142*N142,5)</f>
        <v>0</v>
      </c>
      <c r="P142" s="222">
        <v>0</v>
      </c>
      <c r="Q142" s="222">
        <f>ROUND(E142*P142,5)</f>
        <v>0</v>
      </c>
      <c r="R142" s="222"/>
      <c r="S142" s="222"/>
      <c r="T142" s="223">
        <v>0.15</v>
      </c>
      <c r="U142" s="222">
        <f>ROUND(E142*T142,2)</f>
        <v>0.45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129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>
        <v>47</v>
      </c>
      <c r="B143" s="220" t="s">
        <v>293</v>
      </c>
      <c r="C143" s="265" t="s">
        <v>294</v>
      </c>
      <c r="D143" s="222" t="s">
        <v>134</v>
      </c>
      <c r="E143" s="228">
        <v>3</v>
      </c>
      <c r="F143" s="232"/>
      <c r="G143" s="233">
        <f>ROUND(E143*F143,2)</f>
        <v>0</v>
      </c>
      <c r="H143" s="232"/>
      <c r="I143" s="233">
        <f>ROUND(E143*H143,2)</f>
        <v>0</v>
      </c>
      <c r="J143" s="232"/>
      <c r="K143" s="233">
        <f>ROUND(E143*J143,2)</f>
        <v>0</v>
      </c>
      <c r="L143" s="233">
        <v>21</v>
      </c>
      <c r="M143" s="233">
        <f>G143*(1+L143/100)</f>
        <v>0</v>
      </c>
      <c r="N143" s="222">
        <v>0</v>
      </c>
      <c r="O143" s="222">
        <f>ROUND(E143*N143,5)</f>
        <v>0</v>
      </c>
      <c r="P143" s="222">
        <v>0</v>
      </c>
      <c r="Q143" s="222">
        <f>ROUND(E143*P143,5)</f>
        <v>0</v>
      </c>
      <c r="R143" s="222"/>
      <c r="S143" s="222"/>
      <c r="T143" s="223">
        <v>0.7</v>
      </c>
      <c r="U143" s="222">
        <f>ROUND(E143*T143,2)</f>
        <v>2.1</v>
      </c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129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x14ac:dyDescent="0.2">
      <c r="A144" s="214" t="s">
        <v>124</v>
      </c>
      <c r="B144" s="221" t="s">
        <v>83</v>
      </c>
      <c r="C144" s="267" t="s">
        <v>84</v>
      </c>
      <c r="D144" s="225"/>
      <c r="E144" s="230"/>
      <c r="F144" s="234"/>
      <c r="G144" s="234">
        <f>SUMIF(AE145:AE163,"&lt;&gt;NOR",G145:G163)</f>
        <v>0</v>
      </c>
      <c r="H144" s="234"/>
      <c r="I144" s="234">
        <f>SUM(I145:I163)</f>
        <v>0</v>
      </c>
      <c r="J144" s="234"/>
      <c r="K144" s="234">
        <f>SUM(K145:K163)</f>
        <v>0</v>
      </c>
      <c r="L144" s="234"/>
      <c r="M144" s="234">
        <f>SUM(M145:M163)</f>
        <v>0</v>
      </c>
      <c r="N144" s="225"/>
      <c r="O144" s="225">
        <f>SUM(O145:O163)</f>
        <v>0.10564</v>
      </c>
      <c r="P144" s="225"/>
      <c r="Q144" s="225">
        <f>SUM(Q145:Q163)</f>
        <v>0</v>
      </c>
      <c r="R144" s="225"/>
      <c r="S144" s="225"/>
      <c r="T144" s="226"/>
      <c r="U144" s="225">
        <f>SUM(U145:U163)</f>
        <v>20.939999999999998</v>
      </c>
      <c r="AE144" t="s">
        <v>125</v>
      </c>
    </row>
    <row r="145" spans="1:60" outlineLevel="1" x14ac:dyDescent="0.2">
      <c r="A145" s="213">
        <v>48</v>
      </c>
      <c r="B145" s="220" t="s">
        <v>295</v>
      </c>
      <c r="C145" s="265" t="s">
        <v>296</v>
      </c>
      <c r="D145" s="222" t="s">
        <v>157</v>
      </c>
      <c r="E145" s="228">
        <v>22.5</v>
      </c>
      <c r="F145" s="232"/>
      <c r="G145" s="233">
        <f>ROUND(E145*F145,2)</f>
        <v>0</v>
      </c>
      <c r="H145" s="232"/>
      <c r="I145" s="233">
        <f>ROUND(E145*H145,2)</f>
        <v>0</v>
      </c>
      <c r="J145" s="232"/>
      <c r="K145" s="233">
        <f>ROUND(E145*J145,2)</f>
        <v>0</v>
      </c>
      <c r="L145" s="233">
        <v>21</v>
      </c>
      <c r="M145" s="233">
        <f>G145*(1+L145/100)</f>
        <v>0</v>
      </c>
      <c r="N145" s="222">
        <v>0</v>
      </c>
      <c r="O145" s="222">
        <f>ROUND(E145*N145,5)</f>
        <v>0</v>
      </c>
      <c r="P145" s="222">
        <v>0</v>
      </c>
      <c r="Q145" s="222">
        <f>ROUND(E145*P145,5)</f>
        <v>0</v>
      </c>
      <c r="R145" s="222"/>
      <c r="S145" s="222"/>
      <c r="T145" s="223">
        <v>0.37</v>
      </c>
      <c r="U145" s="222">
        <f>ROUND(E145*T145,2)</f>
        <v>8.33</v>
      </c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129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13"/>
      <c r="B146" s="220"/>
      <c r="C146" s="266" t="s">
        <v>297</v>
      </c>
      <c r="D146" s="224"/>
      <c r="E146" s="229">
        <v>22.5</v>
      </c>
      <c r="F146" s="233"/>
      <c r="G146" s="233"/>
      <c r="H146" s="233"/>
      <c r="I146" s="233"/>
      <c r="J146" s="233"/>
      <c r="K146" s="233"/>
      <c r="L146" s="233"/>
      <c r="M146" s="233"/>
      <c r="N146" s="222"/>
      <c r="O146" s="222"/>
      <c r="P146" s="222"/>
      <c r="Q146" s="222"/>
      <c r="R146" s="222"/>
      <c r="S146" s="222"/>
      <c r="T146" s="223"/>
      <c r="U146" s="222"/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131</v>
      </c>
      <c r="AF146" s="212">
        <v>0</v>
      </c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>
        <v>49</v>
      </c>
      <c r="B147" s="220" t="s">
        <v>298</v>
      </c>
      <c r="C147" s="265" t="s">
        <v>299</v>
      </c>
      <c r="D147" s="222" t="s">
        <v>134</v>
      </c>
      <c r="E147" s="228">
        <v>1</v>
      </c>
      <c r="F147" s="232"/>
      <c r="G147" s="233">
        <f>ROUND(E147*F147,2)</f>
        <v>0</v>
      </c>
      <c r="H147" s="232"/>
      <c r="I147" s="233">
        <f>ROUND(E147*H147,2)</f>
        <v>0</v>
      </c>
      <c r="J147" s="232"/>
      <c r="K147" s="233">
        <f>ROUND(E147*J147,2)</f>
        <v>0</v>
      </c>
      <c r="L147" s="233">
        <v>21</v>
      </c>
      <c r="M147" s="233">
        <f>G147*(1+L147/100)</f>
        <v>0</v>
      </c>
      <c r="N147" s="222">
        <v>0</v>
      </c>
      <c r="O147" s="222">
        <f>ROUND(E147*N147,5)</f>
        <v>0</v>
      </c>
      <c r="P147" s="222">
        <v>0</v>
      </c>
      <c r="Q147" s="222">
        <f>ROUND(E147*P147,5)</f>
        <v>0</v>
      </c>
      <c r="R147" s="222"/>
      <c r="S147" s="222"/>
      <c r="T147" s="223">
        <v>0.33</v>
      </c>
      <c r="U147" s="222">
        <f>ROUND(E147*T147,2)</f>
        <v>0.33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129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13">
        <v>50</v>
      </c>
      <c r="B148" s="220" t="s">
        <v>300</v>
      </c>
      <c r="C148" s="265" t="s">
        <v>301</v>
      </c>
      <c r="D148" s="222" t="s">
        <v>134</v>
      </c>
      <c r="E148" s="228">
        <v>1</v>
      </c>
      <c r="F148" s="232"/>
      <c r="G148" s="233">
        <f>ROUND(E148*F148,2)</f>
        <v>0</v>
      </c>
      <c r="H148" s="232"/>
      <c r="I148" s="233">
        <f>ROUND(E148*H148,2)</f>
        <v>0</v>
      </c>
      <c r="J148" s="232"/>
      <c r="K148" s="233">
        <f>ROUND(E148*J148,2)</f>
        <v>0</v>
      </c>
      <c r="L148" s="233">
        <v>21</v>
      </c>
      <c r="M148" s="233">
        <f>G148*(1+L148/100)</f>
        <v>0</v>
      </c>
      <c r="N148" s="222">
        <v>0</v>
      </c>
      <c r="O148" s="222">
        <f>ROUND(E148*N148,5)</f>
        <v>0</v>
      </c>
      <c r="P148" s="222">
        <v>0</v>
      </c>
      <c r="Q148" s="222">
        <f>ROUND(E148*P148,5)</f>
        <v>0</v>
      </c>
      <c r="R148" s="222"/>
      <c r="S148" s="222"/>
      <c r="T148" s="223">
        <v>1.33</v>
      </c>
      <c r="U148" s="222">
        <f>ROUND(E148*T148,2)</f>
        <v>1.33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129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51</v>
      </c>
      <c r="B149" s="220" t="s">
        <v>302</v>
      </c>
      <c r="C149" s="265" t="s">
        <v>303</v>
      </c>
      <c r="D149" s="222" t="s">
        <v>134</v>
      </c>
      <c r="E149" s="228">
        <v>5</v>
      </c>
      <c r="F149" s="232"/>
      <c r="G149" s="233">
        <f>ROUND(E149*F149,2)</f>
        <v>0</v>
      </c>
      <c r="H149" s="232"/>
      <c r="I149" s="233">
        <f>ROUND(E149*H149,2)</f>
        <v>0</v>
      </c>
      <c r="J149" s="232"/>
      <c r="K149" s="233">
        <f>ROUND(E149*J149,2)</f>
        <v>0</v>
      </c>
      <c r="L149" s="233">
        <v>21</v>
      </c>
      <c r="M149" s="233">
        <f>G149*(1+L149/100)</f>
        <v>0</v>
      </c>
      <c r="N149" s="222">
        <v>0</v>
      </c>
      <c r="O149" s="222">
        <f>ROUND(E149*N149,5)</f>
        <v>0</v>
      </c>
      <c r="P149" s="222">
        <v>0</v>
      </c>
      <c r="Q149" s="222">
        <f>ROUND(E149*P149,5)</f>
        <v>0</v>
      </c>
      <c r="R149" s="222"/>
      <c r="S149" s="222"/>
      <c r="T149" s="223">
        <v>0.43</v>
      </c>
      <c r="U149" s="222">
        <f>ROUND(E149*T149,2)</f>
        <v>2.15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129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13">
        <v>52</v>
      </c>
      <c r="B150" s="220" t="s">
        <v>304</v>
      </c>
      <c r="C150" s="265" t="s">
        <v>305</v>
      </c>
      <c r="D150" s="222" t="s">
        <v>134</v>
      </c>
      <c r="E150" s="228">
        <v>2</v>
      </c>
      <c r="F150" s="232"/>
      <c r="G150" s="233">
        <f>ROUND(E150*F150,2)</f>
        <v>0</v>
      </c>
      <c r="H150" s="232"/>
      <c r="I150" s="233">
        <f>ROUND(E150*H150,2)</f>
        <v>0</v>
      </c>
      <c r="J150" s="232"/>
      <c r="K150" s="233">
        <f>ROUND(E150*J150,2)</f>
        <v>0</v>
      </c>
      <c r="L150" s="233">
        <v>21</v>
      </c>
      <c r="M150" s="233">
        <f>G150*(1+L150/100)</f>
        <v>0</v>
      </c>
      <c r="N150" s="222">
        <v>0</v>
      </c>
      <c r="O150" s="222">
        <f>ROUND(E150*N150,5)</f>
        <v>0</v>
      </c>
      <c r="P150" s="222">
        <v>0</v>
      </c>
      <c r="Q150" s="222">
        <f>ROUND(E150*P150,5)</f>
        <v>0</v>
      </c>
      <c r="R150" s="222"/>
      <c r="S150" s="222"/>
      <c r="T150" s="223">
        <v>0.75</v>
      </c>
      <c r="U150" s="222">
        <f>ROUND(E150*T150,2)</f>
        <v>1.5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129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>
        <v>53</v>
      </c>
      <c r="B151" s="220" t="s">
        <v>306</v>
      </c>
      <c r="C151" s="265" t="s">
        <v>307</v>
      </c>
      <c r="D151" s="222" t="s">
        <v>134</v>
      </c>
      <c r="E151" s="228">
        <v>4</v>
      </c>
      <c r="F151" s="232"/>
      <c r="G151" s="233">
        <f>ROUND(E151*F151,2)</f>
        <v>0</v>
      </c>
      <c r="H151" s="232"/>
      <c r="I151" s="233">
        <f>ROUND(E151*H151,2)</f>
        <v>0</v>
      </c>
      <c r="J151" s="232"/>
      <c r="K151" s="233">
        <f>ROUND(E151*J151,2)</f>
        <v>0</v>
      </c>
      <c r="L151" s="233">
        <v>21</v>
      </c>
      <c r="M151" s="233">
        <f>G151*(1+L151/100)</f>
        <v>0</v>
      </c>
      <c r="N151" s="222">
        <v>0</v>
      </c>
      <c r="O151" s="222">
        <f>ROUND(E151*N151,5)</f>
        <v>0</v>
      </c>
      <c r="P151" s="222">
        <v>0</v>
      </c>
      <c r="Q151" s="222">
        <f>ROUND(E151*P151,5)</f>
        <v>0</v>
      </c>
      <c r="R151" s="222"/>
      <c r="S151" s="222"/>
      <c r="T151" s="223">
        <v>1.69</v>
      </c>
      <c r="U151" s="222">
        <f>ROUND(E151*T151,2)</f>
        <v>6.76</v>
      </c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129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ht="22.5" outlineLevel="1" x14ac:dyDescent="0.2">
      <c r="A152" s="213">
        <v>54</v>
      </c>
      <c r="B152" s="220" t="s">
        <v>308</v>
      </c>
      <c r="C152" s="265" t="s">
        <v>309</v>
      </c>
      <c r="D152" s="222" t="s">
        <v>134</v>
      </c>
      <c r="E152" s="228">
        <v>1</v>
      </c>
      <c r="F152" s="232"/>
      <c r="G152" s="233">
        <f>ROUND(E152*F152,2)</f>
        <v>0</v>
      </c>
      <c r="H152" s="232"/>
      <c r="I152" s="233">
        <f>ROUND(E152*H152,2)</f>
        <v>0</v>
      </c>
      <c r="J152" s="232"/>
      <c r="K152" s="233">
        <f>ROUND(E152*J152,2)</f>
        <v>0</v>
      </c>
      <c r="L152" s="233">
        <v>21</v>
      </c>
      <c r="M152" s="233">
        <f>G152*(1+L152/100)</f>
        <v>0</v>
      </c>
      <c r="N152" s="222">
        <v>0</v>
      </c>
      <c r="O152" s="222">
        <f>ROUND(E152*N152,5)</f>
        <v>0</v>
      </c>
      <c r="P152" s="222">
        <v>0</v>
      </c>
      <c r="Q152" s="222">
        <f>ROUND(E152*P152,5)</f>
        <v>0</v>
      </c>
      <c r="R152" s="222"/>
      <c r="S152" s="222"/>
      <c r="T152" s="223">
        <v>0.54</v>
      </c>
      <c r="U152" s="222">
        <f>ROUND(E152*T152,2)</f>
        <v>0.54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129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/>
      <c r="B153" s="220"/>
      <c r="C153" s="268" t="s">
        <v>310</v>
      </c>
      <c r="D153" s="227"/>
      <c r="E153" s="231"/>
      <c r="F153" s="235"/>
      <c r="G153" s="236"/>
      <c r="H153" s="233"/>
      <c r="I153" s="233"/>
      <c r="J153" s="233"/>
      <c r="K153" s="233"/>
      <c r="L153" s="233"/>
      <c r="M153" s="233"/>
      <c r="N153" s="222"/>
      <c r="O153" s="222"/>
      <c r="P153" s="222"/>
      <c r="Q153" s="222"/>
      <c r="R153" s="222"/>
      <c r="S153" s="222"/>
      <c r="T153" s="223"/>
      <c r="U153" s="222"/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238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5" t="str">
        <f>C153</f>
        <v>na pojit na stávající zásuvkový okruh</v>
      </c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/>
      <c r="B154" s="220"/>
      <c r="C154" s="268" t="s">
        <v>311</v>
      </c>
      <c r="D154" s="227"/>
      <c r="E154" s="231"/>
      <c r="F154" s="235"/>
      <c r="G154" s="236"/>
      <c r="H154" s="233"/>
      <c r="I154" s="233"/>
      <c r="J154" s="233"/>
      <c r="K154" s="233"/>
      <c r="L154" s="233"/>
      <c r="M154" s="233"/>
      <c r="N154" s="222"/>
      <c r="O154" s="222"/>
      <c r="P154" s="222"/>
      <c r="Q154" s="222"/>
      <c r="R154" s="222"/>
      <c r="S154" s="222"/>
      <c r="T154" s="223"/>
      <c r="U154" s="222"/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238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5" t="str">
        <f>C154</f>
        <v>spínač v chodbičce vedle dveří</v>
      </c>
      <c r="BB154" s="212"/>
      <c r="BC154" s="212"/>
      <c r="BD154" s="212"/>
      <c r="BE154" s="212"/>
      <c r="BF154" s="212"/>
      <c r="BG154" s="212"/>
      <c r="BH154" s="212"/>
    </row>
    <row r="155" spans="1:60" ht="22.5" outlineLevel="1" x14ac:dyDescent="0.2">
      <c r="A155" s="213">
        <v>55</v>
      </c>
      <c r="B155" s="220" t="s">
        <v>312</v>
      </c>
      <c r="C155" s="265" t="s">
        <v>313</v>
      </c>
      <c r="D155" s="222" t="s">
        <v>260</v>
      </c>
      <c r="E155" s="228">
        <v>1</v>
      </c>
      <c r="F155" s="232"/>
      <c r="G155" s="233">
        <f>ROUND(E155*F155,2)</f>
        <v>0</v>
      </c>
      <c r="H155" s="232"/>
      <c r="I155" s="233">
        <f>ROUND(E155*H155,2)</f>
        <v>0</v>
      </c>
      <c r="J155" s="232"/>
      <c r="K155" s="233">
        <f>ROUND(E155*J155,2)</f>
        <v>0</v>
      </c>
      <c r="L155" s="233">
        <v>21</v>
      </c>
      <c r="M155" s="233">
        <f>G155*(1+L155/100)</f>
        <v>0</v>
      </c>
      <c r="N155" s="222">
        <v>0</v>
      </c>
      <c r="O155" s="222">
        <f>ROUND(E155*N155,5)</f>
        <v>0</v>
      </c>
      <c r="P155" s="222">
        <v>0</v>
      </c>
      <c r="Q155" s="222">
        <f>ROUND(E155*P155,5)</f>
        <v>0</v>
      </c>
      <c r="R155" s="222"/>
      <c r="S155" s="222"/>
      <c r="T155" s="223">
        <v>0</v>
      </c>
      <c r="U155" s="222">
        <f>ROUND(E155*T155,2)</f>
        <v>0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129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>
        <v>56</v>
      </c>
      <c r="B156" s="220" t="s">
        <v>314</v>
      </c>
      <c r="C156" s="265" t="s">
        <v>315</v>
      </c>
      <c r="D156" s="222" t="s">
        <v>134</v>
      </c>
      <c r="E156" s="228">
        <v>12</v>
      </c>
      <c r="F156" s="232"/>
      <c r="G156" s="233">
        <f>ROUND(E156*F156,2)</f>
        <v>0</v>
      </c>
      <c r="H156" s="232"/>
      <c r="I156" s="233">
        <f>ROUND(E156*H156,2)</f>
        <v>0</v>
      </c>
      <c r="J156" s="232"/>
      <c r="K156" s="233">
        <f>ROUND(E156*J156,2)</f>
        <v>0</v>
      </c>
      <c r="L156" s="233">
        <v>21</v>
      </c>
      <c r="M156" s="233">
        <f>G156*(1+L156/100)</f>
        <v>0</v>
      </c>
      <c r="N156" s="222">
        <v>6.0600000000000003E-3</v>
      </c>
      <c r="O156" s="222">
        <f>ROUND(E156*N156,5)</f>
        <v>7.2720000000000007E-2</v>
      </c>
      <c r="P156" s="222">
        <v>0</v>
      </c>
      <c r="Q156" s="222">
        <f>ROUND(E156*P156,5)</f>
        <v>0</v>
      </c>
      <c r="R156" s="222"/>
      <c r="S156" s="222"/>
      <c r="T156" s="223">
        <v>0</v>
      </c>
      <c r="U156" s="222">
        <f>ROUND(E156*T156,2)</f>
        <v>0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180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>
        <v>57</v>
      </c>
      <c r="B157" s="220" t="s">
        <v>316</v>
      </c>
      <c r="C157" s="265" t="s">
        <v>317</v>
      </c>
      <c r="D157" s="222" t="s">
        <v>318</v>
      </c>
      <c r="E157" s="228">
        <v>1</v>
      </c>
      <c r="F157" s="232"/>
      <c r="G157" s="233">
        <f>ROUND(E157*F157,2)</f>
        <v>0</v>
      </c>
      <c r="H157" s="232"/>
      <c r="I157" s="233">
        <f>ROUND(E157*H157,2)</f>
        <v>0</v>
      </c>
      <c r="J157" s="232"/>
      <c r="K157" s="233">
        <f>ROUND(E157*J157,2)</f>
        <v>0</v>
      </c>
      <c r="L157" s="233">
        <v>21</v>
      </c>
      <c r="M157" s="233">
        <f>G157*(1+L157/100)</f>
        <v>0</v>
      </c>
      <c r="N157" s="222">
        <v>2.0200000000000001E-3</v>
      </c>
      <c r="O157" s="222">
        <f>ROUND(E157*N157,5)</f>
        <v>2.0200000000000001E-3</v>
      </c>
      <c r="P157" s="222">
        <v>0</v>
      </c>
      <c r="Q157" s="222">
        <f>ROUND(E157*P157,5)</f>
        <v>0</v>
      </c>
      <c r="R157" s="222"/>
      <c r="S157" s="222"/>
      <c r="T157" s="223">
        <v>0</v>
      </c>
      <c r="U157" s="222">
        <f>ROUND(E157*T157,2)</f>
        <v>0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180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ht="22.5" outlineLevel="1" x14ac:dyDescent="0.2">
      <c r="A158" s="213">
        <v>58</v>
      </c>
      <c r="B158" s="220" t="s">
        <v>319</v>
      </c>
      <c r="C158" s="265" t="s">
        <v>320</v>
      </c>
      <c r="D158" s="222" t="s">
        <v>134</v>
      </c>
      <c r="E158" s="228">
        <v>1</v>
      </c>
      <c r="F158" s="232"/>
      <c r="G158" s="233">
        <f>ROUND(E158*F158,2)</f>
        <v>0</v>
      </c>
      <c r="H158" s="232"/>
      <c r="I158" s="233">
        <f>ROUND(E158*H158,2)</f>
        <v>0</v>
      </c>
      <c r="J158" s="232"/>
      <c r="K158" s="233">
        <f>ROUND(E158*J158,2)</f>
        <v>0</v>
      </c>
      <c r="L158" s="233">
        <v>21</v>
      </c>
      <c r="M158" s="233">
        <f>G158*(1+L158/100)</f>
        <v>0</v>
      </c>
      <c r="N158" s="222">
        <v>1.1900000000000001E-2</v>
      </c>
      <c r="O158" s="222">
        <f>ROUND(E158*N158,5)</f>
        <v>1.1900000000000001E-2</v>
      </c>
      <c r="P158" s="222">
        <v>0</v>
      </c>
      <c r="Q158" s="222">
        <f>ROUND(E158*P158,5)</f>
        <v>0</v>
      </c>
      <c r="R158" s="222"/>
      <c r="S158" s="222"/>
      <c r="T158" s="223">
        <v>0</v>
      </c>
      <c r="U158" s="222">
        <f>ROUND(E158*T158,2)</f>
        <v>0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180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2.5" outlineLevel="1" x14ac:dyDescent="0.2">
      <c r="A159" s="213">
        <v>59</v>
      </c>
      <c r="B159" s="220" t="s">
        <v>321</v>
      </c>
      <c r="C159" s="265" t="s">
        <v>322</v>
      </c>
      <c r="D159" s="222" t="s">
        <v>134</v>
      </c>
      <c r="E159" s="228">
        <v>5</v>
      </c>
      <c r="F159" s="232"/>
      <c r="G159" s="233">
        <f>ROUND(E159*F159,2)</f>
        <v>0</v>
      </c>
      <c r="H159" s="232"/>
      <c r="I159" s="233">
        <f>ROUND(E159*H159,2)</f>
        <v>0</v>
      </c>
      <c r="J159" s="232"/>
      <c r="K159" s="233">
        <f>ROUND(E159*J159,2)</f>
        <v>0</v>
      </c>
      <c r="L159" s="233">
        <v>21</v>
      </c>
      <c r="M159" s="233">
        <f>G159*(1+L159/100)</f>
        <v>0</v>
      </c>
      <c r="N159" s="222">
        <v>1.1000000000000001E-3</v>
      </c>
      <c r="O159" s="222">
        <f>ROUND(E159*N159,5)</f>
        <v>5.4999999999999997E-3</v>
      </c>
      <c r="P159" s="222">
        <v>0</v>
      </c>
      <c r="Q159" s="222">
        <f>ROUND(E159*P159,5)</f>
        <v>0</v>
      </c>
      <c r="R159" s="222"/>
      <c r="S159" s="222"/>
      <c r="T159" s="223">
        <v>0</v>
      </c>
      <c r="U159" s="222">
        <f>ROUND(E159*T159,2)</f>
        <v>0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180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ht="22.5" outlineLevel="1" x14ac:dyDescent="0.2">
      <c r="A160" s="213">
        <v>60</v>
      </c>
      <c r="B160" s="220" t="s">
        <v>323</v>
      </c>
      <c r="C160" s="265" t="s">
        <v>324</v>
      </c>
      <c r="D160" s="222" t="s">
        <v>134</v>
      </c>
      <c r="E160" s="228">
        <v>12</v>
      </c>
      <c r="F160" s="232"/>
      <c r="G160" s="233">
        <f>ROUND(E160*F160,2)</f>
        <v>0</v>
      </c>
      <c r="H160" s="232"/>
      <c r="I160" s="233">
        <f>ROUND(E160*H160,2)</f>
        <v>0</v>
      </c>
      <c r="J160" s="232"/>
      <c r="K160" s="233">
        <f>ROUND(E160*J160,2)</f>
        <v>0</v>
      </c>
      <c r="L160" s="233">
        <v>21</v>
      </c>
      <c r="M160" s="233">
        <f>G160*(1+L160/100)</f>
        <v>0</v>
      </c>
      <c r="N160" s="222">
        <v>0</v>
      </c>
      <c r="O160" s="222">
        <f>ROUND(E160*N160,5)</f>
        <v>0</v>
      </c>
      <c r="P160" s="222">
        <v>0</v>
      </c>
      <c r="Q160" s="222">
        <f>ROUND(E160*P160,5)</f>
        <v>0</v>
      </c>
      <c r="R160" s="222"/>
      <c r="S160" s="222"/>
      <c r="T160" s="223">
        <v>0</v>
      </c>
      <c r="U160" s="222">
        <f>ROUND(E160*T160,2)</f>
        <v>0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180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13">
        <v>61</v>
      </c>
      <c r="B161" s="220" t="s">
        <v>325</v>
      </c>
      <c r="C161" s="265" t="s">
        <v>326</v>
      </c>
      <c r="D161" s="222" t="s">
        <v>134</v>
      </c>
      <c r="E161" s="228">
        <v>1</v>
      </c>
      <c r="F161" s="232"/>
      <c r="G161" s="233">
        <f>ROUND(E161*F161,2)</f>
        <v>0</v>
      </c>
      <c r="H161" s="232"/>
      <c r="I161" s="233">
        <f>ROUND(E161*H161,2)</f>
        <v>0</v>
      </c>
      <c r="J161" s="232"/>
      <c r="K161" s="233">
        <f>ROUND(E161*J161,2)</f>
        <v>0</v>
      </c>
      <c r="L161" s="233">
        <v>21</v>
      </c>
      <c r="M161" s="233">
        <f>G161*(1+L161/100)</f>
        <v>0</v>
      </c>
      <c r="N161" s="222">
        <v>2.5000000000000001E-3</v>
      </c>
      <c r="O161" s="222">
        <f>ROUND(E161*N161,5)</f>
        <v>2.5000000000000001E-3</v>
      </c>
      <c r="P161" s="222">
        <v>0</v>
      </c>
      <c r="Q161" s="222">
        <f>ROUND(E161*P161,5)</f>
        <v>0</v>
      </c>
      <c r="R161" s="222"/>
      <c r="S161" s="222"/>
      <c r="T161" s="223">
        <v>0</v>
      </c>
      <c r="U161" s="222">
        <f>ROUND(E161*T161,2)</f>
        <v>0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180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13">
        <v>62</v>
      </c>
      <c r="B162" s="220" t="s">
        <v>327</v>
      </c>
      <c r="C162" s="265" t="s">
        <v>328</v>
      </c>
      <c r="D162" s="222" t="s">
        <v>134</v>
      </c>
      <c r="E162" s="228">
        <v>4</v>
      </c>
      <c r="F162" s="232"/>
      <c r="G162" s="233">
        <f>ROUND(E162*F162,2)</f>
        <v>0</v>
      </c>
      <c r="H162" s="232"/>
      <c r="I162" s="233">
        <f>ROUND(E162*H162,2)</f>
        <v>0</v>
      </c>
      <c r="J162" s="232"/>
      <c r="K162" s="233">
        <f>ROUND(E162*J162,2)</f>
        <v>0</v>
      </c>
      <c r="L162" s="233">
        <v>21</v>
      </c>
      <c r="M162" s="233">
        <f>G162*(1+L162/100)</f>
        <v>0</v>
      </c>
      <c r="N162" s="222">
        <v>2.3999999999999998E-3</v>
      </c>
      <c r="O162" s="222">
        <f>ROUND(E162*N162,5)</f>
        <v>9.5999999999999992E-3</v>
      </c>
      <c r="P162" s="222">
        <v>0</v>
      </c>
      <c r="Q162" s="222">
        <f>ROUND(E162*P162,5)</f>
        <v>0</v>
      </c>
      <c r="R162" s="222"/>
      <c r="S162" s="222"/>
      <c r="T162" s="223">
        <v>0</v>
      </c>
      <c r="U162" s="222">
        <f>ROUND(E162*T162,2)</f>
        <v>0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180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13">
        <v>63</v>
      </c>
      <c r="B163" s="220" t="s">
        <v>329</v>
      </c>
      <c r="C163" s="265" t="s">
        <v>330</v>
      </c>
      <c r="D163" s="222" t="s">
        <v>134</v>
      </c>
      <c r="E163" s="228">
        <v>2</v>
      </c>
      <c r="F163" s="232"/>
      <c r="G163" s="233">
        <f>ROUND(E163*F163,2)</f>
        <v>0</v>
      </c>
      <c r="H163" s="232"/>
      <c r="I163" s="233">
        <f>ROUND(E163*H163,2)</f>
        <v>0</v>
      </c>
      <c r="J163" s="232"/>
      <c r="K163" s="233">
        <f>ROUND(E163*J163,2)</f>
        <v>0</v>
      </c>
      <c r="L163" s="233">
        <v>21</v>
      </c>
      <c r="M163" s="233">
        <f>G163*(1+L163/100)</f>
        <v>0</v>
      </c>
      <c r="N163" s="222">
        <v>6.9999999999999999E-4</v>
      </c>
      <c r="O163" s="222">
        <f>ROUND(E163*N163,5)</f>
        <v>1.4E-3</v>
      </c>
      <c r="P163" s="222">
        <v>0</v>
      </c>
      <c r="Q163" s="222">
        <f>ROUND(E163*P163,5)</f>
        <v>0</v>
      </c>
      <c r="R163" s="222"/>
      <c r="S163" s="222"/>
      <c r="T163" s="223">
        <v>0</v>
      </c>
      <c r="U163" s="222">
        <f>ROUND(E163*T163,2)</f>
        <v>0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180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x14ac:dyDescent="0.2">
      <c r="A164" s="214" t="s">
        <v>124</v>
      </c>
      <c r="B164" s="221" t="s">
        <v>85</v>
      </c>
      <c r="C164" s="267" t="s">
        <v>86</v>
      </c>
      <c r="D164" s="225"/>
      <c r="E164" s="230"/>
      <c r="F164" s="234"/>
      <c r="G164" s="234">
        <f>SUMIF(AE165:AE166,"&lt;&gt;NOR",G165:G166)</f>
        <v>0</v>
      </c>
      <c r="H164" s="234"/>
      <c r="I164" s="234">
        <f>SUM(I165:I166)</f>
        <v>0</v>
      </c>
      <c r="J164" s="234"/>
      <c r="K164" s="234">
        <f>SUM(K165:K166)</f>
        <v>0</v>
      </c>
      <c r="L164" s="234"/>
      <c r="M164" s="234">
        <f>SUM(M165:M166)</f>
        <v>0</v>
      </c>
      <c r="N164" s="225"/>
      <c r="O164" s="225">
        <f>SUM(O165:O166)</f>
        <v>0.40165000000000001</v>
      </c>
      <c r="P164" s="225"/>
      <c r="Q164" s="225">
        <f>SUM(Q165:Q166)</f>
        <v>0</v>
      </c>
      <c r="R164" s="225"/>
      <c r="S164" s="225"/>
      <c r="T164" s="226"/>
      <c r="U164" s="225">
        <f>SUM(U165:U166)</f>
        <v>9.76</v>
      </c>
      <c r="AE164" t="s">
        <v>125</v>
      </c>
    </row>
    <row r="165" spans="1:60" ht="33.75" outlineLevel="1" x14ac:dyDescent="0.2">
      <c r="A165" s="213">
        <v>64</v>
      </c>
      <c r="B165" s="220" t="s">
        <v>331</v>
      </c>
      <c r="C165" s="265" t="s">
        <v>332</v>
      </c>
      <c r="D165" s="222" t="s">
        <v>128</v>
      </c>
      <c r="E165" s="228">
        <v>34.125</v>
      </c>
      <c r="F165" s="232"/>
      <c r="G165" s="233">
        <f>ROUND(E165*F165,2)</f>
        <v>0</v>
      </c>
      <c r="H165" s="232"/>
      <c r="I165" s="233">
        <f>ROUND(E165*H165,2)</f>
        <v>0</v>
      </c>
      <c r="J165" s="232"/>
      <c r="K165" s="233">
        <f>ROUND(E165*J165,2)</f>
        <v>0</v>
      </c>
      <c r="L165" s="233">
        <v>21</v>
      </c>
      <c r="M165" s="233">
        <f>G165*(1+L165/100)</f>
        <v>0</v>
      </c>
      <c r="N165" s="222">
        <v>1.1769999999999999E-2</v>
      </c>
      <c r="O165" s="222">
        <f>ROUND(E165*N165,5)</f>
        <v>0.40165000000000001</v>
      </c>
      <c r="P165" s="222">
        <v>0</v>
      </c>
      <c r="Q165" s="222">
        <f>ROUND(E165*P165,5)</f>
        <v>0</v>
      </c>
      <c r="R165" s="222"/>
      <c r="S165" s="222"/>
      <c r="T165" s="223">
        <v>0.28599999999999998</v>
      </c>
      <c r="U165" s="222">
        <f>ROUND(E165*T165,2)</f>
        <v>9.76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129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/>
      <c r="B166" s="220"/>
      <c r="C166" s="266" t="s">
        <v>333</v>
      </c>
      <c r="D166" s="224"/>
      <c r="E166" s="229">
        <v>34.125</v>
      </c>
      <c r="F166" s="233"/>
      <c r="G166" s="233"/>
      <c r="H166" s="233"/>
      <c r="I166" s="233"/>
      <c r="J166" s="233"/>
      <c r="K166" s="233"/>
      <c r="L166" s="233"/>
      <c r="M166" s="233"/>
      <c r="N166" s="222"/>
      <c r="O166" s="222"/>
      <c r="P166" s="222"/>
      <c r="Q166" s="222"/>
      <c r="R166" s="222"/>
      <c r="S166" s="222"/>
      <c r="T166" s="223"/>
      <c r="U166" s="222"/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131</v>
      </c>
      <c r="AF166" s="212">
        <v>0</v>
      </c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x14ac:dyDescent="0.2">
      <c r="A167" s="214" t="s">
        <v>124</v>
      </c>
      <c r="B167" s="221" t="s">
        <v>87</v>
      </c>
      <c r="C167" s="267" t="s">
        <v>88</v>
      </c>
      <c r="D167" s="225"/>
      <c r="E167" s="230"/>
      <c r="F167" s="234"/>
      <c r="G167" s="234">
        <f>SUMIF(AE168:AE173,"&lt;&gt;NOR",G168:G173)</f>
        <v>0</v>
      </c>
      <c r="H167" s="234"/>
      <c r="I167" s="234">
        <f>SUM(I168:I173)</f>
        <v>0</v>
      </c>
      <c r="J167" s="234"/>
      <c r="K167" s="234">
        <f>SUM(K168:K173)</f>
        <v>0</v>
      </c>
      <c r="L167" s="234"/>
      <c r="M167" s="234">
        <f>SUM(M168:M173)</f>
        <v>0</v>
      </c>
      <c r="N167" s="225"/>
      <c r="O167" s="225">
        <f>SUM(O168:O173)</f>
        <v>0.13078999999999999</v>
      </c>
      <c r="P167" s="225"/>
      <c r="Q167" s="225">
        <f>SUM(Q168:Q173)</f>
        <v>0</v>
      </c>
      <c r="R167" s="225"/>
      <c r="S167" s="225"/>
      <c r="T167" s="226"/>
      <c r="U167" s="225">
        <f>SUM(U168:U173)</f>
        <v>62.35</v>
      </c>
      <c r="AE167" t="s">
        <v>125</v>
      </c>
    </row>
    <row r="168" spans="1:60" outlineLevel="1" x14ac:dyDescent="0.2">
      <c r="A168" s="213">
        <v>65</v>
      </c>
      <c r="B168" s="220" t="s">
        <v>334</v>
      </c>
      <c r="C168" s="265" t="s">
        <v>335</v>
      </c>
      <c r="D168" s="222" t="s">
        <v>157</v>
      </c>
      <c r="E168" s="228">
        <v>81.239999999999995</v>
      </c>
      <c r="F168" s="232"/>
      <c r="G168" s="233">
        <f>ROUND(E168*F168,2)</f>
        <v>0</v>
      </c>
      <c r="H168" s="232"/>
      <c r="I168" s="233">
        <f>ROUND(E168*H168,2)</f>
        <v>0</v>
      </c>
      <c r="J168" s="232"/>
      <c r="K168" s="233">
        <f>ROUND(E168*J168,2)</f>
        <v>0</v>
      </c>
      <c r="L168" s="233">
        <v>21</v>
      </c>
      <c r="M168" s="233">
        <f>G168*(1+L168/100)</f>
        <v>0</v>
      </c>
      <c r="N168" s="222">
        <v>1.58E-3</v>
      </c>
      <c r="O168" s="222">
        <f>ROUND(E168*N168,5)</f>
        <v>0.12836</v>
      </c>
      <c r="P168" s="222">
        <v>0</v>
      </c>
      <c r="Q168" s="222">
        <f>ROUND(E168*P168,5)</f>
        <v>0</v>
      </c>
      <c r="R168" s="222"/>
      <c r="S168" s="222"/>
      <c r="T168" s="223">
        <v>0.67689999999999995</v>
      </c>
      <c r="U168" s="222">
        <f>ROUND(E168*T168,2)</f>
        <v>54.99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129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ht="22.5" outlineLevel="1" x14ac:dyDescent="0.2">
      <c r="A169" s="213"/>
      <c r="B169" s="220"/>
      <c r="C169" s="266" t="s">
        <v>336</v>
      </c>
      <c r="D169" s="224"/>
      <c r="E169" s="229">
        <v>81.239999999999995</v>
      </c>
      <c r="F169" s="233"/>
      <c r="G169" s="233"/>
      <c r="H169" s="233"/>
      <c r="I169" s="233"/>
      <c r="J169" s="233"/>
      <c r="K169" s="233"/>
      <c r="L169" s="233"/>
      <c r="M169" s="233"/>
      <c r="N169" s="222"/>
      <c r="O169" s="222"/>
      <c r="P169" s="222"/>
      <c r="Q169" s="222"/>
      <c r="R169" s="222"/>
      <c r="S169" s="222"/>
      <c r="T169" s="223"/>
      <c r="U169" s="222"/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131</v>
      </c>
      <c r="AF169" s="212">
        <v>0</v>
      </c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ht="22.5" outlineLevel="1" x14ac:dyDescent="0.2">
      <c r="A170" s="213">
        <v>66</v>
      </c>
      <c r="B170" s="220" t="s">
        <v>337</v>
      </c>
      <c r="C170" s="265" t="s">
        <v>338</v>
      </c>
      <c r="D170" s="222" t="s">
        <v>157</v>
      </c>
      <c r="E170" s="228">
        <v>1.536</v>
      </c>
      <c r="F170" s="232"/>
      <c r="G170" s="233">
        <f>ROUND(E170*F170,2)</f>
        <v>0</v>
      </c>
      <c r="H170" s="232"/>
      <c r="I170" s="233">
        <f>ROUND(E170*H170,2)</f>
        <v>0</v>
      </c>
      <c r="J170" s="232"/>
      <c r="K170" s="233">
        <f>ROUND(E170*J170,2)</f>
        <v>0</v>
      </c>
      <c r="L170" s="233">
        <v>21</v>
      </c>
      <c r="M170" s="233">
        <f>G170*(1+L170/100)</f>
        <v>0</v>
      </c>
      <c r="N170" s="222">
        <v>1.58E-3</v>
      </c>
      <c r="O170" s="222">
        <f>ROUND(E170*N170,5)</f>
        <v>2.4299999999999999E-3</v>
      </c>
      <c r="P170" s="222">
        <v>0</v>
      </c>
      <c r="Q170" s="222">
        <f>ROUND(E170*P170,5)</f>
        <v>0</v>
      </c>
      <c r="R170" s="222"/>
      <c r="S170" s="222"/>
      <c r="T170" s="223">
        <v>0.74614999999999998</v>
      </c>
      <c r="U170" s="222">
        <f>ROUND(E170*T170,2)</f>
        <v>1.1499999999999999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129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/>
      <c r="B171" s="220"/>
      <c r="C171" s="266" t="s">
        <v>339</v>
      </c>
      <c r="D171" s="224"/>
      <c r="E171" s="229">
        <v>1.536</v>
      </c>
      <c r="F171" s="233"/>
      <c r="G171" s="233"/>
      <c r="H171" s="233"/>
      <c r="I171" s="233"/>
      <c r="J171" s="233"/>
      <c r="K171" s="233"/>
      <c r="L171" s="233"/>
      <c r="M171" s="233"/>
      <c r="N171" s="222"/>
      <c r="O171" s="222"/>
      <c r="P171" s="222"/>
      <c r="Q171" s="222"/>
      <c r="R171" s="222"/>
      <c r="S171" s="222"/>
      <c r="T171" s="223"/>
      <c r="U171" s="222"/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131</v>
      </c>
      <c r="AF171" s="212">
        <v>0</v>
      </c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3">
        <v>67</v>
      </c>
      <c r="B172" s="220" t="s">
        <v>340</v>
      </c>
      <c r="C172" s="265" t="s">
        <v>341</v>
      </c>
      <c r="D172" s="222" t="s">
        <v>134</v>
      </c>
      <c r="E172" s="228">
        <v>9</v>
      </c>
      <c r="F172" s="232"/>
      <c r="G172" s="233">
        <f>ROUND(E172*F172,2)</f>
        <v>0</v>
      </c>
      <c r="H172" s="232"/>
      <c r="I172" s="233">
        <f>ROUND(E172*H172,2)</f>
        <v>0</v>
      </c>
      <c r="J172" s="232"/>
      <c r="K172" s="233">
        <f>ROUND(E172*J172,2)</f>
        <v>0</v>
      </c>
      <c r="L172" s="233">
        <v>21</v>
      </c>
      <c r="M172" s="233">
        <f>G172*(1+L172/100)</f>
        <v>0</v>
      </c>
      <c r="N172" s="222">
        <v>0</v>
      </c>
      <c r="O172" s="222">
        <f>ROUND(E172*N172,5)</f>
        <v>0</v>
      </c>
      <c r="P172" s="222">
        <v>0</v>
      </c>
      <c r="Q172" s="222">
        <f>ROUND(E172*P172,5)</f>
        <v>0</v>
      </c>
      <c r="R172" s="222"/>
      <c r="S172" s="222"/>
      <c r="T172" s="223">
        <v>0.69035000000000002</v>
      </c>
      <c r="U172" s="222">
        <f>ROUND(E172*T172,2)</f>
        <v>6.21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129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13"/>
      <c r="B173" s="220"/>
      <c r="C173" s="266" t="s">
        <v>287</v>
      </c>
      <c r="D173" s="224"/>
      <c r="E173" s="229">
        <v>9</v>
      </c>
      <c r="F173" s="233"/>
      <c r="G173" s="233"/>
      <c r="H173" s="233"/>
      <c r="I173" s="233"/>
      <c r="J173" s="233"/>
      <c r="K173" s="233"/>
      <c r="L173" s="233"/>
      <c r="M173" s="233"/>
      <c r="N173" s="222"/>
      <c r="O173" s="222"/>
      <c r="P173" s="222"/>
      <c r="Q173" s="222"/>
      <c r="R173" s="222"/>
      <c r="S173" s="222"/>
      <c r="T173" s="223"/>
      <c r="U173" s="222"/>
      <c r="V173" s="212"/>
      <c r="W173" s="212"/>
      <c r="X173" s="212"/>
      <c r="Y173" s="212"/>
      <c r="Z173" s="212"/>
      <c r="AA173" s="212"/>
      <c r="AB173" s="212"/>
      <c r="AC173" s="212"/>
      <c r="AD173" s="212"/>
      <c r="AE173" s="212" t="s">
        <v>131</v>
      </c>
      <c r="AF173" s="212">
        <v>0</v>
      </c>
      <c r="AG173" s="212"/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x14ac:dyDescent="0.2">
      <c r="A174" s="214" t="s">
        <v>124</v>
      </c>
      <c r="B174" s="221" t="s">
        <v>89</v>
      </c>
      <c r="C174" s="267" t="s">
        <v>90</v>
      </c>
      <c r="D174" s="225"/>
      <c r="E174" s="230"/>
      <c r="F174" s="234"/>
      <c r="G174" s="234">
        <f>SUMIF(AE175:AE184,"&lt;&gt;NOR",G175:G184)</f>
        <v>0</v>
      </c>
      <c r="H174" s="234"/>
      <c r="I174" s="234">
        <f>SUM(I175:I184)</f>
        <v>0</v>
      </c>
      <c r="J174" s="234"/>
      <c r="K174" s="234">
        <f>SUM(K175:K184)</f>
        <v>0</v>
      </c>
      <c r="L174" s="234"/>
      <c r="M174" s="234">
        <f>SUM(M175:M184)</f>
        <v>0</v>
      </c>
      <c r="N174" s="225"/>
      <c r="O174" s="225">
        <f>SUM(O175:O184)</f>
        <v>3.2960000000000003E-2</v>
      </c>
      <c r="P174" s="225"/>
      <c r="Q174" s="225">
        <f>SUM(Q175:Q184)</f>
        <v>0</v>
      </c>
      <c r="R174" s="225"/>
      <c r="S174" s="225"/>
      <c r="T174" s="226"/>
      <c r="U174" s="225">
        <f>SUM(U175:U184)</f>
        <v>12.33</v>
      </c>
      <c r="AE174" t="s">
        <v>125</v>
      </c>
    </row>
    <row r="175" spans="1:60" outlineLevel="1" x14ac:dyDescent="0.2">
      <c r="A175" s="213">
        <v>68</v>
      </c>
      <c r="B175" s="220" t="s">
        <v>342</v>
      </c>
      <c r="C175" s="265" t="s">
        <v>343</v>
      </c>
      <c r="D175" s="222" t="s">
        <v>134</v>
      </c>
      <c r="E175" s="228">
        <v>2</v>
      </c>
      <c r="F175" s="232"/>
      <c r="G175" s="233">
        <f>ROUND(E175*F175,2)</f>
        <v>0</v>
      </c>
      <c r="H175" s="232"/>
      <c r="I175" s="233">
        <f>ROUND(E175*H175,2)</f>
        <v>0</v>
      </c>
      <c r="J175" s="232"/>
      <c r="K175" s="233">
        <f>ROUND(E175*J175,2)</f>
        <v>0</v>
      </c>
      <c r="L175" s="233">
        <v>21</v>
      </c>
      <c r="M175" s="233">
        <f>G175*(1+L175/100)</f>
        <v>0</v>
      </c>
      <c r="N175" s="222">
        <v>2.48E-3</v>
      </c>
      <c r="O175" s="222">
        <f>ROUND(E175*N175,5)</f>
        <v>4.96E-3</v>
      </c>
      <c r="P175" s="222">
        <v>0</v>
      </c>
      <c r="Q175" s="222">
        <f>ROUND(E175*P175,5)</f>
        <v>0</v>
      </c>
      <c r="R175" s="222"/>
      <c r="S175" s="222"/>
      <c r="T175" s="223">
        <v>6.1660000000000004</v>
      </c>
      <c r="U175" s="222">
        <f>ROUND(E175*T175,2)</f>
        <v>12.33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129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13">
        <v>69</v>
      </c>
      <c r="B176" s="220" t="s">
        <v>344</v>
      </c>
      <c r="C176" s="265" t="s">
        <v>345</v>
      </c>
      <c r="D176" s="222" t="s">
        <v>134</v>
      </c>
      <c r="E176" s="228">
        <v>2</v>
      </c>
      <c r="F176" s="232"/>
      <c r="G176" s="233">
        <f>ROUND(E176*F176,2)</f>
        <v>0</v>
      </c>
      <c r="H176" s="232"/>
      <c r="I176" s="233">
        <f>ROUND(E176*H176,2)</f>
        <v>0</v>
      </c>
      <c r="J176" s="232"/>
      <c r="K176" s="233">
        <f>ROUND(E176*J176,2)</f>
        <v>0</v>
      </c>
      <c r="L176" s="233">
        <v>21</v>
      </c>
      <c r="M176" s="233">
        <f>G176*(1+L176/100)</f>
        <v>0</v>
      </c>
      <c r="N176" s="222">
        <v>1.4E-2</v>
      </c>
      <c r="O176" s="222">
        <f>ROUND(E176*N176,5)</f>
        <v>2.8000000000000001E-2</v>
      </c>
      <c r="P176" s="222">
        <v>0</v>
      </c>
      <c r="Q176" s="222">
        <f>ROUND(E176*P176,5)</f>
        <v>0</v>
      </c>
      <c r="R176" s="222"/>
      <c r="S176" s="222"/>
      <c r="T176" s="223">
        <v>0</v>
      </c>
      <c r="U176" s="222">
        <f>ROUND(E176*T176,2)</f>
        <v>0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180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/>
      <c r="B177" s="220"/>
      <c r="C177" s="268" t="s">
        <v>398</v>
      </c>
      <c r="D177" s="227"/>
      <c r="E177" s="231"/>
      <c r="F177" s="235"/>
      <c r="G177" s="236"/>
      <c r="H177" s="233"/>
      <c r="I177" s="233"/>
      <c r="J177" s="233"/>
      <c r="K177" s="233"/>
      <c r="L177" s="233"/>
      <c r="M177" s="233"/>
      <c r="N177" s="222"/>
      <c r="O177" s="222"/>
      <c r="P177" s="222"/>
      <c r="Q177" s="222"/>
      <c r="R177" s="222"/>
      <c r="S177" s="222"/>
      <c r="T177" s="223"/>
      <c r="U177" s="222"/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238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5" t="str">
        <f>C177</f>
        <v>kompletní sada s veškerými potřebnými díly pro napojení na</v>
      </c>
      <c r="BB177" s="212"/>
      <c r="BC177" s="212"/>
      <c r="BD177" s="212"/>
      <c r="BE177" s="212"/>
      <c r="BF177" s="212"/>
      <c r="BG177" s="212"/>
      <c r="BH177" s="212"/>
    </row>
    <row r="178" spans="1:60" outlineLevel="1" x14ac:dyDescent="0.2">
      <c r="A178" s="213"/>
      <c r="B178" s="220"/>
      <c r="C178" s="268" t="s">
        <v>346</v>
      </c>
      <c r="D178" s="227"/>
      <c r="E178" s="231"/>
      <c r="F178" s="235"/>
      <c r="G178" s="236"/>
      <c r="H178" s="233"/>
      <c r="I178" s="233"/>
      <c r="J178" s="233"/>
      <c r="K178" s="233"/>
      <c r="L178" s="233"/>
      <c r="M178" s="233"/>
      <c r="N178" s="222"/>
      <c r="O178" s="222"/>
      <c r="P178" s="222"/>
      <c r="Q178" s="222"/>
      <c r="R178" s="222"/>
      <c r="S178" s="222"/>
      <c r="T178" s="223"/>
      <c r="U178" s="222"/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238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5" t="str">
        <f>C178</f>
        <v>venkovní i vnitřní straně.</v>
      </c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/>
      <c r="B179" s="220"/>
      <c r="C179" s="268" t="s">
        <v>347</v>
      </c>
      <c r="D179" s="227"/>
      <c r="E179" s="231"/>
      <c r="F179" s="235"/>
      <c r="G179" s="236"/>
      <c r="H179" s="233"/>
      <c r="I179" s="233"/>
      <c r="J179" s="233"/>
      <c r="K179" s="233"/>
      <c r="L179" s="233"/>
      <c r="M179" s="233"/>
      <c r="N179" s="222"/>
      <c r="O179" s="222"/>
      <c r="P179" s="222"/>
      <c r="Q179" s="222"/>
      <c r="R179" s="222"/>
      <c r="S179" s="222"/>
      <c r="T179" s="223"/>
      <c r="U179" s="222"/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238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5" t="str">
        <f>C179</f>
        <v>akrylátová kopule v čiré barvě</v>
      </c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13"/>
      <c r="B180" s="220"/>
      <c r="C180" s="268" t="s">
        <v>348</v>
      </c>
      <c r="D180" s="227"/>
      <c r="E180" s="231"/>
      <c r="F180" s="235"/>
      <c r="G180" s="236"/>
      <c r="H180" s="233"/>
      <c r="I180" s="233"/>
      <c r="J180" s="233"/>
      <c r="K180" s="233"/>
      <c r="L180" s="233"/>
      <c r="M180" s="233"/>
      <c r="N180" s="222"/>
      <c r="O180" s="222"/>
      <c r="P180" s="222"/>
      <c r="Q180" s="222"/>
      <c r="R180" s="222"/>
      <c r="S180" s="222"/>
      <c r="T180" s="223"/>
      <c r="U180" s="222"/>
      <c r="V180" s="212"/>
      <c r="W180" s="212"/>
      <c r="X180" s="212"/>
      <c r="Y180" s="212"/>
      <c r="Z180" s="212"/>
      <c r="AA180" s="212"/>
      <c r="AB180" s="212"/>
      <c r="AC180" s="212"/>
      <c r="AD180" s="212"/>
      <c r="AE180" s="212" t="s">
        <v>238</v>
      </c>
      <c r="AF180" s="212"/>
      <c r="AG180" s="212"/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5" t="str">
        <f>C180</f>
        <v>pevný hliníkový tubus s vysokoreflexní povrchovou úpravou na vnitřní straně</v>
      </c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13"/>
      <c r="B181" s="220"/>
      <c r="C181" s="268" t="s">
        <v>399</v>
      </c>
      <c r="D181" s="227"/>
      <c r="E181" s="231"/>
      <c r="F181" s="235"/>
      <c r="G181" s="236"/>
      <c r="H181" s="233"/>
      <c r="I181" s="233"/>
      <c r="J181" s="233"/>
      <c r="K181" s="233"/>
      <c r="L181" s="233"/>
      <c r="M181" s="233"/>
      <c r="N181" s="222"/>
      <c r="O181" s="222"/>
      <c r="P181" s="222"/>
      <c r="Q181" s="222"/>
      <c r="R181" s="222"/>
      <c r="S181" s="222"/>
      <c r="T181" s="223"/>
      <c r="U181" s="222"/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238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5" t="str">
        <f>C181</f>
        <v>odrazivost až 98 %</v>
      </c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/>
      <c r="B182" s="220"/>
      <c r="C182" s="268" t="s">
        <v>349</v>
      </c>
      <c r="D182" s="227"/>
      <c r="E182" s="231"/>
      <c r="F182" s="235"/>
      <c r="G182" s="236"/>
      <c r="H182" s="233"/>
      <c r="I182" s="233"/>
      <c r="J182" s="233"/>
      <c r="K182" s="233"/>
      <c r="L182" s="233"/>
      <c r="M182" s="233"/>
      <c r="N182" s="222"/>
      <c r="O182" s="222"/>
      <c r="P182" s="222"/>
      <c r="Q182" s="222"/>
      <c r="R182" s="222"/>
      <c r="S182" s="222"/>
      <c r="T182" s="223"/>
      <c r="U182" s="222"/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238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5" t="str">
        <f>C182</f>
        <v>manžeta z parotěsné fólie</v>
      </c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/>
      <c r="B183" s="220"/>
      <c r="C183" s="268" t="s">
        <v>400</v>
      </c>
      <c r="D183" s="227"/>
      <c r="E183" s="231"/>
      <c r="F183" s="235"/>
      <c r="G183" s="236"/>
      <c r="H183" s="233"/>
      <c r="I183" s="233"/>
      <c r="J183" s="233"/>
      <c r="K183" s="233"/>
      <c r="L183" s="233"/>
      <c r="M183" s="233"/>
      <c r="N183" s="222"/>
      <c r="O183" s="222"/>
      <c r="P183" s="222"/>
      <c r="Q183" s="222"/>
      <c r="R183" s="222"/>
      <c r="S183" s="222"/>
      <c r="T183" s="223"/>
      <c r="U183" s="222"/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238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5" t="str">
        <f>C183</f>
        <v>plastový interiérový difuzér matné barvy tvořený</v>
      </c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/>
      <c r="B184" s="220"/>
      <c r="C184" s="268" t="s">
        <v>350</v>
      </c>
      <c r="D184" s="227"/>
      <c r="E184" s="231"/>
      <c r="F184" s="235"/>
      <c r="G184" s="236"/>
      <c r="H184" s="233"/>
      <c r="I184" s="233"/>
      <c r="J184" s="233"/>
      <c r="K184" s="233"/>
      <c r="L184" s="233"/>
      <c r="M184" s="233"/>
      <c r="N184" s="222"/>
      <c r="O184" s="222"/>
      <c r="P184" s="222"/>
      <c r="Q184" s="222"/>
      <c r="R184" s="222"/>
      <c r="S184" s="222"/>
      <c r="T184" s="223"/>
      <c r="U184" s="222"/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238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5" t="str">
        <f>C184</f>
        <v>akrylátovým dvojsklem, kruhový tvar difuzéru</v>
      </c>
      <c r="BB184" s="212"/>
      <c r="BC184" s="212"/>
      <c r="BD184" s="212"/>
      <c r="BE184" s="212"/>
      <c r="BF184" s="212"/>
      <c r="BG184" s="212"/>
      <c r="BH184" s="212"/>
    </row>
    <row r="185" spans="1:60" x14ac:dyDescent="0.2">
      <c r="A185" s="214" t="s">
        <v>124</v>
      </c>
      <c r="B185" s="221" t="s">
        <v>91</v>
      </c>
      <c r="C185" s="267" t="s">
        <v>92</v>
      </c>
      <c r="D185" s="225"/>
      <c r="E185" s="230"/>
      <c r="F185" s="234"/>
      <c r="G185" s="234">
        <f>SUMIF(AE186:AE193,"&lt;&gt;NOR",G186:G193)</f>
        <v>0</v>
      </c>
      <c r="H185" s="234"/>
      <c r="I185" s="234">
        <f>SUM(I186:I193)</f>
        <v>0</v>
      </c>
      <c r="J185" s="234"/>
      <c r="K185" s="234">
        <f>SUM(K186:K193)</f>
        <v>0</v>
      </c>
      <c r="L185" s="234"/>
      <c r="M185" s="234">
        <f>SUM(M186:M193)</f>
        <v>0</v>
      </c>
      <c r="N185" s="225"/>
      <c r="O185" s="225">
        <f>SUM(O186:O193)</f>
        <v>3.6799999999999997E-3</v>
      </c>
      <c r="P185" s="225"/>
      <c r="Q185" s="225">
        <f>SUM(Q186:Q193)</f>
        <v>6.5000000000000002E-2</v>
      </c>
      <c r="R185" s="225"/>
      <c r="S185" s="225"/>
      <c r="T185" s="226"/>
      <c r="U185" s="225">
        <f>SUM(U186:U193)</f>
        <v>5.2100000000000009</v>
      </c>
      <c r="AE185" t="s">
        <v>125</v>
      </c>
    </row>
    <row r="186" spans="1:60" outlineLevel="1" x14ac:dyDescent="0.2">
      <c r="A186" s="213">
        <v>70</v>
      </c>
      <c r="B186" s="220" t="s">
        <v>351</v>
      </c>
      <c r="C186" s="265" t="s">
        <v>352</v>
      </c>
      <c r="D186" s="222" t="s">
        <v>353</v>
      </c>
      <c r="E186" s="228">
        <v>65</v>
      </c>
      <c r="F186" s="232"/>
      <c r="G186" s="233">
        <f>ROUND(E186*F186,2)</f>
        <v>0</v>
      </c>
      <c r="H186" s="232"/>
      <c r="I186" s="233">
        <f>ROUND(E186*H186,2)</f>
        <v>0</v>
      </c>
      <c r="J186" s="232"/>
      <c r="K186" s="233">
        <f>ROUND(E186*J186,2)</f>
        <v>0</v>
      </c>
      <c r="L186" s="233">
        <v>21</v>
      </c>
      <c r="M186" s="233">
        <f>G186*(1+L186/100)</f>
        <v>0</v>
      </c>
      <c r="N186" s="222">
        <v>5.0000000000000002E-5</v>
      </c>
      <c r="O186" s="222">
        <f>ROUND(E186*N186,5)</f>
        <v>3.2499999999999999E-3</v>
      </c>
      <c r="P186" s="222">
        <v>1E-3</v>
      </c>
      <c r="Q186" s="222">
        <f>ROUND(E186*P186,5)</f>
        <v>6.5000000000000002E-2</v>
      </c>
      <c r="R186" s="222"/>
      <c r="S186" s="222"/>
      <c r="T186" s="223">
        <v>3.6999999999999998E-2</v>
      </c>
      <c r="U186" s="222">
        <f>ROUND(E186*T186,2)</f>
        <v>2.41</v>
      </c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129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/>
      <c r="B187" s="220"/>
      <c r="C187" s="266" t="s">
        <v>354</v>
      </c>
      <c r="D187" s="224"/>
      <c r="E187" s="229">
        <v>65</v>
      </c>
      <c r="F187" s="233"/>
      <c r="G187" s="233"/>
      <c r="H187" s="233"/>
      <c r="I187" s="233"/>
      <c r="J187" s="233"/>
      <c r="K187" s="233"/>
      <c r="L187" s="233"/>
      <c r="M187" s="233"/>
      <c r="N187" s="222"/>
      <c r="O187" s="222"/>
      <c r="P187" s="222"/>
      <c r="Q187" s="222"/>
      <c r="R187" s="222"/>
      <c r="S187" s="222"/>
      <c r="T187" s="223"/>
      <c r="U187" s="222"/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131</v>
      </c>
      <c r="AF187" s="212">
        <v>0</v>
      </c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>
        <v>71</v>
      </c>
      <c r="B188" s="220" t="s">
        <v>355</v>
      </c>
      <c r="C188" s="265" t="s">
        <v>356</v>
      </c>
      <c r="D188" s="222" t="s">
        <v>157</v>
      </c>
      <c r="E188" s="228">
        <v>3.6</v>
      </c>
      <c r="F188" s="232"/>
      <c r="G188" s="233">
        <f>ROUND(E188*F188,2)</f>
        <v>0</v>
      </c>
      <c r="H188" s="232"/>
      <c r="I188" s="233">
        <f>ROUND(E188*H188,2)</f>
        <v>0</v>
      </c>
      <c r="J188" s="232"/>
      <c r="K188" s="233">
        <f>ROUND(E188*J188,2)</f>
        <v>0</v>
      </c>
      <c r="L188" s="233">
        <v>21</v>
      </c>
      <c r="M188" s="233">
        <f>G188*(1+L188/100)</f>
        <v>0</v>
      </c>
      <c r="N188" s="222">
        <v>1.2E-4</v>
      </c>
      <c r="O188" s="222">
        <f>ROUND(E188*N188,5)</f>
        <v>4.2999999999999999E-4</v>
      </c>
      <c r="P188" s="222">
        <v>0</v>
      </c>
      <c r="Q188" s="222">
        <f>ROUND(E188*P188,5)</f>
        <v>0</v>
      </c>
      <c r="R188" s="222"/>
      <c r="S188" s="222"/>
      <c r="T188" s="223">
        <v>0.55200000000000005</v>
      </c>
      <c r="U188" s="222">
        <f>ROUND(E188*T188,2)</f>
        <v>1.99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129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/>
      <c r="B189" s="220"/>
      <c r="C189" s="266" t="s">
        <v>357</v>
      </c>
      <c r="D189" s="224"/>
      <c r="E189" s="229">
        <v>3.6</v>
      </c>
      <c r="F189" s="233"/>
      <c r="G189" s="233"/>
      <c r="H189" s="233"/>
      <c r="I189" s="233"/>
      <c r="J189" s="233"/>
      <c r="K189" s="233"/>
      <c r="L189" s="233"/>
      <c r="M189" s="233"/>
      <c r="N189" s="222"/>
      <c r="O189" s="222"/>
      <c r="P189" s="222"/>
      <c r="Q189" s="222"/>
      <c r="R189" s="222"/>
      <c r="S189" s="222"/>
      <c r="T189" s="223"/>
      <c r="U189" s="222"/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131</v>
      </c>
      <c r="AF189" s="212">
        <v>0</v>
      </c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>
        <v>72</v>
      </c>
      <c r="B190" s="220" t="s">
        <v>358</v>
      </c>
      <c r="C190" s="265" t="s">
        <v>359</v>
      </c>
      <c r="D190" s="222" t="s">
        <v>157</v>
      </c>
      <c r="E190" s="228">
        <v>2.5</v>
      </c>
      <c r="F190" s="232"/>
      <c r="G190" s="233">
        <f>ROUND(E190*F190,2)</f>
        <v>0</v>
      </c>
      <c r="H190" s="232"/>
      <c r="I190" s="233">
        <f>ROUND(E190*H190,2)</f>
        <v>0</v>
      </c>
      <c r="J190" s="232"/>
      <c r="K190" s="233">
        <f>ROUND(E190*J190,2)</f>
        <v>0</v>
      </c>
      <c r="L190" s="233">
        <v>21</v>
      </c>
      <c r="M190" s="233">
        <f>G190*(1+L190/100)</f>
        <v>0</v>
      </c>
      <c r="N190" s="222">
        <v>0</v>
      </c>
      <c r="O190" s="222">
        <f>ROUND(E190*N190,5)</f>
        <v>0</v>
      </c>
      <c r="P190" s="222">
        <v>0</v>
      </c>
      <c r="Q190" s="222">
        <f>ROUND(E190*P190,5)</f>
        <v>0</v>
      </c>
      <c r="R190" s="222"/>
      <c r="S190" s="222"/>
      <c r="T190" s="223">
        <v>0.32400000000000001</v>
      </c>
      <c r="U190" s="222">
        <f>ROUND(E190*T190,2)</f>
        <v>0.81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129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13"/>
      <c r="B191" s="220"/>
      <c r="C191" s="266" t="s">
        <v>360</v>
      </c>
      <c r="D191" s="224"/>
      <c r="E191" s="229">
        <v>2.5</v>
      </c>
      <c r="F191" s="233"/>
      <c r="G191" s="233"/>
      <c r="H191" s="233"/>
      <c r="I191" s="233"/>
      <c r="J191" s="233"/>
      <c r="K191" s="233"/>
      <c r="L191" s="233"/>
      <c r="M191" s="233"/>
      <c r="N191" s="222"/>
      <c r="O191" s="222"/>
      <c r="P191" s="222"/>
      <c r="Q191" s="222"/>
      <c r="R191" s="222"/>
      <c r="S191" s="222"/>
      <c r="T191" s="223"/>
      <c r="U191" s="222"/>
      <c r="V191" s="212"/>
      <c r="W191" s="212"/>
      <c r="X191" s="212"/>
      <c r="Y191" s="212"/>
      <c r="Z191" s="212"/>
      <c r="AA191" s="212"/>
      <c r="AB191" s="212"/>
      <c r="AC191" s="212"/>
      <c r="AD191" s="212"/>
      <c r="AE191" s="212" t="s">
        <v>131</v>
      </c>
      <c r="AF191" s="212">
        <v>0</v>
      </c>
      <c r="AG191" s="212"/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ht="22.5" outlineLevel="1" x14ac:dyDescent="0.2">
      <c r="A192" s="213">
        <v>73</v>
      </c>
      <c r="B192" s="220" t="s">
        <v>361</v>
      </c>
      <c r="C192" s="265" t="s">
        <v>362</v>
      </c>
      <c r="D192" s="222" t="s">
        <v>157</v>
      </c>
      <c r="E192" s="228">
        <v>3.6</v>
      </c>
      <c r="F192" s="232"/>
      <c r="G192" s="233">
        <f>ROUND(E192*F192,2)</f>
        <v>0</v>
      </c>
      <c r="H192" s="232"/>
      <c r="I192" s="233">
        <f>ROUND(E192*H192,2)</f>
        <v>0</v>
      </c>
      <c r="J192" s="232"/>
      <c r="K192" s="233">
        <f>ROUND(E192*J192,2)</f>
        <v>0</v>
      </c>
      <c r="L192" s="233">
        <v>21</v>
      </c>
      <c r="M192" s="233">
        <f>G192*(1+L192/100)</f>
        <v>0</v>
      </c>
      <c r="N192" s="222">
        <v>0</v>
      </c>
      <c r="O192" s="222">
        <f>ROUND(E192*N192,5)</f>
        <v>0</v>
      </c>
      <c r="P192" s="222">
        <v>0</v>
      </c>
      <c r="Q192" s="222">
        <f>ROUND(E192*P192,5)</f>
        <v>0</v>
      </c>
      <c r="R192" s="222"/>
      <c r="S192" s="222"/>
      <c r="T192" s="223">
        <v>0</v>
      </c>
      <c r="U192" s="222">
        <f>ROUND(E192*T192,2)</f>
        <v>0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129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13"/>
      <c r="B193" s="220"/>
      <c r="C193" s="268" t="s">
        <v>363</v>
      </c>
      <c r="D193" s="227"/>
      <c r="E193" s="231"/>
      <c r="F193" s="235"/>
      <c r="G193" s="236"/>
      <c r="H193" s="233"/>
      <c r="I193" s="233"/>
      <c r="J193" s="233"/>
      <c r="K193" s="233"/>
      <c r="L193" s="233"/>
      <c r="M193" s="233"/>
      <c r="N193" s="222"/>
      <c r="O193" s="222"/>
      <c r="P193" s="222"/>
      <c r="Q193" s="222"/>
      <c r="R193" s="222"/>
      <c r="S193" s="222"/>
      <c r="T193" s="223"/>
      <c r="U193" s="222"/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238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5" t="str">
        <f>C193</f>
        <v>DODÁVKA VÝROBKU PRO STAVBU ODBORNOU FIRMOU</v>
      </c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214" t="s">
        <v>124</v>
      </c>
      <c r="B194" s="221" t="s">
        <v>93</v>
      </c>
      <c r="C194" s="267" t="s">
        <v>94</v>
      </c>
      <c r="D194" s="225"/>
      <c r="E194" s="230"/>
      <c r="F194" s="234"/>
      <c r="G194" s="234">
        <f>SUMIF(AE195:AE197,"&lt;&gt;NOR",G195:G197)</f>
        <v>0</v>
      </c>
      <c r="H194" s="234"/>
      <c r="I194" s="234">
        <f>SUM(I195:I197)</f>
        <v>0</v>
      </c>
      <c r="J194" s="234"/>
      <c r="K194" s="234">
        <f>SUM(K195:K197)</f>
        <v>0</v>
      </c>
      <c r="L194" s="234"/>
      <c r="M194" s="234">
        <f>SUM(M195:M197)</f>
        <v>0</v>
      </c>
      <c r="N194" s="225"/>
      <c r="O194" s="225">
        <f>SUM(O195:O197)</f>
        <v>1.24E-3</v>
      </c>
      <c r="P194" s="225"/>
      <c r="Q194" s="225">
        <f>SUM(Q195:Q197)</f>
        <v>0</v>
      </c>
      <c r="R194" s="225"/>
      <c r="S194" s="225"/>
      <c r="T194" s="226"/>
      <c r="U194" s="225">
        <f>SUM(U195:U197)</f>
        <v>0.84</v>
      </c>
      <c r="AE194" t="s">
        <v>125</v>
      </c>
    </row>
    <row r="195" spans="1:60" outlineLevel="1" x14ac:dyDescent="0.2">
      <c r="A195" s="213">
        <v>74</v>
      </c>
      <c r="B195" s="220" t="s">
        <v>364</v>
      </c>
      <c r="C195" s="265" t="s">
        <v>365</v>
      </c>
      <c r="D195" s="222" t="s">
        <v>128</v>
      </c>
      <c r="E195" s="228">
        <v>8.26</v>
      </c>
      <c r="F195" s="232"/>
      <c r="G195" s="233">
        <f>ROUND(E195*F195,2)</f>
        <v>0</v>
      </c>
      <c r="H195" s="232"/>
      <c r="I195" s="233">
        <f>ROUND(E195*H195,2)</f>
        <v>0</v>
      </c>
      <c r="J195" s="232"/>
      <c r="K195" s="233">
        <f>ROUND(E195*J195,2)</f>
        <v>0</v>
      </c>
      <c r="L195" s="233">
        <v>21</v>
      </c>
      <c r="M195" s="233">
        <f>G195*(1+L195/100)</f>
        <v>0</v>
      </c>
      <c r="N195" s="222">
        <v>1.4999999999999999E-4</v>
      </c>
      <c r="O195" s="222">
        <f>ROUND(E195*N195,5)</f>
        <v>1.24E-3</v>
      </c>
      <c r="P195" s="222">
        <v>0</v>
      </c>
      <c r="Q195" s="222">
        <f>ROUND(E195*P195,5)</f>
        <v>0</v>
      </c>
      <c r="R195" s="222"/>
      <c r="S195" s="222"/>
      <c r="T195" s="223">
        <v>0.10191</v>
      </c>
      <c r="U195" s="222">
        <f>ROUND(E195*T195,2)</f>
        <v>0.84</v>
      </c>
      <c r="V195" s="212"/>
      <c r="W195" s="212"/>
      <c r="X195" s="212"/>
      <c r="Y195" s="212"/>
      <c r="Z195" s="212"/>
      <c r="AA195" s="212"/>
      <c r="AB195" s="212"/>
      <c r="AC195" s="212"/>
      <c r="AD195" s="212"/>
      <c r="AE195" s="212" t="s">
        <v>129</v>
      </c>
      <c r="AF195" s="212"/>
      <c r="AG195" s="212"/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13"/>
      <c r="B196" s="220"/>
      <c r="C196" s="266" t="s">
        <v>366</v>
      </c>
      <c r="D196" s="224"/>
      <c r="E196" s="229">
        <v>3.7</v>
      </c>
      <c r="F196" s="233"/>
      <c r="G196" s="233"/>
      <c r="H196" s="233"/>
      <c r="I196" s="233"/>
      <c r="J196" s="233"/>
      <c r="K196" s="233"/>
      <c r="L196" s="233"/>
      <c r="M196" s="233"/>
      <c r="N196" s="222"/>
      <c r="O196" s="222"/>
      <c r="P196" s="222"/>
      <c r="Q196" s="222"/>
      <c r="R196" s="222"/>
      <c r="S196" s="222"/>
      <c r="T196" s="223"/>
      <c r="U196" s="222"/>
      <c r="V196" s="212"/>
      <c r="W196" s="212"/>
      <c r="X196" s="212"/>
      <c r="Y196" s="212"/>
      <c r="Z196" s="212"/>
      <c r="AA196" s="212"/>
      <c r="AB196" s="212"/>
      <c r="AC196" s="212"/>
      <c r="AD196" s="212"/>
      <c r="AE196" s="212" t="s">
        <v>131</v>
      </c>
      <c r="AF196" s="212">
        <v>0</v>
      </c>
      <c r="AG196" s="212"/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outlineLevel="1" x14ac:dyDescent="0.2">
      <c r="A197" s="213"/>
      <c r="B197" s="220"/>
      <c r="C197" s="266" t="s">
        <v>367</v>
      </c>
      <c r="D197" s="224"/>
      <c r="E197" s="229">
        <v>4.5599999999999996</v>
      </c>
      <c r="F197" s="233"/>
      <c r="G197" s="233"/>
      <c r="H197" s="233"/>
      <c r="I197" s="233"/>
      <c r="J197" s="233"/>
      <c r="K197" s="233"/>
      <c r="L197" s="233"/>
      <c r="M197" s="233"/>
      <c r="N197" s="222"/>
      <c r="O197" s="222"/>
      <c r="P197" s="222"/>
      <c r="Q197" s="222"/>
      <c r="R197" s="222"/>
      <c r="S197" s="222"/>
      <c r="T197" s="223"/>
      <c r="U197" s="222"/>
      <c r="V197" s="212"/>
      <c r="W197" s="212"/>
      <c r="X197" s="212"/>
      <c r="Y197" s="212"/>
      <c r="Z197" s="212"/>
      <c r="AA197" s="212"/>
      <c r="AB197" s="212"/>
      <c r="AC197" s="212"/>
      <c r="AD197" s="212"/>
      <c r="AE197" s="212" t="s">
        <v>131</v>
      </c>
      <c r="AF197" s="212">
        <v>0</v>
      </c>
      <c r="AG197" s="212"/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x14ac:dyDescent="0.2">
      <c r="A198" s="214" t="s">
        <v>124</v>
      </c>
      <c r="B198" s="221" t="s">
        <v>95</v>
      </c>
      <c r="C198" s="267" t="s">
        <v>96</v>
      </c>
      <c r="D198" s="225"/>
      <c r="E198" s="230"/>
      <c r="F198" s="234"/>
      <c r="G198" s="234">
        <f>SUMIF(AE199:AE211,"&lt;&gt;NOR",G199:G211)</f>
        <v>0</v>
      </c>
      <c r="H198" s="234"/>
      <c r="I198" s="234">
        <f>SUM(I199:I211)</f>
        <v>0</v>
      </c>
      <c r="J198" s="234"/>
      <c r="K198" s="234">
        <f>SUM(K199:K211)</f>
        <v>0</v>
      </c>
      <c r="L198" s="234"/>
      <c r="M198" s="234">
        <f>SUM(M199:M211)</f>
        <v>0</v>
      </c>
      <c r="N198" s="225"/>
      <c r="O198" s="225">
        <f>SUM(O199:O211)</f>
        <v>0.15826000000000001</v>
      </c>
      <c r="P198" s="225"/>
      <c r="Q198" s="225">
        <f>SUM(Q199:Q211)</f>
        <v>0</v>
      </c>
      <c r="R198" s="225"/>
      <c r="S198" s="225"/>
      <c r="T198" s="226"/>
      <c r="U198" s="225">
        <f>SUM(U199:U211)</f>
        <v>87.85</v>
      </c>
      <c r="AE198" t="s">
        <v>125</v>
      </c>
    </row>
    <row r="199" spans="1:60" outlineLevel="1" x14ac:dyDescent="0.2">
      <c r="A199" s="213">
        <v>75</v>
      </c>
      <c r="B199" s="220" t="s">
        <v>368</v>
      </c>
      <c r="C199" s="265" t="s">
        <v>369</v>
      </c>
      <c r="D199" s="222" t="s">
        <v>157</v>
      </c>
      <c r="E199" s="228">
        <v>35</v>
      </c>
      <c r="F199" s="232"/>
      <c r="G199" s="233">
        <f>ROUND(E199*F199,2)</f>
        <v>0</v>
      </c>
      <c r="H199" s="232"/>
      <c r="I199" s="233">
        <f>ROUND(E199*H199,2)</f>
        <v>0</v>
      </c>
      <c r="J199" s="232"/>
      <c r="K199" s="233">
        <f>ROUND(E199*J199,2)</f>
        <v>0</v>
      </c>
      <c r="L199" s="233">
        <v>21</v>
      </c>
      <c r="M199" s="233">
        <f>G199*(1+L199/100)</f>
        <v>0</v>
      </c>
      <c r="N199" s="222">
        <v>0</v>
      </c>
      <c r="O199" s="222">
        <f>ROUND(E199*N199,5)</f>
        <v>0</v>
      </c>
      <c r="P199" s="222">
        <v>0</v>
      </c>
      <c r="Q199" s="222">
        <f>ROUND(E199*P199,5)</f>
        <v>0</v>
      </c>
      <c r="R199" s="222"/>
      <c r="S199" s="222"/>
      <c r="T199" s="223">
        <v>0.1</v>
      </c>
      <c r="U199" s="222">
        <f>ROUND(E199*T199,2)</f>
        <v>3.5</v>
      </c>
      <c r="V199" s="212"/>
      <c r="W199" s="212"/>
      <c r="X199" s="212"/>
      <c r="Y199" s="212"/>
      <c r="Z199" s="212"/>
      <c r="AA199" s="212"/>
      <c r="AB199" s="212"/>
      <c r="AC199" s="212"/>
      <c r="AD199" s="212"/>
      <c r="AE199" s="212" t="s">
        <v>129</v>
      </c>
      <c r="AF199" s="212"/>
      <c r="AG199" s="212"/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ht="22.5" outlineLevel="1" x14ac:dyDescent="0.2">
      <c r="A200" s="213">
        <v>76</v>
      </c>
      <c r="B200" s="220" t="s">
        <v>370</v>
      </c>
      <c r="C200" s="265" t="s">
        <v>371</v>
      </c>
      <c r="D200" s="222" t="s">
        <v>134</v>
      </c>
      <c r="E200" s="228">
        <v>5</v>
      </c>
      <c r="F200" s="232"/>
      <c r="G200" s="233">
        <f>ROUND(E200*F200,2)</f>
        <v>0</v>
      </c>
      <c r="H200" s="232"/>
      <c r="I200" s="233">
        <f>ROUND(E200*H200,2)</f>
        <v>0</v>
      </c>
      <c r="J200" s="232"/>
      <c r="K200" s="233">
        <f>ROUND(E200*J200,2)</f>
        <v>0</v>
      </c>
      <c r="L200" s="233">
        <v>21</v>
      </c>
      <c r="M200" s="233">
        <f>G200*(1+L200/100)</f>
        <v>0</v>
      </c>
      <c r="N200" s="222">
        <v>4.0000000000000003E-5</v>
      </c>
      <c r="O200" s="222">
        <f>ROUND(E200*N200,5)</f>
        <v>2.0000000000000001E-4</v>
      </c>
      <c r="P200" s="222">
        <v>0</v>
      </c>
      <c r="Q200" s="222">
        <f>ROUND(E200*P200,5)</f>
        <v>0</v>
      </c>
      <c r="R200" s="222"/>
      <c r="S200" s="222"/>
      <c r="T200" s="223">
        <v>0.18</v>
      </c>
      <c r="U200" s="222">
        <f>ROUND(E200*T200,2)</f>
        <v>0.9</v>
      </c>
      <c r="V200" s="212"/>
      <c r="W200" s="212"/>
      <c r="X200" s="212"/>
      <c r="Y200" s="212"/>
      <c r="Z200" s="212"/>
      <c r="AA200" s="212"/>
      <c r="AB200" s="212"/>
      <c r="AC200" s="212"/>
      <c r="AD200" s="212"/>
      <c r="AE200" s="212" t="s">
        <v>129</v>
      </c>
      <c r="AF200" s="212"/>
      <c r="AG200" s="212"/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1" x14ac:dyDescent="0.2">
      <c r="A201" s="213">
        <v>77</v>
      </c>
      <c r="B201" s="220" t="s">
        <v>372</v>
      </c>
      <c r="C201" s="265" t="s">
        <v>373</v>
      </c>
      <c r="D201" s="222" t="s">
        <v>157</v>
      </c>
      <c r="E201" s="228">
        <v>35</v>
      </c>
      <c r="F201" s="232"/>
      <c r="G201" s="233">
        <f>ROUND(E201*F201,2)</f>
        <v>0</v>
      </c>
      <c r="H201" s="232"/>
      <c r="I201" s="233">
        <f>ROUND(E201*H201,2)</f>
        <v>0</v>
      </c>
      <c r="J201" s="232"/>
      <c r="K201" s="233">
        <f>ROUND(E201*J201,2)</f>
        <v>0</v>
      </c>
      <c r="L201" s="233">
        <v>21</v>
      </c>
      <c r="M201" s="233">
        <f>G201*(1+L201/100)</f>
        <v>0</v>
      </c>
      <c r="N201" s="222">
        <v>0</v>
      </c>
      <c r="O201" s="222">
        <f>ROUND(E201*N201,5)</f>
        <v>0</v>
      </c>
      <c r="P201" s="222">
        <v>0</v>
      </c>
      <c r="Q201" s="222">
        <f>ROUND(E201*P201,5)</f>
        <v>0</v>
      </c>
      <c r="R201" s="222"/>
      <c r="S201" s="222"/>
      <c r="T201" s="223">
        <v>9.955E-2</v>
      </c>
      <c r="U201" s="222">
        <f>ROUND(E201*T201,2)</f>
        <v>3.48</v>
      </c>
      <c r="V201" s="212"/>
      <c r="W201" s="212"/>
      <c r="X201" s="212"/>
      <c r="Y201" s="212"/>
      <c r="Z201" s="212"/>
      <c r="AA201" s="212"/>
      <c r="AB201" s="212"/>
      <c r="AC201" s="212"/>
      <c r="AD201" s="212"/>
      <c r="AE201" s="212" t="s">
        <v>129</v>
      </c>
      <c r="AF201" s="212"/>
      <c r="AG201" s="212"/>
      <c r="AH201" s="212"/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1" x14ac:dyDescent="0.2">
      <c r="A202" s="213"/>
      <c r="B202" s="220"/>
      <c r="C202" s="266" t="s">
        <v>374</v>
      </c>
      <c r="D202" s="224"/>
      <c r="E202" s="229"/>
      <c r="F202" s="233"/>
      <c r="G202" s="233"/>
      <c r="H202" s="233"/>
      <c r="I202" s="233"/>
      <c r="J202" s="233"/>
      <c r="K202" s="233"/>
      <c r="L202" s="233"/>
      <c r="M202" s="233"/>
      <c r="N202" s="222"/>
      <c r="O202" s="222"/>
      <c r="P202" s="222"/>
      <c r="Q202" s="222"/>
      <c r="R202" s="222"/>
      <c r="S202" s="222"/>
      <c r="T202" s="223"/>
      <c r="U202" s="222"/>
      <c r="V202" s="212"/>
      <c r="W202" s="212"/>
      <c r="X202" s="212"/>
      <c r="Y202" s="212"/>
      <c r="Z202" s="212"/>
      <c r="AA202" s="212"/>
      <c r="AB202" s="212"/>
      <c r="AC202" s="212"/>
      <c r="AD202" s="212"/>
      <c r="AE202" s="212" t="s">
        <v>131</v>
      </c>
      <c r="AF202" s="212">
        <v>0</v>
      </c>
      <c r="AG202" s="212"/>
      <c r="AH202" s="212"/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13"/>
      <c r="B203" s="220"/>
      <c r="C203" s="266" t="s">
        <v>375</v>
      </c>
      <c r="D203" s="224"/>
      <c r="E203" s="229">
        <v>35</v>
      </c>
      <c r="F203" s="233"/>
      <c r="G203" s="233"/>
      <c r="H203" s="233"/>
      <c r="I203" s="233"/>
      <c r="J203" s="233"/>
      <c r="K203" s="233"/>
      <c r="L203" s="233"/>
      <c r="M203" s="233"/>
      <c r="N203" s="222"/>
      <c r="O203" s="222"/>
      <c r="P203" s="222"/>
      <c r="Q203" s="222"/>
      <c r="R203" s="222"/>
      <c r="S203" s="222"/>
      <c r="T203" s="223"/>
      <c r="U203" s="222"/>
      <c r="V203" s="212"/>
      <c r="W203" s="212"/>
      <c r="X203" s="212"/>
      <c r="Y203" s="212"/>
      <c r="Z203" s="212"/>
      <c r="AA203" s="212"/>
      <c r="AB203" s="212"/>
      <c r="AC203" s="212"/>
      <c r="AD203" s="212"/>
      <c r="AE203" s="212" t="s">
        <v>131</v>
      </c>
      <c r="AF203" s="212">
        <v>0</v>
      </c>
      <c r="AG203" s="212"/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outlineLevel="1" x14ac:dyDescent="0.2">
      <c r="A204" s="213">
        <v>78</v>
      </c>
      <c r="B204" s="220" t="s">
        <v>376</v>
      </c>
      <c r="C204" s="265" t="s">
        <v>377</v>
      </c>
      <c r="D204" s="222" t="s">
        <v>134</v>
      </c>
      <c r="E204" s="228">
        <v>18</v>
      </c>
      <c r="F204" s="232"/>
      <c r="G204" s="233">
        <f>ROUND(E204*F204,2)</f>
        <v>0</v>
      </c>
      <c r="H204" s="232"/>
      <c r="I204" s="233">
        <f>ROUND(E204*H204,2)</f>
        <v>0</v>
      </c>
      <c r="J204" s="232"/>
      <c r="K204" s="233">
        <f>ROUND(E204*J204,2)</f>
        <v>0</v>
      </c>
      <c r="L204" s="233">
        <v>21</v>
      </c>
      <c r="M204" s="233">
        <f>G204*(1+L204/100)</f>
        <v>0</v>
      </c>
      <c r="N204" s="222">
        <v>0</v>
      </c>
      <c r="O204" s="222">
        <f>ROUND(E204*N204,5)</f>
        <v>0</v>
      </c>
      <c r="P204" s="222">
        <v>0</v>
      </c>
      <c r="Q204" s="222">
        <f>ROUND(E204*P204,5)</f>
        <v>0</v>
      </c>
      <c r="R204" s="222"/>
      <c r="S204" s="222"/>
      <c r="T204" s="223">
        <v>5.0500000000000003E-2</v>
      </c>
      <c r="U204" s="222">
        <f>ROUND(E204*T204,2)</f>
        <v>0.91</v>
      </c>
      <c r="V204" s="212"/>
      <c r="W204" s="212"/>
      <c r="X204" s="212"/>
      <c r="Y204" s="212"/>
      <c r="Z204" s="212"/>
      <c r="AA204" s="212"/>
      <c r="AB204" s="212"/>
      <c r="AC204" s="212"/>
      <c r="AD204" s="212"/>
      <c r="AE204" s="212" t="s">
        <v>129</v>
      </c>
      <c r="AF204" s="212"/>
      <c r="AG204" s="212"/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12"/>
      <c r="BB204" s="212"/>
      <c r="BC204" s="212"/>
      <c r="BD204" s="212"/>
      <c r="BE204" s="212"/>
      <c r="BF204" s="212"/>
      <c r="BG204" s="212"/>
      <c r="BH204" s="212"/>
    </row>
    <row r="205" spans="1:60" outlineLevel="1" x14ac:dyDescent="0.2">
      <c r="A205" s="213">
        <v>79</v>
      </c>
      <c r="B205" s="220" t="s">
        <v>378</v>
      </c>
      <c r="C205" s="265" t="s">
        <v>379</v>
      </c>
      <c r="D205" s="222" t="s">
        <v>260</v>
      </c>
      <c r="E205" s="228">
        <v>1</v>
      </c>
      <c r="F205" s="232"/>
      <c r="G205" s="233">
        <f>ROUND(E205*F205,2)</f>
        <v>0</v>
      </c>
      <c r="H205" s="232"/>
      <c r="I205" s="233">
        <f>ROUND(E205*H205,2)</f>
        <v>0</v>
      </c>
      <c r="J205" s="232"/>
      <c r="K205" s="233">
        <f>ROUND(E205*J205,2)</f>
        <v>0</v>
      </c>
      <c r="L205" s="233">
        <v>21</v>
      </c>
      <c r="M205" s="233">
        <f>G205*(1+L205/100)</f>
        <v>0</v>
      </c>
      <c r="N205" s="222">
        <v>0</v>
      </c>
      <c r="O205" s="222">
        <f>ROUND(E205*N205,5)</f>
        <v>0</v>
      </c>
      <c r="P205" s="222">
        <v>0</v>
      </c>
      <c r="Q205" s="222">
        <f>ROUND(E205*P205,5)</f>
        <v>0</v>
      </c>
      <c r="R205" s="222"/>
      <c r="S205" s="222"/>
      <c r="T205" s="223">
        <v>0</v>
      </c>
      <c r="U205" s="222">
        <f>ROUND(E205*T205,2)</f>
        <v>0</v>
      </c>
      <c r="V205" s="212"/>
      <c r="W205" s="212"/>
      <c r="X205" s="212"/>
      <c r="Y205" s="212"/>
      <c r="Z205" s="212"/>
      <c r="AA205" s="212"/>
      <c r="AB205" s="212"/>
      <c r="AC205" s="212"/>
      <c r="AD205" s="212"/>
      <c r="AE205" s="212" t="s">
        <v>129</v>
      </c>
      <c r="AF205" s="212"/>
      <c r="AG205" s="212"/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1" x14ac:dyDescent="0.2">
      <c r="A206" s="213">
        <v>80</v>
      </c>
      <c r="B206" s="220" t="s">
        <v>380</v>
      </c>
      <c r="C206" s="265" t="s">
        <v>381</v>
      </c>
      <c r="D206" s="222" t="s">
        <v>260</v>
      </c>
      <c r="E206" s="228">
        <v>1</v>
      </c>
      <c r="F206" s="232"/>
      <c r="G206" s="233">
        <f>ROUND(E206*F206,2)</f>
        <v>0</v>
      </c>
      <c r="H206" s="232"/>
      <c r="I206" s="233">
        <f>ROUND(E206*H206,2)</f>
        <v>0</v>
      </c>
      <c r="J206" s="232"/>
      <c r="K206" s="233">
        <f>ROUND(E206*J206,2)</f>
        <v>0</v>
      </c>
      <c r="L206" s="233">
        <v>21</v>
      </c>
      <c r="M206" s="233">
        <f>G206*(1+L206/100)</f>
        <v>0</v>
      </c>
      <c r="N206" s="222">
        <v>0</v>
      </c>
      <c r="O206" s="222">
        <f>ROUND(E206*N206,5)</f>
        <v>0</v>
      </c>
      <c r="P206" s="222">
        <v>0</v>
      </c>
      <c r="Q206" s="222">
        <f>ROUND(E206*P206,5)</f>
        <v>0</v>
      </c>
      <c r="R206" s="222"/>
      <c r="S206" s="222"/>
      <c r="T206" s="223">
        <v>0</v>
      </c>
      <c r="U206" s="222">
        <f>ROUND(E206*T206,2)</f>
        <v>0</v>
      </c>
      <c r="V206" s="212"/>
      <c r="W206" s="212"/>
      <c r="X206" s="212"/>
      <c r="Y206" s="212"/>
      <c r="Z206" s="212"/>
      <c r="AA206" s="212"/>
      <c r="AB206" s="212"/>
      <c r="AC206" s="212"/>
      <c r="AD206" s="212"/>
      <c r="AE206" s="212" t="s">
        <v>129</v>
      </c>
      <c r="AF206" s="212"/>
      <c r="AG206" s="212"/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12"/>
      <c r="BB206" s="212"/>
      <c r="BC206" s="212"/>
      <c r="BD206" s="212"/>
      <c r="BE206" s="212"/>
      <c r="BF206" s="212"/>
      <c r="BG206" s="212"/>
      <c r="BH206" s="212"/>
    </row>
    <row r="207" spans="1:60" ht="22.5" outlineLevel="1" x14ac:dyDescent="0.2">
      <c r="A207" s="213">
        <v>81</v>
      </c>
      <c r="B207" s="220" t="s">
        <v>382</v>
      </c>
      <c r="C207" s="265" t="s">
        <v>383</v>
      </c>
      <c r="D207" s="222" t="s">
        <v>157</v>
      </c>
      <c r="E207" s="228">
        <v>138.6</v>
      </c>
      <c r="F207" s="232"/>
      <c r="G207" s="233">
        <f>ROUND(E207*F207,2)</f>
        <v>0</v>
      </c>
      <c r="H207" s="232"/>
      <c r="I207" s="233">
        <f>ROUND(E207*H207,2)</f>
        <v>0</v>
      </c>
      <c r="J207" s="232"/>
      <c r="K207" s="233">
        <f>ROUND(E207*J207,2)</f>
        <v>0</v>
      </c>
      <c r="L207" s="233">
        <v>21</v>
      </c>
      <c r="M207" s="233">
        <f>G207*(1+L207/100)</f>
        <v>0</v>
      </c>
      <c r="N207" s="222">
        <v>1.1000000000000001E-3</v>
      </c>
      <c r="O207" s="222">
        <f>ROUND(E207*N207,5)</f>
        <v>0.15246000000000001</v>
      </c>
      <c r="P207" s="222">
        <v>0</v>
      </c>
      <c r="Q207" s="222">
        <f>ROUND(E207*P207,5)</f>
        <v>0</v>
      </c>
      <c r="R207" s="222"/>
      <c r="S207" s="222"/>
      <c r="T207" s="223">
        <v>0.49717</v>
      </c>
      <c r="U207" s="222">
        <f>ROUND(E207*T207,2)</f>
        <v>68.91</v>
      </c>
      <c r="V207" s="212"/>
      <c r="W207" s="212"/>
      <c r="X207" s="212"/>
      <c r="Y207" s="212"/>
      <c r="Z207" s="212"/>
      <c r="AA207" s="212"/>
      <c r="AB207" s="212"/>
      <c r="AC207" s="212"/>
      <c r="AD207" s="212"/>
      <c r="AE207" s="212" t="s">
        <v>129</v>
      </c>
      <c r="AF207" s="212"/>
      <c r="AG207" s="212"/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12"/>
      <c r="BB207" s="212"/>
      <c r="BC207" s="212"/>
      <c r="BD207" s="212"/>
      <c r="BE207" s="212"/>
      <c r="BF207" s="212"/>
      <c r="BG207" s="212"/>
      <c r="BH207" s="212"/>
    </row>
    <row r="208" spans="1:60" outlineLevel="1" x14ac:dyDescent="0.2">
      <c r="A208" s="213"/>
      <c r="B208" s="220"/>
      <c r="C208" s="266" t="s">
        <v>384</v>
      </c>
      <c r="D208" s="224"/>
      <c r="E208" s="229">
        <v>138.6</v>
      </c>
      <c r="F208" s="233"/>
      <c r="G208" s="233"/>
      <c r="H208" s="233"/>
      <c r="I208" s="233"/>
      <c r="J208" s="233"/>
      <c r="K208" s="233"/>
      <c r="L208" s="233"/>
      <c r="M208" s="233"/>
      <c r="N208" s="222"/>
      <c r="O208" s="222"/>
      <c r="P208" s="222"/>
      <c r="Q208" s="222"/>
      <c r="R208" s="222"/>
      <c r="S208" s="222"/>
      <c r="T208" s="223"/>
      <c r="U208" s="222"/>
      <c r="V208" s="212"/>
      <c r="W208" s="212"/>
      <c r="X208" s="212"/>
      <c r="Y208" s="212"/>
      <c r="Z208" s="212"/>
      <c r="AA208" s="212"/>
      <c r="AB208" s="212"/>
      <c r="AC208" s="212"/>
      <c r="AD208" s="212"/>
      <c r="AE208" s="212" t="s">
        <v>131</v>
      </c>
      <c r="AF208" s="212">
        <v>0</v>
      </c>
      <c r="AG208" s="212"/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ht="22.5" outlineLevel="1" x14ac:dyDescent="0.2">
      <c r="A209" s="213">
        <v>82</v>
      </c>
      <c r="B209" s="220" t="s">
        <v>385</v>
      </c>
      <c r="C209" s="265" t="s">
        <v>386</v>
      </c>
      <c r="D209" s="222" t="s">
        <v>134</v>
      </c>
      <c r="E209" s="228">
        <v>28</v>
      </c>
      <c r="F209" s="232"/>
      <c r="G209" s="233">
        <f>ROUND(E209*F209,2)</f>
        <v>0</v>
      </c>
      <c r="H209" s="232"/>
      <c r="I209" s="233">
        <f>ROUND(E209*H209,2)</f>
        <v>0</v>
      </c>
      <c r="J209" s="232"/>
      <c r="K209" s="233">
        <f>ROUND(E209*J209,2)</f>
        <v>0</v>
      </c>
      <c r="L209" s="233">
        <v>21</v>
      </c>
      <c r="M209" s="233">
        <f>G209*(1+L209/100)</f>
        <v>0</v>
      </c>
      <c r="N209" s="222">
        <v>2.0000000000000001E-4</v>
      </c>
      <c r="O209" s="222">
        <f>ROUND(E209*N209,5)</f>
        <v>5.5999999999999999E-3</v>
      </c>
      <c r="P209" s="222">
        <v>0</v>
      </c>
      <c r="Q209" s="222">
        <f>ROUND(E209*P209,5)</f>
        <v>0</v>
      </c>
      <c r="R209" s="222"/>
      <c r="S209" s="222"/>
      <c r="T209" s="223">
        <v>0.24399999999999999</v>
      </c>
      <c r="U209" s="222">
        <f>ROUND(E209*T209,2)</f>
        <v>6.83</v>
      </c>
      <c r="V209" s="212"/>
      <c r="W209" s="212"/>
      <c r="X209" s="212"/>
      <c r="Y209" s="212"/>
      <c r="Z209" s="212"/>
      <c r="AA209" s="212"/>
      <c r="AB209" s="212"/>
      <c r="AC209" s="212"/>
      <c r="AD209" s="212"/>
      <c r="AE209" s="212" t="s">
        <v>129</v>
      </c>
      <c r="AF209" s="212"/>
      <c r="AG209" s="212"/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1" x14ac:dyDescent="0.2">
      <c r="A210" s="213">
        <v>83</v>
      </c>
      <c r="B210" s="220" t="s">
        <v>387</v>
      </c>
      <c r="C210" s="265" t="s">
        <v>388</v>
      </c>
      <c r="D210" s="222" t="s">
        <v>134</v>
      </c>
      <c r="E210" s="228">
        <v>7</v>
      </c>
      <c r="F210" s="232"/>
      <c r="G210" s="233">
        <f>ROUND(E210*F210,2)</f>
        <v>0</v>
      </c>
      <c r="H210" s="232"/>
      <c r="I210" s="233">
        <f>ROUND(E210*H210,2)</f>
        <v>0</v>
      </c>
      <c r="J210" s="232"/>
      <c r="K210" s="233">
        <f>ROUND(E210*J210,2)</f>
        <v>0</v>
      </c>
      <c r="L210" s="233">
        <v>21</v>
      </c>
      <c r="M210" s="233">
        <f>G210*(1+L210/100)</f>
        <v>0</v>
      </c>
      <c r="N210" s="222">
        <v>0</v>
      </c>
      <c r="O210" s="222">
        <f>ROUND(E210*N210,5)</f>
        <v>0</v>
      </c>
      <c r="P210" s="222">
        <v>0</v>
      </c>
      <c r="Q210" s="222">
        <f>ROUND(E210*P210,5)</f>
        <v>0</v>
      </c>
      <c r="R210" s="222"/>
      <c r="S210" s="222"/>
      <c r="T210" s="223">
        <v>0.28399999999999997</v>
      </c>
      <c r="U210" s="222">
        <f>ROUND(E210*T210,2)</f>
        <v>1.99</v>
      </c>
      <c r="V210" s="212"/>
      <c r="W210" s="212"/>
      <c r="X210" s="212"/>
      <c r="Y210" s="212"/>
      <c r="Z210" s="212"/>
      <c r="AA210" s="212"/>
      <c r="AB210" s="212"/>
      <c r="AC210" s="212"/>
      <c r="AD210" s="212"/>
      <c r="AE210" s="212" t="s">
        <v>129</v>
      </c>
      <c r="AF210" s="212"/>
      <c r="AG210" s="212"/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1" x14ac:dyDescent="0.2">
      <c r="A211" s="213">
        <v>84</v>
      </c>
      <c r="B211" s="220" t="s">
        <v>389</v>
      </c>
      <c r="C211" s="265" t="s">
        <v>390</v>
      </c>
      <c r="D211" s="222" t="s">
        <v>134</v>
      </c>
      <c r="E211" s="228">
        <v>1</v>
      </c>
      <c r="F211" s="232"/>
      <c r="G211" s="233">
        <f>ROUND(E211*F211,2)</f>
        <v>0</v>
      </c>
      <c r="H211" s="232"/>
      <c r="I211" s="233">
        <f>ROUND(E211*H211,2)</f>
        <v>0</v>
      </c>
      <c r="J211" s="232"/>
      <c r="K211" s="233">
        <f>ROUND(E211*J211,2)</f>
        <v>0</v>
      </c>
      <c r="L211" s="233">
        <v>21</v>
      </c>
      <c r="M211" s="233">
        <f>G211*(1+L211/100)</f>
        <v>0</v>
      </c>
      <c r="N211" s="222">
        <v>0</v>
      </c>
      <c r="O211" s="222">
        <f>ROUND(E211*N211,5)</f>
        <v>0</v>
      </c>
      <c r="P211" s="222">
        <v>0</v>
      </c>
      <c r="Q211" s="222">
        <f>ROUND(E211*P211,5)</f>
        <v>0</v>
      </c>
      <c r="R211" s="222"/>
      <c r="S211" s="222"/>
      <c r="T211" s="223">
        <v>1.33467</v>
      </c>
      <c r="U211" s="222">
        <f>ROUND(E211*T211,2)</f>
        <v>1.33</v>
      </c>
      <c r="V211" s="212"/>
      <c r="W211" s="212"/>
      <c r="X211" s="212"/>
      <c r="Y211" s="212"/>
      <c r="Z211" s="212"/>
      <c r="AA211" s="212"/>
      <c r="AB211" s="212"/>
      <c r="AC211" s="212"/>
      <c r="AD211" s="212"/>
      <c r="AE211" s="212" t="s">
        <v>129</v>
      </c>
      <c r="AF211" s="212"/>
      <c r="AG211" s="212"/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12"/>
      <c r="BB211" s="212"/>
      <c r="BC211" s="212"/>
      <c r="BD211" s="212"/>
      <c r="BE211" s="212"/>
      <c r="BF211" s="212"/>
      <c r="BG211" s="212"/>
      <c r="BH211" s="212"/>
    </row>
    <row r="212" spans="1:60" x14ac:dyDescent="0.2">
      <c r="A212" s="214" t="s">
        <v>124</v>
      </c>
      <c r="B212" s="221" t="s">
        <v>97</v>
      </c>
      <c r="C212" s="267" t="s">
        <v>26</v>
      </c>
      <c r="D212" s="225"/>
      <c r="E212" s="230"/>
      <c r="F212" s="234"/>
      <c r="G212" s="234">
        <f>SUMIF(AE213:AE215,"&lt;&gt;NOR",G213:G215)</f>
        <v>0</v>
      </c>
      <c r="H212" s="234"/>
      <c r="I212" s="234">
        <f>SUM(I213:I215)</f>
        <v>0</v>
      </c>
      <c r="J212" s="234"/>
      <c r="K212" s="234">
        <f>SUM(K213:K215)</f>
        <v>0</v>
      </c>
      <c r="L212" s="234"/>
      <c r="M212" s="234">
        <f>SUM(M213:M215)</f>
        <v>0</v>
      </c>
      <c r="N212" s="225"/>
      <c r="O212" s="225">
        <f>SUM(O213:O215)</f>
        <v>0</v>
      </c>
      <c r="P212" s="225"/>
      <c r="Q212" s="225">
        <f>SUM(Q213:Q215)</f>
        <v>0</v>
      </c>
      <c r="R212" s="225"/>
      <c r="S212" s="225"/>
      <c r="T212" s="226"/>
      <c r="U212" s="225">
        <f>SUM(U213:U215)</f>
        <v>0</v>
      </c>
      <c r="AE212" t="s">
        <v>125</v>
      </c>
    </row>
    <row r="213" spans="1:60" outlineLevel="1" x14ac:dyDescent="0.2">
      <c r="A213" s="213">
        <v>85</v>
      </c>
      <c r="B213" s="220" t="s">
        <v>391</v>
      </c>
      <c r="C213" s="265" t="s">
        <v>392</v>
      </c>
      <c r="D213" s="222" t="s">
        <v>260</v>
      </c>
      <c r="E213" s="228">
        <v>1</v>
      </c>
      <c r="F213" s="232"/>
      <c r="G213" s="233">
        <f>ROUND(E213*F213,2)</f>
        <v>0</v>
      </c>
      <c r="H213" s="232"/>
      <c r="I213" s="233">
        <f>ROUND(E213*H213,2)</f>
        <v>0</v>
      </c>
      <c r="J213" s="232"/>
      <c r="K213" s="233">
        <f>ROUND(E213*J213,2)</f>
        <v>0</v>
      </c>
      <c r="L213" s="233">
        <v>21</v>
      </c>
      <c r="M213" s="233">
        <f>G213*(1+L213/100)</f>
        <v>0</v>
      </c>
      <c r="N213" s="222">
        <v>0</v>
      </c>
      <c r="O213" s="222">
        <f>ROUND(E213*N213,5)</f>
        <v>0</v>
      </c>
      <c r="P213" s="222">
        <v>0</v>
      </c>
      <c r="Q213" s="222">
        <f>ROUND(E213*P213,5)</f>
        <v>0</v>
      </c>
      <c r="R213" s="222"/>
      <c r="S213" s="222"/>
      <c r="T213" s="223">
        <v>0</v>
      </c>
      <c r="U213" s="222">
        <f>ROUND(E213*T213,2)</f>
        <v>0</v>
      </c>
      <c r="V213" s="212"/>
      <c r="W213" s="212"/>
      <c r="X213" s="212"/>
      <c r="Y213" s="212"/>
      <c r="Z213" s="212"/>
      <c r="AA213" s="212"/>
      <c r="AB213" s="212"/>
      <c r="AC213" s="212"/>
      <c r="AD213" s="212"/>
      <c r="AE213" s="212" t="s">
        <v>129</v>
      </c>
      <c r="AF213" s="212"/>
      <c r="AG213" s="212"/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12"/>
      <c r="BB213" s="212"/>
      <c r="BC213" s="212"/>
      <c r="BD213" s="212"/>
      <c r="BE213" s="212"/>
      <c r="BF213" s="212"/>
      <c r="BG213" s="212"/>
      <c r="BH213" s="212"/>
    </row>
    <row r="214" spans="1:60" outlineLevel="1" x14ac:dyDescent="0.2">
      <c r="A214" s="213">
        <v>86</v>
      </c>
      <c r="B214" s="220" t="s">
        <v>393</v>
      </c>
      <c r="C214" s="265" t="s">
        <v>394</v>
      </c>
      <c r="D214" s="222" t="s">
        <v>395</v>
      </c>
      <c r="E214" s="228">
        <v>1</v>
      </c>
      <c r="F214" s="232"/>
      <c r="G214" s="233">
        <f>ROUND(E214*F214,2)</f>
        <v>0</v>
      </c>
      <c r="H214" s="232"/>
      <c r="I214" s="233">
        <f>ROUND(E214*H214,2)</f>
        <v>0</v>
      </c>
      <c r="J214" s="232"/>
      <c r="K214" s="233">
        <f>ROUND(E214*J214,2)</f>
        <v>0</v>
      </c>
      <c r="L214" s="233">
        <v>21</v>
      </c>
      <c r="M214" s="233">
        <f>G214*(1+L214/100)</f>
        <v>0</v>
      </c>
      <c r="N214" s="222">
        <v>0</v>
      </c>
      <c r="O214" s="222">
        <f>ROUND(E214*N214,5)</f>
        <v>0</v>
      </c>
      <c r="P214" s="222">
        <v>0</v>
      </c>
      <c r="Q214" s="222">
        <f>ROUND(E214*P214,5)</f>
        <v>0</v>
      </c>
      <c r="R214" s="222"/>
      <c r="S214" s="222"/>
      <c r="T214" s="223">
        <v>0</v>
      </c>
      <c r="U214" s="222">
        <f>ROUND(E214*T214,2)</f>
        <v>0</v>
      </c>
      <c r="V214" s="212"/>
      <c r="W214" s="212"/>
      <c r="X214" s="212"/>
      <c r="Y214" s="212"/>
      <c r="Z214" s="212"/>
      <c r="AA214" s="212"/>
      <c r="AB214" s="212"/>
      <c r="AC214" s="212"/>
      <c r="AD214" s="212"/>
      <c r="AE214" s="212" t="s">
        <v>129</v>
      </c>
      <c r="AF214" s="212"/>
      <c r="AG214" s="212"/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ht="22.5" outlineLevel="1" x14ac:dyDescent="0.2">
      <c r="A215" s="244">
        <v>87</v>
      </c>
      <c r="B215" s="245" t="s">
        <v>396</v>
      </c>
      <c r="C215" s="269" t="s">
        <v>397</v>
      </c>
      <c r="D215" s="246" t="s">
        <v>395</v>
      </c>
      <c r="E215" s="247">
        <v>1</v>
      </c>
      <c r="F215" s="248"/>
      <c r="G215" s="249">
        <f>ROUND(E215*F215,2)</f>
        <v>0</v>
      </c>
      <c r="H215" s="248"/>
      <c r="I215" s="249">
        <f>ROUND(E215*H215,2)</f>
        <v>0</v>
      </c>
      <c r="J215" s="248"/>
      <c r="K215" s="249">
        <f>ROUND(E215*J215,2)</f>
        <v>0</v>
      </c>
      <c r="L215" s="249">
        <v>21</v>
      </c>
      <c r="M215" s="249">
        <f>G215*(1+L215/100)</f>
        <v>0</v>
      </c>
      <c r="N215" s="246">
        <v>0</v>
      </c>
      <c r="O215" s="246">
        <f>ROUND(E215*N215,5)</f>
        <v>0</v>
      </c>
      <c r="P215" s="246">
        <v>0</v>
      </c>
      <c r="Q215" s="246">
        <f>ROUND(E215*P215,5)</f>
        <v>0</v>
      </c>
      <c r="R215" s="246"/>
      <c r="S215" s="246"/>
      <c r="T215" s="250">
        <v>0</v>
      </c>
      <c r="U215" s="246">
        <f>ROUND(E215*T215,2)</f>
        <v>0</v>
      </c>
      <c r="V215" s="212"/>
      <c r="W215" s="212"/>
      <c r="X215" s="212"/>
      <c r="Y215" s="212"/>
      <c r="Z215" s="212"/>
      <c r="AA215" s="212"/>
      <c r="AB215" s="212"/>
      <c r="AC215" s="212"/>
      <c r="AD215" s="212"/>
      <c r="AE215" s="212" t="s">
        <v>129</v>
      </c>
      <c r="AF215" s="212"/>
      <c r="AG215" s="212"/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x14ac:dyDescent="0.2">
      <c r="A216" s="6"/>
      <c r="B216" s="7" t="s">
        <v>401</v>
      </c>
      <c r="C216" s="270" t="s">
        <v>401</v>
      </c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AC216">
        <v>15</v>
      </c>
      <c r="AD216">
        <v>21</v>
      </c>
    </row>
    <row r="217" spans="1:60" x14ac:dyDescent="0.2">
      <c r="A217" s="251"/>
      <c r="B217" s="252">
        <v>26</v>
      </c>
      <c r="C217" s="271" t="s">
        <v>401</v>
      </c>
      <c r="D217" s="253"/>
      <c r="E217" s="253"/>
      <c r="F217" s="253"/>
      <c r="G217" s="264">
        <f>G8+G22+G28+G32+G48+G53+G65+G68+G84+G88+G96+G110+G135+G144+G164+G167+G174+G185+G194+G198+G212</f>
        <v>0</v>
      </c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AC217">
        <f>SUMIF(L7:L215,AC216,G7:G215)</f>
        <v>0</v>
      </c>
      <c r="AD217">
        <f>SUMIF(L7:L215,AD216,G7:G215)</f>
        <v>0</v>
      </c>
      <c r="AE217" t="s">
        <v>402</v>
      </c>
    </row>
    <row r="218" spans="1:60" x14ac:dyDescent="0.2">
      <c r="A218" s="6"/>
      <c r="B218" s="7" t="s">
        <v>401</v>
      </c>
      <c r="C218" s="270" t="s">
        <v>401</v>
      </c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</row>
    <row r="219" spans="1:60" x14ac:dyDescent="0.2">
      <c r="A219" s="6"/>
      <c r="B219" s="7" t="s">
        <v>401</v>
      </c>
      <c r="C219" s="270" t="s">
        <v>401</v>
      </c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</row>
    <row r="220" spans="1:60" x14ac:dyDescent="0.2">
      <c r="A220" s="254">
        <v>33</v>
      </c>
      <c r="B220" s="254"/>
      <c r="C220" s="272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60" x14ac:dyDescent="0.2">
      <c r="A221" s="255"/>
      <c r="B221" s="256"/>
      <c r="C221" s="273"/>
      <c r="D221" s="256"/>
      <c r="E221" s="256"/>
      <c r="F221" s="256"/>
      <c r="G221" s="257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AE221" t="s">
        <v>403</v>
      </c>
    </row>
    <row r="222" spans="1:60" x14ac:dyDescent="0.2">
      <c r="A222" s="258"/>
      <c r="B222" s="259"/>
      <c r="C222" s="274"/>
      <c r="D222" s="259"/>
      <c r="E222" s="259"/>
      <c r="F222" s="259"/>
      <c r="G222" s="260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</row>
    <row r="223" spans="1:60" x14ac:dyDescent="0.2">
      <c r="A223" s="258"/>
      <c r="B223" s="259"/>
      <c r="C223" s="274"/>
      <c r="D223" s="259"/>
      <c r="E223" s="259"/>
      <c r="F223" s="259"/>
      <c r="G223" s="260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</row>
    <row r="224" spans="1:60" x14ac:dyDescent="0.2">
      <c r="A224" s="258"/>
      <c r="B224" s="259"/>
      <c r="C224" s="274"/>
      <c r="D224" s="259"/>
      <c r="E224" s="259"/>
      <c r="F224" s="259"/>
      <c r="G224" s="260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</row>
    <row r="225" spans="1:31" x14ac:dyDescent="0.2">
      <c r="A225" s="261"/>
      <c r="B225" s="262"/>
      <c r="C225" s="275"/>
      <c r="D225" s="262"/>
      <c r="E225" s="262"/>
      <c r="F225" s="262"/>
      <c r="G225" s="263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</row>
    <row r="226" spans="1:31" x14ac:dyDescent="0.2">
      <c r="A226" s="6"/>
      <c r="B226" s="7" t="s">
        <v>401</v>
      </c>
      <c r="C226" s="270" t="s">
        <v>401</v>
      </c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</row>
    <row r="227" spans="1:31" x14ac:dyDescent="0.2">
      <c r="C227" s="276"/>
      <c r="AE227" t="s">
        <v>404</v>
      </c>
    </row>
  </sheetData>
  <mergeCells count="18">
    <mergeCell ref="C182:G182"/>
    <mergeCell ref="C183:G183"/>
    <mergeCell ref="C184:G184"/>
    <mergeCell ref="C193:G193"/>
    <mergeCell ref="A220:C220"/>
    <mergeCell ref="A221:G225"/>
    <mergeCell ref="C154:G154"/>
    <mergeCell ref="C177:G177"/>
    <mergeCell ref="C178:G178"/>
    <mergeCell ref="C179:G179"/>
    <mergeCell ref="C180:G180"/>
    <mergeCell ref="C181:G181"/>
    <mergeCell ref="A1:G1"/>
    <mergeCell ref="C2:G2"/>
    <mergeCell ref="C3:G3"/>
    <mergeCell ref="C4:G4"/>
    <mergeCell ref="C86:G86"/>
    <mergeCell ref="C153:G153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2023-07-12T06:24:31Z</dcterms:modified>
</cp:coreProperties>
</file>