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36616" yWindow="65416" windowWidth="29040" windowHeight="15840" activeTab="0"/>
  </bookViews>
  <sheets>
    <sheet name="Položkový rozpočet" sheetId="1" r:id="rId1"/>
  </sheets>
  <definedNames>
    <definedName name="_xlnm.Print_Area" localSheetId="0">'Položkový rozpočet'!$A$1:$M$53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<sst xmlns="http://schemas.openxmlformats.org/spreadsheetml/2006/main" count="203" uniqueCount="106">
  <si>
    <t>Číslo</t>
  </si>
  <si>
    <t>Položka</t>
  </si>
  <si>
    <t>Množství</t>
  </si>
  <si>
    <t>MJ</t>
  </si>
  <si>
    <t>DPH 21%</t>
  </si>
  <si>
    <t>Kč/MJ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</si>
  <si>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</si>
  <si>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</si>
  <si>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</si>
  <si>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</si>
  <si>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</si>
  <si>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</si>
  <si>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</si>
  <si>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</si>
  <si>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</si>
  <si>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1.6</t>
  </si>
  <si>
    <t>1.7</t>
  </si>
  <si>
    <t>m</t>
  </si>
  <si>
    <t>2.</t>
  </si>
  <si>
    <t>Montážní práce</t>
  </si>
  <si>
    <t>2.1</t>
  </si>
  <si>
    <t>Demontáž stávajícího svítidla</t>
  </si>
  <si>
    <t>2.2</t>
  </si>
  <si>
    <t>Montáž nového svítidla</t>
  </si>
  <si>
    <t>2.3</t>
  </si>
  <si>
    <t>Výměna kabelu CYKY 3x1,5 mm</t>
  </si>
  <si>
    <t>2.5</t>
  </si>
  <si>
    <t>2.6</t>
  </si>
  <si>
    <t>2.7</t>
  </si>
  <si>
    <t>3.</t>
  </si>
  <si>
    <t>Ostatní</t>
  </si>
  <si>
    <t>3.1</t>
  </si>
  <si>
    <t>Pronájem montážní plošiny (hod.)</t>
  </si>
  <si>
    <t>hod</t>
  </si>
  <si>
    <t>3.2</t>
  </si>
  <si>
    <t>Příplatek za recyklaci svítidel</t>
  </si>
  <si>
    <t>3.3</t>
  </si>
  <si>
    <t>set</t>
  </si>
  <si>
    <t>Odvoz a likvidace demontovaného materiálu</t>
  </si>
  <si>
    <t>kpl</t>
  </si>
  <si>
    <t>3.5</t>
  </si>
  <si>
    <t>Revizní zpráva RVO</t>
  </si>
  <si>
    <t>3.6</t>
  </si>
  <si>
    <t>Certifikované měření osvětlení</t>
  </si>
  <si>
    <t>Suma</t>
  </si>
  <si>
    <t>Rekapitulace</t>
  </si>
  <si>
    <t>podíl</t>
  </si>
  <si>
    <t>bez DPH</t>
  </si>
  <si>
    <t>DPH (21%)</t>
  </si>
  <si>
    <t>s DPH</t>
  </si>
  <si>
    <t>4.</t>
  </si>
  <si>
    <t>5.</t>
  </si>
  <si>
    <t>6.</t>
  </si>
  <si>
    <t>Dne:</t>
  </si>
  <si>
    <t>Zpracoval:</t>
  </si>
  <si>
    <t>výdaje v Kč bez DPH</t>
  </si>
  <si>
    <t>výdaje v Kč s DPH</t>
  </si>
  <si>
    <t>Celkové výdaje</t>
  </si>
  <si>
    <t>Nezpůsobilé</t>
  </si>
  <si>
    <t>z toho způsobilé výdaje</t>
  </si>
  <si>
    <t>z toho nezpůsobilé výdaje</t>
  </si>
  <si>
    <t>Způsobilé</t>
  </si>
  <si>
    <t>1.8</t>
  </si>
  <si>
    <t>1.9</t>
  </si>
  <si>
    <t>2.4</t>
  </si>
  <si>
    <t>Technický dozor stavebníka</t>
  </si>
  <si>
    <t>úsek</t>
  </si>
  <si>
    <t>Doprava a přesun materiálu</t>
  </si>
  <si>
    <t>2.8</t>
  </si>
  <si>
    <t>1.10</t>
  </si>
  <si>
    <t>1.11</t>
  </si>
  <si>
    <t>1.12</t>
  </si>
  <si>
    <t>1.13</t>
  </si>
  <si>
    <t>1.14</t>
  </si>
  <si>
    <t>1.15</t>
  </si>
  <si>
    <t>1.16</t>
  </si>
  <si>
    <t>2.9</t>
  </si>
  <si>
    <t>Montáž svorek na vrchní vedení</t>
  </si>
  <si>
    <t>2.10</t>
  </si>
  <si>
    <t>Pojistkový modul do svítidla, vč. pojistky pro svítidla na vrchním vedení</t>
  </si>
  <si>
    <t>1.17</t>
  </si>
  <si>
    <t>1.18</t>
  </si>
  <si>
    <t xml:space="preserve">Proudová svorka na izolované vrchní vedení </t>
  </si>
  <si>
    <t>Svodový kabel CYKY 3x1,5 mm2</t>
  </si>
  <si>
    <t>Montáž výložníku různých délek</t>
  </si>
  <si>
    <t>Demontáž výložníku různých délek</t>
  </si>
  <si>
    <t>Montáž redukce</t>
  </si>
  <si>
    <t>3.4</t>
  </si>
  <si>
    <t>Drobný elektroinstalační materiál</t>
  </si>
  <si>
    <t>Projekt: Modernizace veřejného osvětlení ve městě Český Brod - 2023</t>
  </si>
  <si>
    <t>Podchodové LED svítidlo výp1/2700K/CLO</t>
  </si>
  <si>
    <t>Přechodové LED svítidlo výp1/4000K/CLO</t>
  </si>
  <si>
    <t>Silniční LED svítidlo výp1/2700K/CLO</t>
  </si>
  <si>
    <t>Silniční LED svítidlo výp2/2700K/CLO</t>
  </si>
  <si>
    <t>Silniční LED svítidlo výp3/2700K/CLO</t>
  </si>
  <si>
    <t>Silniční LED svítidlo výp4/2700K/CLO</t>
  </si>
  <si>
    <t>Silniční LED svítidlo výp5/2700K/CLO</t>
  </si>
  <si>
    <t>Silniční LED svítidlo výp6/2700K/CLO</t>
  </si>
  <si>
    <t>Silniční LED svítidlo výp7/2700K/CLO</t>
  </si>
  <si>
    <t>Parkové LED svítidlo výp8/2700/CLO</t>
  </si>
  <si>
    <t xml:space="preserve">Proudová svorka na neizolované vrchní vedení </t>
  </si>
  <si>
    <t>Výložník, typ UNI 1 - 500, vč. materiálu pro uchycení</t>
  </si>
  <si>
    <t>Rohové uchycení pro svítidlo do podchodu</t>
  </si>
  <si>
    <t>Redukce na ocelový stožár</t>
  </si>
  <si>
    <t>DIO, lávky, zajištění stavby, DSP</t>
  </si>
  <si>
    <t>Energetický posudek, technická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</si>
</sst>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Protection="0">
      <alignment/>
    </xf>
  </cellStyleXfs>
  <cellXfs count="77">
    <xf numFmtId="0" fontId="0" fillId="0" borderId="0" xfId="0"/>
    <xf numFmtId="0" fontId="3" fillId="0" borderId="0" xfId="0" applyFont="1" applyAlignment="1">
      <alignment vertical="center"/>
    </xf>
    <xf numFmtId="49" fontId="3" fillId="0" borderId="1" xfId="23" applyNumberFormat="1" applyFont="1" applyBorder="1" applyAlignment="1">
      <alignment horizontal="center" vertical="center"/>
      <protection/>
    </xf>
    <xf numFmtId="0" fontId="3" fillId="0" borderId="0" xfId="0" applyFont="1"/>
    <xf numFmtId="0" fontId="3" fillId="0" borderId="1" xfId="23" applyFont="1" applyBorder="1" applyAlignment="1">
      <alignment horizontal="center" vertical="center"/>
      <protection/>
    </xf>
    <xf numFmtId="0" fontId="3" fillId="0" borderId="1" xfId="23" applyFont="1" applyBorder="1" applyAlignment="1">
      <alignment horizontal="center"/>
      <protection/>
    </xf>
    <xf numFmtId="44" fontId="3" fillId="2" borderId="2" xfId="20" applyFont="1" applyFill="1" applyBorder="1"/>
    <xf numFmtId="44" fontId="3" fillId="0" borderId="1" xfId="20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horizontal="center"/>
    </xf>
    <xf numFmtId="0" fontId="3" fillId="0" borderId="0" xfId="22" applyFont="1" applyAlignment="1">
      <alignment vertical="center"/>
      <protection/>
    </xf>
    <xf numFmtId="49" fontId="3" fillId="0" borderId="0" xfId="22" applyNumberFormat="1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44" fontId="5" fillId="3" borderId="1" xfId="20" applyFont="1" applyFill="1" applyBorder="1" applyAlignment="1">
      <alignment horizontal="center" vertical="center" wrapText="1"/>
    </xf>
    <xf numFmtId="49" fontId="4" fillId="3" borderId="1" xfId="23" applyNumberFormat="1" applyFont="1" applyFill="1" applyBorder="1" applyAlignment="1">
      <alignment horizontal="center" vertical="center"/>
      <protection/>
    </xf>
    <xf numFmtId="0" fontId="3" fillId="3" borderId="1" xfId="23" applyFont="1" applyFill="1" applyBorder="1" applyAlignment="1">
      <alignment horizontal="center" vertical="center"/>
      <protection/>
    </xf>
    <xf numFmtId="44" fontId="3" fillId="3" borderId="1" xfId="20" applyFont="1" applyFill="1" applyBorder="1" applyAlignment="1">
      <alignment vertical="center"/>
    </xf>
    <xf numFmtId="44" fontId="3" fillId="3" borderId="1" xfId="20" applyFont="1" applyFill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  <xf numFmtId="49" fontId="3" fillId="0" borderId="2" xfId="23" applyNumberFormat="1" applyFont="1" applyBorder="1" applyAlignment="1">
      <alignment horizontal="center" vertical="center"/>
      <protection/>
    </xf>
    <xf numFmtId="44" fontId="3" fillId="2" borderId="2" xfId="20" applyFont="1" applyFill="1" applyBorder="1" applyAlignment="1">
      <alignment vertical="center"/>
    </xf>
    <xf numFmtId="44" fontId="3" fillId="0" borderId="2" xfId="20" applyFont="1" applyBorder="1" applyAlignment="1">
      <alignment horizontal="center" vertical="center"/>
    </xf>
    <xf numFmtId="49" fontId="3" fillId="0" borderId="0" xfId="23" applyNumberFormat="1" applyFont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2" borderId="1" xfId="20" applyFont="1" applyFill="1" applyBorder="1" applyAlignment="1">
      <alignment vertical="center"/>
    </xf>
    <xf numFmtId="44" fontId="3" fillId="0" borderId="3" xfId="20" applyFont="1" applyBorder="1" applyAlignment="1">
      <alignment vertical="center"/>
    </xf>
    <xf numFmtId="0" fontId="3" fillId="3" borderId="2" xfId="23" applyFont="1" applyFill="1" applyBorder="1" applyAlignment="1">
      <alignment horizontal="center" vertical="center"/>
      <protection/>
    </xf>
    <xf numFmtId="49" fontId="3" fillId="0" borderId="1" xfId="23" applyNumberFormat="1" applyFont="1" applyBorder="1" applyAlignment="1">
      <alignment horizontal="center"/>
      <protection/>
    </xf>
    <xf numFmtId="44" fontId="3" fillId="2" borderId="1" xfId="20" applyFont="1" applyFill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4" fontId="4" fillId="3" borderId="1" xfId="23" applyNumberFormat="1" applyFont="1" applyFill="1" applyBorder="1" applyAlignment="1">
      <alignment vertical="center"/>
      <protection/>
    </xf>
    <xf numFmtId="44" fontId="4" fillId="3" borderId="1" xfId="20" applyFont="1" applyFill="1" applyBorder="1" applyAlignment="1">
      <alignment vertical="center"/>
    </xf>
    <xf numFmtId="44" fontId="4" fillId="0" borderId="1" xfId="23" applyNumberFormat="1" applyFont="1" applyBorder="1" applyAlignment="1">
      <alignment vertical="center"/>
      <protection/>
    </xf>
    <xf numFmtId="44" fontId="4" fillId="0" borderId="0" xfId="23" applyNumberFormat="1" applyFont="1" applyAlignment="1">
      <alignment vertical="center"/>
      <protection/>
    </xf>
    <xf numFmtId="0" fontId="3" fillId="0" borderId="0" xfId="26" applyFont="1" applyAlignment="1">
      <alignment vertical="center" wrapText="1"/>
      <protection/>
    </xf>
    <xf numFmtId="0" fontId="4" fillId="3" borderId="1" xfId="23" applyFont="1" applyFill="1" applyBorder="1" applyAlignment="1">
      <alignment horizontal="center" vertical="center"/>
      <protection/>
    </xf>
    <xf numFmtId="44" fontId="4" fillId="3" borderId="1" xfId="20" applyFont="1" applyFill="1" applyBorder="1" applyAlignment="1">
      <alignment horizontal="center" vertical="center"/>
    </xf>
    <xf numFmtId="0" fontId="4" fillId="0" borderId="4" xfId="23" applyFont="1" applyBorder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6" fillId="0" borderId="1" xfId="26" applyFont="1" applyBorder="1" applyAlignment="1">
      <alignment wrapText="1"/>
      <protection/>
    </xf>
    <xf numFmtId="44" fontId="3" fillId="0" borderId="1" xfId="20" applyFont="1" applyBorder="1" applyAlignment="1">
      <alignment vertical="center"/>
    </xf>
    <xf numFmtId="0" fontId="7" fillId="0" borderId="1" xfId="26" applyFont="1" applyBorder="1" applyAlignment="1">
      <alignment wrapText="1"/>
      <protection/>
    </xf>
    <xf numFmtId="44" fontId="7" fillId="0" borderId="1" xfId="20" applyFont="1" applyBorder="1" applyAlignment="1">
      <alignment vertical="center" wrapText="1"/>
    </xf>
    <xf numFmtId="0" fontId="7" fillId="0" borderId="0" xfId="23" applyFont="1" applyAlignment="1">
      <alignment vertical="center" wrapText="1"/>
      <protection/>
    </xf>
    <xf numFmtId="49" fontId="3" fillId="0" borderId="5" xfId="23" applyNumberFormat="1" applyFont="1" applyBorder="1" applyAlignment="1">
      <alignment horizontal="center" vertical="center"/>
      <protection/>
    </xf>
    <xf numFmtId="14" fontId="7" fillId="0" borderId="5" xfId="23" applyNumberFormat="1" applyFont="1" applyBorder="1" applyAlignment="1">
      <alignment horizontal="left" vertical="center" wrapText="1"/>
      <protection/>
    </xf>
    <xf numFmtId="0" fontId="3" fillId="0" borderId="5" xfId="23" applyFont="1" applyBorder="1" applyAlignment="1">
      <alignment horizontal="center" vertical="center"/>
      <protection/>
    </xf>
    <xf numFmtId="44" fontId="3" fillId="0" borderId="5" xfId="20" applyFont="1" applyBorder="1" applyAlignment="1">
      <alignment horizontal="right" vertical="center"/>
    </xf>
    <xf numFmtId="44" fontId="3" fillId="0" borderId="5" xfId="2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/>
    </xf>
    <xf numFmtId="44" fontId="3" fillId="2" borderId="1" xfId="20" applyFont="1" applyFill="1" applyBorder="1"/>
    <xf numFmtId="0" fontId="3" fillId="0" borderId="2" xfId="0" applyFont="1" applyBorder="1" applyAlignment="1">
      <alignment horizontal="left" wrapText="1"/>
    </xf>
    <xf numFmtId="0" fontId="4" fillId="3" borderId="1" xfId="23" applyFont="1" applyFill="1" applyBorder="1" applyAlignment="1">
      <alignment vertical="center" wrapText="1"/>
      <protection/>
    </xf>
    <xf numFmtId="0" fontId="3" fillId="0" borderId="0" xfId="23" applyFont="1" applyAlignment="1">
      <alignment vertical="center" wrapText="1"/>
      <protection/>
    </xf>
    <xf numFmtId="0" fontId="3" fillId="0" borderId="1" xfId="23" applyFont="1" applyBorder="1" applyAlignment="1">
      <alignment vertical="center" wrapText="1"/>
      <protection/>
    </xf>
    <xf numFmtId="0" fontId="3" fillId="0" borderId="1" xfId="24" applyFont="1" applyBorder="1" applyAlignment="1">
      <alignment wrapText="1"/>
      <protection/>
    </xf>
    <xf numFmtId="0" fontId="3" fillId="0" borderId="1" xfId="23" applyFont="1" applyBorder="1" applyAlignment="1">
      <alignment wrapText="1"/>
      <protection/>
    </xf>
    <xf numFmtId="0" fontId="3" fillId="0" borderId="1" xfId="25" applyFont="1" applyBorder="1" applyAlignment="1">
      <alignment wrapText="1"/>
      <protection/>
    </xf>
    <xf numFmtId="44" fontId="4" fillId="3" borderId="1" xfId="23" applyNumberFormat="1" applyFont="1" applyFill="1" applyBorder="1" applyAlignment="1">
      <alignment vertical="center" wrapText="1"/>
      <protection/>
    </xf>
    <xf numFmtId="0" fontId="4" fillId="3" borderId="1" xfId="23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7" fillId="0" borderId="1" xfId="26" applyFont="1" applyBorder="1" applyAlignment="1">
      <alignment horizontal="center" vertical="center" wrapText="1"/>
      <protection/>
    </xf>
    <xf numFmtId="10" fontId="7" fillId="0" borderId="1" xfId="21" applyNumberFormat="1" applyFont="1" applyBorder="1" applyAlignment="1">
      <alignment horizontal="center" vertical="center" wrapText="1"/>
    </xf>
    <xf numFmtId="0" fontId="3" fillId="0" borderId="0" xfId="22" applyFont="1" applyAlignment="1">
      <alignment horizontal="center" vertical="center"/>
      <protection/>
    </xf>
    <xf numFmtId="0" fontId="3" fillId="0" borderId="2" xfId="24" applyFont="1" applyBorder="1" applyAlignment="1">
      <alignment wrapText="1"/>
      <protection/>
    </xf>
    <xf numFmtId="0" fontId="4" fillId="0" borderId="0" xfId="0" applyFont="1" applyAlignment="1">
      <alignment horizontal="left" vertical="center"/>
    </xf>
    <xf numFmtId="49" fontId="5" fillId="3" borderId="1" xfId="23" applyNumberFormat="1" applyFont="1" applyFill="1" applyBorder="1" applyAlignment="1">
      <alignment horizontal="center" vertical="center" wrapText="1"/>
      <protection/>
    </xf>
    <xf numFmtId="0" fontId="5" fillId="3" borderId="1" xfId="23" applyFont="1" applyFill="1" applyBorder="1" applyAlignment="1">
      <alignment horizontal="center" vertical="center" wrapText="1"/>
      <protection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44" fontId="3" fillId="0" borderId="5" xfId="20" applyFont="1" applyBorder="1" applyAlignment="1">
      <alignment horizontal="left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2" xfId="22"/>
    <cellStyle name="Normální 17" xfId="23"/>
    <cellStyle name="Normální 17 2" xfId="24"/>
    <cellStyle name="Normální 17 5" xfId="25"/>
    <cellStyle name="Normální 18" xfId="26"/>
    <cellStyle name="Měna 4" xfId="27"/>
    <cellStyle name="Normální 17 4" xfId="28"/>
    <cellStyle name="Normální 18 4" xfId="29"/>
    <cellStyle name="Měna 2" xfId="30"/>
    <cellStyle name="Normální 17 2 2" xfId="31"/>
    <cellStyle name="Normální 18 2" xfId="32"/>
    <cellStyle name="Měna 3" xfId="33"/>
    <cellStyle name="Normální 17 3" xfId="34"/>
    <cellStyle name="Normální 18 3" xfId="35"/>
    <cellStyle name="Normální 2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7"/>
  <sheetViews>
    <sheetView tabSelected="1" zoomScale="115" zoomScaleNormal="115" workbookViewId="0" topLeftCell="A1"/>
  </sheetViews>
  <sheetFormatPr defaultColWidth="9.140625" defaultRowHeight="15"/>
  <cols>
    <col min="1" max="1" width="3.140625" style="1" customWidth="1"/>
    <col min="2" max="2" width="4.421875" style="32" bestFit="1" customWidth="1"/>
    <col min="3" max="3" width="47.8515625" style="64" bestFit="1" customWidth="1"/>
    <col min="4" max="5" width="8.57421875" style="11" customWidth="1"/>
    <col min="6" max="8" width="12.8515625" style="1" customWidth="1"/>
    <col min="9" max="9" width="1.421875" style="1" customWidth="1"/>
    <col min="10" max="12" width="13.00390625" style="1" customWidth="1"/>
    <col min="13" max="16384" width="9.140625" style="1" customWidth="1"/>
  </cols>
  <sheetData>
    <row r="1" spans="2:12" ht="15">
      <c r="B1" s="69" t="s">
        <v>89</v>
      </c>
      <c r="C1" s="69"/>
      <c r="D1" s="67"/>
      <c r="E1" s="67"/>
      <c r="F1" s="9"/>
      <c r="G1" s="9"/>
      <c r="H1" s="9"/>
      <c r="I1" s="9"/>
      <c r="J1" s="10"/>
      <c r="L1" s="11"/>
    </row>
    <row r="2" spans="2:12" ht="15">
      <c r="B2" s="70" t="s">
        <v>0</v>
      </c>
      <c r="C2" s="71" t="s">
        <v>1</v>
      </c>
      <c r="D2" s="71" t="s">
        <v>2</v>
      </c>
      <c r="E2" s="71" t="s">
        <v>3</v>
      </c>
      <c r="F2" s="72" t="s">
        <v>55</v>
      </c>
      <c r="G2" s="73"/>
      <c r="H2" s="74"/>
      <c r="I2" s="12"/>
      <c r="J2" s="72" t="s">
        <v>56</v>
      </c>
      <c r="K2" s="74"/>
      <c r="L2" s="75" t="s">
        <v>4</v>
      </c>
    </row>
    <row r="3" spans="2:12" ht="15">
      <c r="B3" s="70"/>
      <c r="C3" s="71"/>
      <c r="D3" s="71"/>
      <c r="E3" s="71"/>
      <c r="F3" s="13" t="s">
        <v>5</v>
      </c>
      <c r="G3" s="13" t="s">
        <v>61</v>
      </c>
      <c r="H3" s="13" t="s">
        <v>58</v>
      </c>
      <c r="I3" s="13"/>
      <c r="J3" s="13" t="s">
        <v>61</v>
      </c>
      <c r="K3" s="13" t="s">
        <v>58</v>
      </c>
      <c r="L3" s="75"/>
    </row>
    <row r="4" spans="2:12" ht="15">
      <c r="B4" s="14" t="s">
        <v>6</v>
      </c>
      <c r="C4" s="56" t="s">
        <v>7</v>
      </c>
      <c r="D4" s="15"/>
      <c r="E4" s="15"/>
      <c r="F4" s="16"/>
      <c r="G4" s="17"/>
      <c r="H4" s="17"/>
      <c r="I4" s="18"/>
      <c r="J4" s="17"/>
      <c r="K4" s="17"/>
      <c r="L4" s="75"/>
    </row>
    <row r="5" spans="2:12" ht="15">
      <c r="B5" s="19" t="s">
        <v>8</v>
      </c>
      <c r="C5" s="55" t="s">
        <v>90</v>
      </c>
      <c r="D5" s="53">
        <v>8</v>
      </c>
      <c r="E5" s="4" t="s">
        <v>9</v>
      </c>
      <c r="F5" s="20">
        <v>0</v>
      </c>
      <c r="G5" s="21">
        <f aca="true" t="shared" si="0" ref="G5">D5*F5</f>
        <v>0</v>
      </c>
      <c r="H5" s="21" t="s">
        <v>10</v>
      </c>
      <c r="I5" s="21"/>
      <c r="J5" s="21">
        <f aca="true" t="shared" si="1" ref="J5">G5*1.21</f>
        <v>0</v>
      </c>
      <c r="K5" s="21" t="s">
        <v>10</v>
      </c>
      <c r="L5" s="18">
        <f aca="true" t="shared" si="2" ref="L5">J5-G5</f>
        <v>0</v>
      </c>
    </row>
    <row r="6" spans="2:12" ht="15">
      <c r="B6" s="19" t="s">
        <v>11</v>
      </c>
      <c r="C6" s="55" t="s">
        <v>91</v>
      </c>
      <c r="D6" s="53">
        <v>1</v>
      </c>
      <c r="E6" s="4" t="s">
        <v>9</v>
      </c>
      <c r="F6" s="20">
        <v>0</v>
      </c>
      <c r="G6" s="21">
        <f aca="true" t="shared" si="3" ref="G6:G7">D6*F6</f>
        <v>0</v>
      </c>
      <c r="H6" s="21" t="s">
        <v>10</v>
      </c>
      <c r="I6" s="21"/>
      <c r="J6" s="21">
        <f aca="true" t="shared" si="4" ref="J6:J7">G6*1.21</f>
        <v>0</v>
      </c>
      <c r="K6" s="21" t="s">
        <v>10</v>
      </c>
      <c r="L6" s="18">
        <f aca="true" t="shared" si="5" ref="L6:L7">J6-G6</f>
        <v>0</v>
      </c>
    </row>
    <row r="7" spans="2:12" ht="15">
      <c r="B7" s="19" t="s">
        <v>12</v>
      </c>
      <c r="C7" s="55" t="s">
        <v>92</v>
      </c>
      <c r="D7" s="53">
        <v>36</v>
      </c>
      <c r="E7" s="4" t="s">
        <v>9</v>
      </c>
      <c r="F7" s="20">
        <v>0</v>
      </c>
      <c r="G7" s="21">
        <f t="shared" si="3"/>
        <v>0</v>
      </c>
      <c r="H7" s="21" t="s">
        <v>10</v>
      </c>
      <c r="I7" s="21"/>
      <c r="J7" s="21">
        <f t="shared" si="4"/>
        <v>0</v>
      </c>
      <c r="K7" s="21" t="s">
        <v>10</v>
      </c>
      <c r="L7" s="18">
        <f t="shared" si="5"/>
        <v>0</v>
      </c>
    </row>
    <row r="8" spans="2:12" ht="15">
      <c r="B8" s="19" t="s">
        <v>13</v>
      </c>
      <c r="C8" s="55" t="s">
        <v>93</v>
      </c>
      <c r="D8" s="53">
        <v>7</v>
      </c>
      <c r="E8" s="4" t="s">
        <v>9</v>
      </c>
      <c r="F8" s="20">
        <v>0</v>
      </c>
      <c r="G8" s="21">
        <f aca="true" t="shared" si="6" ref="G8:G14">D8*F8</f>
        <v>0</v>
      </c>
      <c r="H8" s="21" t="s">
        <v>10</v>
      </c>
      <c r="I8" s="21"/>
      <c r="J8" s="21">
        <f aca="true" t="shared" si="7" ref="J8:J14">G8*1.21</f>
        <v>0</v>
      </c>
      <c r="K8" s="21" t="s">
        <v>10</v>
      </c>
      <c r="L8" s="18">
        <f aca="true" t="shared" si="8" ref="L8:L14">J8-G8</f>
        <v>0</v>
      </c>
    </row>
    <row r="9" spans="2:12" ht="15">
      <c r="B9" s="19" t="s">
        <v>14</v>
      </c>
      <c r="C9" s="55" t="s">
        <v>94</v>
      </c>
      <c r="D9" s="53">
        <v>4</v>
      </c>
      <c r="E9" s="4" t="s">
        <v>9</v>
      </c>
      <c r="F9" s="20">
        <v>0</v>
      </c>
      <c r="G9" s="21">
        <f t="shared" si="6"/>
        <v>0</v>
      </c>
      <c r="H9" s="21" t="s">
        <v>10</v>
      </c>
      <c r="I9" s="21"/>
      <c r="J9" s="21">
        <f t="shared" si="7"/>
        <v>0</v>
      </c>
      <c r="K9" s="21" t="s">
        <v>10</v>
      </c>
      <c r="L9" s="18">
        <f t="shared" si="8"/>
        <v>0</v>
      </c>
    </row>
    <row r="10" spans="2:12" ht="15">
      <c r="B10" s="19" t="s">
        <v>15</v>
      </c>
      <c r="C10" s="55" t="s">
        <v>95</v>
      </c>
      <c r="D10" s="53">
        <v>10</v>
      </c>
      <c r="E10" s="4" t="s">
        <v>9</v>
      </c>
      <c r="F10" s="20">
        <v>0</v>
      </c>
      <c r="G10" s="21">
        <f t="shared" si="6"/>
        <v>0</v>
      </c>
      <c r="H10" s="21" t="s">
        <v>10</v>
      </c>
      <c r="I10" s="21"/>
      <c r="J10" s="21">
        <f t="shared" si="7"/>
        <v>0</v>
      </c>
      <c r="K10" s="21" t="s">
        <v>10</v>
      </c>
      <c r="L10" s="18">
        <f t="shared" si="8"/>
        <v>0</v>
      </c>
    </row>
    <row r="11" spans="2:12" ht="15">
      <c r="B11" s="19" t="s">
        <v>16</v>
      </c>
      <c r="C11" s="55" t="s">
        <v>96</v>
      </c>
      <c r="D11" s="53">
        <v>1</v>
      </c>
      <c r="E11" s="4" t="s">
        <v>9</v>
      </c>
      <c r="F11" s="20">
        <v>0</v>
      </c>
      <c r="G11" s="21">
        <f t="shared" si="6"/>
        <v>0</v>
      </c>
      <c r="H11" s="21" t="s">
        <v>10</v>
      </c>
      <c r="I11" s="21"/>
      <c r="J11" s="21">
        <f t="shared" si="7"/>
        <v>0</v>
      </c>
      <c r="K11" s="21" t="s">
        <v>10</v>
      </c>
      <c r="L11" s="18">
        <f t="shared" si="8"/>
        <v>0</v>
      </c>
    </row>
    <row r="12" spans="2:12" ht="15">
      <c r="B12" s="19" t="s">
        <v>62</v>
      </c>
      <c r="C12" s="55" t="s">
        <v>97</v>
      </c>
      <c r="D12" s="53">
        <v>14</v>
      </c>
      <c r="E12" s="4" t="s">
        <v>9</v>
      </c>
      <c r="F12" s="20">
        <v>0</v>
      </c>
      <c r="G12" s="21">
        <f t="shared" si="6"/>
        <v>0</v>
      </c>
      <c r="H12" s="21" t="s">
        <v>10</v>
      </c>
      <c r="I12" s="21"/>
      <c r="J12" s="21">
        <f t="shared" si="7"/>
        <v>0</v>
      </c>
      <c r="K12" s="21" t="s">
        <v>10</v>
      </c>
      <c r="L12" s="18">
        <f t="shared" si="8"/>
        <v>0</v>
      </c>
    </row>
    <row r="13" spans="2:12" ht="15">
      <c r="B13" s="19" t="s">
        <v>63</v>
      </c>
      <c r="C13" s="55" t="s">
        <v>98</v>
      </c>
      <c r="D13" s="53">
        <v>4</v>
      </c>
      <c r="E13" s="4" t="s">
        <v>9</v>
      </c>
      <c r="F13" s="20">
        <v>0</v>
      </c>
      <c r="G13" s="21">
        <f t="shared" si="6"/>
        <v>0</v>
      </c>
      <c r="H13" s="21" t="s">
        <v>10</v>
      </c>
      <c r="I13" s="21"/>
      <c r="J13" s="21">
        <f t="shared" si="7"/>
        <v>0</v>
      </c>
      <c r="K13" s="21" t="s">
        <v>10</v>
      </c>
      <c r="L13" s="18">
        <f t="shared" si="8"/>
        <v>0</v>
      </c>
    </row>
    <row r="14" spans="2:12" ht="15">
      <c r="B14" s="19" t="s">
        <v>69</v>
      </c>
      <c r="C14" s="55" t="s">
        <v>99</v>
      </c>
      <c r="D14" s="53">
        <v>6</v>
      </c>
      <c r="E14" s="4" t="s">
        <v>9</v>
      </c>
      <c r="F14" s="20">
        <v>0</v>
      </c>
      <c r="G14" s="21">
        <f t="shared" si="6"/>
        <v>0</v>
      </c>
      <c r="H14" s="21" t="s">
        <v>10</v>
      </c>
      <c r="I14" s="21"/>
      <c r="J14" s="21">
        <f t="shared" si="7"/>
        <v>0</v>
      </c>
      <c r="K14" s="21" t="s">
        <v>10</v>
      </c>
      <c r="L14" s="18">
        <f t="shared" si="8"/>
        <v>0</v>
      </c>
    </row>
    <row r="15" spans="2:12" ht="24">
      <c r="B15" s="19" t="s">
        <v>70</v>
      </c>
      <c r="C15" s="55" t="s">
        <v>79</v>
      </c>
      <c r="D15" s="53">
        <v>11</v>
      </c>
      <c r="E15" s="4" t="s">
        <v>9</v>
      </c>
      <c r="F15" s="20">
        <v>0</v>
      </c>
      <c r="G15" s="21">
        <f aca="true" t="shared" si="9" ref="G15:G21">D15*F15</f>
        <v>0</v>
      </c>
      <c r="H15" s="21" t="s">
        <v>10</v>
      </c>
      <c r="I15" s="21"/>
      <c r="J15" s="21">
        <f aca="true" t="shared" si="10" ref="J15:J21">G15*1.21</f>
        <v>0</v>
      </c>
      <c r="K15" s="21" t="s">
        <v>10</v>
      </c>
      <c r="L15" s="18">
        <f aca="true" t="shared" si="11" ref="L15:L21">J15-G15</f>
        <v>0</v>
      </c>
    </row>
    <row r="16" spans="2:12" ht="15">
      <c r="B16" s="19" t="s">
        <v>71</v>
      </c>
      <c r="C16" s="55" t="s">
        <v>82</v>
      </c>
      <c r="D16" s="53">
        <v>2</v>
      </c>
      <c r="E16" s="4" t="s">
        <v>9</v>
      </c>
      <c r="F16" s="20">
        <v>0</v>
      </c>
      <c r="G16" s="21">
        <f t="shared" si="9"/>
        <v>0</v>
      </c>
      <c r="H16" s="21" t="s">
        <v>10</v>
      </c>
      <c r="I16" s="21"/>
      <c r="J16" s="21">
        <f t="shared" si="10"/>
        <v>0</v>
      </c>
      <c r="K16" s="21" t="s">
        <v>10</v>
      </c>
      <c r="L16" s="18">
        <f t="shared" si="11"/>
        <v>0</v>
      </c>
    </row>
    <row r="17" spans="2:12" ht="15">
      <c r="B17" s="19" t="s">
        <v>72</v>
      </c>
      <c r="C17" s="55" t="s">
        <v>100</v>
      </c>
      <c r="D17" s="53">
        <v>20</v>
      </c>
      <c r="E17" s="4" t="s">
        <v>9</v>
      </c>
      <c r="F17" s="20">
        <v>0</v>
      </c>
      <c r="G17" s="21">
        <f t="shared" si="9"/>
        <v>0</v>
      </c>
      <c r="H17" s="21" t="s">
        <v>10</v>
      </c>
      <c r="I17" s="21"/>
      <c r="J17" s="21">
        <f t="shared" si="10"/>
        <v>0</v>
      </c>
      <c r="K17" s="21" t="s">
        <v>10</v>
      </c>
      <c r="L17" s="18">
        <f t="shared" si="11"/>
        <v>0</v>
      </c>
    </row>
    <row r="18" spans="2:12" ht="15">
      <c r="B18" s="19" t="s">
        <v>73</v>
      </c>
      <c r="C18" s="55" t="s">
        <v>83</v>
      </c>
      <c r="D18" s="53">
        <v>550</v>
      </c>
      <c r="E18" s="4" t="s">
        <v>17</v>
      </c>
      <c r="F18" s="20">
        <v>0</v>
      </c>
      <c r="G18" s="21">
        <f t="shared" si="9"/>
        <v>0</v>
      </c>
      <c r="H18" s="21" t="s">
        <v>10</v>
      </c>
      <c r="I18" s="21"/>
      <c r="J18" s="21">
        <f t="shared" si="10"/>
        <v>0</v>
      </c>
      <c r="K18" s="21" t="s">
        <v>10</v>
      </c>
      <c r="L18" s="18">
        <f t="shared" si="11"/>
        <v>0</v>
      </c>
    </row>
    <row r="19" spans="2:12" ht="15">
      <c r="B19" s="19" t="s">
        <v>74</v>
      </c>
      <c r="C19" s="55" t="s">
        <v>101</v>
      </c>
      <c r="D19" s="53">
        <v>11</v>
      </c>
      <c r="E19" s="4" t="s">
        <v>9</v>
      </c>
      <c r="F19" s="20">
        <v>0</v>
      </c>
      <c r="G19" s="21">
        <f t="shared" si="9"/>
        <v>0</v>
      </c>
      <c r="H19" s="21" t="s">
        <v>10</v>
      </c>
      <c r="I19" s="21"/>
      <c r="J19" s="21">
        <f t="shared" si="10"/>
        <v>0</v>
      </c>
      <c r="K19" s="21" t="s">
        <v>10</v>
      </c>
      <c r="L19" s="18">
        <f t="shared" si="11"/>
        <v>0</v>
      </c>
    </row>
    <row r="20" spans="2:12" ht="15">
      <c r="B20" s="19" t="s">
        <v>75</v>
      </c>
      <c r="C20" s="55" t="s">
        <v>102</v>
      </c>
      <c r="D20" s="53">
        <v>8</v>
      </c>
      <c r="E20" s="4" t="s">
        <v>9</v>
      </c>
      <c r="F20" s="20">
        <v>0</v>
      </c>
      <c r="G20" s="21">
        <f t="shared" si="9"/>
        <v>0</v>
      </c>
      <c r="H20" s="21" t="s">
        <v>10</v>
      </c>
      <c r="I20" s="21"/>
      <c r="J20" s="21">
        <f t="shared" si="10"/>
        <v>0</v>
      </c>
      <c r="K20" s="21" t="s">
        <v>10</v>
      </c>
      <c r="L20" s="18">
        <f t="shared" si="11"/>
        <v>0</v>
      </c>
    </row>
    <row r="21" spans="2:12" ht="15">
      <c r="B21" s="19" t="s">
        <v>80</v>
      </c>
      <c r="C21" s="55" t="s">
        <v>103</v>
      </c>
      <c r="D21" s="53">
        <v>6</v>
      </c>
      <c r="E21" s="4" t="s">
        <v>9</v>
      </c>
      <c r="F21" s="20">
        <v>0</v>
      </c>
      <c r="G21" s="21">
        <f t="shared" si="9"/>
        <v>0</v>
      </c>
      <c r="H21" s="21" t="s">
        <v>10</v>
      </c>
      <c r="I21" s="21"/>
      <c r="J21" s="21">
        <f t="shared" si="10"/>
        <v>0</v>
      </c>
      <c r="K21" s="21" t="s">
        <v>10</v>
      </c>
      <c r="L21" s="18">
        <f t="shared" si="11"/>
        <v>0</v>
      </c>
    </row>
    <row r="22" spans="2:12" ht="15">
      <c r="B22" s="19" t="s">
        <v>81</v>
      </c>
      <c r="C22" s="55" t="s">
        <v>88</v>
      </c>
      <c r="D22" s="53">
        <v>1</v>
      </c>
      <c r="E22" s="4" t="s">
        <v>39</v>
      </c>
      <c r="F22" s="20">
        <v>0</v>
      </c>
      <c r="G22" s="21">
        <f aca="true" t="shared" si="12" ref="G22">D22*F22</f>
        <v>0</v>
      </c>
      <c r="H22" s="21" t="s">
        <v>10</v>
      </c>
      <c r="I22" s="21"/>
      <c r="J22" s="21">
        <f aca="true" t="shared" si="13" ref="J22">G22*1.21</f>
        <v>0</v>
      </c>
      <c r="K22" s="21" t="s">
        <v>10</v>
      </c>
      <c r="L22" s="18">
        <f aca="true" t="shared" si="14" ref="L22">J22-G22</f>
        <v>0</v>
      </c>
    </row>
    <row r="23" spans="2:12" ht="15">
      <c r="B23" s="22"/>
      <c r="C23" s="57"/>
      <c r="D23" s="23"/>
      <c r="E23" s="23"/>
      <c r="F23" s="24"/>
      <c r="G23" s="25"/>
      <c r="H23" s="25"/>
      <c r="I23" s="25"/>
      <c r="J23" s="25"/>
      <c r="K23" s="25"/>
      <c r="L23" s="25"/>
    </row>
    <row r="24" spans="2:12" ht="15">
      <c r="B24" s="14" t="s">
        <v>18</v>
      </c>
      <c r="C24" s="56" t="s">
        <v>19</v>
      </c>
      <c r="D24" s="15"/>
      <c r="E24" s="15"/>
      <c r="F24" s="15"/>
      <c r="G24" s="17"/>
      <c r="H24" s="17"/>
      <c r="I24" s="18"/>
      <c r="J24" s="17"/>
      <c r="K24" s="17"/>
      <c r="L24" s="17"/>
    </row>
    <row r="25" spans="2:12" ht="15">
      <c r="B25" s="2" t="s">
        <v>20</v>
      </c>
      <c r="C25" s="58" t="s">
        <v>21</v>
      </c>
      <c r="D25" s="4">
        <v>103</v>
      </c>
      <c r="E25" s="4" t="s">
        <v>9</v>
      </c>
      <c r="F25" s="26">
        <v>0</v>
      </c>
      <c r="G25" s="18">
        <f aca="true" t="shared" si="15" ref="G25:G26">D25*F25</f>
        <v>0</v>
      </c>
      <c r="H25" s="18" t="s">
        <v>10</v>
      </c>
      <c r="I25" s="18"/>
      <c r="J25" s="18">
        <f aca="true" t="shared" si="16" ref="J25:J26">G25*1.21</f>
        <v>0</v>
      </c>
      <c r="K25" s="18" t="s">
        <v>10</v>
      </c>
      <c r="L25" s="18">
        <f aca="true" t="shared" si="17" ref="L25:L26">J25-G25</f>
        <v>0</v>
      </c>
    </row>
    <row r="26" spans="2:12" ht="15">
      <c r="B26" s="2" t="s">
        <v>22</v>
      </c>
      <c r="C26" s="58" t="s">
        <v>23</v>
      </c>
      <c r="D26" s="4">
        <v>91</v>
      </c>
      <c r="E26" s="4" t="s">
        <v>9</v>
      </c>
      <c r="F26" s="26">
        <v>0</v>
      </c>
      <c r="G26" s="18">
        <f t="shared" si="15"/>
        <v>0</v>
      </c>
      <c r="H26" s="18" t="s">
        <v>10</v>
      </c>
      <c r="I26" s="18"/>
      <c r="J26" s="18">
        <f t="shared" si="16"/>
        <v>0</v>
      </c>
      <c r="K26" s="18" t="s">
        <v>10</v>
      </c>
      <c r="L26" s="18">
        <f t="shared" si="17"/>
        <v>0</v>
      </c>
    </row>
    <row r="27" spans="2:12" ht="15">
      <c r="B27" s="2" t="s">
        <v>24</v>
      </c>
      <c r="C27" s="59" t="s">
        <v>25</v>
      </c>
      <c r="D27" s="4">
        <f>D18</f>
        <v>550</v>
      </c>
      <c r="E27" s="4" t="s">
        <v>17</v>
      </c>
      <c r="F27" s="20">
        <v>0</v>
      </c>
      <c r="G27" s="18">
        <f aca="true" t="shared" si="18" ref="G27:G28">D27*F27</f>
        <v>0</v>
      </c>
      <c r="H27" s="18" t="s">
        <v>10</v>
      </c>
      <c r="I27" s="18"/>
      <c r="J27" s="18">
        <f aca="true" t="shared" si="19" ref="J27:J28">G27*1.21</f>
        <v>0</v>
      </c>
      <c r="K27" s="18" t="s">
        <v>10</v>
      </c>
      <c r="L27" s="18">
        <f aca="true" t="shared" si="20" ref="L27:L28">J27-G27</f>
        <v>0</v>
      </c>
    </row>
    <row r="28" spans="2:12" ht="15">
      <c r="B28" s="2" t="s">
        <v>64</v>
      </c>
      <c r="C28" s="59" t="s">
        <v>85</v>
      </c>
      <c r="D28" s="4">
        <v>27</v>
      </c>
      <c r="E28" s="4" t="s">
        <v>9</v>
      </c>
      <c r="F28" s="20">
        <v>0</v>
      </c>
      <c r="G28" s="18">
        <f t="shared" si="18"/>
        <v>0</v>
      </c>
      <c r="H28" s="18" t="s">
        <v>10</v>
      </c>
      <c r="I28" s="18"/>
      <c r="J28" s="18">
        <f t="shared" si="19"/>
        <v>0</v>
      </c>
      <c r="K28" s="18" t="s">
        <v>10</v>
      </c>
      <c r="L28" s="18">
        <f t="shared" si="20"/>
        <v>0</v>
      </c>
    </row>
    <row r="29" spans="2:12" ht="15">
      <c r="B29" s="2" t="s">
        <v>26</v>
      </c>
      <c r="C29" s="68" t="s">
        <v>84</v>
      </c>
      <c r="D29" s="4">
        <v>11</v>
      </c>
      <c r="E29" s="4" t="s">
        <v>9</v>
      </c>
      <c r="F29" s="20">
        <v>0</v>
      </c>
      <c r="G29" s="18">
        <f aca="true" t="shared" si="21" ref="G29:G31">D29*F29</f>
        <v>0</v>
      </c>
      <c r="H29" s="18" t="s">
        <v>10</v>
      </c>
      <c r="I29" s="18"/>
      <c r="J29" s="18">
        <f aca="true" t="shared" si="22" ref="J29:J31">G29*1.21</f>
        <v>0</v>
      </c>
      <c r="K29" s="18" t="s">
        <v>10</v>
      </c>
      <c r="L29" s="18">
        <f aca="true" t="shared" si="23" ref="L29:L31">J29-G29</f>
        <v>0</v>
      </c>
    </row>
    <row r="30" spans="2:12" ht="15">
      <c r="B30" s="2" t="s">
        <v>27</v>
      </c>
      <c r="C30" s="68" t="s">
        <v>86</v>
      </c>
      <c r="D30" s="4">
        <f>D21</f>
        <v>6</v>
      </c>
      <c r="E30" s="4" t="s">
        <v>9</v>
      </c>
      <c r="F30" s="20">
        <v>0</v>
      </c>
      <c r="G30" s="18">
        <f aca="true" t="shared" si="24" ref="G30">D30*F30</f>
        <v>0</v>
      </c>
      <c r="H30" s="18" t="s">
        <v>10</v>
      </c>
      <c r="I30" s="18"/>
      <c r="J30" s="18">
        <f aca="true" t="shared" si="25" ref="J30">G30*1.21</f>
        <v>0</v>
      </c>
      <c r="K30" s="18" t="s">
        <v>10</v>
      </c>
      <c r="L30" s="18">
        <f aca="true" t="shared" si="26" ref="L30">J30-G30</f>
        <v>0</v>
      </c>
    </row>
    <row r="31" spans="2:12" ht="15">
      <c r="B31" s="2" t="s">
        <v>28</v>
      </c>
      <c r="C31" s="59" t="s">
        <v>77</v>
      </c>
      <c r="D31" s="4">
        <f>D16+D17</f>
        <v>22</v>
      </c>
      <c r="E31" s="4" t="s">
        <v>9</v>
      </c>
      <c r="F31" s="20">
        <v>0</v>
      </c>
      <c r="G31" s="18">
        <f t="shared" si="21"/>
        <v>0</v>
      </c>
      <c r="H31" s="18" t="s">
        <v>10</v>
      </c>
      <c r="I31" s="18"/>
      <c r="J31" s="18">
        <f t="shared" si="22"/>
        <v>0</v>
      </c>
      <c r="K31" s="18" t="s">
        <v>10</v>
      </c>
      <c r="L31" s="18">
        <f t="shared" si="23"/>
        <v>0</v>
      </c>
    </row>
    <row r="32" spans="2:12" ht="15">
      <c r="B32" s="2" t="s">
        <v>68</v>
      </c>
      <c r="C32" s="60" t="s">
        <v>67</v>
      </c>
      <c r="D32" s="4">
        <v>1</v>
      </c>
      <c r="E32" s="5" t="s">
        <v>39</v>
      </c>
      <c r="F32" s="54">
        <v>0</v>
      </c>
      <c r="G32" s="7" t="s">
        <v>10</v>
      </c>
      <c r="H32" s="7">
        <f aca="true" t="shared" si="27" ref="H32">D32*F32</f>
        <v>0</v>
      </c>
      <c r="I32" s="8"/>
      <c r="J32" s="8" t="s">
        <v>10</v>
      </c>
      <c r="K32" s="8">
        <f>H32*1.21</f>
        <v>0</v>
      </c>
      <c r="L32" s="8">
        <f>K32-H32</f>
        <v>0</v>
      </c>
    </row>
    <row r="33" spans="2:12" s="3" customFormat="1" ht="15">
      <c r="B33" s="2" t="s">
        <v>76</v>
      </c>
      <c r="C33" s="59" t="s">
        <v>104</v>
      </c>
      <c r="D33" s="4">
        <v>1</v>
      </c>
      <c r="E33" s="5" t="s">
        <v>37</v>
      </c>
      <c r="F33" s="6">
        <v>0</v>
      </c>
      <c r="G33" s="7" t="s">
        <v>10</v>
      </c>
      <c r="H33" s="7">
        <f aca="true" t="shared" si="28" ref="H33:H34">D33*F33</f>
        <v>0</v>
      </c>
      <c r="I33" s="8"/>
      <c r="J33" s="8" t="s">
        <v>10</v>
      </c>
      <c r="K33" s="8">
        <f>H33*1.21</f>
        <v>0</v>
      </c>
      <c r="L33" s="8">
        <f>K33-H33</f>
        <v>0</v>
      </c>
    </row>
    <row r="34" spans="2:12" s="3" customFormat="1" ht="15">
      <c r="B34" s="2" t="s">
        <v>78</v>
      </c>
      <c r="C34" s="60" t="s">
        <v>38</v>
      </c>
      <c r="D34" s="4">
        <v>1</v>
      </c>
      <c r="E34" s="5" t="s">
        <v>39</v>
      </c>
      <c r="F34" s="6">
        <v>0</v>
      </c>
      <c r="G34" s="7" t="s">
        <v>10</v>
      </c>
      <c r="H34" s="7">
        <f t="shared" si="28"/>
        <v>0</v>
      </c>
      <c r="I34" s="8"/>
      <c r="J34" s="8" t="s">
        <v>10</v>
      </c>
      <c r="K34" s="8">
        <f>H34*1.21</f>
        <v>0</v>
      </c>
      <c r="L34" s="8">
        <f>K34-H34</f>
        <v>0</v>
      </c>
    </row>
    <row r="35" spans="2:12" ht="15">
      <c r="B35" s="22"/>
      <c r="C35" s="57"/>
      <c r="D35" s="23"/>
      <c r="E35" s="23"/>
      <c r="F35" s="27"/>
      <c r="G35" s="25"/>
      <c r="H35" s="25"/>
      <c r="I35" s="25"/>
      <c r="J35" s="25"/>
      <c r="K35" s="25"/>
      <c r="L35" s="25"/>
    </row>
    <row r="36" spans="2:12" ht="15">
      <c r="B36" s="14" t="s">
        <v>29</v>
      </c>
      <c r="C36" s="56" t="s">
        <v>30</v>
      </c>
      <c r="D36" s="15"/>
      <c r="E36" s="15"/>
      <c r="F36" s="28"/>
      <c r="G36" s="17"/>
      <c r="H36" s="17"/>
      <c r="I36" s="18"/>
      <c r="J36" s="17"/>
      <c r="K36" s="17"/>
      <c r="L36" s="17"/>
    </row>
    <row r="37" spans="2:12" s="3" customFormat="1" ht="15">
      <c r="B37" s="29" t="s">
        <v>31</v>
      </c>
      <c r="C37" s="60" t="s">
        <v>32</v>
      </c>
      <c r="D37" s="4">
        <v>91</v>
      </c>
      <c r="E37" s="5" t="s">
        <v>33</v>
      </c>
      <c r="F37" s="6">
        <v>0</v>
      </c>
      <c r="G37" s="7">
        <f aca="true" t="shared" si="29" ref="G37:G38">D37*F37</f>
        <v>0</v>
      </c>
      <c r="H37" s="7" t="s">
        <v>10</v>
      </c>
      <c r="I37" s="8"/>
      <c r="J37" s="8">
        <f aca="true" t="shared" si="30" ref="J37:J38">G37*1.21</f>
        <v>0</v>
      </c>
      <c r="K37" s="8" t="s">
        <v>10</v>
      </c>
      <c r="L37" s="8">
        <f aca="true" t="shared" si="31" ref="L37:L38">J37-G37</f>
        <v>0</v>
      </c>
    </row>
    <row r="38" spans="2:12" s="3" customFormat="1" ht="15">
      <c r="B38" s="29" t="s">
        <v>34</v>
      </c>
      <c r="C38" s="60" t="s">
        <v>35</v>
      </c>
      <c r="D38" s="4">
        <f>D26</f>
        <v>91</v>
      </c>
      <c r="E38" s="5" t="s">
        <v>9</v>
      </c>
      <c r="F38" s="6">
        <v>0</v>
      </c>
      <c r="G38" s="7">
        <f t="shared" si="29"/>
        <v>0</v>
      </c>
      <c r="H38" s="7" t="s">
        <v>10</v>
      </c>
      <c r="I38" s="8"/>
      <c r="J38" s="8">
        <f t="shared" si="30"/>
        <v>0</v>
      </c>
      <c r="K38" s="8" t="s">
        <v>10</v>
      </c>
      <c r="L38" s="8">
        <f t="shared" si="31"/>
        <v>0</v>
      </c>
    </row>
    <row r="39" spans="2:12" s="3" customFormat="1" ht="15">
      <c r="B39" s="29" t="s">
        <v>36</v>
      </c>
      <c r="C39" s="60" t="s">
        <v>41</v>
      </c>
      <c r="D39" s="4">
        <v>12</v>
      </c>
      <c r="E39" s="5" t="s">
        <v>9</v>
      </c>
      <c r="F39" s="6">
        <v>0</v>
      </c>
      <c r="G39" s="18">
        <f aca="true" t="shared" si="32" ref="G39:G42">D39*F39</f>
        <v>0</v>
      </c>
      <c r="H39" s="18" t="s">
        <v>10</v>
      </c>
      <c r="I39" s="18"/>
      <c r="J39" s="18">
        <f>G39*1.21</f>
        <v>0</v>
      </c>
      <c r="K39" s="18" t="s">
        <v>10</v>
      </c>
      <c r="L39" s="18">
        <f aca="true" t="shared" si="33" ref="L39:L42">J39-G39</f>
        <v>0</v>
      </c>
    </row>
    <row r="40" spans="2:12" ht="15">
      <c r="B40" s="29" t="s">
        <v>87</v>
      </c>
      <c r="C40" s="61" t="s">
        <v>65</v>
      </c>
      <c r="D40" s="4">
        <v>1</v>
      </c>
      <c r="E40" s="4" t="s">
        <v>39</v>
      </c>
      <c r="F40" s="30">
        <v>0</v>
      </c>
      <c r="G40" s="18">
        <f t="shared" si="32"/>
        <v>0</v>
      </c>
      <c r="H40" s="18" t="s">
        <v>10</v>
      </c>
      <c r="I40" s="18"/>
      <c r="J40" s="18">
        <f aca="true" t="shared" si="34" ref="J40:J42">G40*1.21</f>
        <v>0</v>
      </c>
      <c r="K40" s="18" t="s">
        <v>10</v>
      </c>
      <c r="L40" s="18">
        <f t="shared" si="33"/>
        <v>0</v>
      </c>
    </row>
    <row r="41" spans="2:12" ht="15">
      <c r="B41" s="29" t="s">
        <v>40</v>
      </c>
      <c r="C41" s="61" t="s">
        <v>43</v>
      </c>
      <c r="D41" s="4">
        <v>4</v>
      </c>
      <c r="E41" s="4" t="s">
        <v>66</v>
      </c>
      <c r="F41" s="30">
        <v>0</v>
      </c>
      <c r="G41" s="18">
        <f t="shared" si="32"/>
        <v>0</v>
      </c>
      <c r="H41" s="18" t="s">
        <v>10</v>
      </c>
      <c r="I41" s="18"/>
      <c r="J41" s="18">
        <f t="shared" si="34"/>
        <v>0</v>
      </c>
      <c r="K41" s="18" t="s">
        <v>10</v>
      </c>
      <c r="L41" s="18">
        <f t="shared" si="33"/>
        <v>0</v>
      </c>
    </row>
    <row r="42" spans="2:12" ht="15">
      <c r="B42" s="29" t="s">
        <v>42</v>
      </c>
      <c r="C42" s="61" t="s">
        <v>105</v>
      </c>
      <c r="D42" s="4">
        <v>1</v>
      </c>
      <c r="E42" s="4" t="s">
        <v>39</v>
      </c>
      <c r="F42" s="30">
        <v>0</v>
      </c>
      <c r="G42" s="18">
        <f t="shared" si="32"/>
        <v>0</v>
      </c>
      <c r="H42" s="18" t="s">
        <v>10</v>
      </c>
      <c r="I42" s="18"/>
      <c r="J42" s="18">
        <f t="shared" si="34"/>
        <v>0</v>
      </c>
      <c r="K42" s="18" t="s">
        <v>10</v>
      </c>
      <c r="L42" s="18">
        <f t="shared" si="33"/>
        <v>0</v>
      </c>
    </row>
    <row r="44" spans="2:12" ht="15">
      <c r="B44" s="14" t="s">
        <v>44</v>
      </c>
      <c r="C44" s="62">
        <f>SUM(G5:H42)</f>
        <v>0</v>
      </c>
      <c r="D44" s="38"/>
      <c r="E44" s="38"/>
      <c r="F44" s="34"/>
      <c r="G44" s="33">
        <f>SUM(G5:G42)</f>
        <v>0</v>
      </c>
      <c r="H44" s="33">
        <f>SUM(H5:H42)</f>
        <v>0</v>
      </c>
      <c r="I44" s="35"/>
      <c r="J44" s="33">
        <f>SUM(J5:J42)</f>
        <v>0</v>
      </c>
      <c r="K44" s="33">
        <f>SUM(K5:K42)</f>
        <v>0</v>
      </c>
      <c r="L44" s="33">
        <f>SUM(L5:L42)</f>
        <v>0</v>
      </c>
    </row>
    <row r="45" spans="2:12" ht="15">
      <c r="B45" s="22"/>
      <c r="C45" s="37"/>
      <c r="D45" s="23"/>
      <c r="E45" s="23"/>
      <c r="F45" s="24"/>
      <c r="G45" s="25"/>
      <c r="H45" s="25"/>
      <c r="I45" s="25"/>
      <c r="J45" s="25"/>
      <c r="K45" s="25"/>
      <c r="L45" s="25"/>
    </row>
    <row r="46" spans="2:12" ht="15">
      <c r="B46" s="14"/>
      <c r="C46" s="63" t="s">
        <v>45</v>
      </c>
      <c r="D46" s="38"/>
      <c r="E46" s="38" t="s">
        <v>46</v>
      </c>
      <c r="F46" s="39" t="s">
        <v>47</v>
      </c>
      <c r="G46" s="38" t="s">
        <v>48</v>
      </c>
      <c r="H46" s="38" t="s">
        <v>49</v>
      </c>
      <c r="I46" s="40"/>
      <c r="J46" s="36"/>
      <c r="K46" s="41"/>
      <c r="L46" s="41"/>
    </row>
    <row r="47" spans="2:12" ht="15">
      <c r="B47" s="2" t="s">
        <v>50</v>
      </c>
      <c r="C47" s="42" t="s">
        <v>57</v>
      </c>
      <c r="D47" s="4"/>
      <c r="E47" s="4"/>
      <c r="F47" s="43">
        <f>C44</f>
        <v>0</v>
      </c>
      <c r="G47" s="18">
        <f>H47-F47</f>
        <v>0</v>
      </c>
      <c r="H47" s="18">
        <f>F47*1.21</f>
        <v>0</v>
      </c>
      <c r="I47" s="40"/>
      <c r="J47" s="36"/>
      <c r="K47" s="36"/>
      <c r="L47" s="36"/>
    </row>
    <row r="48" spans="2:12" ht="15">
      <c r="B48" s="2" t="s">
        <v>51</v>
      </c>
      <c r="C48" s="44" t="s">
        <v>59</v>
      </c>
      <c r="D48" s="65"/>
      <c r="E48" s="66" t="e">
        <f>F48/F47</f>
        <v>#DIV/0!</v>
      </c>
      <c r="F48" s="45">
        <f>G44</f>
        <v>0</v>
      </c>
      <c r="G48" s="18">
        <f>H48-F48</f>
        <v>0</v>
      </c>
      <c r="H48" s="18">
        <f>F48*1.21</f>
        <v>0</v>
      </c>
      <c r="I48" s="40"/>
      <c r="J48" s="41"/>
      <c r="K48" s="41"/>
      <c r="L48" s="41"/>
    </row>
    <row r="49" spans="2:12" ht="15">
      <c r="B49" s="2" t="s">
        <v>52</v>
      </c>
      <c r="C49" s="44" t="s">
        <v>60</v>
      </c>
      <c r="D49" s="65"/>
      <c r="E49" s="66" t="e">
        <f>F49/F47</f>
        <v>#DIV/0!</v>
      </c>
      <c r="F49" s="45">
        <f>H44</f>
        <v>0</v>
      </c>
      <c r="G49" s="18">
        <f>H49-F49</f>
        <v>0</v>
      </c>
      <c r="H49" s="18">
        <f>F49*1.21</f>
        <v>0</v>
      </c>
      <c r="I49" s="40"/>
      <c r="J49" s="41"/>
      <c r="K49" s="36"/>
      <c r="L49" s="41"/>
    </row>
    <row r="50" spans="2:12" ht="15">
      <c r="B50" s="22"/>
      <c r="C50" s="46"/>
      <c r="D50" s="23"/>
      <c r="E50" s="23"/>
      <c r="F50" s="24"/>
      <c r="G50" s="25"/>
      <c r="H50" s="25"/>
      <c r="I50" s="25"/>
      <c r="J50" s="25"/>
      <c r="K50" s="25"/>
      <c r="L50" s="25"/>
    </row>
    <row r="51" spans="2:12" ht="12.75" thickBot="1">
      <c r="B51" s="47" t="s">
        <v>53</v>
      </c>
      <c r="C51" s="48">
        <f ca="1">TODAY()</f>
        <v>45219</v>
      </c>
      <c r="D51" s="49"/>
      <c r="E51" s="49"/>
      <c r="F51" s="50" t="s">
        <v>54</v>
      </c>
      <c r="G51" s="76"/>
      <c r="H51" s="76"/>
      <c r="I51" s="51"/>
      <c r="J51" s="76"/>
      <c r="K51" s="76"/>
      <c r="L51" s="51"/>
    </row>
    <row r="53" ht="15">
      <c r="F53" s="52"/>
    </row>
    <row r="56" spans="6:10" ht="15">
      <c r="F56" s="31"/>
      <c r="H56" s="31"/>
      <c r="J56" s="31"/>
    </row>
    <row r="57" ht="15">
      <c r="H57" s="31"/>
    </row>
  </sheetData>
  <mergeCells count="10">
    <mergeCell ref="F2:H2"/>
    <mergeCell ref="J2:K2"/>
    <mergeCell ref="L2:L4"/>
    <mergeCell ref="G51:H51"/>
    <mergeCell ref="J51:K51"/>
    <mergeCell ref="B1:C1"/>
    <mergeCell ref="B2:B3"/>
    <mergeCell ref="C2:C3"/>
    <mergeCell ref="D2:D3"/>
    <mergeCell ref="E2:E3"/>
  </mergeCells>
  <printOptions/>
  <pageMargins left="0.7" right="0.7" top="0.75" bottom="0.75" header="0.3" footer="0.3"/>
  <pageSetup fitToHeight="0" fitToWidth="1" horizontalDpi="600" verticalDpi="600" orientation="landscape" paperSize="8" r:id="rId1"/>
  <ignoredErrors>
    <ignoredError sqref="B17:B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Kladiva</dc:creator>
  <cp:keywords/>
  <dc:description/>
  <cp:lastModifiedBy>Kostkan Petr</cp:lastModifiedBy>
  <cp:lastPrinted>2023-10-20T06:49:52Z</cp:lastPrinted>
  <dcterms:created xsi:type="dcterms:W3CDTF">2015-06-05T18:19:34Z</dcterms:created>
  <dcterms:modified xsi:type="dcterms:W3CDTF">2023-10-20T06:53:47Z</dcterms:modified>
  <cp:category/>
  <cp:version/>
  <cp:contentType/>
  <cp:contentStatus/>
</cp:coreProperties>
</file>