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elisk\Desktop\Prace\2023\46_Invente_hotovo\04_Rozpocty\"/>
    </mc:Choice>
  </mc:AlternateContent>
  <xr:revisionPtr revIDLastSave="0" documentId="8_{299C7A64-07A0-4919-B0C4-197621FB6D57}" xr6:coauthVersionLast="47" xr6:coauthVersionMax="47" xr10:uidLastSave="{00000000-0000-0000-0000-000000000000}"/>
  <bookViews>
    <workbookView xWindow="-108" yWindow="-108" windowWidth="23256" windowHeight="12456" activeTab="1" xr2:uid="{00000000-000D-0000-FFFF-FFFF00000000}"/>
  </bookViews>
  <sheets>
    <sheet name="Pokyny pro vyplnění" sheetId="11" r:id="rId1"/>
    <sheet name="Stavba" sheetId="1" r:id="rId2"/>
    <sheet name="VzorPolozky" sheetId="10" state="hidden" r:id="rId3"/>
    <sheet name="01 01 Pol" sheetId="12" r:id="rId4"/>
    <sheet name="01 02 Pol" sheetId="13" r:id="rId5"/>
    <sheet name="01 03 Pol" sheetId="14" r:id="rId6"/>
  </sheets>
  <externalReferences>
    <externalReference r:id="rId7"/>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oadresa">Stavba!$D$6</definedName>
    <definedName name="Objednatel" localSheetId="1">Stavba!$D$5</definedName>
    <definedName name="Objekt" localSheetId="1">Stavba!$B$38</definedName>
    <definedName name="_xlnm.Print_Area" localSheetId="3">'01 01 Pol'!$A$1:$Y$631</definedName>
    <definedName name="_xlnm.Print_Area" localSheetId="4">'01 02 Pol'!$A$1:$Y$68</definedName>
    <definedName name="_xlnm.Print_Area" localSheetId="5">'01 03 Pol'!$A$1:$Y$94</definedName>
    <definedName name="_xlnm.Print_Area" localSheetId="1">Stavba!$A$1:$J$164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3" i="1" l="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G43" i="1"/>
  <c r="F43" i="1"/>
  <c r="G42" i="1"/>
  <c r="F42" i="1"/>
  <c r="G41" i="1"/>
  <c r="F41" i="1"/>
  <c r="G40" i="1"/>
  <c r="F40" i="1"/>
  <c r="G39" i="1"/>
  <c r="F39" i="1"/>
  <c r="G79" i="14"/>
  <c r="G9" i="14"/>
  <c r="I9" i="14"/>
  <c r="I8" i="14" s="1"/>
  <c r="K9" i="14"/>
  <c r="M9" i="14"/>
  <c r="O9" i="14"/>
  <c r="O8" i="14" s="1"/>
  <c r="Q9" i="14"/>
  <c r="Q8" i="14" s="1"/>
  <c r="V9" i="14"/>
  <c r="G10" i="14"/>
  <c r="G8" i="14" s="1"/>
  <c r="I10" i="14"/>
  <c r="K10" i="14"/>
  <c r="K8" i="14" s="1"/>
  <c r="O10" i="14"/>
  <c r="Q10" i="14"/>
  <c r="V10" i="14"/>
  <c r="V8" i="14" s="1"/>
  <c r="G11" i="14"/>
  <c r="I11" i="14"/>
  <c r="K11" i="14"/>
  <c r="M11" i="14"/>
  <c r="O11" i="14"/>
  <c r="Q11" i="14"/>
  <c r="V11" i="14"/>
  <c r="G12" i="14"/>
  <c r="M12" i="14" s="1"/>
  <c r="I12" i="14"/>
  <c r="K12" i="14"/>
  <c r="O12" i="14"/>
  <c r="Q12" i="14"/>
  <c r="V12" i="14"/>
  <c r="G13" i="14"/>
  <c r="I13" i="14"/>
  <c r="K13" i="14"/>
  <c r="M13" i="14"/>
  <c r="O13" i="14"/>
  <c r="Q13" i="14"/>
  <c r="V13" i="14"/>
  <c r="G14" i="14"/>
  <c r="G15" i="14"/>
  <c r="I15" i="14"/>
  <c r="I14" i="14" s="1"/>
  <c r="K15" i="14"/>
  <c r="M15" i="14"/>
  <c r="O15" i="14"/>
  <c r="Q15" i="14"/>
  <c r="Q14" i="14" s="1"/>
  <c r="V15" i="14"/>
  <c r="G16" i="14"/>
  <c r="I16" i="14"/>
  <c r="K16" i="14"/>
  <c r="K14" i="14" s="1"/>
  <c r="M16" i="14"/>
  <c r="O16" i="14"/>
  <c r="O14" i="14" s="1"/>
  <c r="Q16" i="14"/>
  <c r="V16" i="14"/>
  <c r="V14" i="14" s="1"/>
  <c r="G17" i="14"/>
  <c r="I17" i="14"/>
  <c r="K17" i="14"/>
  <c r="M17" i="14"/>
  <c r="O17" i="14"/>
  <c r="Q17" i="14"/>
  <c r="V17" i="14"/>
  <c r="G18" i="14"/>
  <c r="M18" i="14" s="1"/>
  <c r="I18" i="14"/>
  <c r="K18" i="14"/>
  <c r="O18" i="14"/>
  <c r="Q18" i="14"/>
  <c r="V18" i="14"/>
  <c r="G19" i="14"/>
  <c r="I19" i="14"/>
  <c r="K19" i="14"/>
  <c r="M19" i="14"/>
  <c r="O19" i="14"/>
  <c r="Q19" i="14"/>
  <c r="V19" i="14"/>
  <c r="G20" i="14"/>
  <c r="M20" i="14" s="1"/>
  <c r="I20" i="14"/>
  <c r="K20" i="14"/>
  <c r="O20" i="14"/>
  <c r="Q20" i="14"/>
  <c r="V20" i="14"/>
  <c r="G21" i="14"/>
  <c r="I21" i="14"/>
  <c r="K21" i="14"/>
  <c r="M21" i="14"/>
  <c r="O21" i="14"/>
  <c r="Q21" i="14"/>
  <c r="V21" i="14"/>
  <c r="G22" i="14"/>
  <c r="M22" i="14" s="1"/>
  <c r="I22" i="14"/>
  <c r="K22" i="14"/>
  <c r="O22" i="14"/>
  <c r="Q22" i="14"/>
  <c r="V22" i="14"/>
  <c r="G23" i="14"/>
  <c r="I23" i="14"/>
  <c r="K23" i="14"/>
  <c r="M23" i="14"/>
  <c r="O23" i="14"/>
  <c r="Q23" i="14"/>
  <c r="V23" i="14"/>
  <c r="G24" i="14"/>
  <c r="I24" i="14"/>
  <c r="K24" i="14"/>
  <c r="M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I32" i="14"/>
  <c r="K32" i="14"/>
  <c r="M32" i="14"/>
  <c r="O32" i="14"/>
  <c r="Q32" i="14"/>
  <c r="V32" i="14"/>
  <c r="G33" i="14"/>
  <c r="I33" i="14"/>
  <c r="K33" i="14"/>
  <c r="M33" i="14"/>
  <c r="O33" i="14"/>
  <c r="Q33" i="14"/>
  <c r="V33" i="14"/>
  <c r="G34" i="14"/>
  <c r="O34" i="14"/>
  <c r="G35" i="14"/>
  <c r="I35" i="14"/>
  <c r="I34" i="14" s="1"/>
  <c r="K35" i="14"/>
  <c r="M35" i="14"/>
  <c r="O35" i="14"/>
  <c r="Q35" i="14"/>
  <c r="Q34" i="14" s="1"/>
  <c r="V35" i="14"/>
  <c r="G37" i="14"/>
  <c r="M37" i="14" s="1"/>
  <c r="I37" i="14"/>
  <c r="K37" i="14"/>
  <c r="K34" i="14" s="1"/>
  <c r="O37" i="14"/>
  <c r="Q37" i="14"/>
  <c r="V37" i="14"/>
  <c r="V34" i="14" s="1"/>
  <c r="G39" i="14"/>
  <c r="M39" i="14" s="1"/>
  <c r="I39" i="14"/>
  <c r="K39" i="14"/>
  <c r="O39" i="14"/>
  <c r="Q39" i="14"/>
  <c r="V39" i="14"/>
  <c r="G40" i="14"/>
  <c r="M40" i="14" s="1"/>
  <c r="I40" i="14"/>
  <c r="K40" i="14"/>
  <c r="O40" i="14"/>
  <c r="Q40" i="14"/>
  <c r="V40" i="14"/>
  <c r="G41" i="14"/>
  <c r="I41" i="14"/>
  <c r="K41" i="14"/>
  <c r="M41" i="14"/>
  <c r="O41" i="14"/>
  <c r="Q41" i="14"/>
  <c r="V41" i="14"/>
  <c r="G42" i="14"/>
  <c r="I42" i="14"/>
  <c r="K42" i="14"/>
  <c r="M42" i="14"/>
  <c r="O42" i="14"/>
  <c r="Q42" i="14"/>
  <c r="V42" i="14"/>
  <c r="G43" i="14"/>
  <c r="I43" i="14"/>
  <c r="K43" i="14"/>
  <c r="M43" i="14"/>
  <c r="O43" i="14"/>
  <c r="Q43" i="14"/>
  <c r="V43" i="14"/>
  <c r="G45" i="14"/>
  <c r="I45" i="14"/>
  <c r="I44" i="14" s="1"/>
  <c r="K45" i="14"/>
  <c r="M45" i="14"/>
  <c r="O45" i="14"/>
  <c r="Q45" i="14"/>
  <c r="Q44" i="14" s="1"/>
  <c r="V45" i="14"/>
  <c r="V44" i="14" s="1"/>
  <c r="G48" i="14"/>
  <c r="M48" i="14" s="1"/>
  <c r="I48" i="14"/>
  <c r="K48" i="14"/>
  <c r="K44" i="14" s="1"/>
  <c r="O48" i="14"/>
  <c r="Q48" i="14"/>
  <c r="V48" i="14"/>
  <c r="G50" i="14"/>
  <c r="I50" i="14"/>
  <c r="K50" i="14"/>
  <c r="M50" i="14"/>
  <c r="O50" i="14"/>
  <c r="Q50" i="14"/>
  <c r="V50" i="14"/>
  <c r="G52" i="14"/>
  <c r="M52" i="14" s="1"/>
  <c r="I52" i="14"/>
  <c r="K52" i="14"/>
  <c r="O52" i="14"/>
  <c r="O44" i="14" s="1"/>
  <c r="Q52" i="14"/>
  <c r="V52" i="14"/>
  <c r="G54" i="14"/>
  <c r="I54" i="14"/>
  <c r="K54" i="14"/>
  <c r="M54" i="14"/>
  <c r="O54" i="14"/>
  <c r="Q54" i="14"/>
  <c r="V54" i="14"/>
  <c r="G55" i="14"/>
  <c r="I55" i="14"/>
  <c r="K55" i="14"/>
  <c r="M55" i="14"/>
  <c r="O55" i="14"/>
  <c r="Q55" i="14"/>
  <c r="V55" i="14"/>
  <c r="G56" i="14"/>
  <c r="I56" i="14"/>
  <c r="K56" i="14"/>
  <c r="M56" i="14"/>
  <c r="O56" i="14"/>
  <c r="Q56" i="14"/>
  <c r="V56" i="14"/>
  <c r="G57" i="14"/>
  <c r="M57" i="14" s="1"/>
  <c r="I57" i="14"/>
  <c r="K57" i="14"/>
  <c r="O57" i="14"/>
  <c r="Q57" i="14"/>
  <c r="V57" i="14"/>
  <c r="G58" i="14"/>
  <c r="I58" i="14"/>
  <c r="K58" i="14"/>
  <c r="M58" i="14"/>
  <c r="O58" i="14"/>
  <c r="Q58" i="14"/>
  <c r="V58" i="14"/>
  <c r="G59" i="14"/>
  <c r="M59" i="14" s="1"/>
  <c r="I59" i="14"/>
  <c r="K59" i="14"/>
  <c r="O59" i="14"/>
  <c r="Q59" i="14"/>
  <c r="V59" i="14"/>
  <c r="G60" i="14"/>
  <c r="I60" i="14"/>
  <c r="K60" i="14"/>
  <c r="M60" i="14"/>
  <c r="O60" i="14"/>
  <c r="Q60" i="14"/>
  <c r="V60" i="14"/>
  <c r="G61" i="14"/>
  <c r="O61" i="14"/>
  <c r="G62" i="14"/>
  <c r="I62" i="14"/>
  <c r="I61" i="14" s="1"/>
  <c r="K62" i="14"/>
  <c r="M62" i="14"/>
  <c r="M61" i="14" s="1"/>
  <c r="O62" i="14"/>
  <c r="Q62" i="14"/>
  <c r="Q61" i="14" s="1"/>
  <c r="V62" i="14"/>
  <c r="G64" i="14"/>
  <c r="I64" i="14"/>
  <c r="K64" i="14"/>
  <c r="K61" i="14" s="1"/>
  <c r="M64" i="14"/>
  <c r="O64" i="14"/>
  <c r="Q64" i="14"/>
  <c r="V64" i="14"/>
  <c r="V61" i="14" s="1"/>
  <c r="G66" i="14"/>
  <c r="I66" i="14"/>
  <c r="K66" i="14"/>
  <c r="M66" i="14"/>
  <c r="O66" i="14"/>
  <c r="Q66" i="14"/>
  <c r="V66" i="14"/>
  <c r="G69" i="14"/>
  <c r="M69" i="14" s="1"/>
  <c r="I69" i="14"/>
  <c r="K69" i="14"/>
  <c r="O69" i="14"/>
  <c r="Q69" i="14"/>
  <c r="V69" i="14"/>
  <c r="G72" i="14"/>
  <c r="I72" i="14"/>
  <c r="K72" i="14"/>
  <c r="M72" i="14"/>
  <c r="O72" i="14"/>
  <c r="Q72" i="14"/>
  <c r="V72" i="14"/>
  <c r="G75" i="14"/>
  <c r="M75" i="14" s="1"/>
  <c r="I75" i="14"/>
  <c r="K75" i="14"/>
  <c r="O75" i="14"/>
  <c r="Q75" i="14"/>
  <c r="V75" i="14"/>
  <c r="G77" i="14"/>
  <c r="I77" i="14"/>
  <c r="K77" i="14"/>
  <c r="M77" i="14"/>
  <c r="O77" i="14"/>
  <c r="Q77" i="14"/>
  <c r="V77" i="14"/>
  <c r="AE79" i="14"/>
  <c r="AF79" i="14"/>
  <c r="G53" i="13"/>
  <c r="G9" i="13"/>
  <c r="I9" i="13"/>
  <c r="I8" i="13" s="1"/>
  <c r="K9" i="13"/>
  <c r="K8" i="13" s="1"/>
  <c r="M9" i="13"/>
  <c r="O9" i="13"/>
  <c r="O8" i="13" s="1"/>
  <c r="Q9" i="13"/>
  <c r="V9" i="13"/>
  <c r="V8" i="13" s="1"/>
  <c r="G10" i="13"/>
  <c r="I10" i="13"/>
  <c r="K10" i="13"/>
  <c r="M10" i="13"/>
  <c r="O10" i="13"/>
  <c r="Q10" i="13"/>
  <c r="Q8" i="13" s="1"/>
  <c r="V10" i="13"/>
  <c r="G11" i="13"/>
  <c r="G8" i="13" s="1"/>
  <c r="I11" i="13"/>
  <c r="K11" i="13"/>
  <c r="O11" i="13"/>
  <c r="Q11" i="13"/>
  <c r="V11" i="13"/>
  <c r="G12" i="13"/>
  <c r="I12" i="13"/>
  <c r="K12" i="13"/>
  <c r="M12" i="13"/>
  <c r="O12" i="13"/>
  <c r="Q12" i="13"/>
  <c r="V12" i="13"/>
  <c r="G13" i="13"/>
  <c r="M13" i="13" s="1"/>
  <c r="I13" i="13"/>
  <c r="K13" i="13"/>
  <c r="O13" i="13"/>
  <c r="Q13" i="13"/>
  <c r="V13" i="13"/>
  <c r="I14" i="13"/>
  <c r="G15" i="13"/>
  <c r="M15" i="13" s="1"/>
  <c r="M14" i="13" s="1"/>
  <c r="I15" i="13"/>
  <c r="K15" i="13"/>
  <c r="K14" i="13" s="1"/>
  <c r="O15" i="13"/>
  <c r="O14" i="13" s="1"/>
  <c r="Q15" i="13"/>
  <c r="Q14" i="13" s="1"/>
  <c r="V15" i="13"/>
  <c r="G16" i="13"/>
  <c r="G14" i="13" s="1"/>
  <c r="I16" i="13"/>
  <c r="K16" i="13"/>
  <c r="M16" i="13"/>
  <c r="O16" i="13"/>
  <c r="Q16" i="13"/>
  <c r="V16" i="13"/>
  <c r="G17" i="13"/>
  <c r="I17" i="13"/>
  <c r="K17" i="13"/>
  <c r="M17" i="13"/>
  <c r="O17" i="13"/>
  <c r="Q17" i="13"/>
  <c r="V17" i="13"/>
  <c r="V14" i="13" s="1"/>
  <c r="Q18" i="13"/>
  <c r="G19" i="13"/>
  <c r="M19" i="13" s="1"/>
  <c r="M18" i="13" s="1"/>
  <c r="I19" i="13"/>
  <c r="I18" i="13" s="1"/>
  <c r="K19" i="13"/>
  <c r="O19" i="13"/>
  <c r="Q19" i="13"/>
  <c r="V19" i="13"/>
  <c r="V18" i="13" s="1"/>
  <c r="G20" i="13"/>
  <c r="I20" i="13"/>
  <c r="K20" i="13"/>
  <c r="M20" i="13"/>
  <c r="O20" i="13"/>
  <c r="O18" i="13" s="1"/>
  <c r="Q20" i="13"/>
  <c r="V20" i="13"/>
  <c r="G21" i="13"/>
  <c r="M21" i="13" s="1"/>
  <c r="I21" i="13"/>
  <c r="K21" i="13"/>
  <c r="K18" i="13" s="1"/>
  <c r="O21" i="13"/>
  <c r="Q21" i="13"/>
  <c r="V21" i="13"/>
  <c r="G23" i="13"/>
  <c r="M23" i="13" s="1"/>
  <c r="I23" i="13"/>
  <c r="K23" i="13"/>
  <c r="K22" i="13" s="1"/>
  <c r="O23" i="13"/>
  <c r="O22" i="13" s="1"/>
  <c r="Q23" i="13"/>
  <c r="Q22" i="13" s="1"/>
  <c r="V23" i="13"/>
  <c r="G24" i="13"/>
  <c r="G22" i="13" s="1"/>
  <c r="I24" i="13"/>
  <c r="K24" i="13"/>
  <c r="M24" i="13"/>
  <c r="O24" i="13"/>
  <c r="Q24" i="13"/>
  <c r="V24" i="13"/>
  <c r="G25" i="13"/>
  <c r="I25" i="13"/>
  <c r="K25" i="13"/>
  <c r="M25" i="13"/>
  <c r="O25" i="13"/>
  <c r="Q25" i="13"/>
  <c r="V25" i="13"/>
  <c r="V22" i="13" s="1"/>
  <c r="G26" i="13"/>
  <c r="M26" i="13" s="1"/>
  <c r="I26" i="13"/>
  <c r="K26" i="13"/>
  <c r="O26" i="13"/>
  <c r="Q26" i="13"/>
  <c r="V26" i="13"/>
  <c r="G27" i="13"/>
  <c r="M27" i="13" s="1"/>
  <c r="I27" i="13"/>
  <c r="K27" i="13"/>
  <c r="O27" i="13"/>
  <c r="Q27" i="13"/>
  <c r="V27" i="13"/>
  <c r="G28" i="13"/>
  <c r="I28" i="13"/>
  <c r="K28" i="13"/>
  <c r="M28" i="13"/>
  <c r="O28" i="13"/>
  <c r="Q28" i="13"/>
  <c r="V28" i="13"/>
  <c r="G29" i="13"/>
  <c r="M29" i="13" s="1"/>
  <c r="I29" i="13"/>
  <c r="K29" i="13"/>
  <c r="O29" i="13"/>
  <c r="Q29" i="13"/>
  <c r="V29" i="13"/>
  <c r="G30" i="13"/>
  <c r="I30" i="13"/>
  <c r="I22" i="13" s="1"/>
  <c r="K30" i="13"/>
  <c r="M30" i="13"/>
  <c r="O30" i="13"/>
  <c r="Q30" i="13"/>
  <c r="V30" i="13"/>
  <c r="G31" i="13"/>
  <c r="M31" i="13" s="1"/>
  <c r="I31" i="13"/>
  <c r="K31" i="13"/>
  <c r="O31" i="13"/>
  <c r="Q31" i="13"/>
  <c r="V31" i="13"/>
  <c r="G32" i="13"/>
  <c r="I32" i="13"/>
  <c r="K32" i="13"/>
  <c r="M32" i="13"/>
  <c r="O32" i="13"/>
  <c r="Q32" i="13"/>
  <c r="V32" i="13"/>
  <c r="G33" i="13"/>
  <c r="I33" i="13"/>
  <c r="K33" i="13"/>
  <c r="M33" i="13"/>
  <c r="O33" i="13"/>
  <c r="Q33" i="13"/>
  <c r="V33" i="13"/>
  <c r="G34" i="13"/>
  <c r="M34" i="13" s="1"/>
  <c r="I34" i="13"/>
  <c r="K34" i="13"/>
  <c r="O34" i="13"/>
  <c r="Q34" i="13"/>
  <c r="V34" i="13"/>
  <c r="G35" i="13"/>
  <c r="M35" i="13" s="1"/>
  <c r="I35" i="13"/>
  <c r="K35" i="13"/>
  <c r="O35" i="13"/>
  <c r="Q35" i="13"/>
  <c r="V35" i="13"/>
  <c r="G36" i="13"/>
  <c r="M36" i="13" s="1"/>
  <c r="I36" i="13"/>
  <c r="K36" i="13"/>
  <c r="O36" i="13"/>
  <c r="Q36" i="13"/>
  <c r="V36" i="13"/>
  <c r="G37" i="13"/>
  <c r="G38" i="13"/>
  <c r="I38" i="13"/>
  <c r="I37" i="13" s="1"/>
  <c r="K38" i="13"/>
  <c r="M38" i="13"/>
  <c r="O38" i="13"/>
  <c r="O37" i="13" s="1"/>
  <c r="Q38" i="13"/>
  <c r="V38" i="13"/>
  <c r="V37" i="13" s="1"/>
  <c r="G39" i="13"/>
  <c r="M39" i="13" s="1"/>
  <c r="I39" i="13"/>
  <c r="K39" i="13"/>
  <c r="K37" i="13" s="1"/>
  <c r="O39" i="13"/>
  <c r="Q39" i="13"/>
  <c r="V39" i="13"/>
  <c r="G40" i="13"/>
  <c r="I40" i="13"/>
  <c r="K40" i="13"/>
  <c r="M40" i="13"/>
  <c r="O40" i="13"/>
  <c r="Q40" i="13"/>
  <c r="Q37" i="13" s="1"/>
  <c r="V40" i="13"/>
  <c r="G41" i="13"/>
  <c r="I41" i="13"/>
  <c r="K41" i="13"/>
  <c r="M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AF53" i="13" s="1"/>
  <c r="I45" i="13"/>
  <c r="K45" i="13"/>
  <c r="O45" i="13"/>
  <c r="Q45" i="13"/>
  <c r="V45" i="13"/>
  <c r="G46" i="13"/>
  <c r="I46" i="13"/>
  <c r="K46" i="13"/>
  <c r="M46" i="13"/>
  <c r="O46" i="13"/>
  <c r="Q46" i="13"/>
  <c r="V46" i="13"/>
  <c r="G47" i="13"/>
  <c r="M47" i="13" s="1"/>
  <c r="I47" i="13"/>
  <c r="K47" i="13"/>
  <c r="O47" i="13"/>
  <c r="Q47" i="13"/>
  <c r="V47" i="13"/>
  <c r="G48" i="13"/>
  <c r="I48" i="13"/>
  <c r="K48" i="13"/>
  <c r="M48" i="13"/>
  <c r="O48" i="13"/>
  <c r="Q48" i="13"/>
  <c r="V48" i="13"/>
  <c r="G49" i="13"/>
  <c r="I49" i="13"/>
  <c r="K49" i="13"/>
  <c r="M49" i="13"/>
  <c r="O49" i="13"/>
  <c r="Q49" i="13"/>
  <c r="V49" i="13"/>
  <c r="G50" i="13"/>
  <c r="M50" i="13" s="1"/>
  <c r="I50" i="13"/>
  <c r="K50" i="13"/>
  <c r="O50" i="13"/>
  <c r="Q50" i="13"/>
  <c r="V50" i="13"/>
  <c r="G51" i="13"/>
  <c r="M51" i="13" s="1"/>
  <c r="I51" i="13"/>
  <c r="K51" i="13"/>
  <c r="O51" i="13"/>
  <c r="Q51" i="13"/>
  <c r="V51" i="13"/>
  <c r="AE53" i="13"/>
  <c r="G616" i="12"/>
  <c r="BA614" i="12"/>
  <c r="BA612" i="12"/>
  <c r="BA609" i="12"/>
  <c r="BA606" i="12"/>
  <c r="BA604" i="12"/>
  <c r="BA553" i="12"/>
  <c r="BA383" i="12"/>
  <c r="BA379" i="12"/>
  <c r="BA335" i="12"/>
  <c r="BA225" i="12"/>
  <c r="BA162" i="12"/>
  <c r="BA153" i="12"/>
  <c r="G8" i="12"/>
  <c r="G9" i="12"/>
  <c r="M9" i="12" s="1"/>
  <c r="M8" i="12" s="1"/>
  <c r="I9" i="12"/>
  <c r="I8" i="12" s="1"/>
  <c r="K9" i="12"/>
  <c r="K8" i="12" s="1"/>
  <c r="O9" i="12"/>
  <c r="O8" i="12" s="1"/>
  <c r="Q9" i="12"/>
  <c r="Q8" i="12" s="1"/>
  <c r="V9" i="12"/>
  <c r="V8" i="12" s="1"/>
  <c r="G12" i="12"/>
  <c r="I12" i="12"/>
  <c r="I11" i="12" s="1"/>
  <c r="K12" i="12"/>
  <c r="M12" i="12"/>
  <c r="O12" i="12"/>
  <c r="O11" i="12" s="1"/>
  <c r="Q12" i="12"/>
  <c r="V12" i="12"/>
  <c r="V11" i="12" s="1"/>
  <c r="G14" i="12"/>
  <c r="I14" i="12"/>
  <c r="K14" i="12"/>
  <c r="K11" i="12" s="1"/>
  <c r="M14" i="12"/>
  <c r="O14" i="12"/>
  <c r="Q14" i="12"/>
  <c r="V14" i="12"/>
  <c r="G16" i="12"/>
  <c r="I16" i="12"/>
  <c r="K16" i="12"/>
  <c r="M16" i="12"/>
  <c r="O16" i="12"/>
  <c r="Q16" i="12"/>
  <c r="Q11" i="12" s="1"/>
  <c r="V16" i="12"/>
  <c r="G18" i="12"/>
  <c r="M18" i="12" s="1"/>
  <c r="I18" i="12"/>
  <c r="K18" i="12"/>
  <c r="O18" i="12"/>
  <c r="Q18" i="12"/>
  <c r="V18" i="12"/>
  <c r="G19" i="12"/>
  <c r="M19" i="12" s="1"/>
  <c r="I19" i="12"/>
  <c r="K19" i="12"/>
  <c r="O19" i="12"/>
  <c r="Q19" i="12"/>
  <c r="V19" i="12"/>
  <c r="G21" i="12"/>
  <c r="G11" i="12" s="1"/>
  <c r="I21" i="12"/>
  <c r="K21" i="12"/>
  <c r="O21" i="12"/>
  <c r="Q21" i="12"/>
  <c r="V21" i="12"/>
  <c r="G26" i="12"/>
  <c r="M26" i="12" s="1"/>
  <c r="I26" i="12"/>
  <c r="K26" i="12"/>
  <c r="O26" i="12"/>
  <c r="Q26" i="12"/>
  <c r="V26" i="12"/>
  <c r="G28" i="12"/>
  <c r="G29" i="12"/>
  <c r="I29" i="12"/>
  <c r="I28" i="12" s="1"/>
  <c r="K29" i="12"/>
  <c r="M29" i="12"/>
  <c r="M28" i="12" s="1"/>
  <c r="O29" i="12"/>
  <c r="O28" i="12" s="1"/>
  <c r="Q29" i="12"/>
  <c r="V29" i="12"/>
  <c r="V28" i="12" s="1"/>
  <c r="G32" i="12"/>
  <c r="I32" i="12"/>
  <c r="K32" i="12"/>
  <c r="K28" i="12" s="1"/>
  <c r="M32" i="12"/>
  <c r="O32" i="12"/>
  <c r="Q32" i="12"/>
  <c r="Q28" i="12" s="1"/>
  <c r="V32" i="12"/>
  <c r="G34" i="12"/>
  <c r="I34" i="12"/>
  <c r="K34" i="12"/>
  <c r="M34" i="12"/>
  <c r="O34" i="12"/>
  <c r="Q34" i="12"/>
  <c r="V34" i="12"/>
  <c r="O35" i="12"/>
  <c r="G36" i="12"/>
  <c r="M36" i="12" s="1"/>
  <c r="I36" i="12"/>
  <c r="I35" i="12" s="1"/>
  <c r="K36" i="12"/>
  <c r="K35" i="12" s="1"/>
  <c r="O36" i="12"/>
  <c r="Q36" i="12"/>
  <c r="Q35" i="12" s="1"/>
  <c r="V36" i="12"/>
  <c r="G40" i="12"/>
  <c r="G35" i="12" s="1"/>
  <c r="I40" i="12"/>
  <c r="K40" i="12"/>
  <c r="O40" i="12"/>
  <c r="Q40" i="12"/>
  <c r="V40" i="12"/>
  <c r="V35" i="12" s="1"/>
  <c r="G44" i="12"/>
  <c r="I44" i="12"/>
  <c r="K44" i="12"/>
  <c r="M44" i="12"/>
  <c r="O44" i="12"/>
  <c r="Q44" i="12"/>
  <c r="V44" i="12"/>
  <c r="G47" i="12"/>
  <c r="G48" i="12"/>
  <c r="I48" i="12"/>
  <c r="I47" i="12" s="1"/>
  <c r="K48" i="12"/>
  <c r="M48" i="12"/>
  <c r="O48" i="12"/>
  <c r="Q48" i="12"/>
  <c r="Q47" i="12" s="1"/>
  <c r="V48" i="12"/>
  <c r="V47" i="12" s="1"/>
  <c r="G51" i="12"/>
  <c r="M51" i="12" s="1"/>
  <c r="I51" i="12"/>
  <c r="K51" i="12"/>
  <c r="K47" i="12" s="1"/>
  <c r="O51" i="12"/>
  <c r="O47" i="12" s="1"/>
  <c r="Q51" i="12"/>
  <c r="V51" i="12"/>
  <c r="G54" i="12"/>
  <c r="I54" i="12"/>
  <c r="K54" i="12"/>
  <c r="M54" i="12"/>
  <c r="O54" i="12"/>
  <c r="Q54" i="12"/>
  <c r="V54" i="12"/>
  <c r="G57" i="12"/>
  <c r="M57" i="12" s="1"/>
  <c r="I57" i="12"/>
  <c r="K57" i="12"/>
  <c r="O57" i="12"/>
  <c r="Q57" i="12"/>
  <c r="V57" i="12"/>
  <c r="G61" i="12"/>
  <c r="I61" i="12"/>
  <c r="K61" i="12"/>
  <c r="M61" i="12"/>
  <c r="O61" i="12"/>
  <c r="Q61" i="12"/>
  <c r="V61" i="12"/>
  <c r="G64" i="12"/>
  <c r="M64" i="12" s="1"/>
  <c r="I64" i="12"/>
  <c r="K64" i="12"/>
  <c r="O64" i="12"/>
  <c r="Q64" i="12"/>
  <c r="V64" i="12"/>
  <c r="G67" i="12"/>
  <c r="I67" i="12"/>
  <c r="K67" i="12"/>
  <c r="M67" i="12"/>
  <c r="O67" i="12"/>
  <c r="Q67" i="12"/>
  <c r="V67" i="12"/>
  <c r="G74" i="12"/>
  <c r="G75" i="12"/>
  <c r="I75" i="12"/>
  <c r="I74" i="12" s="1"/>
  <c r="K75" i="12"/>
  <c r="M75" i="12"/>
  <c r="M74" i="12" s="1"/>
  <c r="O75" i="12"/>
  <c r="Q75" i="12"/>
  <c r="Q74" i="12" s="1"/>
  <c r="V75" i="12"/>
  <c r="V74" i="12" s="1"/>
  <c r="G83" i="12"/>
  <c r="M83" i="12" s="1"/>
  <c r="I83" i="12"/>
  <c r="K83" i="12"/>
  <c r="K74" i="12" s="1"/>
  <c r="O83" i="12"/>
  <c r="O74" i="12" s="1"/>
  <c r="Q83" i="12"/>
  <c r="V83" i="12"/>
  <c r="G87" i="12"/>
  <c r="M87" i="12" s="1"/>
  <c r="I87" i="12"/>
  <c r="I86" i="12" s="1"/>
  <c r="K87" i="12"/>
  <c r="K86" i="12" s="1"/>
  <c r="O87" i="12"/>
  <c r="O86" i="12" s="1"/>
  <c r="Q87" i="12"/>
  <c r="V87" i="12"/>
  <c r="V86" i="12" s="1"/>
  <c r="G91" i="12"/>
  <c r="I91" i="12"/>
  <c r="K91" i="12"/>
  <c r="M91" i="12"/>
  <c r="O91" i="12"/>
  <c r="Q91" i="12"/>
  <c r="Q86" i="12" s="1"/>
  <c r="V91" i="12"/>
  <c r="G94" i="12"/>
  <c r="M94" i="12" s="1"/>
  <c r="I94" i="12"/>
  <c r="K94" i="12"/>
  <c r="O94" i="12"/>
  <c r="Q94" i="12"/>
  <c r="V94" i="12"/>
  <c r="G96" i="12"/>
  <c r="I96" i="12"/>
  <c r="K96" i="12"/>
  <c r="M96" i="12"/>
  <c r="O96" i="12"/>
  <c r="Q96" i="12"/>
  <c r="V96" i="12"/>
  <c r="G102" i="12"/>
  <c r="M102" i="12" s="1"/>
  <c r="I102" i="12"/>
  <c r="K102" i="12"/>
  <c r="O102" i="12"/>
  <c r="Q102" i="12"/>
  <c r="V102" i="12"/>
  <c r="G104" i="12"/>
  <c r="I104" i="12"/>
  <c r="K104" i="12"/>
  <c r="M104" i="12"/>
  <c r="O104" i="12"/>
  <c r="Q104" i="12"/>
  <c r="V104" i="12"/>
  <c r="G107" i="12"/>
  <c r="M107" i="12" s="1"/>
  <c r="I107" i="12"/>
  <c r="K107" i="12"/>
  <c r="O107" i="12"/>
  <c r="Q107" i="12"/>
  <c r="V107" i="12"/>
  <c r="G109" i="12"/>
  <c r="I109" i="12"/>
  <c r="K109" i="12"/>
  <c r="M109" i="12"/>
  <c r="O109" i="12"/>
  <c r="Q109" i="12"/>
  <c r="V109" i="12"/>
  <c r="G111" i="12"/>
  <c r="M111" i="12" s="1"/>
  <c r="I111" i="12"/>
  <c r="K111" i="12"/>
  <c r="O111" i="12"/>
  <c r="Q111" i="12"/>
  <c r="V111" i="12"/>
  <c r="G113" i="12"/>
  <c r="M113" i="12" s="1"/>
  <c r="I113" i="12"/>
  <c r="K113" i="12"/>
  <c r="O113" i="12"/>
  <c r="Q113" i="12"/>
  <c r="V113" i="12"/>
  <c r="G115" i="12"/>
  <c r="M115" i="12" s="1"/>
  <c r="I115" i="12"/>
  <c r="K115" i="12"/>
  <c r="O115" i="12"/>
  <c r="Q115" i="12"/>
  <c r="V115" i="12"/>
  <c r="I116" i="12"/>
  <c r="G117" i="12"/>
  <c r="G116" i="12" s="1"/>
  <c r="I117" i="12"/>
  <c r="K117" i="12"/>
  <c r="K116" i="12" s="1"/>
  <c r="O117" i="12"/>
  <c r="O116" i="12" s="1"/>
  <c r="Q117" i="12"/>
  <c r="Q116" i="12" s="1"/>
  <c r="V117" i="12"/>
  <c r="V116" i="12" s="1"/>
  <c r="I125" i="12"/>
  <c r="G126" i="12"/>
  <c r="I126" i="12"/>
  <c r="K126" i="12"/>
  <c r="K125" i="12" s="1"/>
  <c r="M126" i="12"/>
  <c r="O126" i="12"/>
  <c r="O125" i="12" s="1"/>
  <c r="Q126" i="12"/>
  <c r="V126" i="12"/>
  <c r="V125" i="12" s="1"/>
  <c r="G128" i="12"/>
  <c r="G125" i="12" s="1"/>
  <c r="I128" i="12"/>
  <c r="K128" i="12"/>
  <c r="M128" i="12"/>
  <c r="O128" i="12"/>
  <c r="Q128" i="12"/>
  <c r="Q125" i="12" s="1"/>
  <c r="V128" i="12"/>
  <c r="G131" i="12"/>
  <c r="M131" i="12" s="1"/>
  <c r="I131" i="12"/>
  <c r="K131" i="12"/>
  <c r="O131" i="12"/>
  <c r="Q131" i="12"/>
  <c r="V131" i="12"/>
  <c r="G133" i="12"/>
  <c r="M133" i="12" s="1"/>
  <c r="I133" i="12"/>
  <c r="K133" i="12"/>
  <c r="O133" i="12"/>
  <c r="Q133" i="12"/>
  <c r="V133" i="12"/>
  <c r="G136" i="12"/>
  <c r="M136" i="12" s="1"/>
  <c r="I136" i="12"/>
  <c r="K136" i="12"/>
  <c r="O136" i="12"/>
  <c r="Q136" i="12"/>
  <c r="V136" i="12"/>
  <c r="I138" i="12"/>
  <c r="V138" i="12"/>
  <c r="G139" i="12"/>
  <c r="G138" i="12" s="1"/>
  <c r="I139" i="12"/>
  <c r="K139" i="12"/>
  <c r="K138" i="12" s="1"/>
  <c r="O139" i="12"/>
  <c r="O138" i="12" s="1"/>
  <c r="Q139" i="12"/>
  <c r="Q138" i="12" s="1"/>
  <c r="V139" i="12"/>
  <c r="I140" i="12"/>
  <c r="G141" i="12"/>
  <c r="I141" i="12"/>
  <c r="K141" i="12"/>
  <c r="K140" i="12" s="1"/>
  <c r="M141" i="12"/>
  <c r="O141" i="12"/>
  <c r="O140" i="12" s="1"/>
  <c r="Q141" i="12"/>
  <c r="V141" i="12"/>
  <c r="V140" i="12" s="1"/>
  <c r="G147" i="12"/>
  <c r="I147" i="12"/>
  <c r="K147" i="12"/>
  <c r="M147" i="12"/>
  <c r="O147" i="12"/>
  <c r="Q147" i="12"/>
  <c r="Q140" i="12" s="1"/>
  <c r="V147" i="12"/>
  <c r="G152" i="12"/>
  <c r="G140" i="12" s="1"/>
  <c r="I152" i="12"/>
  <c r="K152" i="12"/>
  <c r="M152" i="12"/>
  <c r="O152" i="12"/>
  <c r="Q152" i="12"/>
  <c r="V152" i="12"/>
  <c r="G158" i="12"/>
  <c r="I158" i="12"/>
  <c r="K158" i="12"/>
  <c r="M158" i="12"/>
  <c r="O158" i="12"/>
  <c r="Q158" i="12"/>
  <c r="V158" i="12"/>
  <c r="G161" i="12"/>
  <c r="M161" i="12" s="1"/>
  <c r="I161" i="12"/>
  <c r="K161" i="12"/>
  <c r="O161" i="12"/>
  <c r="Q161" i="12"/>
  <c r="V161" i="12"/>
  <c r="G165" i="12"/>
  <c r="M165" i="12" s="1"/>
  <c r="I165" i="12"/>
  <c r="K165" i="12"/>
  <c r="O165" i="12"/>
  <c r="Q165" i="12"/>
  <c r="V165" i="12"/>
  <c r="G166" i="12"/>
  <c r="G167" i="12"/>
  <c r="I167" i="12"/>
  <c r="I166" i="12" s="1"/>
  <c r="K167" i="12"/>
  <c r="M167" i="12"/>
  <c r="O167" i="12"/>
  <c r="Q167" i="12"/>
  <c r="Q166" i="12" s="1"/>
  <c r="V167" i="12"/>
  <c r="V166" i="12" s="1"/>
  <c r="G169" i="12"/>
  <c r="I169" i="12"/>
  <c r="K169" i="12"/>
  <c r="K166" i="12" s="1"/>
  <c r="M169" i="12"/>
  <c r="O169" i="12"/>
  <c r="O166" i="12" s="1"/>
  <c r="Q169" i="12"/>
  <c r="V169" i="12"/>
  <c r="G171" i="12"/>
  <c r="I171" i="12"/>
  <c r="K171" i="12"/>
  <c r="M171" i="12"/>
  <c r="O171" i="12"/>
  <c r="Q171" i="12"/>
  <c r="V171" i="12"/>
  <c r="G174" i="12"/>
  <c r="I174" i="12"/>
  <c r="K174" i="12"/>
  <c r="M174" i="12"/>
  <c r="O174" i="12"/>
  <c r="Q174" i="12"/>
  <c r="V174" i="12"/>
  <c r="G175" i="12"/>
  <c r="I175" i="12"/>
  <c r="K175" i="12"/>
  <c r="M175" i="12"/>
  <c r="O175" i="12"/>
  <c r="Q175" i="12"/>
  <c r="V175" i="12"/>
  <c r="G176" i="12"/>
  <c r="M176" i="12" s="1"/>
  <c r="I176" i="12"/>
  <c r="K176" i="12"/>
  <c r="O176" i="12"/>
  <c r="Q176" i="12"/>
  <c r="V176" i="12"/>
  <c r="G178" i="12"/>
  <c r="G177" i="12" s="1"/>
  <c r="I178" i="12"/>
  <c r="K178" i="12"/>
  <c r="K177" i="12" s="1"/>
  <c r="O178" i="12"/>
  <c r="O177" i="12" s="1"/>
  <c r="Q178" i="12"/>
  <c r="Q177" i="12" s="1"/>
  <c r="V178" i="12"/>
  <c r="G183" i="12"/>
  <c r="I183" i="12"/>
  <c r="I177" i="12" s="1"/>
  <c r="K183" i="12"/>
  <c r="M183" i="12"/>
  <c r="O183" i="12"/>
  <c r="Q183" i="12"/>
  <c r="V183" i="12"/>
  <c r="G186" i="12"/>
  <c r="I186" i="12"/>
  <c r="K186" i="12"/>
  <c r="M186" i="12"/>
  <c r="O186" i="12"/>
  <c r="Q186" i="12"/>
  <c r="V186" i="12"/>
  <c r="G188" i="12"/>
  <c r="I188" i="12"/>
  <c r="K188" i="12"/>
  <c r="M188" i="12"/>
  <c r="O188" i="12"/>
  <c r="Q188" i="12"/>
  <c r="V188" i="12"/>
  <c r="G191" i="12"/>
  <c r="I191" i="12"/>
  <c r="K191" i="12"/>
  <c r="M191" i="12"/>
  <c r="O191" i="12"/>
  <c r="Q191" i="12"/>
  <c r="V191" i="12"/>
  <c r="V177" i="12" s="1"/>
  <c r="G194" i="12"/>
  <c r="M194" i="12" s="1"/>
  <c r="I194" i="12"/>
  <c r="K194" i="12"/>
  <c r="O194" i="12"/>
  <c r="Q194" i="12"/>
  <c r="V194" i="12"/>
  <c r="G198" i="12"/>
  <c r="M198" i="12" s="1"/>
  <c r="I198" i="12"/>
  <c r="K198" i="12"/>
  <c r="O198" i="12"/>
  <c r="Q198" i="12"/>
  <c r="V198" i="12"/>
  <c r="G201" i="12"/>
  <c r="M201" i="12" s="1"/>
  <c r="I201" i="12"/>
  <c r="K201" i="12"/>
  <c r="O201" i="12"/>
  <c r="Q201" i="12"/>
  <c r="V201" i="12"/>
  <c r="G204" i="12"/>
  <c r="M204" i="12" s="1"/>
  <c r="I204" i="12"/>
  <c r="K204" i="12"/>
  <c r="O204" i="12"/>
  <c r="Q204" i="12"/>
  <c r="V204" i="12"/>
  <c r="G206" i="12"/>
  <c r="I206" i="12"/>
  <c r="K206" i="12"/>
  <c r="M206" i="12"/>
  <c r="O206" i="12"/>
  <c r="Q206" i="12"/>
  <c r="V206" i="12"/>
  <c r="G208" i="12"/>
  <c r="I208" i="12"/>
  <c r="K208" i="12"/>
  <c r="M208" i="12"/>
  <c r="O208" i="12"/>
  <c r="Q208" i="12"/>
  <c r="V208" i="12"/>
  <c r="G210" i="12"/>
  <c r="I210" i="12"/>
  <c r="K210" i="12"/>
  <c r="M210" i="12"/>
  <c r="O210" i="12"/>
  <c r="Q210" i="12"/>
  <c r="V210" i="12"/>
  <c r="G218" i="12"/>
  <c r="I218" i="12"/>
  <c r="K218" i="12"/>
  <c r="M218" i="12"/>
  <c r="O218" i="12"/>
  <c r="Q218" i="12"/>
  <c r="V218" i="12"/>
  <c r="G224" i="12"/>
  <c r="I224" i="12"/>
  <c r="K224" i="12"/>
  <c r="M224" i="12"/>
  <c r="O224" i="12"/>
  <c r="Q224" i="12"/>
  <c r="V224" i="12"/>
  <c r="G226" i="12"/>
  <c r="M226" i="12" s="1"/>
  <c r="I226" i="12"/>
  <c r="K226" i="12"/>
  <c r="O226" i="12"/>
  <c r="Q226" i="12"/>
  <c r="V226" i="12"/>
  <c r="G227" i="12"/>
  <c r="M227" i="12" s="1"/>
  <c r="I227" i="12"/>
  <c r="K227" i="12"/>
  <c r="O227" i="12"/>
  <c r="Q227" i="12"/>
  <c r="V227" i="12"/>
  <c r="G230" i="12"/>
  <c r="M230" i="12" s="1"/>
  <c r="I230" i="12"/>
  <c r="K230" i="12"/>
  <c r="O230" i="12"/>
  <c r="Q230" i="12"/>
  <c r="V230" i="12"/>
  <c r="G232" i="12"/>
  <c r="I232" i="12"/>
  <c r="K232" i="12"/>
  <c r="M232" i="12"/>
  <c r="O232" i="12"/>
  <c r="Q232" i="12"/>
  <c r="V232" i="12"/>
  <c r="G234" i="12"/>
  <c r="I234" i="12"/>
  <c r="K234" i="12"/>
  <c r="M234" i="12"/>
  <c r="O234" i="12"/>
  <c r="Q234" i="12"/>
  <c r="V234" i="12"/>
  <c r="G236" i="12"/>
  <c r="I236" i="12"/>
  <c r="K236" i="12"/>
  <c r="M236" i="12"/>
  <c r="O236" i="12"/>
  <c r="Q236" i="12"/>
  <c r="V236" i="12"/>
  <c r="G239" i="12"/>
  <c r="M239" i="12" s="1"/>
  <c r="I239" i="12"/>
  <c r="I238" i="12" s="1"/>
  <c r="K239" i="12"/>
  <c r="K238" i="12" s="1"/>
  <c r="O239" i="12"/>
  <c r="Q239" i="12"/>
  <c r="Q238" i="12" s="1"/>
  <c r="V239" i="12"/>
  <c r="G246" i="12"/>
  <c r="G238" i="12" s="1"/>
  <c r="I246" i="12"/>
  <c r="K246" i="12"/>
  <c r="O246" i="12"/>
  <c r="Q246" i="12"/>
  <c r="V246" i="12"/>
  <c r="V238" i="12" s="1"/>
  <c r="G253" i="12"/>
  <c r="I253" i="12"/>
  <c r="K253" i="12"/>
  <c r="M253" i="12"/>
  <c r="O253" i="12"/>
  <c r="Q253" i="12"/>
  <c r="V253" i="12"/>
  <c r="G258" i="12"/>
  <c r="M258" i="12" s="1"/>
  <c r="I258" i="12"/>
  <c r="K258" i="12"/>
  <c r="O258" i="12"/>
  <c r="Q258" i="12"/>
  <c r="V258" i="12"/>
  <c r="G260" i="12"/>
  <c r="I260" i="12"/>
  <c r="K260" i="12"/>
  <c r="M260" i="12"/>
  <c r="O260" i="12"/>
  <c r="Q260" i="12"/>
  <c r="V260" i="12"/>
  <c r="G261" i="12"/>
  <c r="I261" i="12"/>
  <c r="K261" i="12"/>
  <c r="M261" i="12"/>
  <c r="O261" i="12"/>
  <c r="Q261" i="12"/>
  <c r="V261" i="12"/>
  <c r="G267" i="12"/>
  <c r="I267" i="12"/>
  <c r="K267" i="12"/>
  <c r="M267" i="12"/>
  <c r="O267" i="12"/>
  <c r="Q267" i="12"/>
  <c r="V267" i="12"/>
  <c r="G270" i="12"/>
  <c r="M270" i="12" s="1"/>
  <c r="I270" i="12"/>
  <c r="K270" i="12"/>
  <c r="O270" i="12"/>
  <c r="O238" i="12" s="1"/>
  <c r="Q270" i="12"/>
  <c r="V270" i="12"/>
  <c r="G273" i="12"/>
  <c r="M273" i="12" s="1"/>
  <c r="I273" i="12"/>
  <c r="K273" i="12"/>
  <c r="O273" i="12"/>
  <c r="Q273" i="12"/>
  <c r="V273" i="12"/>
  <c r="G277" i="12"/>
  <c r="M277" i="12" s="1"/>
  <c r="I277" i="12"/>
  <c r="K277" i="12"/>
  <c r="O277" i="12"/>
  <c r="Q277" i="12"/>
  <c r="V277" i="12"/>
  <c r="G281" i="12"/>
  <c r="I281" i="12"/>
  <c r="K281" i="12"/>
  <c r="M281" i="12"/>
  <c r="O281" i="12"/>
  <c r="Q281" i="12"/>
  <c r="V281" i="12"/>
  <c r="G288" i="12"/>
  <c r="M288" i="12" s="1"/>
  <c r="I288" i="12"/>
  <c r="K288" i="12"/>
  <c r="O288" i="12"/>
  <c r="Q288" i="12"/>
  <c r="V288" i="12"/>
  <c r="G290" i="12"/>
  <c r="I290" i="12"/>
  <c r="K290" i="12"/>
  <c r="M290" i="12"/>
  <c r="O290" i="12"/>
  <c r="Q290" i="12"/>
  <c r="V290" i="12"/>
  <c r="G294" i="12"/>
  <c r="I294" i="12"/>
  <c r="K294" i="12"/>
  <c r="M294" i="12"/>
  <c r="O294" i="12"/>
  <c r="Q294" i="12"/>
  <c r="V294" i="12"/>
  <c r="G297" i="12"/>
  <c r="I297" i="12"/>
  <c r="K297" i="12"/>
  <c r="M297" i="12"/>
  <c r="O297" i="12"/>
  <c r="Q297" i="12"/>
  <c r="V297" i="12"/>
  <c r="G299" i="12"/>
  <c r="M299" i="12" s="1"/>
  <c r="I299" i="12"/>
  <c r="K299" i="12"/>
  <c r="O299" i="12"/>
  <c r="Q299" i="12"/>
  <c r="V299" i="12"/>
  <c r="G301" i="12"/>
  <c r="M301" i="12" s="1"/>
  <c r="I301" i="12"/>
  <c r="K301" i="12"/>
  <c r="O301" i="12"/>
  <c r="Q301" i="12"/>
  <c r="V301" i="12"/>
  <c r="G305" i="12"/>
  <c r="M305" i="12" s="1"/>
  <c r="I305" i="12"/>
  <c r="K305" i="12"/>
  <c r="O305" i="12"/>
  <c r="Q305" i="12"/>
  <c r="V305" i="12"/>
  <c r="G306" i="12"/>
  <c r="I306" i="12"/>
  <c r="K306" i="12"/>
  <c r="M306" i="12"/>
  <c r="O306" i="12"/>
  <c r="Q306" i="12"/>
  <c r="V306" i="12"/>
  <c r="G307" i="12"/>
  <c r="M307" i="12" s="1"/>
  <c r="I307" i="12"/>
  <c r="K307" i="12"/>
  <c r="O307" i="12"/>
  <c r="Q307" i="12"/>
  <c r="V307" i="12"/>
  <c r="G309" i="12"/>
  <c r="I309" i="12"/>
  <c r="K309" i="12"/>
  <c r="M309" i="12"/>
  <c r="O309" i="12"/>
  <c r="Q309" i="12"/>
  <c r="V309" i="12"/>
  <c r="G312" i="12"/>
  <c r="I312" i="12"/>
  <c r="K312" i="12"/>
  <c r="M312" i="12"/>
  <c r="O312" i="12"/>
  <c r="Q312" i="12"/>
  <c r="V312" i="12"/>
  <c r="G314" i="12"/>
  <c r="I314" i="12"/>
  <c r="K314" i="12"/>
  <c r="M314" i="12"/>
  <c r="O314" i="12"/>
  <c r="Q314" i="12"/>
  <c r="V314" i="12"/>
  <c r="G316" i="12"/>
  <c r="M316" i="12" s="1"/>
  <c r="I316" i="12"/>
  <c r="K316" i="12"/>
  <c r="O316" i="12"/>
  <c r="Q316" i="12"/>
  <c r="V316" i="12"/>
  <c r="G319" i="12"/>
  <c r="I319" i="12"/>
  <c r="K319" i="12"/>
  <c r="M319" i="12"/>
  <c r="O319" i="12"/>
  <c r="Q319" i="12"/>
  <c r="V319" i="12"/>
  <c r="G327" i="12"/>
  <c r="M327" i="12" s="1"/>
  <c r="I327" i="12"/>
  <c r="K327" i="12"/>
  <c r="O327" i="12"/>
  <c r="Q327" i="12"/>
  <c r="V327" i="12"/>
  <c r="G328" i="12"/>
  <c r="I328" i="12"/>
  <c r="K328" i="12"/>
  <c r="M328" i="12"/>
  <c r="O328" i="12"/>
  <c r="Q328" i="12"/>
  <c r="V328" i="12"/>
  <c r="G330" i="12"/>
  <c r="I330" i="12"/>
  <c r="I329" i="12" s="1"/>
  <c r="K330" i="12"/>
  <c r="M330" i="12"/>
  <c r="O330" i="12"/>
  <c r="Q330" i="12"/>
  <c r="Q329" i="12" s="1"/>
  <c r="V330" i="12"/>
  <c r="V329" i="12" s="1"/>
  <c r="G333" i="12"/>
  <c r="I333" i="12"/>
  <c r="K333" i="12"/>
  <c r="K329" i="12" s="1"/>
  <c r="M333" i="12"/>
  <c r="O333" i="12"/>
  <c r="O329" i="12" s="1"/>
  <c r="Q333" i="12"/>
  <c r="V333" i="12"/>
  <c r="G338" i="12"/>
  <c r="I338" i="12"/>
  <c r="K338" i="12"/>
  <c r="M338" i="12"/>
  <c r="O338" i="12"/>
  <c r="Q338" i="12"/>
  <c r="V338" i="12"/>
  <c r="G341" i="12"/>
  <c r="M341" i="12" s="1"/>
  <c r="I341" i="12"/>
  <c r="K341" i="12"/>
  <c r="O341" i="12"/>
  <c r="Q341" i="12"/>
  <c r="V341" i="12"/>
  <c r="G351" i="12"/>
  <c r="M351" i="12" s="1"/>
  <c r="I351" i="12"/>
  <c r="K351" i="12"/>
  <c r="O351" i="12"/>
  <c r="Q351" i="12"/>
  <c r="V351" i="12"/>
  <c r="G354" i="12"/>
  <c r="M354" i="12" s="1"/>
  <c r="I354" i="12"/>
  <c r="K354" i="12"/>
  <c r="O354" i="12"/>
  <c r="Q354" i="12"/>
  <c r="V354" i="12"/>
  <c r="G356" i="12"/>
  <c r="I356" i="12"/>
  <c r="K356" i="12"/>
  <c r="M356" i="12"/>
  <c r="O356" i="12"/>
  <c r="Q356" i="12"/>
  <c r="V356" i="12"/>
  <c r="G360" i="12"/>
  <c r="G329" i="12" s="1"/>
  <c r="I360" i="12"/>
  <c r="K360" i="12"/>
  <c r="O360" i="12"/>
  <c r="Q360" i="12"/>
  <c r="V360" i="12"/>
  <c r="G361" i="12"/>
  <c r="I361" i="12"/>
  <c r="K361" i="12"/>
  <c r="M361" i="12"/>
  <c r="O361" i="12"/>
  <c r="Q361" i="12"/>
  <c r="V361" i="12"/>
  <c r="G362" i="12"/>
  <c r="I362" i="12"/>
  <c r="K362" i="12"/>
  <c r="M362" i="12"/>
  <c r="O362" i="12"/>
  <c r="Q362" i="12"/>
  <c r="V362" i="12"/>
  <c r="G365" i="12"/>
  <c r="I365" i="12"/>
  <c r="K365" i="12"/>
  <c r="M365" i="12"/>
  <c r="O365" i="12"/>
  <c r="Q365" i="12"/>
  <c r="V365" i="12"/>
  <c r="G368" i="12"/>
  <c r="M368" i="12" s="1"/>
  <c r="I368" i="12"/>
  <c r="K368" i="12"/>
  <c r="O368" i="12"/>
  <c r="Q368" i="12"/>
  <c r="V368" i="12"/>
  <c r="G371" i="12"/>
  <c r="M371" i="12" s="1"/>
  <c r="I371" i="12"/>
  <c r="K371" i="12"/>
  <c r="O371" i="12"/>
  <c r="Q371" i="12"/>
  <c r="V371" i="12"/>
  <c r="G377" i="12"/>
  <c r="M377" i="12" s="1"/>
  <c r="I377" i="12"/>
  <c r="K377" i="12"/>
  <c r="O377" i="12"/>
  <c r="Q377" i="12"/>
  <c r="V377" i="12"/>
  <c r="G382" i="12"/>
  <c r="I382" i="12"/>
  <c r="K382" i="12"/>
  <c r="M382" i="12"/>
  <c r="O382" i="12"/>
  <c r="Q382" i="12"/>
  <c r="V382" i="12"/>
  <c r="G385" i="12"/>
  <c r="M385" i="12" s="1"/>
  <c r="I385" i="12"/>
  <c r="K385" i="12"/>
  <c r="O385" i="12"/>
  <c r="Q385" i="12"/>
  <c r="V385" i="12"/>
  <c r="G387" i="12"/>
  <c r="M387" i="12" s="1"/>
  <c r="I387" i="12"/>
  <c r="K387" i="12"/>
  <c r="K386" i="12" s="1"/>
  <c r="O387" i="12"/>
  <c r="O386" i="12" s="1"/>
  <c r="Q387" i="12"/>
  <c r="V387" i="12"/>
  <c r="V386" i="12" s="1"/>
  <c r="G388" i="12"/>
  <c r="I388" i="12"/>
  <c r="K388" i="12"/>
  <c r="M388" i="12"/>
  <c r="O388" i="12"/>
  <c r="Q388" i="12"/>
  <c r="Q386" i="12" s="1"/>
  <c r="V388" i="12"/>
  <c r="G390" i="12"/>
  <c r="G386" i="12" s="1"/>
  <c r="I390" i="12"/>
  <c r="K390" i="12"/>
  <c r="M390" i="12"/>
  <c r="O390" i="12"/>
  <c r="Q390" i="12"/>
  <c r="V390" i="12"/>
  <c r="G391" i="12"/>
  <c r="M391" i="12" s="1"/>
  <c r="I391" i="12"/>
  <c r="K391" i="12"/>
  <c r="O391" i="12"/>
  <c r="Q391" i="12"/>
  <c r="V391" i="12"/>
  <c r="G392" i="12"/>
  <c r="M392" i="12" s="1"/>
  <c r="I392" i="12"/>
  <c r="K392" i="12"/>
  <c r="O392" i="12"/>
  <c r="Q392" i="12"/>
  <c r="V392" i="12"/>
  <c r="G393" i="12"/>
  <c r="I393" i="12"/>
  <c r="K393" i="12"/>
  <c r="M393" i="12"/>
  <c r="O393" i="12"/>
  <c r="Q393" i="12"/>
  <c r="V393" i="12"/>
  <c r="G394" i="12"/>
  <c r="M394" i="12" s="1"/>
  <c r="I394" i="12"/>
  <c r="K394" i="12"/>
  <c r="O394" i="12"/>
  <c r="Q394" i="12"/>
  <c r="V394" i="12"/>
  <c r="G395" i="12"/>
  <c r="M395" i="12" s="1"/>
  <c r="I395" i="12"/>
  <c r="I386" i="12" s="1"/>
  <c r="K395" i="12"/>
  <c r="O395" i="12"/>
  <c r="Q395" i="12"/>
  <c r="V395" i="12"/>
  <c r="G396" i="12"/>
  <c r="M396" i="12" s="1"/>
  <c r="I396" i="12"/>
  <c r="K396" i="12"/>
  <c r="O396" i="12"/>
  <c r="Q396" i="12"/>
  <c r="V396" i="12"/>
  <c r="G398" i="12"/>
  <c r="I398" i="12"/>
  <c r="K398" i="12"/>
  <c r="M398" i="12"/>
  <c r="O398" i="12"/>
  <c r="Q398" i="12"/>
  <c r="V398" i="12"/>
  <c r="G409" i="12"/>
  <c r="I409" i="12"/>
  <c r="K409" i="12"/>
  <c r="M409" i="12"/>
  <c r="O409" i="12"/>
  <c r="Q409" i="12"/>
  <c r="V409" i="12"/>
  <c r="G420" i="12"/>
  <c r="M420" i="12" s="1"/>
  <c r="I420" i="12"/>
  <c r="K420" i="12"/>
  <c r="O420" i="12"/>
  <c r="Q420" i="12"/>
  <c r="V420" i="12"/>
  <c r="G421" i="12"/>
  <c r="M421" i="12" s="1"/>
  <c r="I421" i="12"/>
  <c r="K421" i="12"/>
  <c r="O421" i="12"/>
  <c r="Q421" i="12"/>
  <c r="V421" i="12"/>
  <c r="G422" i="12"/>
  <c r="I422" i="12"/>
  <c r="K422" i="12"/>
  <c r="M422" i="12"/>
  <c r="O422" i="12"/>
  <c r="Q422" i="12"/>
  <c r="V422" i="12"/>
  <c r="G423" i="12"/>
  <c r="M423" i="12" s="1"/>
  <c r="I423" i="12"/>
  <c r="K423" i="12"/>
  <c r="O423" i="12"/>
  <c r="Q423" i="12"/>
  <c r="V423" i="12"/>
  <c r="G424" i="12"/>
  <c r="M424" i="12" s="1"/>
  <c r="I424" i="12"/>
  <c r="K424" i="12"/>
  <c r="O424" i="12"/>
  <c r="Q424" i="12"/>
  <c r="V424" i="12"/>
  <c r="G438" i="12"/>
  <c r="I438" i="12"/>
  <c r="K438" i="12"/>
  <c r="M438" i="12"/>
  <c r="O438" i="12"/>
  <c r="Q438" i="12"/>
  <c r="V438" i="12"/>
  <c r="G448" i="12"/>
  <c r="I448" i="12"/>
  <c r="K448" i="12"/>
  <c r="M448" i="12"/>
  <c r="O448" i="12"/>
  <c r="Q448" i="12"/>
  <c r="V448" i="12"/>
  <c r="G461" i="12"/>
  <c r="M461" i="12" s="1"/>
  <c r="I461" i="12"/>
  <c r="K461" i="12"/>
  <c r="O461" i="12"/>
  <c r="Q461" i="12"/>
  <c r="V461" i="12"/>
  <c r="G471" i="12"/>
  <c r="M471" i="12" s="1"/>
  <c r="I471" i="12"/>
  <c r="K471" i="12"/>
  <c r="O471" i="12"/>
  <c r="Q471" i="12"/>
  <c r="V471" i="12"/>
  <c r="G481" i="12"/>
  <c r="M481" i="12" s="1"/>
  <c r="I481" i="12"/>
  <c r="K481" i="12"/>
  <c r="O481" i="12"/>
  <c r="Q481" i="12"/>
  <c r="V481" i="12"/>
  <c r="G483" i="12"/>
  <c r="I483" i="12"/>
  <c r="K483" i="12"/>
  <c r="M483" i="12"/>
  <c r="O483" i="12"/>
  <c r="Q483" i="12"/>
  <c r="V483" i="12"/>
  <c r="G485" i="12"/>
  <c r="M485" i="12" s="1"/>
  <c r="I485" i="12"/>
  <c r="K485" i="12"/>
  <c r="O485" i="12"/>
  <c r="Q485" i="12"/>
  <c r="V485" i="12"/>
  <c r="G487" i="12"/>
  <c r="M487" i="12" s="1"/>
  <c r="I487" i="12"/>
  <c r="K487" i="12"/>
  <c r="K486" i="12" s="1"/>
  <c r="O487" i="12"/>
  <c r="O486" i="12" s="1"/>
  <c r="Q487" i="12"/>
  <c r="Q486" i="12" s="1"/>
  <c r="V487" i="12"/>
  <c r="V486" i="12" s="1"/>
  <c r="G492" i="12"/>
  <c r="I492" i="12"/>
  <c r="K492" i="12"/>
  <c r="M492" i="12"/>
  <c r="O492" i="12"/>
  <c r="Q492" i="12"/>
  <c r="V492" i="12"/>
  <c r="G493" i="12"/>
  <c r="I493" i="12"/>
  <c r="K493" i="12"/>
  <c r="M493" i="12"/>
  <c r="O493" i="12"/>
  <c r="Q493" i="12"/>
  <c r="V493" i="12"/>
  <c r="G494" i="12"/>
  <c r="M494" i="12" s="1"/>
  <c r="I494" i="12"/>
  <c r="K494" i="12"/>
  <c r="O494" i="12"/>
  <c r="Q494" i="12"/>
  <c r="V494" i="12"/>
  <c r="G497" i="12"/>
  <c r="M497" i="12" s="1"/>
  <c r="I497" i="12"/>
  <c r="K497" i="12"/>
  <c r="O497" i="12"/>
  <c r="Q497" i="12"/>
  <c r="V497" i="12"/>
  <c r="G500" i="12"/>
  <c r="M500" i="12" s="1"/>
  <c r="I500" i="12"/>
  <c r="K500" i="12"/>
  <c r="O500" i="12"/>
  <c r="Q500" i="12"/>
  <c r="V500" i="12"/>
  <c r="G501" i="12"/>
  <c r="G486" i="12" s="1"/>
  <c r="I501" i="12"/>
  <c r="K501" i="12"/>
  <c r="O501" i="12"/>
  <c r="Q501" i="12"/>
  <c r="V501" i="12"/>
  <c r="G504" i="12"/>
  <c r="M504" i="12" s="1"/>
  <c r="I504" i="12"/>
  <c r="I486" i="12" s="1"/>
  <c r="K504" i="12"/>
  <c r="O504" i="12"/>
  <c r="Q504" i="12"/>
  <c r="V504" i="12"/>
  <c r="G507" i="12"/>
  <c r="I507" i="12"/>
  <c r="K507" i="12"/>
  <c r="M507" i="12"/>
  <c r="O507" i="12"/>
  <c r="Q507" i="12"/>
  <c r="V507" i="12"/>
  <c r="G508" i="12"/>
  <c r="G509" i="12"/>
  <c r="I509" i="12"/>
  <c r="I508" i="12" s="1"/>
  <c r="K509" i="12"/>
  <c r="M509" i="12"/>
  <c r="O509" i="12"/>
  <c r="O508" i="12" s="1"/>
  <c r="Q509" i="12"/>
  <c r="Q508" i="12" s="1"/>
  <c r="V509" i="12"/>
  <c r="V508" i="12" s="1"/>
  <c r="G513" i="12"/>
  <c r="M513" i="12" s="1"/>
  <c r="M508" i="12" s="1"/>
  <c r="I513" i="12"/>
  <c r="K513" i="12"/>
  <c r="K508" i="12" s="1"/>
  <c r="O513" i="12"/>
  <c r="Q513" i="12"/>
  <c r="V513" i="12"/>
  <c r="V516" i="12"/>
  <c r="G517" i="12"/>
  <c r="I517" i="12"/>
  <c r="I516" i="12" s="1"/>
  <c r="K517" i="12"/>
  <c r="K516" i="12" s="1"/>
  <c r="M517" i="12"/>
  <c r="O517" i="12"/>
  <c r="O516" i="12" s="1"/>
  <c r="Q517" i="12"/>
  <c r="V517" i="12"/>
  <c r="G524" i="12"/>
  <c r="G516" i="12" s="1"/>
  <c r="I524" i="12"/>
  <c r="K524" i="12"/>
  <c r="O524" i="12"/>
  <c r="Q524" i="12"/>
  <c r="Q516" i="12" s="1"/>
  <c r="V524" i="12"/>
  <c r="G526" i="12"/>
  <c r="I526" i="12"/>
  <c r="K526" i="12"/>
  <c r="M526" i="12"/>
  <c r="O526" i="12"/>
  <c r="Q526" i="12"/>
  <c r="V526" i="12"/>
  <c r="G530" i="12"/>
  <c r="G529" i="12" s="1"/>
  <c r="I530" i="12"/>
  <c r="I529" i="12" s="1"/>
  <c r="K530" i="12"/>
  <c r="M530" i="12"/>
  <c r="O530" i="12"/>
  <c r="Q530" i="12"/>
  <c r="Q529" i="12" s="1"/>
  <c r="V530" i="12"/>
  <c r="V529" i="12" s="1"/>
  <c r="G531" i="12"/>
  <c r="I531" i="12"/>
  <c r="K531" i="12"/>
  <c r="M531" i="12"/>
  <c r="O531" i="12"/>
  <c r="O529" i="12" s="1"/>
  <c r="Q531" i="12"/>
  <c r="V531" i="12"/>
  <c r="G532" i="12"/>
  <c r="I532" i="12"/>
  <c r="K532" i="12"/>
  <c r="M532" i="12"/>
  <c r="O532" i="12"/>
  <c r="Q532" i="12"/>
  <c r="V532" i="12"/>
  <c r="G533" i="12"/>
  <c r="M533" i="12" s="1"/>
  <c r="I533" i="12"/>
  <c r="K533" i="12"/>
  <c r="O533" i="12"/>
  <c r="Q533" i="12"/>
  <c r="V533" i="12"/>
  <c r="G535" i="12"/>
  <c r="I535" i="12"/>
  <c r="K535" i="12"/>
  <c r="M535" i="12"/>
  <c r="O535" i="12"/>
  <c r="Q535" i="12"/>
  <c r="V535" i="12"/>
  <c r="G536" i="12"/>
  <c r="M536" i="12" s="1"/>
  <c r="I536" i="12"/>
  <c r="K536" i="12"/>
  <c r="O536" i="12"/>
  <c r="Q536" i="12"/>
  <c r="V536" i="12"/>
  <c r="G537" i="12"/>
  <c r="I537" i="12"/>
  <c r="K537" i="12"/>
  <c r="M537" i="12"/>
  <c r="O537" i="12"/>
  <c r="Q537" i="12"/>
  <c r="V537" i="12"/>
  <c r="G538" i="12"/>
  <c r="M538" i="12" s="1"/>
  <c r="I538" i="12"/>
  <c r="K538" i="12"/>
  <c r="K529" i="12" s="1"/>
  <c r="O538" i="12"/>
  <c r="Q538" i="12"/>
  <c r="V538" i="12"/>
  <c r="M539" i="12"/>
  <c r="G540" i="12"/>
  <c r="I540" i="12"/>
  <c r="I539" i="12" s="1"/>
  <c r="K540" i="12"/>
  <c r="K539" i="12" s="1"/>
  <c r="M540" i="12"/>
  <c r="O540" i="12"/>
  <c r="O539" i="12" s="1"/>
  <c r="Q540" i="12"/>
  <c r="V540" i="12"/>
  <c r="V539" i="12" s="1"/>
  <c r="G542" i="12"/>
  <c r="I542" i="12"/>
  <c r="K542" i="12"/>
  <c r="M542" i="12"/>
  <c r="O542" i="12"/>
  <c r="Q542" i="12"/>
  <c r="Q539" i="12" s="1"/>
  <c r="V542" i="12"/>
  <c r="G543" i="12"/>
  <c r="G539" i="12" s="1"/>
  <c r="I543" i="12"/>
  <c r="K543" i="12"/>
  <c r="M543" i="12"/>
  <c r="O543" i="12"/>
  <c r="Q543" i="12"/>
  <c r="V543" i="12"/>
  <c r="O544" i="12"/>
  <c r="G545" i="12"/>
  <c r="G544" i="12" s="1"/>
  <c r="I545" i="12"/>
  <c r="K545" i="12"/>
  <c r="K544" i="12" s="1"/>
  <c r="O545" i="12"/>
  <c r="Q545" i="12"/>
  <c r="Q544" i="12" s="1"/>
  <c r="V545" i="12"/>
  <c r="V544" i="12" s="1"/>
  <c r="G546" i="12"/>
  <c r="I546" i="12"/>
  <c r="I544" i="12" s="1"/>
  <c r="K546" i="12"/>
  <c r="M546" i="12"/>
  <c r="O546" i="12"/>
  <c r="Q546" i="12"/>
  <c r="V546" i="12"/>
  <c r="G547" i="12"/>
  <c r="K547" i="12"/>
  <c r="O547" i="12"/>
  <c r="G548" i="12"/>
  <c r="I548" i="12"/>
  <c r="I547" i="12" s="1"/>
  <c r="K548" i="12"/>
  <c r="M548" i="12"/>
  <c r="M547" i="12" s="1"/>
  <c r="O548" i="12"/>
  <c r="Q548" i="12"/>
  <c r="Q547" i="12" s="1"/>
  <c r="V548" i="12"/>
  <c r="V547" i="12" s="1"/>
  <c r="O551" i="12"/>
  <c r="G552" i="12"/>
  <c r="I552" i="12"/>
  <c r="I551" i="12" s="1"/>
  <c r="K552" i="12"/>
  <c r="M552" i="12"/>
  <c r="M551" i="12" s="1"/>
  <c r="O552" i="12"/>
  <c r="Q552" i="12"/>
  <c r="Q551" i="12" s="1"/>
  <c r="V552" i="12"/>
  <c r="G565" i="12"/>
  <c r="I565" i="12"/>
  <c r="K565" i="12"/>
  <c r="K551" i="12" s="1"/>
  <c r="M565" i="12"/>
  <c r="O565" i="12"/>
  <c r="Q565" i="12"/>
  <c r="V565" i="12"/>
  <c r="V551" i="12" s="1"/>
  <c r="G584" i="12"/>
  <c r="I584" i="12"/>
  <c r="K584" i="12"/>
  <c r="M584" i="12"/>
  <c r="O584" i="12"/>
  <c r="Q584" i="12"/>
  <c r="V584" i="12"/>
  <c r="G595" i="12"/>
  <c r="M595" i="12" s="1"/>
  <c r="I595" i="12"/>
  <c r="K595" i="12"/>
  <c r="O595" i="12"/>
  <c r="Q595" i="12"/>
  <c r="V595" i="12"/>
  <c r="G597" i="12"/>
  <c r="I597" i="12"/>
  <c r="K597" i="12"/>
  <c r="M597" i="12"/>
  <c r="O597" i="12"/>
  <c r="Q597" i="12"/>
  <c r="V597" i="12"/>
  <c r="G598" i="12"/>
  <c r="M598" i="12" s="1"/>
  <c r="I598" i="12"/>
  <c r="K598" i="12"/>
  <c r="O598" i="12"/>
  <c r="Q598" i="12"/>
  <c r="V598" i="12"/>
  <c r="G599" i="12"/>
  <c r="I599" i="12"/>
  <c r="K599" i="12"/>
  <c r="M599" i="12"/>
  <c r="O599" i="12"/>
  <c r="Q599" i="12"/>
  <c r="V599" i="12"/>
  <c r="O600" i="12"/>
  <c r="G601" i="12"/>
  <c r="I601" i="12"/>
  <c r="I600" i="12" s="1"/>
  <c r="K601" i="12"/>
  <c r="M601" i="12"/>
  <c r="O601" i="12"/>
  <c r="Q601" i="12"/>
  <c r="Q600" i="12" s="1"/>
  <c r="V601" i="12"/>
  <c r="G603" i="12"/>
  <c r="I603" i="12"/>
  <c r="K603" i="12"/>
  <c r="K600" i="12" s="1"/>
  <c r="M603" i="12"/>
  <c r="O603" i="12"/>
  <c r="Q603" i="12"/>
  <c r="V603" i="12"/>
  <c r="V600" i="12" s="1"/>
  <c r="G605" i="12"/>
  <c r="I605" i="12"/>
  <c r="K605" i="12"/>
  <c r="M605" i="12"/>
  <c r="O605" i="12"/>
  <c r="Q605" i="12"/>
  <c r="V605" i="12"/>
  <c r="G607" i="12"/>
  <c r="G600" i="12" s="1"/>
  <c r="I607" i="12"/>
  <c r="K607" i="12"/>
  <c r="O607" i="12"/>
  <c r="Q607" i="12"/>
  <c r="V607" i="12"/>
  <c r="I610" i="12"/>
  <c r="Q610" i="12"/>
  <c r="G611" i="12"/>
  <c r="G610" i="12" s="1"/>
  <c r="I611" i="12"/>
  <c r="K611" i="12"/>
  <c r="K610" i="12" s="1"/>
  <c r="O611" i="12"/>
  <c r="O610" i="12" s="1"/>
  <c r="Q611" i="12"/>
  <c r="V611" i="12"/>
  <c r="V610" i="12" s="1"/>
  <c r="G613" i="12"/>
  <c r="I613" i="12"/>
  <c r="K613" i="12"/>
  <c r="M613" i="12"/>
  <c r="O613" i="12"/>
  <c r="Q613" i="12"/>
  <c r="V613" i="12"/>
  <c r="AE616" i="12"/>
  <c r="AF616" i="12"/>
  <c r="I20" i="1"/>
  <c r="I19" i="1"/>
  <c r="I18" i="1"/>
  <c r="I17" i="1"/>
  <c r="I16" i="1"/>
  <c r="AZ122" i="1"/>
  <c r="AZ121" i="1"/>
  <c r="AZ117" i="1"/>
  <c r="AZ116" i="1"/>
  <c r="AZ114" i="1"/>
  <c r="AZ113" i="1"/>
  <c r="AZ111" i="1"/>
  <c r="AZ110" i="1"/>
  <c r="AZ108" i="1"/>
  <c r="AZ106" i="1"/>
  <c r="AZ105" i="1"/>
  <c r="AZ104" i="1"/>
  <c r="AZ102" i="1"/>
  <c r="AZ99" i="1"/>
  <c r="AZ97" i="1"/>
  <c r="AZ93" i="1"/>
  <c r="AZ92" i="1"/>
  <c r="AZ90" i="1"/>
  <c r="AZ89" i="1"/>
  <c r="AZ87" i="1"/>
  <c r="AZ86" i="1"/>
  <c r="AZ85" i="1"/>
  <c r="AZ83" i="1"/>
  <c r="AZ82" i="1"/>
  <c r="AZ80" i="1"/>
  <c r="AZ78" i="1"/>
  <c r="AZ77" i="1"/>
  <c r="AZ75" i="1"/>
  <c r="AZ73" i="1"/>
  <c r="AZ72" i="1"/>
  <c r="AZ70" i="1"/>
  <c r="AZ69" i="1"/>
  <c r="AZ67" i="1"/>
  <c r="AZ66" i="1"/>
  <c r="AZ64" i="1"/>
  <c r="AZ62" i="1"/>
  <c r="AZ61" i="1"/>
  <c r="AZ60" i="1"/>
  <c r="AZ59" i="1"/>
  <c r="AZ58" i="1"/>
  <c r="AZ57" i="1"/>
  <c r="AZ54" i="1"/>
  <c r="AZ52" i="1"/>
  <c r="AZ51" i="1"/>
  <c r="AZ49" i="1"/>
  <c r="AZ47" i="1"/>
  <c r="F44" i="1"/>
  <c r="G23" i="1" s="1"/>
  <c r="A23" i="1" s="1"/>
  <c r="A24" i="1" s="1"/>
  <c r="G44" i="1"/>
  <c r="G25" i="1" s="1"/>
  <c r="A25" i="1" s="1"/>
  <c r="H43" i="1"/>
  <c r="I43" i="1" s="1"/>
  <c r="H42" i="1"/>
  <c r="I42" i="1" s="1"/>
  <c r="H41" i="1"/>
  <c r="I41" i="1" s="1"/>
  <c r="H40" i="1"/>
  <c r="I40" i="1" s="1"/>
  <c r="H39" i="1"/>
  <c r="I39" i="1" s="1"/>
  <c r="I44" i="1" s="1"/>
  <c r="J28" i="1"/>
  <c r="J26" i="1"/>
  <c r="G38" i="1"/>
  <c r="F38" i="1"/>
  <c r="J23" i="1"/>
  <c r="J24" i="1"/>
  <c r="J25" i="1"/>
  <c r="J27" i="1"/>
  <c r="E24" i="1"/>
  <c r="E26" i="1"/>
  <c r="I164" i="1" l="1"/>
  <c r="J163" i="1" s="1"/>
  <c r="G26" i="1"/>
  <c r="A26" i="1"/>
  <c r="G28" i="1"/>
  <c r="G24" i="1"/>
  <c r="H44" i="1"/>
  <c r="A27" i="1"/>
  <c r="M34" i="14"/>
  <c r="M14" i="14"/>
  <c r="M44" i="14"/>
  <c r="G44" i="14"/>
  <c r="M10" i="14"/>
  <c r="M8" i="14" s="1"/>
  <c r="M22" i="13"/>
  <c r="M45" i="13"/>
  <c r="M37" i="13" s="1"/>
  <c r="G18" i="13"/>
  <c r="M11" i="13"/>
  <c r="M8" i="13" s="1"/>
  <c r="M125" i="12"/>
  <c r="M86" i="12"/>
  <c r="M529" i="12"/>
  <c r="M47" i="12"/>
  <c r="M11" i="12"/>
  <c r="M386" i="12"/>
  <c r="M166" i="12"/>
  <c r="M140" i="12"/>
  <c r="M246" i="12"/>
  <c r="M238" i="12" s="1"/>
  <c r="G86" i="12"/>
  <c r="M40" i="12"/>
  <c r="M35" i="12" s="1"/>
  <c r="M21" i="12"/>
  <c r="G551" i="12"/>
  <c r="M607" i="12"/>
  <c r="M600" i="12" s="1"/>
  <c r="M545" i="12"/>
  <c r="M544" i="12" s="1"/>
  <c r="M524" i="12"/>
  <c r="M516" i="12" s="1"/>
  <c r="M501" i="12"/>
  <c r="M486" i="12" s="1"/>
  <c r="M360" i="12"/>
  <c r="M329" i="12" s="1"/>
  <c r="M178" i="12"/>
  <c r="M177" i="12" s="1"/>
  <c r="M139" i="12"/>
  <c r="M138" i="12" s="1"/>
  <c r="M117" i="12"/>
  <c r="M116" i="12" s="1"/>
  <c r="M611" i="12"/>
  <c r="M610" i="12" s="1"/>
  <c r="I21" i="1"/>
  <c r="J43" i="1"/>
  <c r="J40" i="1"/>
  <c r="J41" i="1"/>
  <c r="J42" i="1"/>
  <c r="J39" i="1"/>
  <c r="J44" i="1" s="1"/>
  <c r="J147" i="1" l="1"/>
  <c r="J138" i="1"/>
  <c r="J148" i="1"/>
  <c r="J156" i="1"/>
  <c r="J141" i="1"/>
  <c r="J140" i="1"/>
  <c r="J158" i="1"/>
  <c r="J130" i="1"/>
  <c r="J145" i="1"/>
  <c r="J162" i="1"/>
  <c r="J161" i="1"/>
  <c r="J160" i="1"/>
  <c r="J149" i="1"/>
  <c r="J144" i="1"/>
  <c r="J143" i="1"/>
  <c r="J135" i="1"/>
  <c r="J132" i="1"/>
  <c r="J150" i="1"/>
  <c r="J152" i="1"/>
  <c r="J129" i="1"/>
  <c r="J133" i="1"/>
  <c r="J142" i="1"/>
  <c r="J134" i="1"/>
  <c r="J136" i="1"/>
  <c r="J154" i="1"/>
  <c r="J157" i="1"/>
  <c r="J131" i="1"/>
  <c r="J155" i="1"/>
  <c r="J153" i="1"/>
  <c r="J139" i="1"/>
  <c r="J151" i="1"/>
  <c r="J146" i="1"/>
  <c r="J159" i="1"/>
  <c r="J137" i="1"/>
  <c r="G29" i="1"/>
  <c r="G27" i="1" s="1"/>
  <c r="A29" i="1"/>
  <c r="J1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232EA135-EDAD-49FF-87A5-213F19D4CFA7}">
      <text>
        <r>
          <rPr>
            <sz val="9"/>
            <color indexed="81"/>
            <rFont val="Tahoma"/>
            <family val="2"/>
            <charset val="238"/>
          </rPr>
          <t>Jedná se o informaci, zda se jedná o položku, která je do rozpočtu zadána z cenové soustavy RTS, nebo vlastní.</t>
        </r>
      </text>
    </comment>
    <comment ref="T6" authorId="0" shapeId="0" xr:uid="{1E8B9FB3-B698-403E-8EB2-A9E386027ED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9F1253D3-0FB9-4EAE-B9CC-5CB639BD4F46}">
      <text>
        <r>
          <rPr>
            <sz val="9"/>
            <color indexed="81"/>
            <rFont val="Tahoma"/>
            <family val="2"/>
            <charset val="238"/>
          </rPr>
          <t>Jedná se o informaci, zda se jedná o položku, která je do rozpočtu zadána z cenové soustavy RTS, nebo vlastní.</t>
        </r>
      </text>
    </comment>
    <comment ref="T6" authorId="0" shapeId="0" xr:uid="{CE3FFE83-61A2-44BB-81D9-CB7CB81BA74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FE3A5031-A75B-4882-8E31-57E590F729CB}">
      <text>
        <r>
          <rPr>
            <sz val="9"/>
            <color indexed="81"/>
            <rFont val="Tahoma"/>
            <family val="2"/>
            <charset val="238"/>
          </rPr>
          <t>Jedná se o informaci, zda se jedná o položku, která je do rozpočtu zadána z cenové soustavy RTS, nebo vlastní.</t>
        </r>
      </text>
    </comment>
    <comment ref="T6" authorId="0" shapeId="0" xr:uid="{827BF93F-D5B5-4586-8979-EEF01D17DB7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<sst xmlns="http://schemas.openxmlformats.org/spreadsheetml/2006/main" count="3566" uniqueCount="1057">
  <si>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</si>
  <si>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</si>
  <si>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</si>
  <si>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</si>
  <si>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</si>
  <si>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</si>
  <si>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</si>
  <si>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</si>
  <si>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</si>
  <si>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</si>
  <si>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</si>
  <si>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</si>
  <si>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</si>
  <si>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</si>
  <si>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</si>
  <si>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</si>
  <si>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</si>
  <si>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</si>
  <si>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</si>
  <si>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</si>
  <si>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</si>
  <si>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</si>
  <si>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</si>
  <si>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</si>
  <si>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</si>
  <si>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</si>
  <si>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</si>
  <si>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</si>
  <si>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</si>
  <si>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</si>
  <si>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</si>
  <si>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</si>
  <si>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</si>
  <si>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</si>
  <si>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</si>
  <si>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</si>
  <si>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</si>
  <si>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</si>
  <si>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</si>
  <si>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</si>
  <si>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</si>
  <si>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</si>
  <si>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</si>
  <si>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43</t>
  </si>
  <si>
    <t>Oprava a zateplení stávající střechy a vybudování nové klimatizace budovy č.p. 70 Český Brod</t>
  </si>
  <si>
    <t>Město Český Brod</t>
  </si>
  <si>
    <t>náměstí Husovo 70</t>
  </si>
  <si>
    <t>Český Brod</t>
  </si>
  <si>
    <t>28201</t>
  </si>
  <si>
    <t>00235334</t>
  </si>
  <si>
    <t>CZ00235334</t>
  </si>
  <si>
    <t>INVENTE, s.r.o.</t>
  </si>
  <si>
    <t>Žerotínova 483/1</t>
  </si>
  <si>
    <t>České Budějovice-České Budějovice 4</t>
  </si>
  <si>
    <t>37004</t>
  </si>
  <si>
    <t>25171232</t>
  </si>
  <si>
    <t>CZ25171232</t>
  </si>
  <si>
    <t>Stavba</t>
  </si>
  <si>
    <t>01</t>
  </si>
  <si>
    <t>Oprava a zateplení stávající střechy a vybudování nové klimatizace budovy</t>
  </si>
  <si>
    <t>Stavební práce</t>
  </si>
  <si>
    <t>02</t>
  </si>
  <si>
    <t>Elektroinstalace</t>
  </si>
  <si>
    <t>03</t>
  </si>
  <si>
    <t>Klimatizace</t>
  </si>
  <si>
    <t>Celkem za stavbu</t>
  </si>
  <si>
    <t>CZK</t>
  </si>
  <si>
    <t>#POPS</t>
  </si>
  <si>
    <t>Popis stavby: 43 - Oprava a zateplení stávající střechy a vybudování nové klimatizace budovy č.p. 70 Český Brod</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</si>
  <si>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</si>
  <si>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</si>
  <si>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</si>
  <si>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</si>
  <si>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</si>
  <si>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</si>
  <si>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</si>
  <si>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</si>
  <si>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</si>
  <si>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</si>
  <si>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</si>
  <si>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</si>
  <si>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</si>
  <si>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</si>
  <si>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</si>
  <si>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</si>
  <si>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</si>
  <si>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</si>
  <si>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</si>
  <si>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</si>
  <si>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</si>
  <si>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</si>
  <si>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</si>
  <si>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</si>
  <si>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</si>
  <si>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</si>
  <si>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</si>
  <si>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</si>
  <si>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</si>
  <si>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</si>
  <si>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</si>
  <si>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</si>
  <si>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</si>
  <si>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</si>
  <si>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</si>
  <si>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</si>
  <si>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</si>
  <si>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</si>
  <si>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</si>
  <si>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</si>
  <si>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</si>
  <si>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</si>
  <si>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</si>
  <si>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</si>
  <si>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</si>
  <si>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01 - Oprava a zateplení stávající střechy a vybudování nové klimatizace budovy</t>
  </si>
  <si>
    <t>#POPR</t>
  </si>
  <si>
    <t>Popis rozpočtu: 01 - Stavební práce</t>
  </si>
  <si>
    <t>Popis rozpočtu: 02 - Elektroinstalace</t>
  </si>
  <si>
    <t>Součástí nabídkové ceny musí být veškeré náklady, aby cena byla konečná a zahrnovala celou dodávku a montáž.</t>
  </si>
  <si>
    <t>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t>
  </si>
  <si>
    <t>Popis rozpočtu: 03 - Klimatizace</t>
  </si>
  <si>
    <t>Rekapitulace dílů</t>
  </si>
  <si>
    <t>Typ dílu</t>
  </si>
  <si>
    <t>_1</t>
  </si>
  <si>
    <t>1. Elektroinstalace</t>
  </si>
  <si>
    <t>_2</t>
  </si>
  <si>
    <t>2. Rozvaděče</t>
  </si>
  <si>
    <t>_3</t>
  </si>
  <si>
    <t>3. Ukončení vodičů</t>
  </si>
  <si>
    <t>_4</t>
  </si>
  <si>
    <t>4. Hromosvod</t>
  </si>
  <si>
    <t>_5</t>
  </si>
  <si>
    <t>5. HZS</t>
  </si>
  <si>
    <t>2</t>
  </si>
  <si>
    <t>Základy a zvláštní zakládání</t>
  </si>
  <si>
    <t>3</t>
  </si>
  <si>
    <t>Svislé a kompletní konstrukce</t>
  </si>
  <si>
    <t>416</t>
  </si>
  <si>
    <t>Podhledy a mezistropy montované lehké</t>
  </si>
  <si>
    <t>61</t>
  </si>
  <si>
    <t>Úpravy povrchů vnitřní</t>
  </si>
  <si>
    <t>62</t>
  </si>
  <si>
    <t>Úpravy povrchů vnější</t>
  </si>
  <si>
    <t>93</t>
  </si>
  <si>
    <t>Dokončovací práce inženýrských staveb</t>
  </si>
  <si>
    <t>94</t>
  </si>
  <si>
    <t>Lešení a stavební výtahy</t>
  </si>
  <si>
    <t>95</t>
  </si>
  <si>
    <t>Dokončovací konstrukce na pozemních stavbách</t>
  </si>
  <si>
    <t>96</t>
  </si>
  <si>
    <t>Bourání konstrukcí</t>
  </si>
  <si>
    <t>99</t>
  </si>
  <si>
    <t>Staveništní přesun hmot</t>
  </si>
  <si>
    <t>1</t>
  </si>
  <si>
    <t>713</t>
  </si>
  <si>
    <t>Izolace tepelné</t>
  </si>
  <si>
    <t>720</t>
  </si>
  <si>
    <t>Zdravotechnická instalace</t>
  </si>
  <si>
    <t>721</t>
  </si>
  <si>
    <t>Vnitřní kanalizace</t>
  </si>
  <si>
    <t>723</t>
  </si>
  <si>
    <t>Vnitřní plynovod</t>
  </si>
  <si>
    <t>733</t>
  </si>
  <si>
    <t>Rozvod potrubí</t>
  </si>
  <si>
    <t>762</t>
  </si>
  <si>
    <t>Konstrukce tesařské</t>
  </si>
  <si>
    <t>764</t>
  </si>
  <si>
    <t>Konstrukce klempířské</t>
  </si>
  <si>
    <t>765</t>
  </si>
  <si>
    <t>Krytiny tvrdé</t>
  </si>
  <si>
    <t>766</t>
  </si>
  <si>
    <t>Konstrukce truhlářské</t>
  </si>
  <si>
    <t>767</t>
  </si>
  <si>
    <t>Konstrukce zámečnické</t>
  </si>
  <si>
    <t>783</t>
  </si>
  <si>
    <t>Nátěry</t>
  </si>
  <si>
    <t>784</t>
  </si>
  <si>
    <t>Malby</t>
  </si>
  <si>
    <t>M21</t>
  </si>
  <si>
    <t>Elektromontáže</t>
  </si>
  <si>
    <t>M22</t>
  </si>
  <si>
    <t>Montáž sdělovací a zabezp. techniky</t>
  </si>
  <si>
    <t>M24</t>
  </si>
  <si>
    <t>Montáže vzduchotechnických zařízení</t>
  </si>
  <si>
    <t>M65</t>
  </si>
  <si>
    <t>Elektroinstalace a veřejné osvětlení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</si>
  <si>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</si>
  <si>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</si>
  <si>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</si>
  <si>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</si>
  <si>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</si>
  <si>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</si>
  <si>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</si>
  <si>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</si>
  <si>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</si>
  <si>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</si>
  <si>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</si>
  <si>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</si>
  <si>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</si>
  <si>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</si>
  <si>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</si>
  <si>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</si>
  <si>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</si>
  <si>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</si>
  <si>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</si>
  <si>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</si>
  <si>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</si>
  <si>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</si>
  <si>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</si>
  <si>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</si>
  <si>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</si>
  <si>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</si>
  <si>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</si>
  <si>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</si>
  <si>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</si>
  <si>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</si>
  <si>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</si>
  <si>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</si>
  <si>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</si>
  <si>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273310030Rpol</t>
  </si>
  <si>
    <t>Základová a podpěrná konstrukce pod venkovní klimatizační jednotky Pružné uložení klimatizačních jednotek</t>
  </si>
  <si>
    <t>ks</t>
  </si>
  <si>
    <t>Vlastní</t>
  </si>
  <si>
    <t>Indiv</t>
  </si>
  <si>
    <t>Agregovaná položka</t>
  </si>
  <si>
    <t>Běžná</t>
  </si>
  <si>
    <t>POL2_</t>
  </si>
  <si>
    <t>Rozsah dle PD</t>
  </si>
  <si>
    <t>POP</t>
  </si>
  <si>
    <t>311101212</t>
  </si>
  <si>
    <t>Vytvoření prostupů o ploše do 0,05 m2 v nosných zdech</t>
  </si>
  <si>
    <t>m</t>
  </si>
  <si>
    <t>RTS 24/ I</t>
  </si>
  <si>
    <t>Práce</t>
  </si>
  <si>
    <t>POL1_</t>
  </si>
  <si>
    <t>4*0,560</t>
  </si>
  <si>
    <t>VV</t>
  </si>
  <si>
    <t>317941121</t>
  </si>
  <si>
    <t>Osazení ocelových válcovaných nosníků do č. 12</t>
  </si>
  <si>
    <t>t</t>
  </si>
  <si>
    <t>tyč kruhová 42,4/4 : 3,500*6*2*3,79/1000</t>
  </si>
  <si>
    <t>Osazení ocelových válcovaných nosníků do č. 12 Včetně dodávky profilu U č. 12</t>
  </si>
  <si>
    <t>(1,980*4+4,200*2)*13,300/1000</t>
  </si>
  <si>
    <t>341941002</t>
  </si>
  <si>
    <t>Spojovací svary stěn. dílců nosných tl. do 12 mm</t>
  </si>
  <si>
    <t>341941006Rpol</t>
  </si>
  <si>
    <t>Spojovací šrouby/plechy a pod. na ukotvení atiky, dle statiky</t>
  </si>
  <si>
    <t>kus</t>
  </si>
  <si>
    <t>měrnou jednotkou je ks atiky</t>
  </si>
  <si>
    <t>748212OA0</t>
  </si>
  <si>
    <t>POVRCHOVÁ ÚPRAVA ZINKOVÁNÍM</t>
  </si>
  <si>
    <t>M2</t>
  </si>
  <si>
    <t>EXP 23</t>
  </si>
  <si>
    <t>táhla : (3,250*6)*(0,032*4)</t>
  </si>
  <si>
    <t>další kce : 1,000*6</t>
  </si>
  <si>
    <t>U120 : (1,980*4+4,200*2)*0,434</t>
  </si>
  <si>
    <t>tyč kruhová 42,4/4 : 3,500*6*2*0,133</t>
  </si>
  <si>
    <t>13312063</t>
  </si>
  <si>
    <t>Tyč ocelová kruhová 42,4/4</t>
  </si>
  <si>
    <t>SPCM</t>
  </si>
  <si>
    <t>Specifikace</t>
  </si>
  <si>
    <t>POL3_</t>
  </si>
  <si>
    <t>tyč kruhová 42,4/4 : 3,500*6*2*3,79/1000*1,08</t>
  </si>
  <si>
    <t>342265132</t>
  </si>
  <si>
    <t>Úprava podkroví sádrokarton. na ocel. rošt vodor. desky protipožární tl. 12,5 mm, bez izolace</t>
  </si>
  <si>
    <t>m2</t>
  </si>
  <si>
    <t>podhled : 60,470</t>
  </si>
  <si>
    <t>míst. 315 : 1,550*1,400+1,500*1,000</t>
  </si>
  <si>
    <t>342265191</t>
  </si>
  <si>
    <t>Příplatek za otvor v podhledu podkroví pl. 0,25 m2</t>
  </si>
  <si>
    <t>na přístrojové krabice</t>
  </si>
  <si>
    <t>342265193</t>
  </si>
  <si>
    <t>Příplatek za otvor v podhledu podkroví pl. 1,00 m2</t>
  </si>
  <si>
    <t>610991111</t>
  </si>
  <si>
    <t>Zakrývání výplní vnitřních otvorů</t>
  </si>
  <si>
    <t>1NP obřadní síň : 0,900*2,020</t>
  </si>
  <si>
    <t>2NP kancelář III : 0,900*2,020+1,000*2,020+1,395*2,540+2,340*2,500</t>
  </si>
  <si>
    <t>podkroví kanc X : 1,330*2,540</t>
  </si>
  <si>
    <t>612403399</t>
  </si>
  <si>
    <t>Hrubá výplň rýh ve stěnách maltou</t>
  </si>
  <si>
    <t xml:space="preserve">PO VZT : </t>
  </si>
  <si>
    <t>Odkaz na mn. položky pořadí 37 : 14,30000*0,03</t>
  </si>
  <si>
    <t>Odkaz na mn. položky pořadí 39 : 2,00000*0,03</t>
  </si>
  <si>
    <t>612421637</t>
  </si>
  <si>
    <t>Omítka vnitřní zdiva, MVC, štuková</t>
  </si>
  <si>
    <t xml:space="preserve">po rozvodech VZT : </t>
  </si>
  <si>
    <t>Odkaz na mn. položky pořadí 13 : 0,48900</t>
  </si>
  <si>
    <t>622412425</t>
  </si>
  <si>
    <t>Nátěr stěn vněj.,slož.3-4,vápenný,nová omítka</t>
  </si>
  <si>
    <t xml:space="preserve">Nová okap. hrana : </t>
  </si>
  <si>
    <t>Odkaz na mn. položky pořadí 17 : 4,71250</t>
  </si>
  <si>
    <t>622412525</t>
  </si>
  <si>
    <t>Nátěr stěn vněj.,slož.3-4,vápenný,oprav.omít.</t>
  </si>
  <si>
    <t xml:space="preserve">okrasné atiky po reko : </t>
  </si>
  <si>
    <t>Odkaz na mn. položky pořadí 18 : 90,50000</t>
  </si>
  <si>
    <t>622421144</t>
  </si>
  <si>
    <t>Omítka vnější stěn, MVC, štuková, složitost 3</t>
  </si>
  <si>
    <t>Nová okap. hrana : 0,100*18,200</t>
  </si>
  <si>
    <t>0,100*(11,575+17,350)</t>
  </si>
  <si>
    <t>622477233</t>
  </si>
  <si>
    <t>Oprava vněj.omítky stěn štukové,sl.III,do 30%,SMS</t>
  </si>
  <si>
    <t xml:space="preserve">oprava okrasných atik po reko : </t>
  </si>
  <si>
    <t>Z : 45,250</t>
  </si>
  <si>
    <t>J : 45,250</t>
  </si>
  <si>
    <t>622904121</t>
  </si>
  <si>
    <t>Ruční čištění ocelovým kartáčem</t>
  </si>
  <si>
    <t xml:space="preserve">komíny : </t>
  </si>
  <si>
    <t>Odkaz na mn. položky pořadí 21 : 10,45563</t>
  </si>
  <si>
    <t>622904215</t>
  </si>
  <si>
    <t>Očištění organických nečiistot z fasád slož.3-5</t>
  </si>
  <si>
    <t>Odkaz na mn. položky pořadí 15 : 4,71250</t>
  </si>
  <si>
    <t>Odkaz na mn. položky pořadí 16 : 90,50000</t>
  </si>
  <si>
    <t>627452641</t>
  </si>
  <si>
    <t>Oprava spárování komínového zdiva plochy do 40 %</t>
  </si>
  <si>
    <t>Pohled východní : 0,625*(0,300*2+0,700)</t>
  </si>
  <si>
    <t>((1,245+0,625)/2)*(0,300*2+1,400)</t>
  </si>
  <si>
    <t>S : 1,250+(1,019+0,455+0,765*2+0,795)*0,300+0,445</t>
  </si>
  <si>
    <t>0,300*1,337*3</t>
  </si>
  <si>
    <t>0,822*(0,300*2+0,700*2)</t>
  </si>
  <si>
    <t>Koeficient rezerva: 0,250</t>
  </si>
  <si>
    <t>93657OA0</t>
  </si>
  <si>
    <t>Žebřík, kotvený do nosné kce střechy Z6</t>
  </si>
  <si>
    <t>NOVÝ ŽEBŘÍK</t>
  </si>
  <si>
    <t>- pozinkovaná ocel</t>
  </si>
  <si>
    <t>- výška: 1 000 mm</t>
  </si>
  <si>
    <t>- tloušťka materiálu: 3 mm</t>
  </si>
  <si>
    <t>- sestava včetně veškerého příslušenství</t>
  </si>
  <si>
    <t>- barva: přírozní pozinkovaná ocel</t>
  </si>
  <si>
    <t>- kotvený do nosné konstrukce střechy</t>
  </si>
  <si>
    <t>93884OA0</t>
  </si>
  <si>
    <t>Ošetření konstrukcí zakrytím, fólií</t>
  </si>
  <si>
    <t>Odkaz na mn. položky pořadí 102 : 384,64000</t>
  </si>
  <si>
    <t>Odkaz na mn. položky pořadí 87 : 53,20000</t>
  </si>
  <si>
    <t>941941031</t>
  </si>
  <si>
    <t>Montáž lešení leh.řad.s podlahami,š.do 1 m, H 10 m lešení rámové pronajaté</t>
  </si>
  <si>
    <t>RTS 23/ II</t>
  </si>
  <si>
    <t>Včetně kotvení lešení.</t>
  </si>
  <si>
    <t>dvě štítové stěny : (17,920+2*1,500)*(16,905+0,150)</t>
  </si>
  <si>
    <t>(20,550+2*1,500)*(17,320+0,150)</t>
  </si>
  <si>
    <t>941941111</t>
  </si>
  <si>
    <t>Pronájem lešení za den</t>
  </si>
  <si>
    <t>Nutno projednat reálnou položku zapůjčení s investorem a dle toho položku čerpat.</t>
  </si>
  <si>
    <t>Odkaz na mn. položky pořadí 24 : 768,20910*120</t>
  </si>
  <si>
    <t>941941832</t>
  </si>
  <si>
    <t>Demontáž lešení leh.řad.s podlahami,š.1 m, H 30 m lešení rámové pronajaté</t>
  </si>
  <si>
    <t>Odkaz na mn. položky pořadí 24 : 768,20910</t>
  </si>
  <si>
    <t>941955001</t>
  </si>
  <si>
    <t>Lešení lehké pomocné, výška podlahy do 1,2 m</t>
  </si>
  <si>
    <t>SDK : 60,47</t>
  </si>
  <si>
    <t xml:space="preserve">Po VZT a malování : </t>
  </si>
  <si>
    <t>107 : 13,25</t>
  </si>
  <si>
    <t>206 : 18,100</t>
  </si>
  <si>
    <t>312 : 22,720</t>
  </si>
  <si>
    <t>944944011</t>
  </si>
  <si>
    <t>Montáž ochranné sítě z umělých vláken</t>
  </si>
  <si>
    <t>944944031</t>
  </si>
  <si>
    <t>Příplatek za každý měsíc použití sítí k pol. 4011</t>
  </si>
  <si>
    <t>Odkaz na mn. položky pořadí 28 : 768,20910</t>
  </si>
  <si>
    <t>Koeficient : 4</t>
  </si>
  <si>
    <t>944944081</t>
  </si>
  <si>
    <t>Demontáž ochranné sítě z umělých vláken</t>
  </si>
  <si>
    <t>944945012</t>
  </si>
  <si>
    <t>Montáž záchytné stříšky H 4,5 m, šířky do 2 m</t>
  </si>
  <si>
    <t>20,550+17,920</t>
  </si>
  <si>
    <t>944945192</t>
  </si>
  <si>
    <t>Příplatek za každý měsíc použ.stříšky, k pol. 5012</t>
  </si>
  <si>
    <t>Odkaz na mn. položky pořadí 31 : 38,47000*4</t>
  </si>
  <si>
    <t>944945812</t>
  </si>
  <si>
    <t>Demontáž záchytné stříšky H 4,5 m, šířky do 2 m</t>
  </si>
  <si>
    <t>Odkaz na mn. položky pořadí 31 : 38,47000</t>
  </si>
  <si>
    <t>180256400100</t>
  </si>
  <si>
    <t>Výtah stavební osobonákladní 500 kg Geda 500 Z/ZP</t>
  </si>
  <si>
    <t>Sh</t>
  </si>
  <si>
    <t>STROJ</t>
  </si>
  <si>
    <t>Stroj</t>
  </si>
  <si>
    <t>POL6_</t>
  </si>
  <si>
    <t>952901111</t>
  </si>
  <si>
    <t>Vyčištění budov o výšce podlaží do 4 m</t>
  </si>
  <si>
    <t>chodba : 60,47</t>
  </si>
  <si>
    <t>schodiště : 25,370*3</t>
  </si>
  <si>
    <t>ostatní plochy : 50</t>
  </si>
  <si>
    <t>963016111</t>
  </si>
  <si>
    <t>Demontáž podhledu SDK, kovová kce., 1xoplášť.12,5 mm</t>
  </si>
  <si>
    <t>Odkaz na mn. položky pořadí 9 : 64,14000</t>
  </si>
  <si>
    <t>974031167</t>
  </si>
  <si>
    <t>Vysekání rýh ve zdi cihelné 15 x 30 cm</t>
  </si>
  <si>
    <t>Včetně pomocného lešení o výšce podlahy do 1900 mm a pro zatížení do 1,5 kPa  (150 kg/m2).</t>
  </si>
  <si>
    <t>VZT : 14,300</t>
  </si>
  <si>
    <t>974031169</t>
  </si>
  <si>
    <t>Příplat.za dalších 10cm š.rýhy ve zdi hl. do 15 cm</t>
  </si>
  <si>
    <t>Odkaz na mn. položky pořadí 37 : 14,30000*1,5</t>
  </si>
  <si>
    <t>974031287</t>
  </si>
  <si>
    <t>Vysekání rýh zeď cihelná u stropu 30 x 30 cm</t>
  </si>
  <si>
    <t>VZT ve zdi : 2,000</t>
  </si>
  <si>
    <t>981331111</t>
  </si>
  <si>
    <t>Demolice komínů z cihel.zdiva postup. rozebráním</t>
  </si>
  <si>
    <t>m3</t>
  </si>
  <si>
    <t>0,800*0,300*0,300</t>
  </si>
  <si>
    <t>999281111</t>
  </si>
  <si>
    <t>Přesun hmot pro opravy a údržbu do výšky 25 m</t>
  </si>
  <si>
    <t>Přesun hmot</t>
  </si>
  <si>
    <t>POL7_</t>
  </si>
  <si>
    <t>713161702</t>
  </si>
  <si>
    <t>Montáž tepelné izolace z desek, uložené na krokve shora, slepení přesahů fólie</t>
  </si>
  <si>
    <t xml:space="preserve">SO 03 : </t>
  </si>
  <si>
    <t>spádovka : 0,150*0,655*(21+18)</t>
  </si>
  <si>
    <t xml:space="preserve">SO 04 : </t>
  </si>
  <si>
    <t>713164111</t>
  </si>
  <si>
    <t>Montáž parozábrany na šikmé střechy shora</t>
  </si>
  <si>
    <t>283755528</t>
  </si>
  <si>
    <t>Desky z polyizokyanurátu s povrchem z hliníkové sendvičové fólie tl. 160 mm</t>
  </si>
  <si>
    <t>Pevnost vtlaku při 10 % deformaci 120 kPa. Deklarovaná hodnota součinitele tepelné vodivosti ? = 0,022 W/mK.</t>
  </si>
  <si>
    <t>Koeficient : 0,1</t>
  </si>
  <si>
    <t>631530003</t>
  </si>
  <si>
    <t>Rohož ze skelných vláken tl. 100 mm střešní</t>
  </si>
  <si>
    <t>do klínů : 0,150*0,655*(21+18)</t>
  </si>
  <si>
    <t>67352438</t>
  </si>
  <si>
    <t>Monolitická fólie s dvěma funkčními polymerními vrstvami a nosnou vrstvou z netkané textílie</t>
  </si>
  <si>
    <t>Plošná hmotnost 270 g/m2. Ekvivalentní difuzní tloušťka 0,02 (-0,01;+0,04) m. Ohebnost za nízkých teplot -40 °C. Odolnost proti pronikání vody W1. Třída těsnosti doplňkové hydroizolační vrstvy 2, 3, 4, 5, 6. Spoje přelepeny těsnicí páskou z butylkaučukového tmelu.</t>
  </si>
  <si>
    <t>Odkaz na mn. položky pořadí 43 : 437,84000*1,1</t>
  </si>
  <si>
    <t>998713103</t>
  </si>
  <si>
    <t>Přesun hmot pro izolace tepelné, výšky do 24 m</t>
  </si>
  <si>
    <t>721178116</t>
  </si>
  <si>
    <t>Potrubí PP odpadní - svislé, D 110 x 3,6 mm</t>
  </si>
  <si>
    <t>napojení na stávající kanalizaci, VZT : 5</t>
  </si>
  <si>
    <t>721178101</t>
  </si>
  <si>
    <t>Potrubí, D 32 x 2,0 mm</t>
  </si>
  <si>
    <t>odpadní k VZT : 40</t>
  </si>
  <si>
    <t>721290111</t>
  </si>
  <si>
    <t>Zkouška těsnosti kanalizace vodou DN 125 mm</t>
  </si>
  <si>
    <t>Odkaz na mn. položky pořadí 48 : 5,00000</t>
  </si>
  <si>
    <t>Odkaz na mn. položky pořadí 49 : 40,00000</t>
  </si>
  <si>
    <t>721194109Rpol</t>
  </si>
  <si>
    <t>Vyvedení odpadních výpustek a napojení na kanalizaci</t>
  </si>
  <si>
    <t>721225202Rpol</t>
  </si>
  <si>
    <t>Uzávěrka zápachová DN 32</t>
  </si>
  <si>
    <t>Kalkul</t>
  </si>
  <si>
    <t>998721103</t>
  </si>
  <si>
    <t>Přesun hmot pro vnitřní kanalizaci, výšky do 24 m</t>
  </si>
  <si>
    <t>762085153</t>
  </si>
  <si>
    <t xml:space="preserve">Hoblování tesařských prvků - ručně </t>
  </si>
  <si>
    <t>odhad narušených krokví : 5,000*(0,180*2+0,150)*(21+18)</t>
  </si>
  <si>
    <t>část bednění : 24,500</t>
  </si>
  <si>
    <t>28,700</t>
  </si>
  <si>
    <t>762341210</t>
  </si>
  <si>
    <t>Montáž bednění střech rovných, prkna hrubá na sraz</t>
  </si>
  <si>
    <t xml:space="preserve">SO04 zpětná montáž stávajících prken 2x : </t>
  </si>
  <si>
    <t>Odkaz na mn. položky pořadí 87 : 53,20000*2</t>
  </si>
  <si>
    <t>prkenné pobití navazující na náběhový klín z prken : 0,395*0,060*(18+21)</t>
  </si>
  <si>
    <t>762342203</t>
  </si>
  <si>
    <t>Montáž laťování střech, vzdálenost latí 22 - 36 cm včetně dodávky řeziva, latě 4/6 cm</t>
  </si>
  <si>
    <t>762342252</t>
  </si>
  <si>
    <t>Montáž kontralatí přes izolaci z tuhé pěny 160 mm včetně dodávky latě 60 x 40 mm</t>
  </si>
  <si>
    <t>Odkaz na mn. položky pořadí 57 : 384,64000</t>
  </si>
  <si>
    <t>762341811</t>
  </si>
  <si>
    <t>Demontáž bednění střech rovných z prken hrubých</t>
  </si>
  <si>
    <t xml:space="preserve">Skladba střechy SO02 : </t>
  </si>
  <si>
    <t>Odkaz na mn. položky pořadí 140 : 437,84000</t>
  </si>
  <si>
    <t>Koeficient 2x: 1</t>
  </si>
  <si>
    <t>762342811</t>
  </si>
  <si>
    <t>Demontáž laťování střech, rozteč latí do 22 cm</t>
  </si>
  <si>
    <t xml:space="preserve">Skladba střechy SO01 : </t>
  </si>
  <si>
    <t>Odkaz na mn. položky pořadí 112 : 384,64000</t>
  </si>
  <si>
    <t>762342814</t>
  </si>
  <si>
    <t>Demontáž dřevěných kontralatí</t>
  </si>
  <si>
    <t>762364114</t>
  </si>
  <si>
    <t>Montáž spádových klínů plochy do 120 cm2 ocel.spojkami</t>
  </si>
  <si>
    <t>0,425*(21+18)</t>
  </si>
  <si>
    <t>Montáž spádových klínů plochy do 120 cm2 ocel.spojkami včetně dodávky řeziva, fošny 6/14 cm</t>
  </si>
  <si>
    <t>0,655*(21+18)</t>
  </si>
  <si>
    <t>762361810</t>
  </si>
  <si>
    <t>Demontáž spádových klínů plochy do 120 cm2</t>
  </si>
  <si>
    <t>Skladba střechy SO02 : 0,650*(21+18)</t>
  </si>
  <si>
    <t>762395000</t>
  </si>
  <si>
    <t>Spojovací a ochranné prostředky pro střechy</t>
  </si>
  <si>
    <t>Odkaz na mn. položky pořadí 55 : 106,40000*0,2</t>
  </si>
  <si>
    <t>Odkaz na mn. položky pořadí 57 : 384,64048*0,0042</t>
  </si>
  <si>
    <t>Odkaz na mn. položky pořadí 58 : 384,64048*0,0042</t>
  </si>
  <si>
    <t>Odkaz na mn. položky pořadí 63 : 25,54500*0,01</t>
  </si>
  <si>
    <t>Odkaz na mn. položky pořadí 73 : 0,07937</t>
  </si>
  <si>
    <t>Odkaz na mn. položky pořadí 71 : 0,01849</t>
  </si>
  <si>
    <t>Odkaz na mn. položky pořadí 72 : 117,04000*0,02</t>
  </si>
  <si>
    <t>762911121</t>
  </si>
  <si>
    <t>Impregnace řeziva tlakovakuová Bochemit QB</t>
  </si>
  <si>
    <t>762991111</t>
  </si>
  <si>
    <t>Montáž a demontáž stavebního vrátku</t>
  </si>
  <si>
    <t>Instalace vrátku, uklínování v horní části dříku a osazení kladkového kolečka s lanem, včetně demontáže zařízení.</t>
  </si>
  <si>
    <t>762991121</t>
  </si>
  <si>
    <t>Pronájem lanového stavebního vrátku</t>
  </si>
  <si>
    <t>den</t>
  </si>
  <si>
    <t>311755046</t>
  </si>
  <si>
    <t>Spojka 140 x 45 x 2 mm</t>
  </si>
  <si>
    <t>21+18</t>
  </si>
  <si>
    <t>Koeficient : 1</t>
  </si>
  <si>
    <t>311755102</t>
  </si>
  <si>
    <t>Úhelník BV/Ú 40 x 60 x 60 mm</t>
  </si>
  <si>
    <t>18+21</t>
  </si>
  <si>
    <t>60511151</t>
  </si>
  <si>
    <t>Fošna stavební prismovaná SM/JD/BO š. max 160 mm, do 5 m</t>
  </si>
  <si>
    <t>prkenné pobití navazující na náběhový klín z prken : 0,395*0,060*(18+21)*0,020</t>
  </si>
  <si>
    <t>60512551</t>
  </si>
  <si>
    <t>Prkno hoblované SM kvalita AB, tl. 20 mm, š. 100 - 150 mm, 4 - 5 m</t>
  </si>
  <si>
    <t>Odkaz na mn. položky pořadí 55 : 106,40000*1,1</t>
  </si>
  <si>
    <t>60515247</t>
  </si>
  <si>
    <t>Hranol stavební SM do 160 x 160 mm, 1 - 4 m</t>
  </si>
  <si>
    <t>((0,424*0,160)/2)*0,060*(18+21)</t>
  </si>
  <si>
    <t>764211241</t>
  </si>
  <si>
    <t>Krytina hladká z Cu, svitky š. 640 mm, sklon do 30°</t>
  </si>
  <si>
    <t>včetně podkladní lepenky, spojovacích prostředků a zednické výpomoci.</t>
  </si>
  <si>
    <t>K9 : 3,500</t>
  </si>
  <si>
    <t>K10 : 5,500</t>
  </si>
  <si>
    <t>K11 : 4,200</t>
  </si>
  <si>
    <t>K12 : 1,500</t>
  </si>
  <si>
    <t>K13 : 4,600</t>
  </si>
  <si>
    <t>764221220</t>
  </si>
  <si>
    <t>Oplechování Cu říms pod nadříms.žlabem, rš 500 mm</t>
  </si>
  <si>
    <t>K1 : 3,000</t>
  </si>
  <si>
    <t>K2 : 5,200</t>
  </si>
  <si>
    <t>K3 : 4,000</t>
  </si>
  <si>
    <t>K4 : 1,500</t>
  </si>
  <si>
    <t>K5 : 4,500</t>
  </si>
  <si>
    <t>764232270</t>
  </si>
  <si>
    <t>Lemování Cu zdí,krycí pl. 2díly,tvr.kryt. rš 750mm</t>
  </si>
  <si>
    <t>včetně spojovacích prostředků a zednické výpomoci.</t>
  </si>
  <si>
    <t xml:space="preserve">napojení na okrasné atiky : </t>
  </si>
  <si>
    <t>Odkaz na mn. položky pořadí 97 : 68,05900</t>
  </si>
  <si>
    <t>komíny : 0,300*10+1,400*+0,900+0,700*3+0,300*2+0,300*6+1,400+0,700*3</t>
  </si>
  <si>
    <t>764239220</t>
  </si>
  <si>
    <t>Lemování z Cu, komínů na vln. krytině, v hřebeni</t>
  </si>
  <si>
    <t>Odkaz na mn. položky pořadí 90 : 2,40600</t>
  </si>
  <si>
    <t>764242240</t>
  </si>
  <si>
    <t>Lemování trub z Cu, hladká krytina, D do 200 mm</t>
  </si>
  <si>
    <t>764255203</t>
  </si>
  <si>
    <t>Žlaby z Cu plechu nástřešní oblé, rš 660 mm</t>
  </si>
  <si>
    <t>764291230</t>
  </si>
  <si>
    <t>Závětrná lišta z Cu plechu, rš 400 mm</t>
  </si>
  <si>
    <t>po obvodu budovy : 86,800</t>
  </si>
  <si>
    <t>764291240</t>
  </si>
  <si>
    <t>Závětrná lišta z Cu plechu, rš 500 mm</t>
  </si>
  <si>
    <t>Odkaz na mn. položky pořadí 84 : 101,55900</t>
  </si>
  <si>
    <t>764292240</t>
  </si>
  <si>
    <t>Úžlabí z Cu plechu, rš 500 mm</t>
  </si>
  <si>
    <t>vč. spojovacích prostředků.</t>
  </si>
  <si>
    <t>K14 : 9,000</t>
  </si>
  <si>
    <t>K15 : 12,000</t>
  </si>
  <si>
    <t>764295210</t>
  </si>
  <si>
    <t>Střešní dilatace z Cu, jednodílná, rš 250 mm</t>
  </si>
  <si>
    <t>včetně  spojovacích prostředků a zednické výpomoci.</t>
  </si>
  <si>
    <t>okna : 0,700*21+0,890*2+1,510*19</t>
  </si>
  <si>
    <t>764530240</t>
  </si>
  <si>
    <t>Oplechování zdí z Cu plechu, rš 500 mm</t>
  </si>
  <si>
    <t>včetně zednické výpomoci.</t>
  </si>
  <si>
    <t>K6 : 2*8,000</t>
  </si>
  <si>
    <t>K7 : 2*8,000</t>
  </si>
  <si>
    <t>K8 : 1*1,500</t>
  </si>
  <si>
    <t>764554202</t>
  </si>
  <si>
    <t>Odpadní trouby z Cu plechu, kruhové, D 100 mm</t>
  </si>
  <si>
    <t>Prodloužení dešť. svod : 1,000</t>
  </si>
  <si>
    <t>764774401</t>
  </si>
  <si>
    <t>Falc.krytina, svitky,š.500 mm,do 30°</t>
  </si>
  <si>
    <t>včetně těsnícího tmelu, příponek, spojovacího materiálu a pomocného lešení.</t>
  </si>
  <si>
    <t xml:space="preserve">SO03 : </t>
  </si>
  <si>
    <t>764811201</t>
  </si>
  <si>
    <t>Krytina hladká z lak. Pz tabulí 2 x 1 m, do 30°</t>
  </si>
  <si>
    <t>Skladba střechy SO04 : 24,500</t>
  </si>
  <si>
    <t>764892325</t>
  </si>
  <si>
    <t>Komínek odvětrávací, DN 125 mm, izolovaný</t>
  </si>
  <si>
    <t>včetně manžety a spojovacích prostředků.</t>
  </si>
  <si>
    <t>764331850</t>
  </si>
  <si>
    <t>Demontáž lemování zdí, rš 400 a 500 mm, do 30°</t>
  </si>
  <si>
    <t>štít : 8,000*4+1,500</t>
  </si>
  <si>
    <t>764339820</t>
  </si>
  <si>
    <t>Demontáž lemov. komínů v hřeb. vln. kryt, do 30°</t>
  </si>
  <si>
    <t>0,210+0,270+0,420</t>
  </si>
  <si>
    <t>0,255+0,210</t>
  </si>
  <si>
    <t>0,205+0,208*2+0,420</t>
  </si>
  <si>
    <t>764341831</t>
  </si>
  <si>
    <t>Demontáž lemov. trub D 150 mm, vln. kryt. do 30°</t>
  </si>
  <si>
    <t>764351836</t>
  </si>
  <si>
    <t>Demontáž háků, sklon do 30°</t>
  </si>
  <si>
    <t>764355810</t>
  </si>
  <si>
    <t>Demontáž žlabů nástřeš. oblých, rš 660 mm, do 30°</t>
  </si>
  <si>
    <t>3,5+5,200+4,000+1,500+4,500</t>
  </si>
  <si>
    <t>764361810</t>
  </si>
  <si>
    <t>Demontáž střešního okna ve vlnité krytině, do 30°</t>
  </si>
  <si>
    <t>střešní okna : 20</t>
  </si>
  <si>
    <t>výlez : 1</t>
  </si>
  <si>
    <t>764392850</t>
  </si>
  <si>
    <t>Demontáž úžlabí, rš 660 mm, sklon do 30°</t>
  </si>
  <si>
    <t>9,000+12,000</t>
  </si>
  <si>
    <t>764394831</t>
  </si>
  <si>
    <t xml:space="preserve">Demontáž hrany střechy </t>
  </si>
  <si>
    <t>3,500+5,500+4,200+1,500+4,600</t>
  </si>
  <si>
    <t>764430840</t>
  </si>
  <si>
    <t>Demontáž oplechování zdí,rš od 330 do 500 mm</t>
  </si>
  <si>
    <t>napojení na okrasné atiky : 17,350+11,575</t>
  </si>
  <si>
    <t>18,214+20,920</t>
  </si>
  <si>
    <t>764294200Rpol</t>
  </si>
  <si>
    <t>Podkladní pás z Cu plechu, rš 500 mm</t>
  </si>
  <si>
    <t>včetně spojovacích prostředků.</t>
  </si>
  <si>
    <t>764778133Rpol</t>
  </si>
  <si>
    <t>Protidešťová hlavice</t>
  </si>
  <si>
    <t>998764103</t>
  </si>
  <si>
    <t>Přesun hmot pro klempířské konstr., výšky do 24 m</t>
  </si>
  <si>
    <t>765318861</t>
  </si>
  <si>
    <t>Demontáž krytiny z hřebenáčů, zvětr.malta, do suti</t>
  </si>
  <si>
    <t>Skladba střechy SO01 : 14,775+10,805</t>
  </si>
  <si>
    <t>Přepočet na % spádu : (2,895+3,580+1,665+2,855+3,225+12,535)*1,015158</t>
  </si>
  <si>
    <t>765312523</t>
  </si>
  <si>
    <t>Krytina, střech ostatních</t>
  </si>
  <si>
    <t>Dodávka a montáž krytiny z tašek základních a větracích včetně spojovacích prostředků.</t>
  </si>
  <si>
    <t>Maloformátová krytina je definována použitím minimálně 12 ks/m2, keramická, červené barvy, přesný dekor bude vybrán před realizací po konzultaci NPÚ. Bude vybrána krytina, která má spotřebu 14,6 ks/m2 a hmotnost jedné tašky je 2,9 kg</t>
  </si>
  <si>
    <t>Skladba střechy SO03 : 36,400+29,640+25,600+5,120+19,200+21,120+31,680</t>
  </si>
  <si>
    <t>73,920+30,600+11,520+99,840</t>
  </si>
  <si>
    <t>765311722</t>
  </si>
  <si>
    <t xml:space="preserve">Větrací mřížka </t>
  </si>
  <si>
    <t>Dodávka a montáž větrací mřížky včetně spojovacích prostředků.</t>
  </si>
  <si>
    <t>Odkaz na mn. položky pořadí 79 : 18,20000</t>
  </si>
  <si>
    <t>765312374</t>
  </si>
  <si>
    <t>Střešní lávka, rošt 800 x 250 mm Z4</t>
  </si>
  <si>
    <t>Dodávka a montáž střešní lávky (2 ks držáků univerzálních, 2 ks držáku roštu a rošt).</t>
  </si>
  <si>
    <t>REVIZNÍ LÁVKA</t>
  </si>
  <si>
    <t>- ocelový rám, pororoštová výplň</t>
  </si>
  <si>
    <t>- rozměr lávky: 1 200x300 mm</t>
  </si>
  <si>
    <t>- tloušťka materiálu: 2 mm</t>
  </si>
  <si>
    <t>- bude se jednat o typový prvek</t>
  </si>
  <si>
    <t>765312563</t>
  </si>
  <si>
    <t>Ukončení plochy taškami okrajovými levými,</t>
  </si>
  <si>
    <t>(10,162+1,470+15,740)*1,015158</t>
  </si>
  <si>
    <t>Koeficient : -0,5</t>
  </si>
  <si>
    <t>765312566</t>
  </si>
  <si>
    <t>Ukončení plochy taškami okrajovými pravými</t>
  </si>
  <si>
    <t>Odkaz na mn. položky pořadí 105 : 13,89345</t>
  </si>
  <si>
    <t>765312572</t>
  </si>
  <si>
    <t>Hák protisněhový</t>
  </si>
  <si>
    <t>Dodávka a montáž protisněhového háku.</t>
  </si>
  <si>
    <t>5,200+2,100+3,750+4,300+1,500+2,940</t>
  </si>
  <si>
    <t>765312584</t>
  </si>
  <si>
    <t>Taška prostupová s nástavcem pro anténu</t>
  </si>
  <si>
    <t>765312589</t>
  </si>
  <si>
    <t>Taška prostupová s nástavcem odvětrání</t>
  </si>
  <si>
    <t>765313188</t>
  </si>
  <si>
    <t>Pás větrací okapní ochranný 5000/100 mm</t>
  </si>
  <si>
    <t>Dodávka a montáž ochranného okapního pásu.</t>
  </si>
  <si>
    <t>765312533</t>
  </si>
  <si>
    <t>Hřeben s větracím pásem kovovým</t>
  </si>
  <si>
    <t>765332810</t>
  </si>
  <si>
    <t>Demontáž betonové krytiny, na sucho, do suti</t>
  </si>
  <si>
    <t>Skladba střechy SO01 : 36,400+29,640+25,600+5,120+19,200+21,120+31,680</t>
  </si>
  <si>
    <t>765901221</t>
  </si>
  <si>
    <t xml:space="preserve">Zábrana parotěsná střech </t>
  </si>
  <si>
    <t>Dodávka a montáž hydroizolační fólie včetně spojovacích prostředků.</t>
  </si>
  <si>
    <t>765799312</t>
  </si>
  <si>
    <t>Montáž fólie na bednění přibitím vč. dodávky fólie</t>
  </si>
  <si>
    <t>Dodávka a montáž fólie, spojovací pásky včetně spojovacích prostředků.</t>
  </si>
  <si>
    <t>Nová vícevrstvá polypropylenová folie s nakašírovanou strukturovanou rohoží z polypropylenových vláken. Plošná hmostnost fóle 150 g/m2</t>
  </si>
  <si>
    <t>62852281</t>
  </si>
  <si>
    <t>Samolepící pás z SBS modifikovaného asfaltu, vložkou z hliníkové fólie kašírované polyesterovou</t>
  </si>
  <si>
    <t>o plošné hmotnosti 120 g/m2, na povrchu s polyesterovou střiží. Odolnost proti stékání 70 °C. Ohebnost za nízkých teplot -20 °C. Faktor difuzního odporu 280 000 (±20 000).</t>
  </si>
  <si>
    <t>Odkaz na mn. položky pořadí 113 : 822,48000*1,1</t>
  </si>
  <si>
    <t>998765103</t>
  </si>
  <si>
    <t>Přesun hmot pro krytiny tvrdé, výšky do 24 m</t>
  </si>
  <si>
    <t>446122001</t>
  </si>
  <si>
    <t>Montáž nadstřešních dílců - výlezů na střechu, Z3</t>
  </si>
  <si>
    <t>766492100</t>
  </si>
  <si>
    <t>Montáž obložení ostění</t>
  </si>
  <si>
    <t>0,200*(0,700*19*2+1,510*19*2+0,700*2+0,890*2+0,730*2+1,100*2+0,600*2+0,900*2)</t>
  </si>
  <si>
    <t>766624043</t>
  </si>
  <si>
    <t>Montáž střešních oken rozměr 70/140 - 160 cm</t>
  </si>
  <si>
    <t>766624046</t>
  </si>
  <si>
    <t>Montáž střešních oken rozměr 70/89 cm</t>
  </si>
  <si>
    <t>766624047</t>
  </si>
  <si>
    <t>Montáž zateplovací sady pro střešní okna</t>
  </si>
  <si>
    <t>766624052</t>
  </si>
  <si>
    <t>Montáž střešního výlezu rozměr 46/61 cm, Z5</t>
  </si>
  <si>
    <t>766624064</t>
  </si>
  <si>
    <t>Montáž zastiňujících rolet střešních oken, Z1,2</t>
  </si>
  <si>
    <t>766624051</t>
  </si>
  <si>
    <t>Montáž světlovodu, otvor v krytině a v podhledu, Z7</t>
  </si>
  <si>
    <t>766699733</t>
  </si>
  <si>
    <t>Překrytí spár lištou z tvrdého dřeva, profilované</t>
  </si>
  <si>
    <t>(0,730*19*2+1,730*19*2+0,730*2+0,990*2+0,730*2+1,100*2+0,600*2+0,900*2)</t>
  </si>
  <si>
    <t>6114025055Rpol</t>
  </si>
  <si>
    <t>Okno střešní 700/890, O2</t>
  </si>
  <si>
    <t>- okenní sestava včetně vnitřního</t>
  </si>
  <si>
    <t>nástavného prstence</t>
  </si>
  <si>
    <t>- střešní okno</t>
  </si>
  <si>
    <t>- jedno křídlo kyvné</t>
  </si>
  <si>
    <t>- dřevěný rám, sklo čiré</t>
  </si>
  <si>
    <t>- barva přírodní dřevo (interiér/exteriér)</t>
  </si>
  <si>
    <t>- součinitel prostupu tepla</t>
  </si>
  <si>
    <t>min. UW = 1,10 W/m2K</t>
  </si>
  <si>
    <t>- před realizací NUTNO OVĚŘIT skutečné</t>
  </si>
  <si>
    <t>rozměry na stavbě</t>
  </si>
  <si>
    <t>6114025060Rpol</t>
  </si>
  <si>
    <t>Okno střešní 700/1510, O1</t>
  </si>
  <si>
    <t>61140282.ARpol</t>
  </si>
  <si>
    <t>Lemování okna 700/890</t>
  </si>
  <si>
    <t>61140286.ARpol</t>
  </si>
  <si>
    <t>Lemování okna 700/1510</t>
  </si>
  <si>
    <t>611405904Rpol</t>
  </si>
  <si>
    <t>Sada zateplovací 700/890</t>
  </si>
  <si>
    <t>611405909Rpol</t>
  </si>
  <si>
    <t>Sada zateplovací 700/1510</t>
  </si>
  <si>
    <t>61140593</t>
  </si>
  <si>
    <t>Světlovod 470 x 470 mm, d = 350 mm, Z7</t>
  </si>
  <si>
    <t>NOVÝ KRUHOVÝ SVĚTLOVOD</t>
  </si>
  <si>
    <t>- délka: 1,0-1,7 m (tubus), s možností prodloužení o 6 m</t>
  </si>
  <si>
    <t>- průměr:350 mm (tubus)</t>
  </si>
  <si>
    <t>- lemovací rám: 470x470 mm</t>
  </si>
  <si>
    <t>- sklon střechy: 15-60°</t>
  </si>
  <si>
    <t>- odrazivost: AŽ 98 %</t>
  </si>
  <si>
    <t>- rám horní: čtvercový s tvrzeným samočistitelným sklem tl. 4 mm</t>
  </si>
  <si>
    <t>- rám dolní: plastový rám s dvojitým akrylátovým sklem</t>
  </si>
  <si>
    <t>- sestava včetně veškerého příslušenstvÍ</t>
  </si>
  <si>
    <t>- světlovody musí být provedeny jako chráněné na požární</t>
  </si>
  <si>
    <t>odolnost 30 minut v provedení EI (při průchodu světlovodů</t>
  </si>
  <si>
    <t>podstřešním prostorem se světlovody dle návodu výrobce obalí</t>
  </si>
  <si>
    <t>protipožární vrstvou - tepelnou izolací</t>
  </si>
  <si>
    <t>6114060092Rpol</t>
  </si>
  <si>
    <t>Výlez střešní 730/1100 Z3</t>
  </si>
  <si>
    <t>VÝLEZ NA ŠIKMOU STŘECHU</t>
  </si>
  <si>
    <t>- manuální ovládání</t>
  </si>
  <si>
    <t>- rozměr: 730x1 100 mm</t>
  </si>
  <si>
    <t>- jedno křídlo výklopné</t>
  </si>
  <si>
    <t>- součinitel prostupu tepla min. UW = 1,10 W/m2K</t>
  </si>
  <si>
    <t>- před realizací NUTNO OVĚŘIT skutečné rozměry na stavbě</t>
  </si>
  <si>
    <t>61140600Rpol</t>
  </si>
  <si>
    <t>Výlez střešní 600/900 do půdních prostor, Z5</t>
  </si>
  <si>
    <t>VÝLEZ DO PODSTŘEŠNÍHO PROSTORU</t>
  </si>
  <si>
    <t>- rozměr: 600x900 mm</t>
  </si>
  <si>
    <t>- součástí výlezu je stahovací schodiště</t>
  </si>
  <si>
    <t>- dřevěný rám</t>
  </si>
  <si>
    <t>- barva bílá (interiér/exteriér)</t>
  </si>
  <si>
    <t>- bez požadavku na součinitel prostupu tepla</t>
  </si>
  <si>
    <t>- POŽADAVEK NA POŽÁRNÍ ODOLNOST: EI15 DP3</t>
  </si>
  <si>
    <t>611406704Rpol</t>
  </si>
  <si>
    <t>Roleta vnitřní zatemňující 700/890, Z2</t>
  </si>
  <si>
    <t>VNITŘNÍ ROLETY</t>
  </si>
  <si>
    <t>- rozměr okna: 730x990 mm</t>
  </si>
  <si>
    <t>- materiál: látka</t>
  </si>
  <si>
    <t>- barva: béžová</t>
  </si>
  <si>
    <t>- realizační firma je povinna před realizací prověřit</t>
  </si>
  <si>
    <t>všechny rozměry</t>
  </si>
  <si>
    <t>6114067091Rpol</t>
  </si>
  <si>
    <t>Roleta vnitřní zatemňující 700/1510, Z1</t>
  </si>
  <si>
    <t>- rozměr okna: 730x1 730 mm</t>
  </si>
  <si>
    <t>61191684</t>
  </si>
  <si>
    <t>Palubka obkladová SM jakost A/B, tl. 19 mm, šířka 116 mm</t>
  </si>
  <si>
    <t>Odkaz na mn. položky pořadí 118 : 18,76400*1,04</t>
  </si>
  <si>
    <t>614100030000</t>
  </si>
  <si>
    <t>Lišta pod 9 x 30 mm</t>
  </si>
  <si>
    <t>Odkaz na mn. položky pořadí 125 : 103,58000*1,04</t>
  </si>
  <si>
    <t>998766103</t>
  </si>
  <si>
    <t>Přesun hmot pro truhlářské konstr., výšky do 24 m</t>
  </si>
  <si>
    <t>767392802</t>
  </si>
  <si>
    <t>Demontáž krytin střech z plechů, šroubovaných</t>
  </si>
  <si>
    <t>Skladba střechy SO02 : 24,500</t>
  </si>
  <si>
    <t xml:space="preserve">S03 : </t>
  </si>
  <si>
    <t>767584801</t>
  </si>
  <si>
    <t>Demontáž zářivkových těles</t>
  </si>
  <si>
    <t>767851801</t>
  </si>
  <si>
    <t>Demontáž komínových lávek - pochůz. konstrukce</t>
  </si>
  <si>
    <t>767882133</t>
  </si>
  <si>
    <t>Třmen ETR, závit M8, pro potrubí  33-42 mm</t>
  </si>
  <si>
    <t xml:space="preserve">závěs na potrubí VZT : </t>
  </si>
  <si>
    <t>Odkaz na mn. položky pořadí 49 : 40,00000*1,25</t>
  </si>
  <si>
    <t>767883224</t>
  </si>
  <si>
    <t>Objímka dvoušroubová, upínací sestava, ODS pro potrubí průměru 32 - 37 mm</t>
  </si>
  <si>
    <t>767840000Rpol</t>
  </si>
  <si>
    <t>Záchytný systém střechy</t>
  </si>
  <si>
    <t>28652460.A</t>
  </si>
  <si>
    <t>Souprava izolace ke kotvící destičce</t>
  </si>
  <si>
    <t>286544012</t>
  </si>
  <si>
    <t>Elektrospojka d 32 mm PP-RCT</t>
  </si>
  <si>
    <t>998767203</t>
  </si>
  <si>
    <t>Přesun hmot pro zámečnické konstr., výšky do 24 m</t>
  </si>
  <si>
    <t>783726200</t>
  </si>
  <si>
    <t>Nátěr synt. lazurovací tesařských konstr. 2x lak</t>
  </si>
  <si>
    <t>Odkaz na mn. položky pořadí 54 : 152,65000</t>
  </si>
  <si>
    <t>Odkaz na mn. položky pořadí 118 : 18,76400*2</t>
  </si>
  <si>
    <t>Odkaz na mn. položky pořadí 55 : 106,40000*2</t>
  </si>
  <si>
    <t>783782205</t>
  </si>
  <si>
    <t>Nátěr tesařských konstrukcí Bochemitem QB 2x</t>
  </si>
  <si>
    <t>včetně montáže, dodávky a demontáže lešení.</t>
  </si>
  <si>
    <t>Odkaz na mn. položky pořadí 149 : 402,97800</t>
  </si>
  <si>
    <t>784191201</t>
  </si>
  <si>
    <t>Penetrace podkladu hloubková 1x</t>
  </si>
  <si>
    <t xml:space="preserve">Po VZT : </t>
  </si>
  <si>
    <t>1NP obřadní síň : 4,885*16,020-0,900*2,020</t>
  </si>
  <si>
    <t>2NP kancelář III : 17,490*3,325-0,900*2,020-1,000*2,020-1,395*2,540-2,340*2,500</t>
  </si>
  <si>
    <t>podkroví kanc X : 3,325*21,645-1,330*2,540</t>
  </si>
  <si>
    <t xml:space="preserve">ostění : </t>
  </si>
  <si>
    <t>Odkaz na mn. položky pořadí 118 : 18,76400</t>
  </si>
  <si>
    <t>784195412</t>
  </si>
  <si>
    <t>Malba, bílá, bez penetrace, 2 x</t>
  </si>
  <si>
    <t>Odkaz na mn. položky pořadí 151 : 208,71808</t>
  </si>
  <si>
    <t>784401801Rpol</t>
  </si>
  <si>
    <t>Odstranění malby obroušením H do 3,8 m</t>
  </si>
  <si>
    <t>210010320</t>
  </si>
  <si>
    <t>Krabice přístrojová KP, se zapojením, kruhová jednoduchá</t>
  </si>
  <si>
    <t>210010535</t>
  </si>
  <si>
    <t>Zapojení vodiče do wago svorky</t>
  </si>
  <si>
    <t>210201526</t>
  </si>
  <si>
    <t>Svítidlo LED technické stropní vestavné</t>
  </si>
  <si>
    <t>210810005</t>
  </si>
  <si>
    <t>Kabel CYKY-m 750 V 3 x 1,5 mm2 volně uložený včetně dodávky kabelu</t>
  </si>
  <si>
    <t>12*0,500</t>
  </si>
  <si>
    <t>34561409</t>
  </si>
  <si>
    <t>Svorka WAGO 3 x 1,5 mm2</t>
  </si>
  <si>
    <t>345715555</t>
  </si>
  <si>
    <t xml:space="preserve">Víčko krabice </t>
  </si>
  <si>
    <t>34814161</t>
  </si>
  <si>
    <t>Svítidlo stropní interiérové LED</t>
  </si>
  <si>
    <t>449865011</t>
  </si>
  <si>
    <t xml:space="preserve">Krabice zápustná do podhledu </t>
  </si>
  <si>
    <t>220711301</t>
  </si>
  <si>
    <t>Montáž požárního čidla</t>
  </si>
  <si>
    <t>Montáž včetně napojení kabelů.</t>
  </si>
  <si>
    <t>741Z02OA0</t>
  </si>
  <si>
    <t>Demontáž požárniho čidla</t>
  </si>
  <si>
    <t>449861110Rol</t>
  </si>
  <si>
    <t xml:space="preserve">Požární čidlo </t>
  </si>
  <si>
    <t>72400000Rpol</t>
  </si>
  <si>
    <t>Demontáž a zpětná montáž klimatizačních jednotek</t>
  </si>
  <si>
    <t>72400001Rpol</t>
  </si>
  <si>
    <t>Náhradní zdroj klimatizace servrovny</t>
  </si>
  <si>
    <t>741Z06OA0</t>
  </si>
  <si>
    <t>Demontáž hromosvodového vedení</t>
  </si>
  <si>
    <t>11,525+2*0,500+14,775+10,860+17,790+20,490</t>
  </si>
  <si>
    <t>9,284+0,500*2+12,495</t>
  </si>
  <si>
    <t>979951161</t>
  </si>
  <si>
    <t>Výkup kovů - zinek, plechy</t>
  </si>
  <si>
    <t>Pro vyjádření výnosu ve prospěch zhotovitele je nutné jednotkovou cenu uvést se záporným znaménkem. (Získaná částka ponižuje náklad stavby.)</t>
  </si>
  <si>
    <t>Odkaz na dem. hmot. položky pořadí 89 : 0,09983</t>
  </si>
  <si>
    <t>Odkaz na dem. hmot. položky pořadí 90 : 0,01735</t>
  </si>
  <si>
    <t>Odkaz na dem. hmot. položky pořadí 91 : 0,03050</t>
  </si>
  <si>
    <t>Odkaz na dem. hmot. položky pořadí 92 : 0,01920</t>
  </si>
  <si>
    <t>Odkaz na dem. hmot. položky pořadí 93 : 0,09631</t>
  </si>
  <si>
    <t>Odkaz na dem. hmot. položky pořadí 94 : 0,42168</t>
  </si>
  <si>
    <t>Odkaz na dem. hmot. položky pořadí 95 : 0,07917</t>
  </si>
  <si>
    <t>Odkaz na dem. hmot. položky pořadí 96 : 0,00405</t>
  </si>
  <si>
    <t>Odkaz na dem. hmot. položky pořadí 97 : 0,15654</t>
  </si>
  <si>
    <t>Odkaz na dem. hmot. položky pořadí 140 : 3,06488</t>
  </si>
  <si>
    <t>Odkaz na dem. hmot. položky pořadí 142 : 0,02850</t>
  </si>
  <si>
    <t>979011311</t>
  </si>
  <si>
    <t>Svislá doprava suti a vybouraných hmot shozem</t>
  </si>
  <si>
    <t>Odkaz na dem. hmot. položky pořadí 59 : 13,13520</t>
  </si>
  <si>
    <t>Odkaz na dem. hmot. položky pořadí 60 : 2,69248</t>
  </si>
  <si>
    <t>Odkaz na dem. hmot. položky pořadí 61 : 0,55773</t>
  </si>
  <si>
    <t>Odkaz na dem. hmot. položky pořadí 64 : 0,15210</t>
  </si>
  <si>
    <t>Odkaz na dem. hmot. položky pořadí 101 : 1,21303</t>
  </si>
  <si>
    <t>Odkaz na dem. hmot. položky pořadí 112 : 19,23200</t>
  </si>
  <si>
    <t>979990107</t>
  </si>
  <si>
    <t>Poplatek za uložení suti - směs betonu, cihel, dřeva, skupina odpadu 170904</t>
  </si>
  <si>
    <t>Odkaz na dem. hmot. položky pořadí 40 : 0,12960</t>
  </si>
  <si>
    <t>Odkaz na dem. hmot. položky pořadí 37 : 1,15830</t>
  </si>
  <si>
    <t>Odkaz na dem. hmot. položky pořadí 38 : 0,85800</t>
  </si>
  <si>
    <t>Odkaz na dem. hmot. položky pořadí 39 : 0,20200</t>
  </si>
  <si>
    <t>979990110</t>
  </si>
  <si>
    <t>Poplatek za uložení suti - sádrokartonové desky, skupina odpadu 170802</t>
  </si>
  <si>
    <t>Odkaz na dem. hmot. položky pořadí 36 : 0,75878</t>
  </si>
  <si>
    <t>979082111</t>
  </si>
  <si>
    <t>Vnitrostaveništní doprava suti do 10 m</t>
  </si>
  <si>
    <t>Přesun suti</t>
  </si>
  <si>
    <t>POL8_</t>
  </si>
  <si>
    <t>979083114</t>
  </si>
  <si>
    <t>Vodorovné přemístění suti na skládku do 3000 m</t>
  </si>
  <si>
    <t>979093111</t>
  </si>
  <si>
    <t>Uložení suti na skládku bez zhutnění</t>
  </si>
  <si>
    <t>005121 R</t>
  </si>
  <si>
    <t>Zařízení staveniště</t>
  </si>
  <si>
    <t>Soubor</t>
  </si>
  <si>
    <t>VRN</t>
  </si>
  <si>
    <t>POL99_2</t>
  </si>
  <si>
    <t>Veškeré náklady spojené s vybudováním, provozem a odstraněním zařízení staveniště.</t>
  </si>
  <si>
    <t>00523  R</t>
  </si>
  <si>
    <t>Zkoušky a revize</t>
  </si>
  <si>
    <t>POL99_8</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</si>
  <si>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</si>
  <si>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</si>
  <si>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</si>
  <si>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</si>
  <si>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00511 Rpol</t>
  </si>
  <si>
    <t xml:space="preserve">Statické posouzení </t>
  </si>
  <si>
    <t>Dodatečné statické posouzení krovové soustavy pro odkrytí záklopu</t>
  </si>
  <si>
    <t>Dodatečné posouzení (statické, vizuální) vhodnosti použití stávajících závitových tyčí, které nejsou součástí řešené PD</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</si>
  <si>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</si>
  <si>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</si>
  <si>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</si>
  <si>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005211030R</t>
  </si>
  <si>
    <t xml:space="preserve">Dočasná dopravní opatření </t>
  </si>
  <si>
    <t>Dodání dopravních značek a světelné signalizace, jejich rozmístění a přemísťování a jejich údržba v průběhu výstavby včetně následného odstranění po ukončení stavebních prací.</t>
  </si>
  <si>
    <t>SUM</t>
  </si>
  <si>
    <t>JKSO:</t>
  </si>
  <si>
    <t>801</t>
  </si>
  <si>
    <t>Budovy občanské výstavby</t>
  </si>
  <si>
    <t>JKSO</t>
  </si>
  <si>
    <t>6681 m3</t>
  </si>
  <si>
    <t>svislá nosná konstrukce zděná z cihel,tvárnic, bloků</t>
  </si>
  <si>
    <t>JKSOChar</t>
  </si>
  <si>
    <t>rekonstrukce a modernizace objektu s opravou</t>
  </si>
  <si>
    <t>JKSOAkce</t>
  </si>
  <si>
    <t>Poznámky uchazeče k zadání</t>
  </si>
  <si>
    <t>POPUZIV</t>
  </si>
  <si>
    <t>END</t>
  </si>
  <si>
    <t>Pol__0001</t>
  </si>
  <si>
    <t>Vodič CY6 žl.zel.</t>
  </si>
  <si>
    <t>POL1_1</t>
  </si>
  <si>
    <t>Pol__0002</t>
  </si>
  <si>
    <t>Kabel CYKY 5Jx2,5</t>
  </si>
  <si>
    <t>Pol__0003</t>
  </si>
  <si>
    <t>Přepětová ochrana B+C pro 3f kabel do 20A, včetně krabice pod omítku</t>
  </si>
  <si>
    <t>Pol__0004</t>
  </si>
  <si>
    <t>Kabel CXKH-R-J 3x1,5 B2ca s1 d0</t>
  </si>
  <si>
    <t>Pol__0005</t>
  </si>
  <si>
    <t>Podružný materiál, PPV</t>
  </si>
  <si>
    <t>Pol__0006</t>
  </si>
  <si>
    <t>Doplnění rozvaděče RP - 2x3/16A/C</t>
  </si>
  <si>
    <t>Pol__0007</t>
  </si>
  <si>
    <t>Doplnění rozvaděče RPK4 - 3x1/10A</t>
  </si>
  <si>
    <t>Pol__0008</t>
  </si>
  <si>
    <t>Pol__0009</t>
  </si>
  <si>
    <t>Ukončení vodičů v rozvaděči – do 3x2,5</t>
  </si>
  <si>
    <t>Pol__0010</t>
  </si>
  <si>
    <t>Ukončení vodičů v rozvaděči – do 5x4</t>
  </si>
  <si>
    <t>Pol__0011</t>
  </si>
  <si>
    <t>Pol__0012</t>
  </si>
  <si>
    <t>Vodič AlMgSi o8 včetně podpěrna krytinu</t>
  </si>
  <si>
    <t>Pol__0013</t>
  </si>
  <si>
    <t>Vodič AlMgSi o8 včetně podpěrna fasádu</t>
  </si>
  <si>
    <t>Pol__0014</t>
  </si>
  <si>
    <t>Drátový Jímač v=60cm vč.svorek</t>
  </si>
  <si>
    <t>Pol__0015</t>
  </si>
  <si>
    <t>Izolovaný jímač k STA včetně svorek</t>
  </si>
  <si>
    <t>Pol__0016</t>
  </si>
  <si>
    <t>Jímací tyč dl.1,5m vč. Uchycení na komín</t>
  </si>
  <si>
    <t>Pol__0017</t>
  </si>
  <si>
    <t>Jímací tyč  dl.2m  vč.kotvení do krovu</t>
  </si>
  <si>
    <t>Pol__0018</t>
  </si>
  <si>
    <t>Označovací štítek</t>
  </si>
  <si>
    <t>Pol__0019</t>
  </si>
  <si>
    <t>Ochranný úhelník OÚ vč. držáků</t>
  </si>
  <si>
    <t>Pol__0020</t>
  </si>
  <si>
    <t>Svorka SS</t>
  </si>
  <si>
    <t>Pol__0021</t>
  </si>
  <si>
    <t>SP1</t>
  </si>
  <si>
    <t>Pol__0022</t>
  </si>
  <si>
    <t>SO</t>
  </si>
  <si>
    <t>Pol__0023</t>
  </si>
  <si>
    <t>SO s příchytkou (okap)</t>
  </si>
  <si>
    <t>Pol__0024</t>
  </si>
  <si>
    <t>SZ</t>
  </si>
  <si>
    <t>Pol__0025</t>
  </si>
  <si>
    <t>Pol__0026</t>
  </si>
  <si>
    <t>Koordinace kabelových tras a ostatních profesí</t>
  </si>
  <si>
    <t>hod</t>
  </si>
  <si>
    <t>Pol__0027</t>
  </si>
  <si>
    <t>Úprava rozvaděče RP - krycí plech, drátování, úprava stávajícího rozvaděče</t>
  </si>
  <si>
    <t>Pol__0028</t>
  </si>
  <si>
    <t>Úprava rozvaděče RP4 - krycí plech, drátování, úprava stávajícího rozvaděče</t>
  </si>
  <si>
    <t>Pol__0029</t>
  </si>
  <si>
    <t>Stavební přípomoce (vrtání, sedkání, drážkování,prostupy, hrubé zahození šliců)</t>
  </si>
  <si>
    <t>Pol__0030</t>
  </si>
  <si>
    <t>Vzorkování (předložení, odsouhlasení) pohledových a designových prvků, vč. zařízení vzorkovacího prostoru.</t>
  </si>
  <si>
    <t>Pol__0031</t>
  </si>
  <si>
    <t>Napojení zařízení VZT, KCHJ</t>
  </si>
  <si>
    <t>Pol__0032</t>
  </si>
  <si>
    <t>Ekologická likvidace odpadového materiálu</t>
  </si>
  <si>
    <t>kpl</t>
  </si>
  <si>
    <t>Pol__0033</t>
  </si>
  <si>
    <t>Značení systémů – štítky, popisky</t>
  </si>
  <si>
    <t>Pol__0034</t>
  </si>
  <si>
    <t>Zakreslení skutečného provedení el.instalace</t>
  </si>
  <si>
    <t>Pol__0035</t>
  </si>
  <si>
    <t>Práce ve výškách příplatek</t>
  </si>
  <si>
    <t>Pol__0036</t>
  </si>
  <si>
    <t>Revize uzemnění</t>
  </si>
  <si>
    <t>Pol__0037</t>
  </si>
  <si>
    <t>Revize elektroinstalace dle ČSN 33 1500, ČSN 33 2000-6</t>
  </si>
  <si>
    <t>Pol__0038</t>
  </si>
  <si>
    <t>Revize zařízení pro ochranu před bleskem dle ČSN 33 1500 a ČSN EN 62305</t>
  </si>
  <si>
    <t>Pol__0039</t>
  </si>
  <si>
    <t>Zdvihací plošiny</t>
  </si>
  <si>
    <t>Distributor pro 2 jednotky</t>
  </si>
  <si>
    <t>PHE, C recyklační poplatek ostatní zařízení do 10kg</t>
  </si>
  <si>
    <t>Refnet pro 2 distributory k Venkovní jednotce</t>
  </si>
  <si>
    <t>Chladící kapalina</t>
  </si>
  <si>
    <t>Pol__0023a</t>
  </si>
  <si>
    <t>Servis klimatizace po dobu záruky</t>
  </si>
  <si>
    <t>B - Venkovní jednotka 12,3/13,5 kW, invertor</t>
  </si>
  <si>
    <t>PHE, A recyklační poplatek klimatizační zařízení</t>
  </si>
  <si>
    <t>Vnitřní nástěnná jednotka 2,5/3,2 kW, Standard Plus, multi-split, R32</t>
  </si>
  <si>
    <t>Distributor pro 3 jednotky</t>
  </si>
  <si>
    <t>Refnet pro 2 distributory k venkovní jednotce</t>
  </si>
  <si>
    <t>A - Venkovní jednotka 12,3/13,5 kW, invertor</t>
  </si>
  <si>
    <t>Vnitřní nástěnná jednotka 3,5/3,8 kW, Standard Plus, multi-split, R32</t>
  </si>
  <si>
    <t>Vnitřní nástěnná jednotka 2,1/2,3 kW, Standard Plus, multi</t>
  </si>
  <si>
    <t>723163101Rpol</t>
  </si>
  <si>
    <t>Potrubí z měděných plynových trubek D 10 x 1,0 mm</t>
  </si>
  <si>
    <t>Včetně pomocného lešení o výšce podlahy do 1900 mm a pro zatížení do 1,5 kPa.</t>
  </si>
  <si>
    <t>723163104Rpol</t>
  </si>
  <si>
    <t>Potrubí z měděných plynových trubek D 19 x 1,0 mm</t>
  </si>
  <si>
    <t>723166001</t>
  </si>
  <si>
    <t>Zhotovení ohybu jednoduchého na potrubí Cu D 6 - 12 mm, plyn</t>
  </si>
  <si>
    <t>723166004</t>
  </si>
  <si>
    <t>Zhotovení ohybu jednoduchého na potrubí Cu D 22 mm, plyn</t>
  </si>
  <si>
    <t>723239103</t>
  </si>
  <si>
    <t>Montáž plynovodních armatur, 2 závity, G 1"</t>
  </si>
  <si>
    <t>42295001</t>
  </si>
  <si>
    <t>Armatury a tvarovky celkem</t>
  </si>
  <si>
    <t>Kč</t>
  </si>
  <si>
    <t>998723102</t>
  </si>
  <si>
    <t>Přesun hmot pro vnitřní plynovod, výšky do 12 m</t>
  </si>
  <si>
    <t>733164101</t>
  </si>
  <si>
    <t>Montáž potrubí z měděných trubek D 6-12mm</t>
  </si>
  <si>
    <t>D6 : 30</t>
  </si>
  <si>
    <t>D10 : 50</t>
  </si>
  <si>
    <t>19632615</t>
  </si>
  <si>
    <t>Trubka měděná 6 x 1,0 mm</t>
  </si>
  <si>
    <t>D6 : 30,000*1,03</t>
  </si>
  <si>
    <t>19632330</t>
  </si>
  <si>
    <t>Trubka měděná, 10 x 1,0 mm</t>
  </si>
  <si>
    <t>50,00*1,03</t>
  </si>
  <si>
    <t>733165001</t>
  </si>
  <si>
    <t>Montáž tvar.vytáp.Cu pájené D6-12mm 1spoj</t>
  </si>
  <si>
    <t>Odkaz na mn. položky pořadí 32 : 80,00000</t>
  </si>
  <si>
    <t>19632974</t>
  </si>
  <si>
    <t>Oblouk 90° 5001A 6 mm konce na vnitřní a vnější pájení</t>
  </si>
  <si>
    <t>19632976</t>
  </si>
  <si>
    <t>Oblouk 90° 5001A 10 mm konce na vnitřní a vnější pájení</t>
  </si>
  <si>
    <t>19633012</t>
  </si>
  <si>
    <t>T-kus 5130 6 mm konce na vnitřní pájení</t>
  </si>
  <si>
    <t>19633014</t>
  </si>
  <si>
    <t>T-kus 5130 10 mm konce na vnitřní pájení</t>
  </si>
  <si>
    <t>1963302830</t>
  </si>
  <si>
    <t>Nátrubek 5270, se zarážkou a konci, průměr 6 mm</t>
  </si>
  <si>
    <t>1963302832</t>
  </si>
  <si>
    <t>Nátrubek 5270, se zarážkou a konci, průměr 10 mm</t>
  </si>
  <si>
    <t>998733103</t>
  </si>
  <si>
    <t>Přesun hmot pro rozvody potrubí, výšky do 24 m</t>
  </si>
  <si>
    <t>767883223</t>
  </si>
  <si>
    <t>Objímka dvoušroubová, upínací sestava</t>
  </si>
  <si>
    <t>Odkaz na mn. položky pořadí 45 : 106,00000</t>
  </si>
  <si>
    <t>Objímka dvoušroubová, upínací sestav pro potrubí průměru 15 - 19 mm</t>
  </si>
  <si>
    <t>Odkaz na mn. položky pořadí 46 : 50,00000</t>
  </si>
  <si>
    <t>767882121</t>
  </si>
  <si>
    <t>Třmen ETR, závit M6, pro potrubí  8-13 mm</t>
  </si>
  <si>
    <t>Odkaz na mn. položky pořadí 25 : 26,00000</t>
  </si>
  <si>
    <t>767882123</t>
  </si>
  <si>
    <t>Třmen ETR, závit M6, pro potrubí  15-21 mm</t>
  </si>
  <si>
    <t xml:space="preserve">závěs na potrubí : </t>
  </si>
  <si>
    <t>Odkaz na mn. položky pořadí 26 : 50,00000</t>
  </si>
  <si>
    <t>286544010</t>
  </si>
  <si>
    <t>Elektrospojka do d 20 mm</t>
  </si>
  <si>
    <t>Odkaz na mn. položky pořadí 47 : 156,00000</t>
  </si>
  <si>
    <t>998767103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</si>
</sst>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18" xfId="0"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0" fontId="18" fillId="0" borderId="0" xfId="0" applyNumberFormat="1" applyFont="1" applyBorder="1" applyAlignment="1">
      <alignment vertical="top" wrapText="1"/>
    </xf>
    <xf numFmtId="0" fontId="21" fillId="0" borderId="0" xfId="0" applyNumberFormat="1" applyFont="1" applyAlignment="1">
      <alignment wrapText="1"/>
    </xf>
    <xf numFmtId="165" fontId="17" fillId="4" borderId="0" xfId="0" applyNumberFormat="1" applyFont="1" applyFill="1" applyBorder="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40</v>
      </c>
    </row>
    <row r="2" spans="1:7" ht="57.75" customHeight="1" x14ac:dyDescent="0.25">
      <c r="A2" s="72" t="s">
        <v>41</v>
      </c>
      <c r="B2" s="72"/>
      <c r="C2" s="72"/>
      <c r="D2" s="72"/>
      <c r="E2" s="72"/>
      <c r="F2" s="72"/>
      <c r="G2" s="72"/>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7"/>
  <sheetViews>
    <sheetView showGridLines="0" tabSelected="1" topLeftCell="B2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38</v>
      </c>
      <c r="B1" s="73" t="s">
        <v>4</v>
      </c>
      <c r="C1" s="74"/>
      <c r="D1" s="74"/>
      <c r="E1" s="74"/>
      <c r="F1" s="74"/>
      <c r="G1" s="74"/>
      <c r="H1" s="74"/>
      <c r="I1" s="74"/>
      <c r="J1" s="75"/>
    </row>
    <row r="2" spans="1:15" ht="36" customHeight="1" x14ac:dyDescent="0.25">
      <c r="A2" s="2"/>
      <c r="B2" s="104" t="s">
        <v>24</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23</v>
      </c>
      <c r="D5" s="120" t="s">
        <v>45</v>
      </c>
      <c r="E5" s="87"/>
      <c r="F5" s="87"/>
      <c r="G5" s="87"/>
      <c r="H5" s="18" t="s">
        <v>42</v>
      </c>
      <c r="I5" s="124" t="s">
        <v>49</v>
      </c>
      <c r="J5" s="8"/>
    </row>
    <row r="6" spans="1:15" ht="15.75" customHeight="1" x14ac:dyDescent="0.25">
      <c r="A6" s="2"/>
      <c r="B6" s="27"/>
      <c r="C6" s="52"/>
      <c r="D6" s="121" t="s">
        <v>46</v>
      </c>
      <c r="E6" s="88"/>
      <c r="F6" s="88"/>
      <c r="G6" s="88"/>
      <c r="H6" s="18" t="s">
        <v>36</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21</v>
      </c>
      <c r="D8" s="125" t="s">
        <v>51</v>
      </c>
      <c r="H8" s="18" t="s">
        <v>42</v>
      </c>
      <c r="I8" s="124" t="s">
        <v>55</v>
      </c>
      <c r="J8" s="8"/>
    </row>
    <row r="9" spans="1:15" ht="15.75" hidden="1" customHeight="1" x14ac:dyDescent="0.25">
      <c r="A9" s="2"/>
      <c r="B9" s="2"/>
      <c r="D9" s="125" t="s">
        <v>52</v>
      </c>
      <c r="H9" s="18" t="s">
        <v>36</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20</v>
      </c>
      <c r="D11" s="127"/>
      <c r="E11" s="127"/>
      <c r="F11" s="127"/>
      <c r="G11" s="127"/>
      <c r="H11" s="18" t="s">
        <v>42</v>
      </c>
      <c r="I11" s="132"/>
      <c r="J11" s="8"/>
    </row>
    <row r="12" spans="1:15" ht="15.75" customHeight="1" x14ac:dyDescent="0.25">
      <c r="A12" s="2"/>
      <c r="B12" s="27"/>
      <c r="C12" s="52"/>
      <c r="D12" s="128"/>
      <c r="E12" s="128"/>
      <c r="F12" s="128"/>
      <c r="G12" s="128"/>
      <c r="H12" s="18" t="s">
        <v>36</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22</v>
      </c>
      <c r="C14" s="54"/>
      <c r="D14" s="55"/>
      <c r="E14" s="56"/>
      <c r="F14" s="43"/>
      <c r="G14" s="43"/>
      <c r="H14" s="44"/>
      <c r="I14" s="43"/>
      <c r="J14" s="45"/>
    </row>
    <row r="15" spans="1:15" ht="32.25" customHeight="1" x14ac:dyDescent="0.25">
      <c r="A15" s="2"/>
      <c r="B15" s="34" t="s">
        <v>34</v>
      </c>
      <c r="C15" s="57"/>
      <c r="D15" s="51"/>
      <c r="E15" s="82"/>
      <c r="F15" s="82"/>
      <c r="G15" s="83"/>
      <c r="H15" s="83"/>
      <c r="I15" s="83" t="s">
        <v>31</v>
      </c>
      <c r="J15" s="84"/>
    </row>
    <row r="16" spans="1:15" ht="23.25" customHeight="1" x14ac:dyDescent="0.25">
      <c r="A16" s="196" t="s">
        <v>26</v>
      </c>
      <c r="B16" s="37" t="s">
        <v>26</v>
      </c>
      <c r="C16" s="58"/>
      <c r="D16" s="59"/>
      <c r="E16" s="79"/>
      <c r="F16" s="80"/>
      <c r="G16" s="79"/>
      <c r="H16" s="80"/>
      <c r="I16" s="79">
        <f>SUMIF(F129:F163,A16,I129:I163)+SUMIF(F129:F163,"PSU",I129:I163)</f>
        <v>0</v>
      </c>
      <c r="J16" s="81"/>
    </row>
    <row r="17" spans="1:10" ht="23.25" customHeight="1" x14ac:dyDescent="0.25">
      <c r="A17" s="196" t="s">
        <v>27</v>
      </c>
      <c r="B17" s="37" t="s">
        <v>27</v>
      </c>
      <c r="C17" s="58"/>
      <c r="D17" s="59"/>
      <c r="E17" s="79"/>
      <c r="F17" s="80"/>
      <c r="G17" s="79"/>
      <c r="H17" s="80"/>
      <c r="I17" s="79">
        <f>SUMIF(F129:F163,A17,I129:I163)</f>
        <v>0</v>
      </c>
      <c r="J17" s="81"/>
    </row>
    <row r="18" spans="1:10" ht="23.25" customHeight="1" x14ac:dyDescent="0.25">
      <c r="A18" s="196" t="s">
        <v>28</v>
      </c>
      <c r="B18" s="37" t="s">
        <v>28</v>
      </c>
      <c r="C18" s="58"/>
      <c r="D18" s="59"/>
      <c r="E18" s="79"/>
      <c r="F18" s="80"/>
      <c r="G18" s="79"/>
      <c r="H18" s="80"/>
      <c r="I18" s="79">
        <f>SUMIF(F129:F163,A18,I129:I163)</f>
        <v>0</v>
      </c>
      <c r="J18" s="81"/>
    </row>
    <row r="19" spans="1:10" ht="23.25" customHeight="1" x14ac:dyDescent="0.25">
      <c r="A19" s="196" t="s">
        <v>189</v>
      </c>
      <c r="B19" s="37" t="s">
        <v>29</v>
      </c>
      <c r="C19" s="58"/>
      <c r="D19" s="59"/>
      <c r="E19" s="79"/>
      <c r="F19" s="80"/>
      <c r="G19" s="79"/>
      <c r="H19" s="80"/>
      <c r="I19" s="79">
        <f>SUMIF(F129:F163,A19,I129:I163)</f>
        <v>0</v>
      </c>
      <c r="J19" s="81"/>
    </row>
    <row r="20" spans="1:10" ht="23.25" customHeight="1" x14ac:dyDescent="0.25">
      <c r="A20" s="196" t="s">
        <v>190</v>
      </c>
      <c r="B20" s="37" t="s">
        <v>30</v>
      </c>
      <c r="C20" s="58"/>
      <c r="D20" s="59"/>
      <c r="E20" s="79"/>
      <c r="F20" s="80"/>
      <c r="G20" s="79"/>
      <c r="H20" s="80"/>
      <c r="I20" s="79">
        <f>SUMIF(F129:F163,A20,I129:I163)</f>
        <v>0</v>
      </c>
      <c r="J20" s="81"/>
    </row>
    <row r="21" spans="1:10" ht="23.25" customHeight="1" x14ac:dyDescent="0.25">
      <c r="A21" s="2"/>
      <c r="B21" s="47" t="s">
        <v>31</v>
      </c>
      <c r="C21" s="60"/>
      <c r="D21" s="61"/>
      <c r="E21" s="85"/>
      <c r="F21" s="86"/>
      <c r="G21" s="85"/>
      <c r="H21" s="86"/>
      <c r="I21" s="85">
        <f>SUM(I16:J20)</f>
        <v>0</v>
      </c>
      <c r="J21" s="95"/>
    </row>
    <row r="22" spans="1:10" ht="33" customHeight="1" x14ac:dyDescent="0.25">
      <c r="A22" s="2"/>
      <c r="B22" s="41" t="s">
        <v>35</v>
      </c>
      <c r="C22" s="58"/>
      <c r="D22" s="59"/>
      <c r="E22" s="62"/>
      <c r="F22" s="38"/>
      <c r="G22" s="32"/>
      <c r="H22" s="32"/>
      <c r="I22" s="32"/>
      <c r="J22" s="39"/>
    </row>
    <row r="23" spans="1:10" ht="23.25" customHeight="1" x14ac:dyDescent="0.25">
      <c r="A23" s="2">
        <f>ZakladDPHSni*SazbaDPH1/100</f>
        <v>0</v>
      </c>
      <c r="B23" s="37" t="s">
        <v>13</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14</v>
      </c>
      <c r="C24" s="58"/>
      <c r="D24" s="59"/>
      <c r="E24" s="63">
        <f>SazbaDPH1</f>
        <v>15</v>
      </c>
      <c r="F24" s="38" t="s">
        <v>0</v>
      </c>
      <c r="G24" s="91">
        <f>A23</f>
        <v>0</v>
      </c>
      <c r="H24" s="92"/>
      <c r="I24" s="92"/>
      <c r="J24" s="39" t="str">
        <f t="shared" si="0"/>
        <v>CZK</v>
      </c>
    </row>
    <row r="25" spans="1:10" ht="23.25" customHeight="1" x14ac:dyDescent="0.25">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5">
      <c r="A26" s="2">
        <f>(A25-INT(A25))*100</f>
        <v>0</v>
      </c>
      <c r="B26" s="31" t="s">
        <v>16</v>
      </c>
      <c r="C26" s="64"/>
      <c r="D26" s="51"/>
      <c r="E26" s="65">
        <f>SazbaDPH2</f>
        <v>21</v>
      </c>
      <c r="F26" s="29" t="s">
        <v>0</v>
      </c>
      <c r="G26" s="76">
        <f>A25</f>
        <v>0</v>
      </c>
      <c r="H26" s="77"/>
      <c r="I26" s="77"/>
      <c r="J26" s="36" t="str">
        <f t="shared" si="0"/>
        <v>CZK</v>
      </c>
    </row>
    <row r="27" spans="1:10" ht="23.25" customHeight="1" thickBot="1" x14ac:dyDescent="0.3">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3">
      <c r="A28" s="2"/>
      <c r="B28" s="163" t="s">
        <v>25</v>
      </c>
      <c r="C28" s="164"/>
      <c r="D28" s="164"/>
      <c r="E28" s="165"/>
      <c r="F28" s="166"/>
      <c r="G28" s="167">
        <f>ZakladDPHSniVypocet+ZakladDPHZaklVypocet</f>
        <v>0</v>
      </c>
      <c r="H28" s="167"/>
      <c r="I28" s="167"/>
      <c r="J28" s="168" t="str">
        <f t="shared" si="0"/>
        <v>CZK</v>
      </c>
    </row>
    <row r="29" spans="1:10" ht="27.75" customHeight="1" thickBot="1" x14ac:dyDescent="0.3">
      <c r="A29" s="2">
        <f>(A27-INT(A27))*100</f>
        <v>0</v>
      </c>
      <c r="B29" s="163" t="s">
        <v>37</v>
      </c>
      <c r="C29" s="169"/>
      <c r="D29" s="169"/>
      <c r="E29" s="169"/>
      <c r="F29" s="170"/>
      <c r="G29" s="171">
        <f>A27</f>
        <v>0</v>
      </c>
      <c r="H29" s="171"/>
      <c r="I29" s="171"/>
      <c r="J29" s="172" t="s">
        <v>66</v>
      </c>
    </row>
    <row r="30" spans="1:10" ht="12.75" customHeight="1" x14ac:dyDescent="0.25">
      <c r="A30" s="2"/>
      <c r="B30" s="2"/>
      <c r="J30" s="9"/>
    </row>
    <row r="31" spans="1:10" ht="30" customHeight="1" x14ac:dyDescent="0.25">
      <c r="A31" s="2"/>
      <c r="B31" s="2"/>
      <c r="J31" s="9"/>
    </row>
    <row r="32" spans="1:10" ht="18.75" customHeight="1" x14ac:dyDescent="0.25">
      <c r="A32" s="2"/>
      <c r="B32" s="17"/>
      <c r="C32" s="68" t="s">
        <v>12</v>
      </c>
      <c r="D32" s="69"/>
      <c r="E32" s="69"/>
      <c r="F32" s="15" t="s">
        <v>11</v>
      </c>
      <c r="G32" s="25"/>
      <c r="H32" s="26"/>
      <c r="I32" s="25"/>
      <c r="J32" s="9"/>
    </row>
    <row r="33" spans="1:52" ht="47.25" customHeight="1" x14ac:dyDescent="0.25">
      <c r="A33" s="2"/>
      <c r="B33" s="2"/>
      <c r="J33" s="9"/>
    </row>
    <row r="34" spans="1:52" s="21" customFormat="1" ht="18.75" customHeight="1" x14ac:dyDescent="0.25">
      <c r="A34" s="20"/>
      <c r="B34" s="20"/>
      <c r="C34" s="70"/>
      <c r="D34" s="96"/>
      <c r="E34" s="97"/>
      <c r="G34" s="98"/>
      <c r="H34" s="99"/>
      <c r="I34" s="99"/>
      <c r="J34" s="24"/>
    </row>
    <row r="35" spans="1:52" ht="12.75" customHeight="1" x14ac:dyDescent="0.25">
      <c r="A35" s="2"/>
      <c r="B35" s="2"/>
      <c r="D35" s="90" t="s">
        <v>2</v>
      </c>
      <c r="E35" s="90"/>
      <c r="H35" s="10" t="s">
        <v>3</v>
      </c>
      <c r="J35" s="9"/>
    </row>
    <row r="36" spans="1:52" ht="13.5" customHeight="1" thickBot="1" x14ac:dyDescent="0.3">
      <c r="A36" s="11"/>
      <c r="B36" s="11"/>
      <c r="C36" s="71"/>
      <c r="D36" s="71"/>
      <c r="E36" s="71"/>
      <c r="F36" s="12"/>
      <c r="G36" s="12"/>
      <c r="H36" s="12"/>
      <c r="I36" s="12"/>
      <c r="J36" s="13"/>
    </row>
    <row r="37" spans="1:52" ht="27" customHeight="1" x14ac:dyDescent="0.25">
      <c r="B37" s="135" t="s">
        <v>17</v>
      </c>
      <c r="C37" s="136"/>
      <c r="D37" s="136"/>
      <c r="E37" s="136"/>
      <c r="F37" s="137"/>
      <c r="G37" s="137"/>
      <c r="H37" s="137"/>
      <c r="I37" s="137"/>
      <c r="J37" s="138"/>
    </row>
    <row r="38" spans="1:52" ht="25.5" customHeight="1" x14ac:dyDescent="0.25">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52" ht="25.5" hidden="1" customHeight="1" x14ac:dyDescent="0.25">
      <c r="A39" s="134">
        <v>1</v>
      </c>
      <c r="B39" s="144" t="s">
        <v>57</v>
      </c>
      <c r="C39" s="145"/>
      <c r="D39" s="145"/>
      <c r="E39" s="145"/>
      <c r="F39" s="146">
        <f>'01 01 Pol'!AE616+'01 02 Pol'!AE53+'01 03 Pol'!AE79</f>
        <v>0</v>
      </c>
      <c r="G39" s="147">
        <f>'01 01 Pol'!AF616+'01 02 Pol'!AF53+'01 03 Pol'!AF79</f>
        <v>0</v>
      </c>
      <c r="H39" s="148">
        <f>(F39*SazbaDPH1/100)+(G39*SazbaDPH2/100)</f>
        <v>0</v>
      </c>
      <c r="I39" s="148">
        <f>F39+G39+H39</f>
        <v>0</v>
      </c>
      <c r="J39" s="149" t="str">
        <f>IF(CenaCelkemVypocet=0,"",I39/CenaCelkemVypocet*100)</f>
        <v/>
      </c>
    </row>
    <row r="40" spans="1:52" ht="25.5" customHeight="1" x14ac:dyDescent="0.25">
      <c r="A40" s="134">
        <v>2</v>
      </c>
      <c r="B40" s="150" t="s">
        <v>58</v>
      </c>
      <c r="C40" s="151" t="s">
        <v>59</v>
      </c>
      <c r="D40" s="151"/>
      <c r="E40" s="151"/>
      <c r="F40" s="152">
        <f>'01 01 Pol'!AE616+'01 02 Pol'!AE53+'01 03 Pol'!AE79</f>
        <v>0</v>
      </c>
      <c r="G40" s="153">
        <f>'01 01 Pol'!AF616+'01 02 Pol'!AF53+'01 03 Pol'!AF79</f>
        <v>0</v>
      </c>
      <c r="H40" s="153">
        <f>(F40*SazbaDPH1/100)+(G40*SazbaDPH2/100)</f>
        <v>0</v>
      </c>
      <c r="I40" s="153">
        <f>F40+G40+H40</f>
        <v>0</v>
      </c>
      <c r="J40" s="154" t="str">
        <f>IF(CenaCelkemVypocet=0,"",I40/CenaCelkemVypocet*100)</f>
        <v/>
      </c>
    </row>
    <row r="41" spans="1:52" ht="25.5" customHeight="1" x14ac:dyDescent="0.25">
      <c r="A41" s="134">
        <v>3</v>
      </c>
      <c r="B41" s="155" t="s">
        <v>58</v>
      </c>
      <c r="C41" s="145" t="s">
        <v>60</v>
      </c>
      <c r="D41" s="145"/>
      <c r="E41" s="145"/>
      <c r="F41" s="156">
        <f>'01 01 Pol'!AE616</f>
        <v>0</v>
      </c>
      <c r="G41" s="148">
        <f>'01 01 Pol'!AF616</f>
        <v>0</v>
      </c>
      <c r="H41" s="148">
        <f>(F41*SazbaDPH1/100)+(G41*SazbaDPH2/100)</f>
        <v>0</v>
      </c>
      <c r="I41" s="148">
        <f>F41+G41+H41</f>
        <v>0</v>
      </c>
      <c r="J41" s="149" t="str">
        <f>IF(CenaCelkemVypocet=0,"",I41/CenaCelkemVypocet*100)</f>
        <v/>
      </c>
    </row>
    <row r="42" spans="1:52" ht="25.5" customHeight="1" x14ac:dyDescent="0.25">
      <c r="A42" s="134">
        <v>3</v>
      </c>
      <c r="B42" s="155" t="s">
        <v>61</v>
      </c>
      <c r="C42" s="145" t="s">
        <v>62</v>
      </c>
      <c r="D42" s="145"/>
      <c r="E42" s="145"/>
      <c r="F42" s="156">
        <f>'01 02 Pol'!AE53</f>
        <v>0</v>
      </c>
      <c r="G42" s="148">
        <f>'01 02 Pol'!AF53</f>
        <v>0</v>
      </c>
      <c r="H42" s="148">
        <f>(F42*SazbaDPH1/100)+(G42*SazbaDPH2/100)</f>
        <v>0</v>
      </c>
      <c r="I42" s="148">
        <f>F42+G42+H42</f>
        <v>0</v>
      </c>
      <c r="J42" s="149" t="str">
        <f>IF(CenaCelkemVypocet=0,"",I42/CenaCelkemVypocet*100)</f>
        <v/>
      </c>
    </row>
    <row r="43" spans="1:52" ht="25.5" customHeight="1" x14ac:dyDescent="0.25">
      <c r="A43" s="134">
        <v>3</v>
      </c>
      <c r="B43" s="155" t="s">
        <v>63</v>
      </c>
      <c r="C43" s="145" t="s">
        <v>64</v>
      </c>
      <c r="D43" s="145"/>
      <c r="E43" s="145"/>
      <c r="F43" s="156">
        <f>'01 03 Pol'!AE79</f>
        <v>0</v>
      </c>
      <c r="G43" s="148">
        <f>'01 03 Pol'!AF79</f>
        <v>0</v>
      </c>
      <c r="H43" s="148">
        <f>(F43*SazbaDPH1/100)+(G43*SazbaDPH2/100)</f>
        <v>0</v>
      </c>
      <c r="I43" s="148">
        <f>F43+G43+H43</f>
        <v>0</v>
      </c>
      <c r="J43" s="149" t="str">
        <f>IF(CenaCelkemVypocet=0,"",I43/CenaCelkemVypocet*100)</f>
        <v/>
      </c>
    </row>
    <row r="44" spans="1:52" ht="25.5" customHeight="1" x14ac:dyDescent="0.25">
      <c r="A44" s="134"/>
      <c r="B44" s="157" t="s">
        <v>65</v>
      </c>
      <c r="C44" s="158"/>
      <c r="D44" s="158"/>
      <c r="E44" s="159"/>
      <c r="F44" s="160">
        <f>SUMIF(A39:A43,"=1",F39:F43)</f>
        <v>0</v>
      </c>
      <c r="G44" s="161">
        <f>SUMIF(A39:A43,"=1",G39:G43)</f>
        <v>0</v>
      </c>
      <c r="H44" s="161">
        <f>SUMIF(A39:A43,"=1",H39:H43)</f>
        <v>0</v>
      </c>
      <c r="I44" s="161">
        <f>SUMIF(A39:A43,"=1",I39:I43)</f>
        <v>0</v>
      </c>
      <c r="J44" s="162">
        <f>SUMIF(A39:A43,"=1",J39:J43)</f>
        <v>0</v>
      </c>
    </row>
    <row r="46" spans="1:52" x14ac:dyDescent="0.25">
      <c r="A46" t="s">
        <v>67</v>
      </c>
      <c r="B46" t="s">
        <v>68</v>
      </c>
    </row>
    <row r="47" spans="1:52" x14ac:dyDescent="0.25">
      <c r="B47" s="174" t="s">
        <v>69</v>
      </c>
      <c r="C47" s="174"/>
      <c r="D47" s="174"/>
      <c r="E47" s="174"/>
      <c r="F47" s="174"/>
      <c r="G47" s="174"/>
      <c r="H47" s="174"/>
      <c r="I47" s="174"/>
      <c r="J47" s="174"/>
      <c r="AZ47" s="173" t="str">
        <f>B47</f>
        <v>1. PODMÍNKY PRO ZPRACOVÁNÍ NABÍDKOVÉ CENY</v>
      </c>
    </row>
    <row r="49" spans="2:52" x14ac:dyDescent="0.25">
      <c r="B49" s="174" t="s">
        <v>70</v>
      </c>
      <c r="C49" s="174"/>
      <c r="D49" s="174"/>
      <c r="E49" s="174"/>
      <c r="F49" s="174"/>
      <c r="G49" s="174"/>
      <c r="H49" s="174"/>
      <c r="I49" s="174"/>
      <c r="J49" s="174"/>
      <c r="AZ49" s="173" t="str">
        <f>B49</f>
        <v xml:space="preserve">        Preambule</v>
      </c>
    </row>
    <row r="51" spans="2:52" ht="52.8" x14ac:dyDescent="0.25">
      <c r="B51" s="174" t="s">
        <v>71</v>
      </c>
      <c r="C51" s="174"/>
      <c r="D51" s="174"/>
      <c r="E51" s="174"/>
      <c r="F51" s="174"/>
      <c r="G51" s="174"/>
      <c r="H51" s="174"/>
      <c r="I51" s="174"/>
      <c r="J51" s="174"/>
      <c r="AZ51" s="173" t="str">
        <f>B51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2" spans="2:52" ht="52.8" x14ac:dyDescent="0.25">
      <c r="B52" s="174" t="s">
        <v>72</v>
      </c>
      <c r="C52" s="174"/>
      <c r="D52" s="174"/>
      <c r="E52" s="174"/>
      <c r="F52" s="174"/>
      <c r="G52" s="174"/>
      <c r="H52" s="174"/>
      <c r="I52" s="174"/>
      <c r="J52" s="174"/>
      <c r="AZ52" s="173" t="str">
        <f>B52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4" spans="2:52" x14ac:dyDescent="0.25">
      <c r="B54" s="174" t="s">
        <v>73</v>
      </c>
      <c r="C54" s="174"/>
      <c r="D54" s="174"/>
      <c r="E54" s="174"/>
      <c r="F54" s="174"/>
      <c r="G54" s="174"/>
      <c r="H54" s="174"/>
      <c r="I54" s="174"/>
      <c r="J54" s="174"/>
      <c r="AZ54" s="173" t="str">
        <f>B54</f>
        <v xml:space="preserve">        Vymezení některých pojmů</v>
      </c>
    </row>
    <row r="57" spans="2:52" x14ac:dyDescent="0.25">
      <c r="B57" s="174" t="s">
        <v>74</v>
      </c>
      <c r="C57" s="174"/>
      <c r="D57" s="174"/>
      <c r="E57" s="174"/>
      <c r="F57" s="174"/>
      <c r="G57" s="174"/>
      <c r="H57" s="174"/>
      <c r="I57" s="174"/>
      <c r="J57" s="174"/>
      <c r="AZ57" s="173" t="str">
        <f>B57</f>
        <v>Pro účely zpracování nabídkové ceny se jsou použity některé pojmy, pod kterými se rozumí:</v>
      </c>
    </row>
    <row r="58" spans="2:52" ht="39.6" x14ac:dyDescent="0.25">
      <c r="B58" s="174" t="s">
        <v>75</v>
      </c>
      <c r="C58" s="174"/>
      <c r="D58" s="174"/>
      <c r="E58" s="174"/>
      <c r="F58" s="174"/>
      <c r="G58" s="174"/>
      <c r="H58" s="174"/>
      <c r="I58" s="174"/>
      <c r="J58" s="174"/>
      <c r="AZ58" s="173" t="str">
        <f>B58</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9" spans="2:52" ht="39.6" x14ac:dyDescent="0.25">
      <c r="B59" s="174" t="s">
        <v>76</v>
      </c>
      <c r="C59" s="174"/>
      <c r="D59" s="174"/>
      <c r="E59" s="174"/>
      <c r="F59" s="174"/>
      <c r="G59" s="174"/>
      <c r="H59" s="174"/>
      <c r="I59" s="174"/>
      <c r="J59" s="174"/>
      <c r="AZ59" s="173" t="str">
        <f>B59</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0" spans="2:52" ht="52.8" x14ac:dyDescent="0.25">
      <c r="B60" s="174" t="s">
        <v>77</v>
      </c>
      <c r="C60" s="174"/>
      <c r="D60" s="174"/>
      <c r="E60" s="174"/>
      <c r="F60" s="174"/>
      <c r="G60" s="174"/>
      <c r="H60" s="174"/>
      <c r="I60" s="174"/>
      <c r="J60" s="174"/>
      <c r="AZ60" s="173" t="str">
        <f>B60</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1" spans="2:52" ht="79.2" x14ac:dyDescent="0.25">
      <c r="B61" s="174" t="s">
        <v>78</v>
      </c>
      <c r="C61" s="174"/>
      <c r="D61" s="174"/>
      <c r="E61" s="174"/>
      <c r="F61" s="174"/>
      <c r="G61" s="174"/>
      <c r="H61" s="174"/>
      <c r="I61" s="174"/>
      <c r="J61" s="174"/>
      <c r="AZ61" s="173" t="str">
        <f>B61</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2" spans="2:52" ht="52.8" x14ac:dyDescent="0.25">
      <c r="B62" s="174" t="s">
        <v>79</v>
      </c>
      <c r="C62" s="174"/>
      <c r="D62" s="174"/>
      <c r="E62" s="174"/>
      <c r="F62" s="174"/>
      <c r="G62" s="174"/>
      <c r="H62" s="174"/>
      <c r="I62" s="174"/>
      <c r="J62" s="174"/>
      <c r="AZ62" s="173" t="str">
        <f>B62</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4" spans="2:52" x14ac:dyDescent="0.25">
      <c r="B64" s="174" t="s">
        <v>80</v>
      </c>
      <c r="C64" s="174"/>
      <c r="D64" s="174"/>
      <c r="E64" s="174"/>
      <c r="F64" s="174"/>
      <c r="G64" s="174"/>
      <c r="H64" s="174"/>
      <c r="I64" s="174"/>
      <c r="J64" s="174"/>
      <c r="AZ64" s="173" t="str">
        <f>B64</f>
        <v xml:space="preserve">        Cenová soustava</v>
      </c>
    </row>
    <row r="66" spans="2:52" x14ac:dyDescent="0.25">
      <c r="B66" s="174" t="s">
        <v>81</v>
      </c>
      <c r="C66" s="174"/>
      <c r="D66" s="174"/>
      <c r="E66" s="174"/>
      <c r="F66" s="174"/>
      <c r="G66" s="174"/>
      <c r="H66" s="174"/>
      <c r="I66" s="174"/>
      <c r="J66" s="174"/>
      <c r="AZ66" s="173" t="str">
        <f>B66</f>
        <v xml:space="preserve">        Použitá cenová soustava</v>
      </c>
    </row>
    <row r="67" spans="2:52" ht="39.6" x14ac:dyDescent="0.25">
      <c r="B67" s="174" t="s">
        <v>82</v>
      </c>
      <c r="C67" s="174"/>
      <c r="D67" s="174"/>
      <c r="E67" s="174"/>
      <c r="F67" s="174"/>
      <c r="G67" s="174"/>
      <c r="H67" s="174"/>
      <c r="I67" s="174"/>
      <c r="J67" s="174"/>
      <c r="AZ67" s="173" t="str">
        <f>B67</f>
        <v>Soupisy stavebních prací, dodávek a služeb jsou zpracovány s použitím cenové soustavy zpracované společností RTS, a.s.. Položky z cenové soustavy mají uveden odkaz na cenovou soustavu včetně označení příslušného ceníku.</v>
      </c>
    </row>
    <row r="69" spans="2:52" x14ac:dyDescent="0.25">
      <c r="B69" s="174" t="s">
        <v>83</v>
      </c>
      <c r="C69" s="174"/>
      <c r="D69" s="174"/>
      <c r="E69" s="174"/>
      <c r="F69" s="174"/>
      <c r="G69" s="174"/>
      <c r="H69" s="174"/>
      <c r="I69" s="174"/>
      <c r="J69" s="174"/>
      <c r="AZ69" s="173" t="str">
        <f>B69</f>
        <v xml:space="preserve">        Technické podmínky</v>
      </c>
    </row>
    <row r="70" spans="2:52" ht="39.6" x14ac:dyDescent="0.25">
      <c r="B70" s="174" t="s">
        <v>84</v>
      </c>
      <c r="C70" s="174"/>
      <c r="D70" s="174"/>
      <c r="E70" s="174"/>
      <c r="F70" s="174"/>
      <c r="G70" s="174"/>
      <c r="H70" s="174"/>
      <c r="I70" s="174"/>
      <c r="J70" s="174"/>
      <c r="AZ70" s="173" t="str">
        <f>B70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2" spans="2:52" x14ac:dyDescent="0.25">
      <c r="B72" s="174" t="s">
        <v>85</v>
      </c>
      <c r="C72" s="174"/>
      <c r="D72" s="174"/>
      <c r="E72" s="174"/>
      <c r="F72" s="174"/>
      <c r="G72" s="174"/>
      <c r="H72" s="174"/>
      <c r="I72" s="174"/>
      <c r="J72" s="174"/>
      <c r="AZ72" s="173" t="str">
        <f>B72</f>
        <v>Individuální položky</v>
      </c>
    </row>
    <row r="73" spans="2:52" ht="39.6" x14ac:dyDescent="0.25">
      <c r="B73" s="174" t="s">
        <v>86</v>
      </c>
      <c r="C73" s="174"/>
      <c r="D73" s="174"/>
      <c r="E73" s="174"/>
      <c r="F73" s="174"/>
      <c r="G73" s="174"/>
      <c r="H73" s="174"/>
      <c r="I73" s="174"/>
      <c r="J73" s="174"/>
      <c r="AZ73" s="173" t="str">
        <f>B73</f>
        <v>Položky soupisu prací, které cenová soustava neobsahuje, jsou označeny popisem „vlastní“. Pro tyto položky jsou cenové a technické podmínky definovány jejich popisem, případně odkazem na konkrétní část příslušné dokumentace.</v>
      </c>
    </row>
    <row r="75" spans="2:52" x14ac:dyDescent="0.25">
      <c r="B75" s="174" t="s">
        <v>87</v>
      </c>
      <c r="C75" s="174"/>
      <c r="D75" s="174"/>
      <c r="E75" s="174"/>
      <c r="F75" s="174"/>
      <c r="G75" s="174"/>
      <c r="H75" s="174"/>
      <c r="I75" s="174"/>
      <c r="J75" s="174"/>
      <c r="AZ75" s="173" t="str">
        <f>B75</f>
        <v xml:space="preserve">        Závaznost a změna soupisu</v>
      </c>
    </row>
    <row r="77" spans="2:52" x14ac:dyDescent="0.25">
      <c r="B77" s="174" t="s">
        <v>88</v>
      </c>
      <c r="C77" s="174"/>
      <c r="D77" s="174"/>
      <c r="E77" s="174"/>
      <c r="F77" s="174"/>
      <c r="G77" s="174"/>
      <c r="H77" s="174"/>
      <c r="I77" s="174"/>
      <c r="J77" s="174"/>
      <c r="AZ77" s="173" t="str">
        <f>B77</f>
        <v xml:space="preserve">        Závaznost soupisu</v>
      </c>
    </row>
    <row r="78" spans="2:52" ht="39.6" x14ac:dyDescent="0.25">
      <c r="B78" s="174" t="s">
        <v>89</v>
      </c>
      <c r="C78" s="174"/>
      <c r="D78" s="174"/>
      <c r="E78" s="174"/>
      <c r="F78" s="174"/>
      <c r="G78" s="174"/>
      <c r="H78" s="174"/>
      <c r="I78" s="174"/>
      <c r="J78" s="174"/>
      <c r="AZ78" s="173" t="str">
        <f>B78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0" spans="2:52" x14ac:dyDescent="0.25">
      <c r="B80" s="174" t="s">
        <v>90</v>
      </c>
      <c r="C80" s="174"/>
      <c r="D80" s="174"/>
      <c r="E80" s="174"/>
      <c r="F80" s="174"/>
      <c r="G80" s="174"/>
      <c r="H80" s="174"/>
      <c r="I80" s="174"/>
      <c r="J80" s="174"/>
      <c r="AZ80" s="173" t="str">
        <f>B80</f>
        <v xml:space="preserve">        Zvláštní podmínky pro stanovení nabídkové ceny</v>
      </c>
    </row>
    <row r="82" spans="2:52" x14ac:dyDescent="0.25">
      <c r="B82" s="174" t="s">
        <v>91</v>
      </c>
      <c r="C82" s="174"/>
      <c r="D82" s="174"/>
      <c r="E82" s="174"/>
      <c r="F82" s="174"/>
      <c r="G82" s="174"/>
      <c r="H82" s="174"/>
      <c r="I82" s="174"/>
      <c r="J82" s="174"/>
      <c r="AZ82" s="173" t="str">
        <f>B82</f>
        <v xml:space="preserve">        Přeprava vybouraných hmot, suti a vytěžené zeminy</v>
      </c>
    </row>
    <row r="83" spans="2:52" ht="79.2" x14ac:dyDescent="0.25">
      <c r="B83" s="174" t="s">
        <v>92</v>
      </c>
      <c r="C83" s="174"/>
      <c r="D83" s="174"/>
      <c r="E83" s="174"/>
      <c r="F83" s="174"/>
      <c r="G83" s="174"/>
      <c r="H83" s="174"/>
      <c r="I83" s="174"/>
      <c r="J83" s="174"/>
      <c r="AZ83" s="173" t="str">
        <f>B83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5" spans="2:52" x14ac:dyDescent="0.25">
      <c r="B85" s="174" t="s">
        <v>93</v>
      </c>
      <c r="C85" s="174"/>
      <c r="D85" s="174"/>
      <c r="E85" s="174"/>
      <c r="F85" s="174"/>
      <c r="G85" s="174"/>
      <c r="H85" s="174"/>
      <c r="I85" s="174"/>
      <c r="J85" s="174"/>
      <c r="AZ85" s="173" t="str">
        <f>B85</f>
        <v xml:space="preserve">        Vnitrostaveništní přesun stavebního materiálu</v>
      </c>
    </row>
    <row r="86" spans="2:52" ht="52.8" x14ac:dyDescent="0.25">
      <c r="B86" s="174" t="s">
        <v>94</v>
      </c>
      <c r="C86" s="174"/>
      <c r="D86" s="174"/>
      <c r="E86" s="174"/>
      <c r="F86" s="174"/>
      <c r="G86" s="174"/>
      <c r="H86" s="174"/>
      <c r="I86" s="174"/>
      <c r="J86" s="174"/>
      <c r="AZ86" s="173" t="str">
        <f>B86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7" spans="2:52" ht="52.8" x14ac:dyDescent="0.25">
      <c r="B87" s="174" t="s">
        <v>95</v>
      </c>
      <c r="C87" s="174"/>
      <c r="D87" s="174"/>
      <c r="E87" s="174"/>
      <c r="F87" s="174"/>
      <c r="G87" s="174"/>
      <c r="H87" s="174"/>
      <c r="I87" s="174"/>
      <c r="J87" s="174"/>
      <c r="AZ87" s="173" t="str">
        <f>B87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9" spans="2:52" x14ac:dyDescent="0.25">
      <c r="B89" s="174" t="s">
        <v>96</v>
      </c>
      <c r="C89" s="174"/>
      <c r="D89" s="174"/>
      <c r="E89" s="174"/>
      <c r="F89" s="174"/>
      <c r="G89" s="174"/>
      <c r="H89" s="174"/>
      <c r="I89" s="174"/>
      <c r="J89" s="174"/>
      <c r="AZ89" s="173" t="str">
        <f>B89</f>
        <v xml:space="preserve">        Příplatky za ztížené podmínky prací</v>
      </c>
    </row>
    <row r="90" spans="2:52" ht="26.4" x14ac:dyDescent="0.25">
      <c r="B90" s="174" t="s">
        <v>97</v>
      </c>
      <c r="C90" s="174"/>
      <c r="D90" s="174"/>
      <c r="E90" s="174"/>
      <c r="F90" s="174"/>
      <c r="G90" s="174"/>
      <c r="H90" s="174"/>
      <c r="I90" s="174"/>
      <c r="J90" s="174"/>
      <c r="AZ90" s="173" t="str">
        <f>B90</f>
        <v>Pokud soupis položku příplatku za ztížené podmínky obsahuje, je dodavatel povinen ji ocenit bez ohledu na to, že tento příplatek dodavatel standardně neuplatňuje.</v>
      </c>
    </row>
    <row r="92" spans="2:52" x14ac:dyDescent="0.25">
      <c r="B92" s="174" t="s">
        <v>98</v>
      </c>
      <c r="C92" s="174"/>
      <c r="D92" s="174"/>
      <c r="E92" s="174"/>
      <c r="F92" s="174"/>
      <c r="G92" s="174"/>
      <c r="H92" s="174"/>
      <c r="I92" s="174"/>
      <c r="J92" s="174"/>
      <c r="AZ92" s="173" t="str">
        <f>B92</f>
        <v xml:space="preserve">        Vedlejší a ostatní náklady</v>
      </c>
    </row>
    <row r="93" spans="2:52" ht="26.4" x14ac:dyDescent="0.25">
      <c r="B93" s="174" t="s">
        <v>99</v>
      </c>
      <c r="C93" s="174"/>
      <c r="D93" s="174"/>
      <c r="E93" s="174"/>
      <c r="F93" s="174"/>
      <c r="G93" s="174"/>
      <c r="H93" s="174"/>
      <c r="I93" s="174"/>
      <c r="J93" s="174"/>
      <c r="AZ93" s="173" t="str">
        <f>B93</f>
        <v>Tyto náklady jsou popsány v samostatném soupisu stavebních prací, dodávek a služeb s tím, že dodavatel je povinen v rámci těchto nákladů ocenit všechny definované náklady souhrnně pro celou stavbu.</v>
      </c>
    </row>
    <row r="97" spans="2:52" x14ac:dyDescent="0.25">
      <c r="B97" s="174" t="s">
        <v>100</v>
      </c>
      <c r="C97" s="174"/>
      <c r="D97" s="174"/>
      <c r="E97" s="174"/>
      <c r="F97" s="174"/>
      <c r="G97" s="174"/>
      <c r="H97" s="174"/>
      <c r="I97" s="174"/>
      <c r="J97" s="174"/>
      <c r="AZ97" s="173" t="str">
        <f>B97</f>
        <v>2. SPECIFICKÉ PODMÍNKY PRO ZPRACOVÁNÍ NABÍDKOVÉ CENY</v>
      </c>
    </row>
    <row r="99" spans="2:52" x14ac:dyDescent="0.25">
      <c r="B99" s="174" t="s">
        <v>101</v>
      </c>
      <c r="C99" s="174"/>
      <c r="D99" s="174"/>
      <c r="E99" s="174"/>
      <c r="F99" s="174"/>
      <c r="G99" s="174"/>
      <c r="H99" s="174"/>
      <c r="I99" s="174"/>
      <c r="J99" s="174"/>
      <c r="AZ99" s="173" t="str">
        <f>B99</f>
        <v>Zde doplní zpracovatel soupisu  případná specifika týkající se konkrétní zakázky.</v>
      </c>
    </row>
    <row r="102" spans="2:52" x14ac:dyDescent="0.25">
      <c r="B102" s="174" t="s">
        <v>102</v>
      </c>
      <c r="C102" s="174"/>
      <c r="D102" s="174"/>
      <c r="E102" s="174"/>
      <c r="F102" s="174"/>
      <c r="G102" s="174"/>
      <c r="H102" s="174"/>
      <c r="I102" s="174"/>
      <c r="J102" s="174"/>
      <c r="AZ102" s="173" t="str">
        <f>B102</f>
        <v>3. ELEKTRONICKÁ PODOBA SOUPISU</v>
      </c>
    </row>
    <row r="104" spans="2:52" x14ac:dyDescent="0.25">
      <c r="B104" s="174" t="s">
        <v>103</v>
      </c>
      <c r="C104" s="174"/>
      <c r="D104" s="174"/>
      <c r="E104" s="174"/>
      <c r="F104" s="174"/>
      <c r="G104" s="174"/>
      <c r="H104" s="174"/>
      <c r="I104" s="174"/>
      <c r="J104" s="174"/>
      <c r="AZ104" s="173" t="str">
        <f>B104</f>
        <v xml:space="preserve">        Elektronická podoba soupisu</v>
      </c>
    </row>
    <row r="105" spans="2:52" ht="26.4" x14ac:dyDescent="0.25">
      <c r="B105" s="174" t="s">
        <v>104</v>
      </c>
      <c r="C105" s="174"/>
      <c r="D105" s="174"/>
      <c r="E105" s="174"/>
      <c r="F105" s="174"/>
      <c r="G105" s="174"/>
      <c r="H105" s="174"/>
      <c r="I105" s="174"/>
      <c r="J105" s="174"/>
      <c r="AZ105" s="173" t="str">
        <f>B105</f>
        <v>V souladu se zákonem jsou předložené soupisy zpracovány i v elektronické podobě.  Elektronickou podobou soupisu stavebních prací, dodávek a služeb je formát MS EXCEL.</v>
      </c>
    </row>
    <row r="106" spans="2:52" x14ac:dyDescent="0.25">
      <c r="B106" s="174" t="s">
        <v>105</v>
      </c>
      <c r="C106" s="174"/>
      <c r="D106" s="174"/>
      <c r="E106" s="174"/>
      <c r="F106" s="174"/>
      <c r="G106" s="174"/>
      <c r="H106" s="174"/>
      <c r="I106" s="174"/>
      <c r="J106" s="174"/>
      <c r="AZ106" s="173" t="str">
        <f>B106</f>
        <v>Popis formátu soupisu odpovídá svou strukturou vzorovému soupisu volně dostupnému na internetové adrese:</v>
      </c>
    </row>
    <row r="108" spans="2:52" x14ac:dyDescent="0.25">
      <c r="B108" s="174" t="s">
        <v>106</v>
      </c>
      <c r="C108" s="174"/>
      <c r="D108" s="174"/>
      <c r="E108" s="174"/>
      <c r="F108" s="174"/>
      <c r="G108" s="174"/>
      <c r="H108" s="174"/>
      <c r="I108" s="174"/>
      <c r="J108" s="174"/>
      <c r="AZ108" s="173" t="str">
        <f>B108</f>
        <v>www.stavebnionline.cz/soupis</v>
      </c>
    </row>
    <row r="110" spans="2:52" x14ac:dyDescent="0.25">
      <c r="B110" s="174" t="s">
        <v>107</v>
      </c>
      <c r="C110" s="174"/>
      <c r="D110" s="174"/>
      <c r="E110" s="174"/>
      <c r="F110" s="174"/>
      <c r="G110" s="174"/>
      <c r="H110" s="174"/>
      <c r="I110" s="174"/>
      <c r="J110" s="174"/>
      <c r="AZ110" s="173" t="str">
        <f>B110</f>
        <v xml:space="preserve">        Zpracování elektronické podoby soupisu</v>
      </c>
    </row>
    <row r="111" spans="2:52" ht="52.8" x14ac:dyDescent="0.25">
      <c r="B111" s="174" t="s">
        <v>108</v>
      </c>
      <c r="C111" s="174"/>
      <c r="D111" s="174"/>
      <c r="E111" s="174"/>
      <c r="F111" s="174"/>
      <c r="G111" s="174"/>
      <c r="H111" s="174"/>
      <c r="I111" s="174"/>
      <c r="J111" s="174"/>
      <c r="AZ111" s="173" t="str">
        <f>B111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3" spans="1:52" x14ac:dyDescent="0.25">
      <c r="B113" s="174" t="s">
        <v>109</v>
      </c>
      <c r="C113" s="174"/>
      <c r="D113" s="174"/>
      <c r="E113" s="174"/>
      <c r="F113" s="174"/>
      <c r="G113" s="174"/>
      <c r="H113" s="174"/>
      <c r="I113" s="174"/>
      <c r="J113" s="174"/>
      <c r="AZ113" s="173" t="str">
        <f>B113</f>
        <v xml:space="preserve">        Jiný formát soupisu</v>
      </c>
    </row>
    <row r="114" spans="1:52" ht="39.6" x14ac:dyDescent="0.25">
      <c r="B114" s="174" t="s">
        <v>110</v>
      </c>
      <c r="C114" s="174"/>
      <c r="D114" s="174"/>
      <c r="E114" s="174"/>
      <c r="F114" s="174"/>
      <c r="G114" s="174"/>
      <c r="H114" s="174"/>
      <c r="I114" s="174"/>
      <c r="J114" s="174"/>
      <c r="AZ114" s="173" t="str">
        <f>B114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6" spans="1:52" x14ac:dyDescent="0.25">
      <c r="B116" s="174" t="s">
        <v>111</v>
      </c>
      <c r="C116" s="174"/>
      <c r="D116" s="174"/>
      <c r="E116" s="174"/>
      <c r="F116" s="174"/>
      <c r="G116" s="174"/>
      <c r="H116" s="174"/>
      <c r="I116" s="174"/>
      <c r="J116" s="174"/>
      <c r="AZ116" s="173" t="str">
        <f>B116</f>
        <v xml:space="preserve">        Závěrečné ustanovení</v>
      </c>
    </row>
    <row r="117" spans="1:52" x14ac:dyDescent="0.25">
      <c r="B117" s="174" t="s">
        <v>112</v>
      </c>
      <c r="C117" s="174"/>
      <c r="D117" s="174"/>
      <c r="E117" s="174"/>
      <c r="F117" s="174"/>
      <c r="G117" s="174"/>
      <c r="H117" s="174"/>
      <c r="I117" s="174"/>
      <c r="J117" s="174"/>
      <c r="AZ117" s="173" t="str">
        <f>B117</f>
        <v>Ostatní podmínky vztahující se ke zpracování nabídkové ceny jsou uvedeny v zadávací dokumentaci.</v>
      </c>
    </row>
    <row r="118" spans="1:52" x14ac:dyDescent="0.25">
      <c r="A118" t="s">
        <v>113</v>
      </c>
      <c r="B118" t="s">
        <v>114</v>
      </c>
    </row>
    <row r="119" spans="1:52" x14ac:dyDescent="0.25">
      <c r="A119" t="s">
        <v>115</v>
      </c>
      <c r="B119" t="s">
        <v>116</v>
      </c>
    </row>
    <row r="120" spans="1:52" x14ac:dyDescent="0.25">
      <c r="A120" t="s">
        <v>115</v>
      </c>
      <c r="B120" t="s">
        <v>117</v>
      </c>
    </row>
    <row r="121" spans="1:52" ht="26.4" x14ac:dyDescent="0.25">
      <c r="B121" s="174" t="s">
        <v>118</v>
      </c>
      <c r="C121" s="174"/>
      <c r="D121" s="174"/>
      <c r="E121" s="174"/>
      <c r="F121" s="174"/>
      <c r="G121" s="174"/>
      <c r="H121" s="174"/>
      <c r="I121" s="174"/>
      <c r="J121" s="174"/>
      <c r="AZ121" s="173" t="str">
        <f>B121</f>
        <v>Součástí nabídkové ceny musí být veškeré náklady, aby cena byla konečná a zahrnovala celou dodávku a montáž.</v>
      </c>
    </row>
    <row r="122" spans="1:52" ht="39.6" x14ac:dyDescent="0.25">
      <c r="B122" s="174" t="s">
        <v>119</v>
      </c>
      <c r="C122" s="174"/>
      <c r="D122" s="174"/>
      <c r="E122" s="174"/>
      <c r="F122" s="174"/>
      <c r="G122" s="174"/>
      <c r="H122" s="174"/>
      <c r="I122" s="174"/>
      <c r="J122" s="174"/>
      <c r="AZ122" s="173" t="str">
        <f>B122</f>
        <v>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v>
      </c>
    </row>
    <row r="123" spans="1:52" x14ac:dyDescent="0.25">
      <c r="A123" t="s">
        <v>115</v>
      </c>
      <c r="B123" t="s">
        <v>120</v>
      </c>
    </row>
    <row r="126" spans="1:52" ht="15.6" x14ac:dyDescent="0.3">
      <c r="B126" s="175" t="s">
        <v>121</v>
      </c>
    </row>
    <row r="128" spans="1:52" ht="25.5" customHeight="1" x14ac:dyDescent="0.25">
      <c r="A128" s="177"/>
      <c r="B128" s="180" t="s">
        <v>18</v>
      </c>
      <c r="C128" s="180" t="s">
        <v>6</v>
      </c>
      <c r="D128" s="181"/>
      <c r="E128" s="181"/>
      <c r="F128" s="182" t="s">
        <v>122</v>
      </c>
      <c r="G128" s="182"/>
      <c r="H128" s="182"/>
      <c r="I128" s="182" t="s">
        <v>31</v>
      </c>
      <c r="J128" s="182" t="s">
        <v>0</v>
      </c>
    </row>
    <row r="129" spans="1:10" ht="36.75" customHeight="1" x14ac:dyDescent="0.25">
      <c r="A129" s="178"/>
      <c r="B129" s="183" t="s">
        <v>123</v>
      </c>
      <c r="C129" s="184" t="s">
        <v>124</v>
      </c>
      <c r="D129" s="185"/>
      <c r="E129" s="185"/>
      <c r="F129" s="192" t="s">
        <v>26</v>
      </c>
      <c r="G129" s="193"/>
      <c r="H129" s="193"/>
      <c r="I129" s="193">
        <f>'01 02 Pol'!G8</f>
        <v>0</v>
      </c>
      <c r="J129" s="189" t="str">
        <f>IF(I164=0,"",I129/I164*100)</f>
        <v/>
      </c>
    </row>
    <row r="130" spans="1:10" ht="36.75" customHeight="1" x14ac:dyDescent="0.25">
      <c r="A130" s="178"/>
      <c r="B130" s="183" t="s">
        <v>125</v>
      </c>
      <c r="C130" s="184" t="s">
        <v>126</v>
      </c>
      <c r="D130" s="185"/>
      <c r="E130" s="185"/>
      <c r="F130" s="192" t="s">
        <v>26</v>
      </c>
      <c r="G130" s="193"/>
      <c r="H130" s="193"/>
      <c r="I130" s="193">
        <f>'01 02 Pol'!G14</f>
        <v>0</v>
      </c>
      <c r="J130" s="189" t="str">
        <f>IF(I164=0,"",I130/I164*100)</f>
        <v/>
      </c>
    </row>
    <row r="131" spans="1:10" ht="36.75" customHeight="1" x14ac:dyDescent="0.25">
      <c r="A131" s="178"/>
      <c r="B131" s="183" t="s">
        <v>127</v>
      </c>
      <c r="C131" s="184" t="s">
        <v>128</v>
      </c>
      <c r="D131" s="185"/>
      <c r="E131" s="185"/>
      <c r="F131" s="192" t="s">
        <v>26</v>
      </c>
      <c r="G131" s="193"/>
      <c r="H131" s="193"/>
      <c r="I131" s="193">
        <f>'01 02 Pol'!G18</f>
        <v>0</v>
      </c>
      <c r="J131" s="189" t="str">
        <f>IF(I164=0,"",I131/I164*100)</f>
        <v/>
      </c>
    </row>
    <row r="132" spans="1:10" ht="36.75" customHeight="1" x14ac:dyDescent="0.25">
      <c r="A132" s="178"/>
      <c r="B132" s="183" t="s">
        <v>129</v>
      </c>
      <c r="C132" s="184" t="s">
        <v>130</v>
      </c>
      <c r="D132" s="185"/>
      <c r="E132" s="185"/>
      <c r="F132" s="192" t="s">
        <v>26</v>
      </c>
      <c r="G132" s="193"/>
      <c r="H132" s="193"/>
      <c r="I132" s="193">
        <f>'01 02 Pol'!G22</f>
        <v>0</v>
      </c>
      <c r="J132" s="189" t="str">
        <f>IF(I164=0,"",I132/I164*100)</f>
        <v/>
      </c>
    </row>
    <row r="133" spans="1:10" ht="36.75" customHeight="1" x14ac:dyDescent="0.25">
      <c r="A133" s="178"/>
      <c r="B133" s="183" t="s">
        <v>131</v>
      </c>
      <c r="C133" s="184" t="s">
        <v>132</v>
      </c>
      <c r="D133" s="185"/>
      <c r="E133" s="185"/>
      <c r="F133" s="192" t="s">
        <v>26</v>
      </c>
      <c r="G133" s="193"/>
      <c r="H133" s="193"/>
      <c r="I133" s="193">
        <f>'01 02 Pol'!G37</f>
        <v>0</v>
      </c>
      <c r="J133" s="189" t="str">
        <f>IF(I164=0,"",I133/I164*100)</f>
        <v/>
      </c>
    </row>
    <row r="134" spans="1:10" ht="36.75" customHeight="1" x14ac:dyDescent="0.25">
      <c r="A134" s="178"/>
      <c r="B134" s="183" t="s">
        <v>133</v>
      </c>
      <c r="C134" s="184" t="s">
        <v>134</v>
      </c>
      <c r="D134" s="185"/>
      <c r="E134" s="185"/>
      <c r="F134" s="192" t="s">
        <v>26</v>
      </c>
      <c r="G134" s="193"/>
      <c r="H134" s="193"/>
      <c r="I134" s="193">
        <f>'01 01 Pol'!G8</f>
        <v>0</v>
      </c>
      <c r="J134" s="189" t="str">
        <f>IF(I164=0,"",I134/I164*100)</f>
        <v/>
      </c>
    </row>
    <row r="135" spans="1:10" ht="36.75" customHeight="1" x14ac:dyDescent="0.25">
      <c r="A135" s="178"/>
      <c r="B135" s="183" t="s">
        <v>135</v>
      </c>
      <c r="C135" s="184" t="s">
        <v>136</v>
      </c>
      <c r="D135" s="185"/>
      <c r="E135" s="185"/>
      <c r="F135" s="192" t="s">
        <v>26</v>
      </c>
      <c r="G135" s="193"/>
      <c r="H135" s="193"/>
      <c r="I135" s="193">
        <f>'01 01 Pol'!G11</f>
        <v>0</v>
      </c>
      <c r="J135" s="189" t="str">
        <f>IF(I164=0,"",I135/I164*100)</f>
        <v/>
      </c>
    </row>
    <row r="136" spans="1:10" ht="36.75" customHeight="1" x14ac:dyDescent="0.25">
      <c r="A136" s="178"/>
      <c r="B136" s="183" t="s">
        <v>137</v>
      </c>
      <c r="C136" s="184" t="s">
        <v>138</v>
      </c>
      <c r="D136" s="185"/>
      <c r="E136" s="185"/>
      <c r="F136" s="192" t="s">
        <v>26</v>
      </c>
      <c r="G136" s="193"/>
      <c r="H136" s="193"/>
      <c r="I136" s="193">
        <f>'01 01 Pol'!G28</f>
        <v>0</v>
      </c>
      <c r="J136" s="189" t="str">
        <f>IF(I164=0,"",I136/I164*100)</f>
        <v/>
      </c>
    </row>
    <row r="137" spans="1:10" ht="36.75" customHeight="1" x14ac:dyDescent="0.25">
      <c r="A137" s="178"/>
      <c r="B137" s="183" t="s">
        <v>139</v>
      </c>
      <c r="C137" s="184" t="s">
        <v>140</v>
      </c>
      <c r="D137" s="185"/>
      <c r="E137" s="185"/>
      <c r="F137" s="192" t="s">
        <v>26</v>
      </c>
      <c r="G137" s="193"/>
      <c r="H137" s="193"/>
      <c r="I137" s="193">
        <f>'01 01 Pol'!G35</f>
        <v>0</v>
      </c>
      <c r="J137" s="189" t="str">
        <f>IF(I164=0,"",I137/I164*100)</f>
        <v/>
      </c>
    </row>
    <row r="138" spans="1:10" ht="36.75" customHeight="1" x14ac:dyDescent="0.25">
      <c r="A138" s="178"/>
      <c r="B138" s="183" t="s">
        <v>141</v>
      </c>
      <c r="C138" s="184" t="s">
        <v>142</v>
      </c>
      <c r="D138" s="185"/>
      <c r="E138" s="185"/>
      <c r="F138" s="192" t="s">
        <v>26</v>
      </c>
      <c r="G138" s="193"/>
      <c r="H138" s="193"/>
      <c r="I138" s="193">
        <f>'01 01 Pol'!G47</f>
        <v>0</v>
      </c>
      <c r="J138" s="189" t="str">
        <f>IF(I164=0,"",I138/I164*100)</f>
        <v/>
      </c>
    </row>
    <row r="139" spans="1:10" ht="36.75" customHeight="1" x14ac:dyDescent="0.25">
      <c r="A139" s="178"/>
      <c r="B139" s="183" t="s">
        <v>143</v>
      </c>
      <c r="C139" s="184" t="s">
        <v>144</v>
      </c>
      <c r="D139" s="185"/>
      <c r="E139" s="185"/>
      <c r="F139" s="192" t="s">
        <v>26</v>
      </c>
      <c r="G139" s="193"/>
      <c r="H139" s="193"/>
      <c r="I139" s="193">
        <f>'01 01 Pol'!G74</f>
        <v>0</v>
      </c>
      <c r="J139" s="189" t="str">
        <f>IF(I164=0,"",I139/I164*100)</f>
        <v/>
      </c>
    </row>
    <row r="140" spans="1:10" ht="36.75" customHeight="1" x14ac:dyDescent="0.25">
      <c r="A140" s="178"/>
      <c r="B140" s="183" t="s">
        <v>145</v>
      </c>
      <c r="C140" s="184" t="s">
        <v>146</v>
      </c>
      <c r="D140" s="185"/>
      <c r="E140" s="185"/>
      <c r="F140" s="192" t="s">
        <v>26</v>
      </c>
      <c r="G140" s="193"/>
      <c r="H140" s="193"/>
      <c r="I140" s="193">
        <f>'01 01 Pol'!G86</f>
        <v>0</v>
      </c>
      <c r="J140" s="189" t="str">
        <f>IF(I164=0,"",I140/I164*100)</f>
        <v/>
      </c>
    </row>
    <row r="141" spans="1:10" ht="36.75" customHeight="1" x14ac:dyDescent="0.25">
      <c r="A141" s="178"/>
      <c r="B141" s="183" t="s">
        <v>147</v>
      </c>
      <c r="C141" s="184" t="s">
        <v>148</v>
      </c>
      <c r="D141" s="185"/>
      <c r="E141" s="185"/>
      <c r="F141" s="192" t="s">
        <v>26</v>
      </c>
      <c r="G141" s="193"/>
      <c r="H141" s="193"/>
      <c r="I141" s="193">
        <f>'01 01 Pol'!G116</f>
        <v>0</v>
      </c>
      <c r="J141" s="189" t="str">
        <f>IF(I164=0,"",I141/I164*100)</f>
        <v/>
      </c>
    </row>
    <row r="142" spans="1:10" ht="36.75" customHeight="1" x14ac:dyDescent="0.25">
      <c r="A142" s="178"/>
      <c r="B142" s="183" t="s">
        <v>149</v>
      </c>
      <c r="C142" s="184" t="s">
        <v>150</v>
      </c>
      <c r="D142" s="185"/>
      <c r="E142" s="185"/>
      <c r="F142" s="192" t="s">
        <v>26</v>
      </c>
      <c r="G142" s="193"/>
      <c r="H142" s="193"/>
      <c r="I142" s="193">
        <f>'01 01 Pol'!G125</f>
        <v>0</v>
      </c>
      <c r="J142" s="189" t="str">
        <f>IF(I164=0,"",I142/I164*100)</f>
        <v/>
      </c>
    </row>
    <row r="143" spans="1:10" ht="36.75" customHeight="1" x14ac:dyDescent="0.25">
      <c r="A143" s="178"/>
      <c r="B143" s="183" t="s">
        <v>151</v>
      </c>
      <c r="C143" s="184" t="s">
        <v>152</v>
      </c>
      <c r="D143" s="185"/>
      <c r="E143" s="185"/>
      <c r="F143" s="192" t="s">
        <v>26</v>
      </c>
      <c r="G143" s="193"/>
      <c r="H143" s="193"/>
      <c r="I143" s="193">
        <f>'01 01 Pol'!G138</f>
        <v>0</v>
      </c>
      <c r="J143" s="189" t="str">
        <f>IF(I164=0,"",I143/I164*100)</f>
        <v/>
      </c>
    </row>
    <row r="144" spans="1:10" ht="36.75" customHeight="1" x14ac:dyDescent="0.25">
      <c r="A144" s="178"/>
      <c r="B144" s="183" t="s">
        <v>153</v>
      </c>
      <c r="C144" s="184" t="s">
        <v>64</v>
      </c>
      <c r="D144" s="185"/>
      <c r="E144" s="185"/>
      <c r="F144" s="192" t="s">
        <v>27</v>
      </c>
      <c r="G144" s="193"/>
      <c r="H144" s="193"/>
      <c r="I144" s="193">
        <f>'01 03 Pol'!G8</f>
        <v>0</v>
      </c>
      <c r="J144" s="189" t="str">
        <f>IF(I164=0,"",I144/I164*100)</f>
        <v/>
      </c>
    </row>
    <row r="145" spans="1:10" ht="36.75" customHeight="1" x14ac:dyDescent="0.25">
      <c r="A145" s="178"/>
      <c r="B145" s="183" t="s">
        <v>154</v>
      </c>
      <c r="C145" s="184" t="s">
        <v>155</v>
      </c>
      <c r="D145" s="185"/>
      <c r="E145" s="185"/>
      <c r="F145" s="192" t="s">
        <v>27</v>
      </c>
      <c r="G145" s="193"/>
      <c r="H145" s="193"/>
      <c r="I145" s="193">
        <f>'01 01 Pol'!G140</f>
        <v>0</v>
      </c>
      <c r="J145" s="189" t="str">
        <f>IF(I164=0,"",I145/I164*100)</f>
        <v/>
      </c>
    </row>
    <row r="146" spans="1:10" ht="36.75" customHeight="1" x14ac:dyDescent="0.25">
      <c r="A146" s="178"/>
      <c r="B146" s="183" t="s">
        <v>156</v>
      </c>
      <c r="C146" s="184" t="s">
        <v>157</v>
      </c>
      <c r="D146" s="185"/>
      <c r="E146" s="185"/>
      <c r="F146" s="192" t="s">
        <v>27</v>
      </c>
      <c r="G146" s="193"/>
      <c r="H146" s="193"/>
      <c r="I146" s="193">
        <f>'01 03 Pol'!G14</f>
        <v>0</v>
      </c>
      <c r="J146" s="189" t="str">
        <f>IF(I164=0,"",I146/I164*100)</f>
        <v/>
      </c>
    </row>
    <row r="147" spans="1:10" ht="36.75" customHeight="1" x14ac:dyDescent="0.25">
      <c r="A147" s="178"/>
      <c r="B147" s="183" t="s">
        <v>158</v>
      </c>
      <c r="C147" s="184" t="s">
        <v>159</v>
      </c>
      <c r="D147" s="185"/>
      <c r="E147" s="185"/>
      <c r="F147" s="192" t="s">
        <v>27</v>
      </c>
      <c r="G147" s="193"/>
      <c r="H147" s="193"/>
      <c r="I147" s="193">
        <f>'01 01 Pol'!G166</f>
        <v>0</v>
      </c>
      <c r="J147" s="189" t="str">
        <f>IF(I164=0,"",I147/I164*100)</f>
        <v/>
      </c>
    </row>
    <row r="148" spans="1:10" ht="36.75" customHeight="1" x14ac:dyDescent="0.25">
      <c r="A148" s="178"/>
      <c r="B148" s="183" t="s">
        <v>160</v>
      </c>
      <c r="C148" s="184" t="s">
        <v>161</v>
      </c>
      <c r="D148" s="185"/>
      <c r="E148" s="185"/>
      <c r="F148" s="192" t="s">
        <v>27</v>
      </c>
      <c r="G148" s="193"/>
      <c r="H148" s="193"/>
      <c r="I148" s="193">
        <f>'01 03 Pol'!G34</f>
        <v>0</v>
      </c>
      <c r="J148" s="189" t="str">
        <f>IF(I164=0,"",I148/I164*100)</f>
        <v/>
      </c>
    </row>
    <row r="149" spans="1:10" ht="36.75" customHeight="1" x14ac:dyDescent="0.25">
      <c r="A149" s="178"/>
      <c r="B149" s="183" t="s">
        <v>162</v>
      </c>
      <c r="C149" s="184" t="s">
        <v>163</v>
      </c>
      <c r="D149" s="185"/>
      <c r="E149" s="185"/>
      <c r="F149" s="192" t="s">
        <v>27</v>
      </c>
      <c r="G149" s="193"/>
      <c r="H149" s="193"/>
      <c r="I149" s="193">
        <f>'01 03 Pol'!G44</f>
        <v>0</v>
      </c>
      <c r="J149" s="189" t="str">
        <f>IF(I164=0,"",I149/I164*100)</f>
        <v/>
      </c>
    </row>
    <row r="150" spans="1:10" ht="36.75" customHeight="1" x14ac:dyDescent="0.25">
      <c r="A150" s="178"/>
      <c r="B150" s="183" t="s">
        <v>164</v>
      </c>
      <c r="C150" s="184" t="s">
        <v>165</v>
      </c>
      <c r="D150" s="185"/>
      <c r="E150" s="185"/>
      <c r="F150" s="192" t="s">
        <v>27</v>
      </c>
      <c r="G150" s="193"/>
      <c r="H150" s="193"/>
      <c r="I150" s="193">
        <f>'01 01 Pol'!G177</f>
        <v>0</v>
      </c>
      <c r="J150" s="189" t="str">
        <f>IF(I164=0,"",I150/I164*100)</f>
        <v/>
      </c>
    </row>
    <row r="151" spans="1:10" ht="36.75" customHeight="1" x14ac:dyDescent="0.25">
      <c r="A151" s="178"/>
      <c r="B151" s="183" t="s">
        <v>166</v>
      </c>
      <c r="C151" s="184" t="s">
        <v>167</v>
      </c>
      <c r="D151" s="185"/>
      <c r="E151" s="185"/>
      <c r="F151" s="192" t="s">
        <v>27</v>
      </c>
      <c r="G151" s="193"/>
      <c r="H151" s="193"/>
      <c r="I151" s="193">
        <f>'01 01 Pol'!G238</f>
        <v>0</v>
      </c>
      <c r="J151" s="189" t="str">
        <f>IF(I164=0,"",I151/I164*100)</f>
        <v/>
      </c>
    </row>
    <row r="152" spans="1:10" ht="36.75" customHeight="1" x14ac:dyDescent="0.25">
      <c r="A152" s="178"/>
      <c r="B152" s="183" t="s">
        <v>168</v>
      </c>
      <c r="C152" s="184" t="s">
        <v>169</v>
      </c>
      <c r="D152" s="185"/>
      <c r="E152" s="185"/>
      <c r="F152" s="192" t="s">
        <v>27</v>
      </c>
      <c r="G152" s="193"/>
      <c r="H152" s="193"/>
      <c r="I152" s="193">
        <f>'01 01 Pol'!G329</f>
        <v>0</v>
      </c>
      <c r="J152" s="189" t="str">
        <f>IF(I164=0,"",I152/I164*100)</f>
        <v/>
      </c>
    </row>
    <row r="153" spans="1:10" ht="36.75" customHeight="1" x14ac:dyDescent="0.25">
      <c r="A153" s="178"/>
      <c r="B153" s="183" t="s">
        <v>170</v>
      </c>
      <c r="C153" s="184" t="s">
        <v>171</v>
      </c>
      <c r="D153" s="185"/>
      <c r="E153" s="185"/>
      <c r="F153" s="192" t="s">
        <v>27</v>
      </c>
      <c r="G153" s="193"/>
      <c r="H153" s="193"/>
      <c r="I153" s="193">
        <f>'01 01 Pol'!G386</f>
        <v>0</v>
      </c>
      <c r="J153" s="189" t="str">
        <f>IF(I164=0,"",I153/I164*100)</f>
        <v/>
      </c>
    </row>
    <row r="154" spans="1:10" ht="36.75" customHeight="1" x14ac:dyDescent="0.25">
      <c r="A154" s="178"/>
      <c r="B154" s="183" t="s">
        <v>172</v>
      </c>
      <c r="C154" s="184" t="s">
        <v>173</v>
      </c>
      <c r="D154" s="185"/>
      <c r="E154" s="185"/>
      <c r="F154" s="192" t="s">
        <v>27</v>
      </c>
      <c r="G154" s="193"/>
      <c r="H154" s="193"/>
      <c r="I154" s="193">
        <f>'01 01 Pol'!G486+'01 03 Pol'!G61</f>
        <v>0</v>
      </c>
      <c r="J154" s="189" t="str">
        <f>IF(I164=0,"",I154/I164*100)</f>
        <v/>
      </c>
    </row>
    <row r="155" spans="1:10" ht="36.75" customHeight="1" x14ac:dyDescent="0.25">
      <c r="A155" s="178"/>
      <c r="B155" s="183" t="s">
        <v>174</v>
      </c>
      <c r="C155" s="184" t="s">
        <v>175</v>
      </c>
      <c r="D155" s="185"/>
      <c r="E155" s="185"/>
      <c r="F155" s="192" t="s">
        <v>27</v>
      </c>
      <c r="G155" s="193"/>
      <c r="H155" s="193"/>
      <c r="I155" s="193">
        <f>'01 01 Pol'!G508</f>
        <v>0</v>
      </c>
      <c r="J155" s="189" t="str">
        <f>IF(I164=0,"",I155/I164*100)</f>
        <v/>
      </c>
    </row>
    <row r="156" spans="1:10" ht="36.75" customHeight="1" x14ac:dyDescent="0.25">
      <c r="A156" s="178"/>
      <c r="B156" s="183" t="s">
        <v>176</v>
      </c>
      <c r="C156" s="184" t="s">
        <v>177</v>
      </c>
      <c r="D156" s="185"/>
      <c r="E156" s="185"/>
      <c r="F156" s="192" t="s">
        <v>27</v>
      </c>
      <c r="G156" s="193"/>
      <c r="H156" s="193"/>
      <c r="I156" s="193">
        <f>'01 01 Pol'!G516</f>
        <v>0</v>
      </c>
      <c r="J156" s="189" t="str">
        <f>IF(I164=0,"",I156/I164*100)</f>
        <v/>
      </c>
    </row>
    <row r="157" spans="1:10" ht="36.75" customHeight="1" x14ac:dyDescent="0.25">
      <c r="A157" s="178"/>
      <c r="B157" s="183" t="s">
        <v>178</v>
      </c>
      <c r="C157" s="184" t="s">
        <v>179</v>
      </c>
      <c r="D157" s="185"/>
      <c r="E157" s="185"/>
      <c r="F157" s="192" t="s">
        <v>28</v>
      </c>
      <c r="G157" s="193"/>
      <c r="H157" s="193"/>
      <c r="I157" s="193">
        <f>'01 01 Pol'!G529</f>
        <v>0</v>
      </c>
      <c r="J157" s="189" t="str">
        <f>IF(I164=0,"",I157/I164*100)</f>
        <v/>
      </c>
    </row>
    <row r="158" spans="1:10" ht="36.75" customHeight="1" x14ac:dyDescent="0.25">
      <c r="A158" s="178"/>
      <c r="B158" s="183" t="s">
        <v>180</v>
      </c>
      <c r="C158" s="184" t="s">
        <v>181</v>
      </c>
      <c r="D158" s="185"/>
      <c r="E158" s="185"/>
      <c r="F158" s="192" t="s">
        <v>28</v>
      </c>
      <c r="G158" s="193"/>
      <c r="H158" s="193"/>
      <c r="I158" s="193">
        <f>'01 01 Pol'!G539</f>
        <v>0</v>
      </c>
      <c r="J158" s="189" t="str">
        <f>IF(I164=0,"",I158/I164*100)</f>
        <v/>
      </c>
    </row>
    <row r="159" spans="1:10" ht="36.75" customHeight="1" x14ac:dyDescent="0.25">
      <c r="A159" s="178"/>
      <c r="B159" s="183" t="s">
        <v>182</v>
      </c>
      <c r="C159" s="184" t="s">
        <v>183</v>
      </c>
      <c r="D159" s="185"/>
      <c r="E159" s="185"/>
      <c r="F159" s="192" t="s">
        <v>28</v>
      </c>
      <c r="G159" s="193"/>
      <c r="H159" s="193"/>
      <c r="I159" s="193">
        <f>'01 01 Pol'!G544</f>
        <v>0</v>
      </c>
      <c r="J159" s="189" t="str">
        <f>IF(I164=0,"",I159/I164*100)</f>
        <v/>
      </c>
    </row>
    <row r="160" spans="1:10" ht="36.75" customHeight="1" x14ac:dyDescent="0.25">
      <c r="A160" s="178"/>
      <c r="B160" s="183" t="s">
        <v>184</v>
      </c>
      <c r="C160" s="184" t="s">
        <v>185</v>
      </c>
      <c r="D160" s="185"/>
      <c r="E160" s="185"/>
      <c r="F160" s="192" t="s">
        <v>28</v>
      </c>
      <c r="G160" s="193"/>
      <c r="H160" s="193"/>
      <c r="I160" s="193">
        <f>'01 01 Pol'!G547</f>
        <v>0</v>
      </c>
      <c r="J160" s="189" t="str">
        <f>IF(I164=0,"",I160/I164*100)</f>
        <v/>
      </c>
    </row>
    <row r="161" spans="1:10" ht="36.75" customHeight="1" x14ac:dyDescent="0.25">
      <c r="A161" s="178"/>
      <c r="B161" s="183" t="s">
        <v>186</v>
      </c>
      <c r="C161" s="184" t="s">
        <v>187</v>
      </c>
      <c r="D161" s="185"/>
      <c r="E161" s="185"/>
      <c r="F161" s="192" t="s">
        <v>188</v>
      </c>
      <c r="G161" s="193"/>
      <c r="H161" s="193"/>
      <c r="I161" s="193">
        <f>'01 01 Pol'!G551</f>
        <v>0</v>
      </c>
      <c r="J161" s="189" t="str">
        <f>IF(I164=0,"",I161/I164*100)</f>
        <v/>
      </c>
    </row>
    <row r="162" spans="1:10" ht="36.75" customHeight="1" x14ac:dyDescent="0.25">
      <c r="A162" s="178"/>
      <c r="B162" s="183" t="s">
        <v>189</v>
      </c>
      <c r="C162" s="184" t="s">
        <v>29</v>
      </c>
      <c r="D162" s="185"/>
      <c r="E162" s="185"/>
      <c r="F162" s="192" t="s">
        <v>189</v>
      </c>
      <c r="G162" s="193"/>
      <c r="H162" s="193"/>
      <c r="I162" s="193">
        <f>'01 01 Pol'!G600</f>
        <v>0</v>
      </c>
      <c r="J162" s="189" t="str">
        <f>IF(I164=0,"",I162/I164*100)</f>
        <v/>
      </c>
    </row>
    <row r="163" spans="1:10" ht="36.75" customHeight="1" x14ac:dyDescent="0.25">
      <c r="A163" s="178"/>
      <c r="B163" s="183" t="s">
        <v>190</v>
      </c>
      <c r="C163" s="184" t="s">
        <v>30</v>
      </c>
      <c r="D163" s="185"/>
      <c r="E163" s="185"/>
      <c r="F163" s="192" t="s">
        <v>190</v>
      </c>
      <c r="G163" s="193"/>
      <c r="H163" s="193"/>
      <c r="I163" s="193">
        <f>'01 01 Pol'!G610</f>
        <v>0</v>
      </c>
      <c r="J163" s="189" t="str">
        <f>IF(I164=0,"",I163/I164*100)</f>
        <v/>
      </c>
    </row>
    <row r="164" spans="1:10" ht="25.5" customHeight="1" x14ac:dyDescent="0.25">
      <c r="A164" s="179"/>
      <c r="B164" s="186" t="s">
        <v>1</v>
      </c>
      <c r="C164" s="187"/>
      <c r="D164" s="188"/>
      <c r="E164" s="188"/>
      <c r="F164" s="194"/>
      <c r="G164" s="195"/>
      <c r="H164" s="195"/>
      <c r="I164" s="195">
        <f>SUM(I129:I163)</f>
        <v>0</v>
      </c>
      <c r="J164" s="190">
        <f>SUM(J129:J163)</f>
        <v>0</v>
      </c>
    </row>
    <row r="165" spans="1:10" x14ac:dyDescent="0.25">
      <c r="F165" s="133"/>
      <c r="G165" s="133"/>
      <c r="H165" s="133"/>
      <c r="I165" s="133"/>
      <c r="J165" s="191"/>
    </row>
    <row r="166" spans="1:10" x14ac:dyDescent="0.25">
      <c r="F166" s="133"/>
      <c r="G166" s="133"/>
      <c r="H166" s="133"/>
      <c r="I166" s="133"/>
      <c r="J166" s="191"/>
    </row>
    <row r="167" spans="1:10" x14ac:dyDescent="0.25">
      <c r="F167" s="133"/>
      <c r="G167" s="133"/>
      <c r="H167" s="133"/>
      <c r="I167" s="133"/>
      <c r="J167" s="191"/>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8">
    <mergeCell ref="C162:E162"/>
    <mergeCell ref="C163:E163"/>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B121:J121"/>
    <mergeCell ref="B122:J122"/>
    <mergeCell ref="C129:E129"/>
    <mergeCell ref="C130:E130"/>
    <mergeCell ref="C131:E131"/>
    <mergeCell ref="B111:J111"/>
    <mergeCell ref="B113:J113"/>
    <mergeCell ref="B114:J114"/>
    <mergeCell ref="B116:J116"/>
    <mergeCell ref="B117:J117"/>
    <mergeCell ref="B104:J104"/>
    <mergeCell ref="B105:J105"/>
    <mergeCell ref="B106:J106"/>
    <mergeCell ref="B108:J108"/>
    <mergeCell ref="B110:J110"/>
    <mergeCell ref="B92:J92"/>
    <mergeCell ref="B93:J93"/>
    <mergeCell ref="B97:J97"/>
    <mergeCell ref="B99:J99"/>
    <mergeCell ref="B102:J102"/>
    <mergeCell ref="B85:J85"/>
    <mergeCell ref="B86:J86"/>
    <mergeCell ref="B87:J87"/>
    <mergeCell ref="B89:J89"/>
    <mergeCell ref="B90:J90"/>
    <mergeCell ref="B77:J77"/>
    <mergeCell ref="B78:J78"/>
    <mergeCell ref="B80:J80"/>
    <mergeCell ref="B82:J82"/>
    <mergeCell ref="B83:J83"/>
    <mergeCell ref="B69:J69"/>
    <mergeCell ref="B70:J70"/>
    <mergeCell ref="B72:J72"/>
    <mergeCell ref="B73:J73"/>
    <mergeCell ref="B75:J75"/>
    <mergeCell ref="B61:J61"/>
    <mergeCell ref="B62:J62"/>
    <mergeCell ref="B64:J64"/>
    <mergeCell ref="B66:J66"/>
    <mergeCell ref="B67:J67"/>
    <mergeCell ref="B54:J54"/>
    <mergeCell ref="B57:J57"/>
    <mergeCell ref="B58:J58"/>
    <mergeCell ref="B59:J59"/>
    <mergeCell ref="B60:J60"/>
    <mergeCell ref="B44:E44"/>
    <mergeCell ref="B47:J47"/>
    <mergeCell ref="B49:J49"/>
    <mergeCell ref="B51:J51"/>
    <mergeCell ref="B52:J52"/>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7</v>
      </c>
      <c r="B1" s="100"/>
      <c r="C1" s="101"/>
      <c r="D1" s="100"/>
      <c r="E1" s="100"/>
      <c r="F1" s="100"/>
      <c r="G1" s="100"/>
    </row>
    <row r="2" spans="1:7" ht="24.9" customHeight="1" x14ac:dyDescent="0.25">
      <c r="A2" s="49" t="s">
        <v>8</v>
      </c>
      <c r="B2" s="48"/>
      <c r="C2" s="102"/>
      <c r="D2" s="102"/>
      <c r="E2" s="102"/>
      <c r="F2" s="102"/>
      <c r="G2" s="103"/>
    </row>
    <row r="3" spans="1:7" ht="24.9" customHeight="1" x14ac:dyDescent="0.25">
      <c r="A3" s="49" t="s">
        <v>9</v>
      </c>
      <c r="B3" s="48"/>
      <c r="C3" s="102"/>
      <c r="D3" s="102"/>
      <c r="E3" s="102"/>
      <c r="F3" s="102"/>
      <c r="G3" s="103"/>
    </row>
    <row r="4" spans="1:7" ht="24.9" customHeight="1" x14ac:dyDescent="0.25">
      <c r="A4" s="49" t="s">
        <v>10</v>
      </c>
      <c r="B4" s="48"/>
      <c r="C4" s="102"/>
      <c r="D4" s="102"/>
      <c r="E4" s="102"/>
      <c r="F4" s="102"/>
      <c r="G4" s="103"/>
    </row>
    <row r="5" spans="1:7" x14ac:dyDescent="0.25">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19862-5C38-45DA-BDAF-594157128D0D}">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6" customWidth="1"/>
    <col min="3" max="3" width="38.33203125" style="176" customWidth="1"/>
    <col min="4" max="4" width="4.88671875" customWidth="1"/>
    <col min="5" max="5" width="10.6640625" customWidth="1"/>
    <col min="6" max="6" width="9.88671875" customWidth="1"/>
    <col min="7" max="7" width="12.77734375" customWidth="1"/>
    <col min="8" max="25" width="0" hidden="1" customWidth="1"/>
    <col min="29" max="29" width="0" hidden="1" customWidth="1"/>
    <col min="31" max="41" width="0" hidden="1" customWidth="1"/>
    <col min="53" max="53" width="73.6640625" customWidth="1"/>
  </cols>
  <sheetData>
    <row r="1" spans="1:60" ht="15.75" customHeight="1" x14ac:dyDescent="0.3">
      <c r="A1" s="197" t="s">
        <v>7</v>
      </c>
      <c r="B1" s="197"/>
      <c r="C1" s="197"/>
      <c r="D1" s="197"/>
      <c r="E1" s="197"/>
      <c r="F1" s="197"/>
      <c r="G1" s="197"/>
      <c r="AG1" t="s">
        <v>191</v>
      </c>
    </row>
    <row r="2" spans="1:60" ht="25.05" customHeight="1" x14ac:dyDescent="0.25">
      <c r="A2" s="198" t="s">
        <v>8</v>
      </c>
      <c r="B2" s="48" t="s">
        <v>43</v>
      </c>
      <c r="C2" s="201" t="s">
        <v>44</v>
      </c>
      <c r="D2" s="199"/>
      <c r="E2" s="199"/>
      <c r="F2" s="199"/>
      <c r="G2" s="200"/>
      <c r="AG2" t="s">
        <v>192</v>
      </c>
    </row>
    <row r="3" spans="1:60" ht="25.05" customHeight="1" x14ac:dyDescent="0.25">
      <c r="A3" s="198" t="s">
        <v>9</v>
      </c>
      <c r="B3" s="48" t="s">
        <v>58</v>
      </c>
      <c r="C3" s="201" t="s">
        <v>59</v>
      </c>
      <c r="D3" s="199"/>
      <c r="E3" s="199"/>
      <c r="F3" s="199"/>
      <c r="G3" s="200"/>
      <c r="AC3" s="176" t="s">
        <v>192</v>
      </c>
      <c r="AG3" t="s">
        <v>193</v>
      </c>
    </row>
    <row r="4" spans="1:60" ht="25.05" customHeight="1" x14ac:dyDescent="0.25">
      <c r="A4" s="202" t="s">
        <v>10</v>
      </c>
      <c r="B4" s="203" t="s">
        <v>58</v>
      </c>
      <c r="C4" s="204" t="s">
        <v>60</v>
      </c>
      <c r="D4" s="205"/>
      <c r="E4" s="205"/>
      <c r="F4" s="205"/>
      <c r="G4" s="206"/>
      <c r="AG4" t="s">
        <v>194</v>
      </c>
    </row>
    <row r="5" spans="1:60" x14ac:dyDescent="0.25">
      <c r="D5" s="10"/>
    </row>
    <row r="6" spans="1:60" ht="39.6" x14ac:dyDescent="0.25">
      <c r="A6" s="208" t="s">
        <v>195</v>
      </c>
      <c r="B6" s="210" t="s">
        <v>196</v>
      </c>
      <c r="C6" s="210" t="s">
        <v>197</v>
      </c>
      <c r="D6" s="209" t="s">
        <v>198</v>
      </c>
      <c r="E6" s="208" t="s">
        <v>199</v>
      </c>
      <c r="F6" s="207" t="s">
        <v>200</v>
      </c>
      <c r="G6" s="208" t="s">
        <v>31</v>
      </c>
      <c r="H6" s="211" t="s">
        <v>32</v>
      </c>
      <c r="I6" s="211" t="s">
        <v>201</v>
      </c>
      <c r="J6" s="211" t="s">
        <v>33</v>
      </c>
      <c r="K6" s="211" t="s">
        <v>202</v>
      </c>
      <c r="L6" s="211" t="s">
        <v>203</v>
      </c>
      <c r="M6" s="211" t="s">
        <v>204</v>
      </c>
      <c r="N6" s="211" t="s">
        <v>205</v>
      </c>
      <c r="O6" s="211" t="s">
        <v>206</v>
      </c>
      <c r="P6" s="211" t="s">
        <v>207</v>
      </c>
      <c r="Q6" s="211" t="s">
        <v>208</v>
      </c>
      <c r="R6" s="211" t="s">
        <v>209</v>
      </c>
      <c r="S6" s="211" t="s">
        <v>210</v>
      </c>
      <c r="T6" s="211" t="s">
        <v>211</v>
      </c>
      <c r="U6" s="211" t="s">
        <v>212</v>
      </c>
      <c r="V6" s="211" t="s">
        <v>213</v>
      </c>
      <c r="W6" s="211" t="s">
        <v>214</v>
      </c>
      <c r="X6" s="211" t="s">
        <v>215</v>
      </c>
      <c r="Y6" s="211" t="s">
        <v>216</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42" t="s">
        <v>217</v>
      </c>
      <c r="B8" s="243" t="s">
        <v>133</v>
      </c>
      <c r="C8" s="265" t="s">
        <v>134</v>
      </c>
      <c r="D8" s="244"/>
      <c r="E8" s="245"/>
      <c r="F8" s="246"/>
      <c r="G8" s="247">
        <f>SUMIF(AG9:AG10,"&lt;&gt;NOR",G9:G10)</f>
        <v>0</v>
      </c>
      <c r="H8" s="241"/>
      <c r="I8" s="241">
        <f>SUM(I9:I10)</f>
        <v>0</v>
      </c>
      <c r="J8" s="241"/>
      <c r="K8" s="241">
        <f>SUM(K9:K10)</f>
        <v>0</v>
      </c>
      <c r="L8" s="241"/>
      <c r="M8" s="241">
        <f>SUM(M9:M10)</f>
        <v>0</v>
      </c>
      <c r="N8" s="240"/>
      <c r="O8" s="240">
        <f>SUM(O9:O10)</f>
        <v>6.13</v>
      </c>
      <c r="P8" s="240"/>
      <c r="Q8" s="240">
        <f>SUM(Q9:Q10)</f>
        <v>0</v>
      </c>
      <c r="R8" s="241"/>
      <c r="S8" s="241"/>
      <c r="T8" s="241"/>
      <c r="U8" s="241"/>
      <c r="V8" s="241">
        <f>SUM(V9:V10)</f>
        <v>0</v>
      </c>
      <c r="W8" s="241"/>
      <c r="X8" s="241"/>
      <c r="Y8" s="241"/>
      <c r="AG8" t="s">
        <v>218</v>
      </c>
    </row>
    <row r="9" spans="1:60" ht="30.6" outlineLevel="1" x14ac:dyDescent="0.25">
      <c r="A9" s="249">
        <v>1</v>
      </c>
      <c r="B9" s="250" t="s">
        <v>219</v>
      </c>
      <c r="C9" s="266" t="s">
        <v>220</v>
      </c>
      <c r="D9" s="251" t="s">
        <v>221</v>
      </c>
      <c r="E9" s="252">
        <v>2</v>
      </c>
      <c r="F9" s="253"/>
      <c r="G9" s="254">
        <f>ROUND(E9*F9,2)</f>
        <v>0</v>
      </c>
      <c r="H9" s="235"/>
      <c r="I9" s="234">
        <f>ROUND(E9*H9,2)</f>
        <v>0</v>
      </c>
      <c r="J9" s="235"/>
      <c r="K9" s="234">
        <f>ROUND(E9*J9,2)</f>
        <v>0</v>
      </c>
      <c r="L9" s="234">
        <v>21</v>
      </c>
      <c r="M9" s="234">
        <f>G9*(1+L9/100)</f>
        <v>0</v>
      </c>
      <c r="N9" s="233">
        <v>3.0664600000000002</v>
      </c>
      <c r="O9" s="233">
        <f>ROUND(E9*N9,2)</f>
        <v>6.13</v>
      </c>
      <c r="P9" s="233">
        <v>0</v>
      </c>
      <c r="Q9" s="233">
        <f>ROUND(E9*P9,2)</f>
        <v>0</v>
      </c>
      <c r="R9" s="234"/>
      <c r="S9" s="234" t="s">
        <v>222</v>
      </c>
      <c r="T9" s="234" t="s">
        <v>223</v>
      </c>
      <c r="U9" s="234">
        <v>0</v>
      </c>
      <c r="V9" s="234">
        <f>ROUND(E9*U9,2)</f>
        <v>0</v>
      </c>
      <c r="W9" s="234"/>
      <c r="X9" s="234" t="s">
        <v>224</v>
      </c>
      <c r="Y9" s="234" t="s">
        <v>225</v>
      </c>
      <c r="Z9" s="212"/>
      <c r="AA9" s="212"/>
      <c r="AB9" s="212"/>
      <c r="AC9" s="212"/>
      <c r="AD9" s="212"/>
      <c r="AE9" s="212"/>
      <c r="AF9" s="212"/>
      <c r="AG9" s="212" t="s">
        <v>226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5">
      <c r="A10" s="230"/>
      <c r="B10" s="231"/>
      <c r="C10" s="267" t="s">
        <v>227</v>
      </c>
      <c r="D10" s="255"/>
      <c r="E10" s="255"/>
      <c r="F10" s="255"/>
      <c r="G10" s="255"/>
      <c r="H10" s="234"/>
      <c r="I10" s="234"/>
      <c r="J10" s="234"/>
      <c r="K10" s="234"/>
      <c r="L10" s="234"/>
      <c r="M10" s="234"/>
      <c r="N10" s="233"/>
      <c r="O10" s="233"/>
      <c r="P10" s="233"/>
      <c r="Q10" s="233"/>
      <c r="R10" s="234"/>
      <c r="S10" s="234"/>
      <c r="T10" s="234"/>
      <c r="U10" s="234"/>
      <c r="V10" s="234"/>
      <c r="W10" s="234"/>
      <c r="X10" s="234"/>
      <c r="Y10" s="234"/>
      <c r="Z10" s="212"/>
      <c r="AA10" s="212"/>
      <c r="AB10" s="212"/>
      <c r="AC10" s="212"/>
      <c r="AD10" s="212"/>
      <c r="AE10" s="212"/>
      <c r="AF10" s="212"/>
      <c r="AG10" s="212" t="s">
        <v>228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5">
      <c r="A11" s="242" t="s">
        <v>217</v>
      </c>
      <c r="B11" s="243" t="s">
        <v>135</v>
      </c>
      <c r="C11" s="265" t="s">
        <v>136</v>
      </c>
      <c r="D11" s="244"/>
      <c r="E11" s="245"/>
      <c r="F11" s="246"/>
      <c r="G11" s="247">
        <f>SUMIF(AG12:AG27,"&lt;&gt;NOR",G12:G27)</f>
        <v>0</v>
      </c>
      <c r="H11" s="241"/>
      <c r="I11" s="241">
        <f>SUM(I12:I27)</f>
        <v>0</v>
      </c>
      <c r="J11" s="241"/>
      <c r="K11" s="241">
        <f>SUM(K12:K27)</f>
        <v>0</v>
      </c>
      <c r="L11" s="241"/>
      <c r="M11" s="241">
        <f>SUM(M12:M27)</f>
        <v>0</v>
      </c>
      <c r="N11" s="240"/>
      <c r="O11" s="240">
        <f>SUM(O12:O27)</f>
        <v>0.41000000000000003</v>
      </c>
      <c r="P11" s="240"/>
      <c r="Q11" s="240">
        <f>SUM(Q12:Q27)</f>
        <v>0</v>
      </c>
      <c r="R11" s="241"/>
      <c r="S11" s="241"/>
      <c r="T11" s="241"/>
      <c r="U11" s="241"/>
      <c r="V11" s="241">
        <f>SUM(V12:V27)</f>
        <v>11.74</v>
      </c>
      <c r="W11" s="241"/>
      <c r="X11" s="241"/>
      <c r="Y11" s="241"/>
      <c r="AG11" t="s">
        <v>218</v>
      </c>
    </row>
    <row r="12" spans="1:60" outlineLevel="1" x14ac:dyDescent="0.25">
      <c r="A12" s="249">
        <v>2</v>
      </c>
      <c r="B12" s="250" t="s">
        <v>229</v>
      </c>
      <c r="C12" s="266" t="s">
        <v>230</v>
      </c>
      <c r="D12" s="251" t="s">
        <v>231</v>
      </c>
      <c r="E12" s="252">
        <v>2.2400000000000002</v>
      </c>
      <c r="F12" s="253"/>
      <c r="G12" s="254">
        <f>ROUND(E12*F12,2)</f>
        <v>0</v>
      </c>
      <c r="H12" s="235"/>
      <c r="I12" s="234">
        <f>ROUND(E12*H12,2)</f>
        <v>0</v>
      </c>
      <c r="J12" s="235"/>
      <c r="K12" s="234">
        <f>ROUND(E12*J12,2)</f>
        <v>0</v>
      </c>
      <c r="L12" s="234">
        <v>21</v>
      </c>
      <c r="M12" s="234">
        <f>G12*(1+L12/100)</f>
        <v>0</v>
      </c>
      <c r="N12" s="233">
        <v>0</v>
      </c>
      <c r="O12" s="233">
        <f>ROUND(E12*N12,2)</f>
        <v>0</v>
      </c>
      <c r="P12" s="233">
        <v>0</v>
      </c>
      <c r="Q12" s="233">
        <f>ROUND(E12*P12,2)</f>
        <v>0</v>
      </c>
      <c r="R12" s="234"/>
      <c r="S12" s="234" t="s">
        <v>232</v>
      </c>
      <c r="T12" s="234" t="s">
        <v>232</v>
      </c>
      <c r="U12" s="234">
        <v>0.315</v>
      </c>
      <c r="V12" s="234">
        <f>ROUND(E12*U12,2)</f>
        <v>0.71</v>
      </c>
      <c r="W12" s="234"/>
      <c r="X12" s="234" t="s">
        <v>233</v>
      </c>
      <c r="Y12" s="234" t="s">
        <v>225</v>
      </c>
      <c r="Z12" s="212"/>
      <c r="AA12" s="212"/>
      <c r="AB12" s="212"/>
      <c r="AC12" s="212"/>
      <c r="AD12" s="212"/>
      <c r="AE12" s="212"/>
      <c r="AF12" s="212"/>
      <c r="AG12" s="212" t="s">
        <v>234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5">
      <c r="A13" s="230"/>
      <c r="B13" s="231"/>
      <c r="C13" s="268" t="s">
        <v>235</v>
      </c>
      <c r="D13" s="236"/>
      <c r="E13" s="237">
        <v>2.2400000000000002</v>
      </c>
      <c r="F13" s="234"/>
      <c r="G13" s="234"/>
      <c r="H13" s="234"/>
      <c r="I13" s="234"/>
      <c r="J13" s="234"/>
      <c r="K13" s="234"/>
      <c r="L13" s="234"/>
      <c r="M13" s="234"/>
      <c r="N13" s="233"/>
      <c r="O13" s="233"/>
      <c r="P13" s="233"/>
      <c r="Q13" s="233"/>
      <c r="R13" s="234"/>
      <c r="S13" s="234"/>
      <c r="T13" s="234"/>
      <c r="U13" s="234"/>
      <c r="V13" s="234"/>
      <c r="W13" s="234"/>
      <c r="X13" s="234"/>
      <c r="Y13" s="234"/>
      <c r="Z13" s="212"/>
      <c r="AA13" s="212"/>
      <c r="AB13" s="212"/>
      <c r="AC13" s="212"/>
      <c r="AD13" s="212"/>
      <c r="AE13" s="212"/>
      <c r="AF13" s="212"/>
      <c r="AG13" s="212" t="s">
        <v>236</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9">
        <v>3</v>
      </c>
      <c r="B14" s="250" t="s">
        <v>237</v>
      </c>
      <c r="C14" s="266" t="s">
        <v>238</v>
      </c>
      <c r="D14" s="251" t="s">
        <v>239</v>
      </c>
      <c r="E14" s="252">
        <v>0.15917999999999999</v>
      </c>
      <c r="F14" s="253"/>
      <c r="G14" s="254">
        <f>ROUND(E14*F14,2)</f>
        <v>0</v>
      </c>
      <c r="H14" s="235"/>
      <c r="I14" s="234">
        <f>ROUND(E14*H14,2)</f>
        <v>0</v>
      </c>
      <c r="J14" s="235"/>
      <c r="K14" s="234">
        <f>ROUND(E14*J14,2)</f>
        <v>0</v>
      </c>
      <c r="L14" s="234">
        <v>21</v>
      </c>
      <c r="M14" s="234">
        <f>G14*(1+L14/100)</f>
        <v>0</v>
      </c>
      <c r="N14" s="233">
        <v>1.9539999999999998E-2</v>
      </c>
      <c r="O14" s="233">
        <f>ROUND(E14*N14,2)</f>
        <v>0</v>
      </c>
      <c r="P14" s="233">
        <v>0</v>
      </c>
      <c r="Q14" s="233">
        <f>ROUND(E14*P14,2)</f>
        <v>0</v>
      </c>
      <c r="R14" s="234"/>
      <c r="S14" s="234" t="s">
        <v>232</v>
      </c>
      <c r="T14" s="234" t="s">
        <v>232</v>
      </c>
      <c r="U14" s="234">
        <v>18.18</v>
      </c>
      <c r="V14" s="234">
        <f>ROUND(E14*U14,2)</f>
        <v>2.89</v>
      </c>
      <c r="W14" s="234"/>
      <c r="X14" s="234" t="s">
        <v>233</v>
      </c>
      <c r="Y14" s="234" t="s">
        <v>225</v>
      </c>
      <c r="Z14" s="212"/>
      <c r="AA14" s="212"/>
      <c r="AB14" s="212"/>
      <c r="AC14" s="212"/>
      <c r="AD14" s="212"/>
      <c r="AE14" s="212"/>
      <c r="AF14" s="212"/>
      <c r="AG14" s="212" t="s">
        <v>234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5">
      <c r="A15" s="230"/>
      <c r="B15" s="231"/>
      <c r="C15" s="268" t="s">
        <v>240</v>
      </c>
      <c r="D15" s="236"/>
      <c r="E15" s="237">
        <v>0.15917999999999999</v>
      </c>
      <c r="F15" s="234"/>
      <c r="G15" s="234"/>
      <c r="H15" s="234"/>
      <c r="I15" s="234"/>
      <c r="J15" s="234"/>
      <c r="K15" s="234"/>
      <c r="L15" s="234"/>
      <c r="M15" s="234"/>
      <c r="N15" s="233"/>
      <c r="O15" s="233"/>
      <c r="P15" s="233"/>
      <c r="Q15" s="233"/>
      <c r="R15" s="234"/>
      <c r="S15" s="234"/>
      <c r="T15" s="234"/>
      <c r="U15" s="234"/>
      <c r="V15" s="234"/>
      <c r="W15" s="234"/>
      <c r="X15" s="234"/>
      <c r="Y15" s="234"/>
      <c r="Z15" s="212"/>
      <c r="AA15" s="212"/>
      <c r="AB15" s="212"/>
      <c r="AC15" s="212"/>
      <c r="AD15" s="212"/>
      <c r="AE15" s="212"/>
      <c r="AF15" s="212"/>
      <c r="AG15" s="212" t="s">
        <v>236</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0.399999999999999" outlineLevel="1" x14ac:dyDescent="0.25">
      <c r="A16" s="249">
        <v>4</v>
      </c>
      <c r="B16" s="250" t="s">
        <v>237</v>
      </c>
      <c r="C16" s="266" t="s">
        <v>241</v>
      </c>
      <c r="D16" s="251" t="s">
        <v>239</v>
      </c>
      <c r="E16" s="252">
        <v>0.21706</v>
      </c>
      <c r="F16" s="253"/>
      <c r="G16" s="254">
        <f>ROUND(E16*F16,2)</f>
        <v>0</v>
      </c>
      <c r="H16" s="235"/>
      <c r="I16" s="234">
        <f>ROUND(E16*H16,2)</f>
        <v>0</v>
      </c>
      <c r="J16" s="235"/>
      <c r="K16" s="234">
        <f>ROUND(E16*J16,2)</f>
        <v>0</v>
      </c>
      <c r="L16" s="234">
        <v>21</v>
      </c>
      <c r="M16" s="234">
        <f>G16*(1+L16/100)</f>
        <v>0</v>
      </c>
      <c r="N16" s="233">
        <v>1.09954</v>
      </c>
      <c r="O16" s="233">
        <f>ROUND(E16*N16,2)</f>
        <v>0.24</v>
      </c>
      <c r="P16" s="233">
        <v>0</v>
      </c>
      <c r="Q16" s="233">
        <f>ROUND(E16*P16,2)</f>
        <v>0</v>
      </c>
      <c r="R16" s="234"/>
      <c r="S16" s="234" t="s">
        <v>232</v>
      </c>
      <c r="T16" s="234" t="s">
        <v>232</v>
      </c>
      <c r="U16" s="234">
        <v>18.175000000000001</v>
      </c>
      <c r="V16" s="234">
        <f>ROUND(E16*U16,2)</f>
        <v>3.95</v>
      </c>
      <c r="W16" s="234"/>
      <c r="X16" s="234" t="s">
        <v>233</v>
      </c>
      <c r="Y16" s="234" t="s">
        <v>225</v>
      </c>
      <c r="Z16" s="212"/>
      <c r="AA16" s="212"/>
      <c r="AB16" s="212"/>
      <c r="AC16" s="212"/>
      <c r="AD16" s="212"/>
      <c r="AE16" s="212"/>
      <c r="AF16" s="212"/>
      <c r="AG16" s="212" t="s">
        <v>234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5">
      <c r="A17" s="230"/>
      <c r="B17" s="231"/>
      <c r="C17" s="268" t="s">
        <v>242</v>
      </c>
      <c r="D17" s="236"/>
      <c r="E17" s="237">
        <v>0.21706</v>
      </c>
      <c r="F17" s="234"/>
      <c r="G17" s="234"/>
      <c r="H17" s="234"/>
      <c r="I17" s="234"/>
      <c r="J17" s="234"/>
      <c r="K17" s="234"/>
      <c r="L17" s="234"/>
      <c r="M17" s="234"/>
      <c r="N17" s="233"/>
      <c r="O17" s="233"/>
      <c r="P17" s="233"/>
      <c r="Q17" s="233"/>
      <c r="R17" s="234"/>
      <c r="S17" s="234"/>
      <c r="T17" s="234"/>
      <c r="U17" s="234"/>
      <c r="V17" s="234"/>
      <c r="W17" s="234"/>
      <c r="X17" s="234"/>
      <c r="Y17" s="234"/>
      <c r="Z17" s="212"/>
      <c r="AA17" s="212"/>
      <c r="AB17" s="212"/>
      <c r="AC17" s="212"/>
      <c r="AD17" s="212"/>
      <c r="AE17" s="212"/>
      <c r="AF17" s="212"/>
      <c r="AG17" s="212" t="s">
        <v>236</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56">
        <v>5</v>
      </c>
      <c r="B18" s="257" t="s">
        <v>243</v>
      </c>
      <c r="C18" s="269" t="s">
        <v>244</v>
      </c>
      <c r="D18" s="258" t="s">
        <v>231</v>
      </c>
      <c r="E18" s="259">
        <v>3</v>
      </c>
      <c r="F18" s="260"/>
      <c r="G18" s="261">
        <f>ROUND(E18*F18,2)</f>
        <v>0</v>
      </c>
      <c r="H18" s="235"/>
      <c r="I18" s="234">
        <f>ROUND(E18*H18,2)</f>
        <v>0</v>
      </c>
      <c r="J18" s="235"/>
      <c r="K18" s="234">
        <f>ROUND(E18*J18,2)</f>
        <v>0</v>
      </c>
      <c r="L18" s="234">
        <v>21</v>
      </c>
      <c r="M18" s="234">
        <f>G18*(1+L18/100)</f>
        <v>0</v>
      </c>
      <c r="N18" s="233">
        <v>6.8999999999999997E-4</v>
      </c>
      <c r="O18" s="233">
        <f>ROUND(E18*N18,2)</f>
        <v>0</v>
      </c>
      <c r="P18" s="233">
        <v>0</v>
      </c>
      <c r="Q18" s="233">
        <f>ROUND(E18*P18,2)</f>
        <v>0</v>
      </c>
      <c r="R18" s="234"/>
      <c r="S18" s="234" t="s">
        <v>232</v>
      </c>
      <c r="T18" s="234" t="s">
        <v>232</v>
      </c>
      <c r="U18" s="234">
        <v>1.2310000000000001</v>
      </c>
      <c r="V18" s="234">
        <f>ROUND(E18*U18,2)</f>
        <v>3.69</v>
      </c>
      <c r="W18" s="234"/>
      <c r="X18" s="234" t="s">
        <v>233</v>
      </c>
      <c r="Y18" s="234" t="s">
        <v>225</v>
      </c>
      <c r="Z18" s="212"/>
      <c r="AA18" s="212"/>
      <c r="AB18" s="212"/>
      <c r="AC18" s="212"/>
      <c r="AD18" s="212"/>
      <c r="AE18" s="212"/>
      <c r="AF18" s="212"/>
      <c r="AG18" s="212" t="s">
        <v>234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0.399999999999999" outlineLevel="1" x14ac:dyDescent="0.25">
      <c r="A19" s="249">
        <v>6</v>
      </c>
      <c r="B19" s="250" t="s">
        <v>245</v>
      </c>
      <c r="C19" s="266" t="s">
        <v>246</v>
      </c>
      <c r="D19" s="251" t="s">
        <v>247</v>
      </c>
      <c r="E19" s="252">
        <v>6</v>
      </c>
      <c r="F19" s="253"/>
      <c r="G19" s="254">
        <f>ROUND(E19*F19,2)</f>
        <v>0</v>
      </c>
      <c r="H19" s="235"/>
      <c r="I19" s="234">
        <f>ROUND(E19*H19,2)</f>
        <v>0</v>
      </c>
      <c r="J19" s="235"/>
      <c r="K19" s="234">
        <f>ROUND(E19*J19,2)</f>
        <v>0</v>
      </c>
      <c r="L19" s="234">
        <v>21</v>
      </c>
      <c r="M19" s="234">
        <f>G19*(1+L19/100)</f>
        <v>0</v>
      </c>
      <c r="N19" s="233">
        <v>0</v>
      </c>
      <c r="O19" s="233">
        <f>ROUND(E19*N19,2)</f>
        <v>0</v>
      </c>
      <c r="P19" s="233">
        <v>0</v>
      </c>
      <c r="Q19" s="233">
        <f>ROUND(E19*P19,2)</f>
        <v>0</v>
      </c>
      <c r="R19" s="234"/>
      <c r="S19" s="234" t="s">
        <v>222</v>
      </c>
      <c r="T19" s="234" t="s">
        <v>223</v>
      </c>
      <c r="U19" s="234">
        <v>8.4000000000000005E-2</v>
      </c>
      <c r="V19" s="234">
        <f>ROUND(E19*U19,2)</f>
        <v>0.5</v>
      </c>
      <c r="W19" s="234"/>
      <c r="X19" s="234" t="s">
        <v>233</v>
      </c>
      <c r="Y19" s="234" t="s">
        <v>225</v>
      </c>
      <c r="Z19" s="212"/>
      <c r="AA19" s="212"/>
      <c r="AB19" s="212"/>
      <c r="AC19" s="212"/>
      <c r="AD19" s="212"/>
      <c r="AE19" s="212"/>
      <c r="AF19" s="212"/>
      <c r="AG19" s="212" t="s">
        <v>234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5">
      <c r="A20" s="230"/>
      <c r="B20" s="231"/>
      <c r="C20" s="267" t="s">
        <v>248</v>
      </c>
      <c r="D20" s="255"/>
      <c r="E20" s="255"/>
      <c r="F20" s="255"/>
      <c r="G20" s="255"/>
      <c r="H20" s="234"/>
      <c r="I20" s="234"/>
      <c r="J20" s="234"/>
      <c r="K20" s="234"/>
      <c r="L20" s="234"/>
      <c r="M20" s="234"/>
      <c r="N20" s="233"/>
      <c r="O20" s="233"/>
      <c r="P20" s="233"/>
      <c r="Q20" s="233"/>
      <c r="R20" s="234"/>
      <c r="S20" s="234"/>
      <c r="T20" s="234"/>
      <c r="U20" s="234"/>
      <c r="V20" s="234"/>
      <c r="W20" s="234"/>
      <c r="X20" s="234"/>
      <c r="Y20" s="234"/>
      <c r="Z20" s="212"/>
      <c r="AA20" s="212"/>
      <c r="AB20" s="212"/>
      <c r="AC20" s="212"/>
      <c r="AD20" s="212"/>
      <c r="AE20" s="212"/>
      <c r="AF20" s="212"/>
      <c r="AG20" s="212" t="s">
        <v>228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9">
        <v>7</v>
      </c>
      <c r="B21" s="250" t="s">
        <v>249</v>
      </c>
      <c r="C21" s="266" t="s">
        <v>250</v>
      </c>
      <c r="D21" s="251" t="s">
        <v>251</v>
      </c>
      <c r="E21" s="252">
        <v>21.16488</v>
      </c>
      <c r="F21" s="253"/>
      <c r="G21" s="254">
        <f>ROUND(E21*F21,2)</f>
        <v>0</v>
      </c>
      <c r="H21" s="235"/>
      <c r="I21" s="234">
        <f>ROUND(E21*H21,2)</f>
        <v>0</v>
      </c>
      <c r="J21" s="235"/>
      <c r="K21" s="234">
        <f>ROUND(E21*J21,2)</f>
        <v>0</v>
      </c>
      <c r="L21" s="234">
        <v>21</v>
      </c>
      <c r="M21" s="234">
        <f>G21*(1+L21/100)</f>
        <v>0</v>
      </c>
      <c r="N21" s="233">
        <v>0</v>
      </c>
      <c r="O21" s="233">
        <f>ROUND(E21*N21,2)</f>
        <v>0</v>
      </c>
      <c r="P21" s="233">
        <v>0</v>
      </c>
      <c r="Q21" s="233">
        <f>ROUND(E21*P21,2)</f>
        <v>0</v>
      </c>
      <c r="R21" s="234"/>
      <c r="S21" s="234" t="s">
        <v>232</v>
      </c>
      <c r="T21" s="234" t="s">
        <v>252</v>
      </c>
      <c r="U21" s="234">
        <v>0</v>
      </c>
      <c r="V21" s="234">
        <f>ROUND(E21*U21,2)</f>
        <v>0</v>
      </c>
      <c r="W21" s="234"/>
      <c r="X21" s="234" t="s">
        <v>224</v>
      </c>
      <c r="Y21" s="234" t="s">
        <v>225</v>
      </c>
      <c r="Z21" s="212"/>
      <c r="AA21" s="212"/>
      <c r="AB21" s="212"/>
      <c r="AC21" s="212"/>
      <c r="AD21" s="212"/>
      <c r="AE21" s="212"/>
      <c r="AF21" s="212"/>
      <c r="AG21" s="212" t="s">
        <v>226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5">
      <c r="A22" s="230"/>
      <c r="B22" s="231"/>
      <c r="C22" s="268" t="s">
        <v>253</v>
      </c>
      <c r="D22" s="236"/>
      <c r="E22" s="237">
        <v>2.496</v>
      </c>
      <c r="F22" s="234"/>
      <c r="G22" s="234"/>
      <c r="H22" s="234"/>
      <c r="I22" s="234"/>
      <c r="J22" s="234"/>
      <c r="K22" s="234"/>
      <c r="L22" s="234"/>
      <c r="M22" s="234"/>
      <c r="N22" s="233"/>
      <c r="O22" s="233"/>
      <c r="P22" s="233"/>
      <c r="Q22" s="233"/>
      <c r="R22" s="234"/>
      <c r="S22" s="234"/>
      <c r="T22" s="234"/>
      <c r="U22" s="234"/>
      <c r="V22" s="234"/>
      <c r="W22" s="234"/>
      <c r="X22" s="234"/>
      <c r="Y22" s="234"/>
      <c r="Z22" s="212"/>
      <c r="AA22" s="212"/>
      <c r="AB22" s="212"/>
      <c r="AC22" s="212"/>
      <c r="AD22" s="212"/>
      <c r="AE22" s="212"/>
      <c r="AF22" s="212"/>
      <c r="AG22" s="212" t="s">
        <v>236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5">
      <c r="A23" s="230"/>
      <c r="B23" s="231"/>
      <c r="C23" s="268" t="s">
        <v>254</v>
      </c>
      <c r="D23" s="236"/>
      <c r="E23" s="237">
        <v>6</v>
      </c>
      <c r="F23" s="234"/>
      <c r="G23" s="234"/>
      <c r="H23" s="234"/>
      <c r="I23" s="234"/>
      <c r="J23" s="234"/>
      <c r="K23" s="234"/>
      <c r="L23" s="234"/>
      <c r="M23" s="234"/>
      <c r="N23" s="233"/>
      <c r="O23" s="233"/>
      <c r="P23" s="233"/>
      <c r="Q23" s="233"/>
      <c r="R23" s="234"/>
      <c r="S23" s="234"/>
      <c r="T23" s="234"/>
      <c r="U23" s="234"/>
      <c r="V23" s="234"/>
      <c r="W23" s="234"/>
      <c r="X23" s="234"/>
      <c r="Y23" s="234"/>
      <c r="Z23" s="212"/>
      <c r="AA23" s="212"/>
      <c r="AB23" s="212"/>
      <c r="AC23" s="212"/>
      <c r="AD23" s="212"/>
      <c r="AE23" s="212"/>
      <c r="AF23" s="212"/>
      <c r="AG23" s="212" t="s">
        <v>236</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5">
      <c r="A24" s="230"/>
      <c r="B24" s="231"/>
      <c r="C24" s="268" t="s">
        <v>255</v>
      </c>
      <c r="D24" s="236"/>
      <c r="E24" s="237">
        <v>7.0828800000000003</v>
      </c>
      <c r="F24" s="234"/>
      <c r="G24" s="234"/>
      <c r="H24" s="234"/>
      <c r="I24" s="234"/>
      <c r="J24" s="234"/>
      <c r="K24" s="234"/>
      <c r="L24" s="234"/>
      <c r="M24" s="234"/>
      <c r="N24" s="233"/>
      <c r="O24" s="233"/>
      <c r="P24" s="233"/>
      <c r="Q24" s="233"/>
      <c r="R24" s="234"/>
      <c r="S24" s="234"/>
      <c r="T24" s="234"/>
      <c r="U24" s="234"/>
      <c r="V24" s="234"/>
      <c r="W24" s="234"/>
      <c r="X24" s="234"/>
      <c r="Y24" s="234"/>
      <c r="Z24" s="212"/>
      <c r="AA24" s="212"/>
      <c r="AB24" s="212"/>
      <c r="AC24" s="212"/>
      <c r="AD24" s="212"/>
      <c r="AE24" s="212"/>
      <c r="AF24" s="212"/>
      <c r="AG24" s="212" t="s">
        <v>236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5">
      <c r="A25" s="230"/>
      <c r="B25" s="231"/>
      <c r="C25" s="268" t="s">
        <v>256</v>
      </c>
      <c r="D25" s="236"/>
      <c r="E25" s="237">
        <v>5.5860000000000003</v>
      </c>
      <c r="F25" s="234"/>
      <c r="G25" s="234"/>
      <c r="H25" s="234"/>
      <c r="I25" s="234"/>
      <c r="J25" s="234"/>
      <c r="K25" s="234"/>
      <c r="L25" s="234"/>
      <c r="M25" s="234"/>
      <c r="N25" s="233"/>
      <c r="O25" s="233"/>
      <c r="P25" s="233"/>
      <c r="Q25" s="233"/>
      <c r="R25" s="234"/>
      <c r="S25" s="234"/>
      <c r="T25" s="234"/>
      <c r="U25" s="234"/>
      <c r="V25" s="234"/>
      <c r="W25" s="234"/>
      <c r="X25" s="234"/>
      <c r="Y25" s="234"/>
      <c r="Z25" s="212"/>
      <c r="AA25" s="212"/>
      <c r="AB25" s="212"/>
      <c r="AC25" s="212"/>
      <c r="AD25" s="212"/>
      <c r="AE25" s="212"/>
      <c r="AF25" s="212"/>
      <c r="AG25" s="212" t="s">
        <v>236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9">
        <v>8</v>
      </c>
      <c r="B26" s="250" t="s">
        <v>257</v>
      </c>
      <c r="C26" s="266" t="s">
        <v>258</v>
      </c>
      <c r="D26" s="251" t="s">
        <v>239</v>
      </c>
      <c r="E26" s="252">
        <v>0.17191000000000001</v>
      </c>
      <c r="F26" s="253"/>
      <c r="G26" s="254">
        <f>ROUND(E26*F26,2)</f>
        <v>0</v>
      </c>
      <c r="H26" s="235"/>
      <c r="I26" s="234">
        <f>ROUND(E26*H26,2)</f>
        <v>0</v>
      </c>
      <c r="J26" s="235"/>
      <c r="K26" s="234">
        <f>ROUND(E26*J26,2)</f>
        <v>0</v>
      </c>
      <c r="L26" s="234">
        <v>21</v>
      </c>
      <c r="M26" s="234">
        <f>G26*(1+L26/100)</f>
        <v>0</v>
      </c>
      <c r="N26" s="233">
        <v>1</v>
      </c>
      <c r="O26" s="233">
        <f>ROUND(E26*N26,2)</f>
        <v>0.17</v>
      </c>
      <c r="P26" s="233">
        <v>0</v>
      </c>
      <c r="Q26" s="233">
        <f>ROUND(E26*P26,2)</f>
        <v>0</v>
      </c>
      <c r="R26" s="234" t="s">
        <v>259</v>
      </c>
      <c r="S26" s="234" t="s">
        <v>232</v>
      </c>
      <c r="T26" s="234" t="s">
        <v>223</v>
      </c>
      <c r="U26" s="234">
        <v>0</v>
      </c>
      <c r="V26" s="234">
        <f>ROUND(E26*U26,2)</f>
        <v>0</v>
      </c>
      <c r="W26" s="234"/>
      <c r="X26" s="234" t="s">
        <v>260</v>
      </c>
      <c r="Y26" s="234" t="s">
        <v>225</v>
      </c>
      <c r="Z26" s="212"/>
      <c r="AA26" s="212"/>
      <c r="AB26" s="212"/>
      <c r="AC26" s="212"/>
      <c r="AD26" s="212"/>
      <c r="AE26" s="212"/>
      <c r="AF26" s="212"/>
      <c r="AG26" s="212" t="s">
        <v>261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5">
      <c r="A27" s="230"/>
      <c r="B27" s="231"/>
      <c r="C27" s="268" t="s">
        <v>262</v>
      </c>
      <c r="D27" s="236"/>
      <c r="E27" s="237">
        <v>0.17191000000000001</v>
      </c>
      <c r="F27" s="234"/>
      <c r="G27" s="234"/>
      <c r="H27" s="234"/>
      <c r="I27" s="234"/>
      <c r="J27" s="234"/>
      <c r="K27" s="234"/>
      <c r="L27" s="234"/>
      <c r="M27" s="234"/>
      <c r="N27" s="233"/>
      <c r="O27" s="233"/>
      <c r="P27" s="233"/>
      <c r="Q27" s="233"/>
      <c r="R27" s="234"/>
      <c r="S27" s="234"/>
      <c r="T27" s="234"/>
      <c r="U27" s="234"/>
      <c r="V27" s="234"/>
      <c r="W27" s="234"/>
      <c r="X27" s="234"/>
      <c r="Y27" s="234"/>
      <c r="Z27" s="212"/>
      <c r="AA27" s="212"/>
      <c r="AB27" s="212"/>
      <c r="AC27" s="212"/>
      <c r="AD27" s="212"/>
      <c r="AE27" s="212"/>
      <c r="AF27" s="212"/>
      <c r="AG27" s="212" t="s">
        <v>236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5">
      <c r="A28" s="242" t="s">
        <v>217</v>
      </c>
      <c r="B28" s="243" t="s">
        <v>137</v>
      </c>
      <c r="C28" s="265" t="s">
        <v>138</v>
      </c>
      <c r="D28" s="244"/>
      <c r="E28" s="245"/>
      <c r="F28" s="246"/>
      <c r="G28" s="247">
        <f>SUMIF(AG29:AG34,"&lt;&gt;NOR",G29:G34)</f>
        <v>0</v>
      </c>
      <c r="H28" s="241"/>
      <c r="I28" s="241">
        <f>SUM(I29:I34)</f>
        <v>0</v>
      </c>
      <c r="J28" s="241"/>
      <c r="K28" s="241">
        <f>SUM(K29:K34)</f>
        <v>0</v>
      </c>
      <c r="L28" s="241"/>
      <c r="M28" s="241">
        <f>SUM(M29:M34)</f>
        <v>0</v>
      </c>
      <c r="N28" s="240"/>
      <c r="O28" s="240">
        <f>SUM(O29:O34)</f>
        <v>1.04</v>
      </c>
      <c r="P28" s="240"/>
      <c r="Q28" s="240">
        <f>SUM(Q29:Q34)</f>
        <v>0</v>
      </c>
      <c r="R28" s="241"/>
      <c r="S28" s="241"/>
      <c r="T28" s="241"/>
      <c r="U28" s="241"/>
      <c r="V28" s="241">
        <f>SUM(V29:V34)</f>
        <v>80.31</v>
      </c>
      <c r="W28" s="241"/>
      <c r="X28" s="241"/>
      <c r="Y28" s="241"/>
      <c r="AG28" t="s">
        <v>218</v>
      </c>
    </row>
    <row r="29" spans="1:60" ht="20.399999999999999" outlineLevel="1" x14ac:dyDescent="0.25">
      <c r="A29" s="249">
        <v>9</v>
      </c>
      <c r="B29" s="250" t="s">
        <v>263</v>
      </c>
      <c r="C29" s="266" t="s">
        <v>264</v>
      </c>
      <c r="D29" s="251" t="s">
        <v>265</v>
      </c>
      <c r="E29" s="252">
        <v>64.14</v>
      </c>
      <c r="F29" s="253"/>
      <c r="G29" s="254">
        <f>ROUND(E29*F29,2)</f>
        <v>0</v>
      </c>
      <c r="H29" s="235"/>
      <c r="I29" s="234">
        <f>ROUND(E29*H29,2)</f>
        <v>0</v>
      </c>
      <c r="J29" s="235"/>
      <c r="K29" s="234">
        <f>ROUND(E29*J29,2)</f>
        <v>0</v>
      </c>
      <c r="L29" s="234">
        <v>21</v>
      </c>
      <c r="M29" s="234">
        <f>G29*(1+L29/100)</f>
        <v>0</v>
      </c>
      <c r="N29" s="233">
        <v>1.6250000000000001E-2</v>
      </c>
      <c r="O29" s="233">
        <f>ROUND(E29*N29,2)</f>
        <v>1.04</v>
      </c>
      <c r="P29" s="233">
        <v>0</v>
      </c>
      <c r="Q29" s="233">
        <f>ROUND(E29*P29,2)</f>
        <v>0</v>
      </c>
      <c r="R29" s="234"/>
      <c r="S29" s="234" t="s">
        <v>232</v>
      </c>
      <c r="T29" s="234" t="s">
        <v>232</v>
      </c>
      <c r="U29" s="234">
        <v>1.0229999999999999</v>
      </c>
      <c r="V29" s="234">
        <f>ROUND(E29*U29,2)</f>
        <v>65.62</v>
      </c>
      <c r="W29" s="234"/>
      <c r="X29" s="234" t="s">
        <v>233</v>
      </c>
      <c r="Y29" s="234" t="s">
        <v>225</v>
      </c>
      <c r="Z29" s="212"/>
      <c r="AA29" s="212"/>
      <c r="AB29" s="212"/>
      <c r="AC29" s="212"/>
      <c r="AD29" s="212"/>
      <c r="AE29" s="212"/>
      <c r="AF29" s="212"/>
      <c r="AG29" s="212" t="s">
        <v>234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5">
      <c r="A30" s="230"/>
      <c r="B30" s="231"/>
      <c r="C30" s="268" t="s">
        <v>266</v>
      </c>
      <c r="D30" s="236"/>
      <c r="E30" s="237">
        <v>60.47</v>
      </c>
      <c r="F30" s="234"/>
      <c r="G30" s="234"/>
      <c r="H30" s="234"/>
      <c r="I30" s="234"/>
      <c r="J30" s="234"/>
      <c r="K30" s="234"/>
      <c r="L30" s="234"/>
      <c r="M30" s="234"/>
      <c r="N30" s="233"/>
      <c r="O30" s="233"/>
      <c r="P30" s="233"/>
      <c r="Q30" s="233"/>
      <c r="R30" s="234"/>
      <c r="S30" s="234"/>
      <c r="T30" s="234"/>
      <c r="U30" s="234"/>
      <c r="V30" s="234"/>
      <c r="W30" s="234"/>
      <c r="X30" s="234"/>
      <c r="Y30" s="234"/>
      <c r="Z30" s="212"/>
      <c r="AA30" s="212"/>
      <c r="AB30" s="212"/>
      <c r="AC30" s="212"/>
      <c r="AD30" s="212"/>
      <c r="AE30" s="212"/>
      <c r="AF30" s="212"/>
      <c r="AG30" s="212" t="s">
        <v>236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5">
      <c r="A31" s="230"/>
      <c r="B31" s="231"/>
      <c r="C31" s="268" t="s">
        <v>267</v>
      </c>
      <c r="D31" s="236"/>
      <c r="E31" s="237">
        <v>3.67</v>
      </c>
      <c r="F31" s="234"/>
      <c r="G31" s="234"/>
      <c r="H31" s="234"/>
      <c r="I31" s="234"/>
      <c r="J31" s="234"/>
      <c r="K31" s="234"/>
      <c r="L31" s="234"/>
      <c r="M31" s="234"/>
      <c r="N31" s="233"/>
      <c r="O31" s="233"/>
      <c r="P31" s="233"/>
      <c r="Q31" s="233"/>
      <c r="R31" s="234"/>
      <c r="S31" s="234"/>
      <c r="T31" s="234"/>
      <c r="U31" s="234"/>
      <c r="V31" s="234"/>
      <c r="W31" s="234"/>
      <c r="X31" s="234"/>
      <c r="Y31" s="234"/>
      <c r="Z31" s="212"/>
      <c r="AA31" s="212"/>
      <c r="AB31" s="212"/>
      <c r="AC31" s="212"/>
      <c r="AD31" s="212"/>
      <c r="AE31" s="212"/>
      <c r="AF31" s="212"/>
      <c r="AG31" s="212" t="s">
        <v>236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9">
        <v>10</v>
      </c>
      <c r="B32" s="250" t="s">
        <v>268</v>
      </c>
      <c r="C32" s="266" t="s">
        <v>269</v>
      </c>
      <c r="D32" s="251" t="s">
        <v>247</v>
      </c>
      <c r="E32" s="252">
        <v>12</v>
      </c>
      <c r="F32" s="253"/>
      <c r="G32" s="254">
        <f>ROUND(E32*F32,2)</f>
        <v>0</v>
      </c>
      <c r="H32" s="235"/>
      <c r="I32" s="234">
        <f>ROUND(E32*H32,2)</f>
        <v>0</v>
      </c>
      <c r="J32" s="235"/>
      <c r="K32" s="234">
        <f>ROUND(E32*J32,2)</f>
        <v>0</v>
      </c>
      <c r="L32" s="234">
        <v>21</v>
      </c>
      <c r="M32" s="234">
        <f>G32*(1+L32/100)</f>
        <v>0</v>
      </c>
      <c r="N32" s="233">
        <v>0</v>
      </c>
      <c r="O32" s="233">
        <f>ROUND(E32*N32,2)</f>
        <v>0</v>
      </c>
      <c r="P32" s="233">
        <v>0</v>
      </c>
      <c r="Q32" s="233">
        <f>ROUND(E32*P32,2)</f>
        <v>0</v>
      </c>
      <c r="R32" s="234"/>
      <c r="S32" s="234" t="s">
        <v>232</v>
      </c>
      <c r="T32" s="234" t="s">
        <v>232</v>
      </c>
      <c r="U32" s="234">
        <v>0.69899999999999995</v>
      </c>
      <c r="V32" s="234">
        <f>ROUND(E32*U32,2)</f>
        <v>8.39</v>
      </c>
      <c r="W32" s="234"/>
      <c r="X32" s="234" t="s">
        <v>233</v>
      </c>
      <c r="Y32" s="234" t="s">
        <v>225</v>
      </c>
      <c r="Z32" s="212"/>
      <c r="AA32" s="212"/>
      <c r="AB32" s="212"/>
      <c r="AC32" s="212"/>
      <c r="AD32" s="212"/>
      <c r="AE32" s="212"/>
      <c r="AF32" s="212"/>
      <c r="AG32" s="212" t="s">
        <v>234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5">
      <c r="A33" s="230"/>
      <c r="B33" s="231"/>
      <c r="C33" s="267" t="s">
        <v>270</v>
      </c>
      <c r="D33" s="255"/>
      <c r="E33" s="255"/>
      <c r="F33" s="255"/>
      <c r="G33" s="255"/>
      <c r="H33" s="234"/>
      <c r="I33" s="234"/>
      <c r="J33" s="234"/>
      <c r="K33" s="234"/>
      <c r="L33" s="234"/>
      <c r="M33" s="234"/>
      <c r="N33" s="233"/>
      <c r="O33" s="233"/>
      <c r="P33" s="233"/>
      <c r="Q33" s="233"/>
      <c r="R33" s="234"/>
      <c r="S33" s="234"/>
      <c r="T33" s="234"/>
      <c r="U33" s="234"/>
      <c r="V33" s="234"/>
      <c r="W33" s="234"/>
      <c r="X33" s="234"/>
      <c r="Y33" s="234"/>
      <c r="Z33" s="212"/>
      <c r="AA33" s="212"/>
      <c r="AB33" s="212"/>
      <c r="AC33" s="212"/>
      <c r="AD33" s="212"/>
      <c r="AE33" s="212"/>
      <c r="AF33" s="212"/>
      <c r="AG33" s="212" t="s">
        <v>228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56">
        <v>11</v>
      </c>
      <c r="B34" s="257" t="s">
        <v>271</v>
      </c>
      <c r="C34" s="269" t="s">
        <v>272</v>
      </c>
      <c r="D34" s="258" t="s">
        <v>247</v>
      </c>
      <c r="E34" s="259">
        <v>5</v>
      </c>
      <c r="F34" s="260"/>
      <c r="G34" s="261">
        <f>ROUND(E34*F34,2)</f>
        <v>0</v>
      </c>
      <c r="H34" s="235"/>
      <c r="I34" s="234">
        <f>ROUND(E34*H34,2)</f>
        <v>0</v>
      </c>
      <c r="J34" s="235"/>
      <c r="K34" s="234">
        <f>ROUND(E34*J34,2)</f>
        <v>0</v>
      </c>
      <c r="L34" s="234">
        <v>21</v>
      </c>
      <c r="M34" s="234">
        <f>G34*(1+L34/100)</f>
        <v>0</v>
      </c>
      <c r="N34" s="233">
        <v>0</v>
      </c>
      <c r="O34" s="233">
        <f>ROUND(E34*N34,2)</f>
        <v>0</v>
      </c>
      <c r="P34" s="233">
        <v>0</v>
      </c>
      <c r="Q34" s="233">
        <f>ROUND(E34*P34,2)</f>
        <v>0</v>
      </c>
      <c r="R34" s="234"/>
      <c r="S34" s="234" t="s">
        <v>232</v>
      </c>
      <c r="T34" s="234" t="s">
        <v>232</v>
      </c>
      <c r="U34" s="234">
        <v>1.26</v>
      </c>
      <c r="V34" s="234">
        <f>ROUND(E34*U34,2)</f>
        <v>6.3</v>
      </c>
      <c r="W34" s="234"/>
      <c r="X34" s="234" t="s">
        <v>233</v>
      </c>
      <c r="Y34" s="234" t="s">
        <v>225</v>
      </c>
      <c r="Z34" s="212"/>
      <c r="AA34" s="212"/>
      <c r="AB34" s="212"/>
      <c r="AC34" s="212"/>
      <c r="AD34" s="212"/>
      <c r="AE34" s="212"/>
      <c r="AF34" s="212"/>
      <c r="AG34" s="212" t="s">
        <v>234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5">
      <c r="A35" s="242" t="s">
        <v>217</v>
      </c>
      <c r="B35" s="243" t="s">
        <v>139</v>
      </c>
      <c r="C35" s="265" t="s">
        <v>140</v>
      </c>
      <c r="D35" s="244"/>
      <c r="E35" s="245"/>
      <c r="F35" s="246"/>
      <c r="G35" s="247">
        <f>SUMIF(AG36:AG46,"&lt;&gt;NOR",G36:G46)</f>
        <v>0</v>
      </c>
      <c r="H35" s="241"/>
      <c r="I35" s="241">
        <f>SUM(I36:I46)</f>
        <v>0</v>
      </c>
      <c r="J35" s="241"/>
      <c r="K35" s="241">
        <f>SUM(K36:K46)</f>
        <v>0</v>
      </c>
      <c r="L35" s="241"/>
      <c r="M35" s="241">
        <f>SUM(M36:M46)</f>
        <v>0</v>
      </c>
      <c r="N35" s="240"/>
      <c r="O35" s="240">
        <f>SUM(O36:O46)</f>
        <v>7.0000000000000007E-2</v>
      </c>
      <c r="P35" s="240"/>
      <c r="Q35" s="240">
        <f>SUM(Q36:Q46)</f>
        <v>0</v>
      </c>
      <c r="R35" s="241"/>
      <c r="S35" s="241"/>
      <c r="T35" s="241"/>
      <c r="U35" s="241"/>
      <c r="V35" s="241">
        <f>SUM(V36:V46)</f>
        <v>2.19</v>
      </c>
      <c r="W35" s="241"/>
      <c r="X35" s="241"/>
      <c r="Y35" s="241"/>
      <c r="AG35" t="s">
        <v>218</v>
      </c>
    </row>
    <row r="36" spans="1:60" outlineLevel="1" x14ac:dyDescent="0.25">
      <c r="A36" s="249">
        <v>12</v>
      </c>
      <c r="B36" s="250" t="s">
        <v>273</v>
      </c>
      <c r="C36" s="266" t="s">
        <v>274</v>
      </c>
      <c r="D36" s="251" t="s">
        <v>265</v>
      </c>
      <c r="E36" s="252">
        <v>18.427499999999998</v>
      </c>
      <c r="F36" s="253"/>
      <c r="G36" s="254">
        <f>ROUND(E36*F36,2)</f>
        <v>0</v>
      </c>
      <c r="H36" s="235"/>
      <c r="I36" s="234">
        <f>ROUND(E36*H36,2)</f>
        <v>0</v>
      </c>
      <c r="J36" s="235"/>
      <c r="K36" s="234">
        <f>ROUND(E36*J36,2)</f>
        <v>0</v>
      </c>
      <c r="L36" s="234">
        <v>21</v>
      </c>
      <c r="M36" s="234">
        <f>G36*(1+L36/100)</f>
        <v>0</v>
      </c>
      <c r="N36" s="233">
        <v>4.0000000000000003E-5</v>
      </c>
      <c r="O36" s="233">
        <f>ROUND(E36*N36,2)</f>
        <v>0</v>
      </c>
      <c r="P36" s="233">
        <v>0</v>
      </c>
      <c r="Q36" s="233">
        <f>ROUND(E36*P36,2)</f>
        <v>0</v>
      </c>
      <c r="R36" s="234"/>
      <c r="S36" s="234" t="s">
        <v>232</v>
      </c>
      <c r="T36" s="234" t="s">
        <v>232</v>
      </c>
      <c r="U36" s="234">
        <v>7.8E-2</v>
      </c>
      <c r="V36" s="234">
        <f>ROUND(E36*U36,2)</f>
        <v>1.44</v>
      </c>
      <c r="W36" s="234"/>
      <c r="X36" s="234" t="s">
        <v>233</v>
      </c>
      <c r="Y36" s="234" t="s">
        <v>225</v>
      </c>
      <c r="Z36" s="212"/>
      <c r="AA36" s="212"/>
      <c r="AB36" s="212"/>
      <c r="AC36" s="212"/>
      <c r="AD36" s="212"/>
      <c r="AE36" s="212"/>
      <c r="AF36" s="212"/>
      <c r="AG36" s="212" t="s">
        <v>234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5">
      <c r="A37" s="230"/>
      <c r="B37" s="231"/>
      <c r="C37" s="268" t="s">
        <v>275</v>
      </c>
      <c r="D37" s="236"/>
      <c r="E37" s="237">
        <v>1.8180000000000001</v>
      </c>
      <c r="F37" s="234"/>
      <c r="G37" s="234"/>
      <c r="H37" s="234"/>
      <c r="I37" s="234"/>
      <c r="J37" s="234"/>
      <c r="K37" s="234"/>
      <c r="L37" s="234"/>
      <c r="M37" s="234"/>
      <c r="N37" s="233"/>
      <c r="O37" s="233"/>
      <c r="P37" s="233"/>
      <c r="Q37" s="233"/>
      <c r="R37" s="234"/>
      <c r="S37" s="234"/>
      <c r="T37" s="234"/>
      <c r="U37" s="234"/>
      <c r="V37" s="234"/>
      <c r="W37" s="234"/>
      <c r="X37" s="234"/>
      <c r="Y37" s="234"/>
      <c r="Z37" s="212"/>
      <c r="AA37" s="212"/>
      <c r="AB37" s="212"/>
      <c r="AC37" s="212"/>
      <c r="AD37" s="212"/>
      <c r="AE37" s="212"/>
      <c r="AF37" s="212"/>
      <c r="AG37" s="212" t="s">
        <v>236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0.399999999999999" outlineLevel="3" x14ac:dyDescent="0.25">
      <c r="A38" s="230"/>
      <c r="B38" s="231"/>
      <c r="C38" s="268" t="s">
        <v>276</v>
      </c>
      <c r="D38" s="236"/>
      <c r="E38" s="237">
        <v>13.231299999999999</v>
      </c>
      <c r="F38" s="234"/>
      <c r="G38" s="234"/>
      <c r="H38" s="234"/>
      <c r="I38" s="234"/>
      <c r="J38" s="234"/>
      <c r="K38" s="234"/>
      <c r="L38" s="234"/>
      <c r="M38" s="234"/>
      <c r="N38" s="233"/>
      <c r="O38" s="233"/>
      <c r="P38" s="233"/>
      <c r="Q38" s="233"/>
      <c r="R38" s="234"/>
      <c r="S38" s="234"/>
      <c r="T38" s="234"/>
      <c r="U38" s="234"/>
      <c r="V38" s="234"/>
      <c r="W38" s="234"/>
      <c r="X38" s="234"/>
      <c r="Y38" s="234"/>
      <c r="Z38" s="212"/>
      <c r="AA38" s="212"/>
      <c r="AB38" s="212"/>
      <c r="AC38" s="212"/>
      <c r="AD38" s="212"/>
      <c r="AE38" s="212"/>
      <c r="AF38" s="212"/>
      <c r="AG38" s="212" t="s">
        <v>236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5">
      <c r="A39" s="230"/>
      <c r="B39" s="231"/>
      <c r="C39" s="268" t="s">
        <v>277</v>
      </c>
      <c r="D39" s="236"/>
      <c r="E39" s="237">
        <v>3.3782000000000001</v>
      </c>
      <c r="F39" s="234"/>
      <c r="G39" s="234"/>
      <c r="H39" s="234"/>
      <c r="I39" s="234"/>
      <c r="J39" s="234"/>
      <c r="K39" s="234"/>
      <c r="L39" s="234"/>
      <c r="M39" s="234"/>
      <c r="N39" s="233"/>
      <c r="O39" s="233"/>
      <c r="P39" s="233"/>
      <c r="Q39" s="233"/>
      <c r="R39" s="234"/>
      <c r="S39" s="234"/>
      <c r="T39" s="234"/>
      <c r="U39" s="234"/>
      <c r="V39" s="234"/>
      <c r="W39" s="234"/>
      <c r="X39" s="234"/>
      <c r="Y39" s="234"/>
      <c r="Z39" s="212"/>
      <c r="AA39" s="212"/>
      <c r="AB39" s="212"/>
      <c r="AC39" s="212"/>
      <c r="AD39" s="212"/>
      <c r="AE39" s="212"/>
      <c r="AF39" s="212"/>
      <c r="AG39" s="212" t="s">
        <v>236</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9">
        <v>13</v>
      </c>
      <c r="B40" s="250" t="s">
        <v>278</v>
      </c>
      <c r="C40" s="266" t="s">
        <v>279</v>
      </c>
      <c r="D40" s="251" t="s">
        <v>265</v>
      </c>
      <c r="E40" s="252">
        <v>0.48899999999999999</v>
      </c>
      <c r="F40" s="253"/>
      <c r="G40" s="254">
        <f>ROUND(E40*F40,2)</f>
        <v>0</v>
      </c>
      <c r="H40" s="235"/>
      <c r="I40" s="234">
        <f>ROUND(E40*H40,2)</f>
        <v>0</v>
      </c>
      <c r="J40" s="235"/>
      <c r="K40" s="234">
        <f>ROUND(E40*J40,2)</f>
        <v>0</v>
      </c>
      <c r="L40" s="234">
        <v>21</v>
      </c>
      <c r="M40" s="234">
        <f>G40*(1+L40/100)</f>
        <v>0</v>
      </c>
      <c r="N40" s="233">
        <v>0.10712000000000001</v>
      </c>
      <c r="O40" s="233">
        <f>ROUND(E40*N40,2)</f>
        <v>0.05</v>
      </c>
      <c r="P40" s="233">
        <v>0</v>
      </c>
      <c r="Q40" s="233">
        <f>ROUND(E40*P40,2)</f>
        <v>0</v>
      </c>
      <c r="R40" s="234"/>
      <c r="S40" s="234" t="s">
        <v>232</v>
      </c>
      <c r="T40" s="234" t="s">
        <v>232</v>
      </c>
      <c r="U40" s="234">
        <v>0.69998000000000005</v>
      </c>
      <c r="V40" s="234">
        <f>ROUND(E40*U40,2)</f>
        <v>0.34</v>
      </c>
      <c r="W40" s="234"/>
      <c r="X40" s="234" t="s">
        <v>233</v>
      </c>
      <c r="Y40" s="234" t="s">
        <v>225</v>
      </c>
      <c r="Z40" s="212"/>
      <c r="AA40" s="212"/>
      <c r="AB40" s="212"/>
      <c r="AC40" s="212"/>
      <c r="AD40" s="212"/>
      <c r="AE40" s="212"/>
      <c r="AF40" s="212"/>
      <c r="AG40" s="212" t="s">
        <v>234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5">
      <c r="A41" s="230"/>
      <c r="B41" s="231"/>
      <c r="C41" s="268" t="s">
        <v>280</v>
      </c>
      <c r="D41" s="236"/>
      <c r="E41" s="237"/>
      <c r="F41" s="234"/>
      <c r="G41" s="234"/>
      <c r="H41" s="234"/>
      <c r="I41" s="234"/>
      <c r="J41" s="234"/>
      <c r="K41" s="234"/>
      <c r="L41" s="234"/>
      <c r="M41" s="234"/>
      <c r="N41" s="233"/>
      <c r="O41" s="233"/>
      <c r="P41" s="233"/>
      <c r="Q41" s="233"/>
      <c r="R41" s="234"/>
      <c r="S41" s="234"/>
      <c r="T41" s="234"/>
      <c r="U41" s="234"/>
      <c r="V41" s="234"/>
      <c r="W41" s="234"/>
      <c r="X41" s="234"/>
      <c r="Y41" s="234"/>
      <c r="Z41" s="212"/>
      <c r="AA41" s="212"/>
      <c r="AB41" s="212"/>
      <c r="AC41" s="212"/>
      <c r="AD41" s="212"/>
      <c r="AE41" s="212"/>
      <c r="AF41" s="212"/>
      <c r="AG41" s="212" t="s">
        <v>236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5">
      <c r="A42" s="230"/>
      <c r="B42" s="231"/>
      <c r="C42" s="268" t="s">
        <v>281</v>
      </c>
      <c r="D42" s="236"/>
      <c r="E42" s="237">
        <v>0.42899999999999999</v>
      </c>
      <c r="F42" s="234"/>
      <c r="G42" s="234"/>
      <c r="H42" s="234"/>
      <c r="I42" s="234"/>
      <c r="J42" s="234"/>
      <c r="K42" s="234"/>
      <c r="L42" s="234"/>
      <c r="M42" s="234"/>
      <c r="N42" s="233"/>
      <c r="O42" s="233"/>
      <c r="P42" s="233"/>
      <c r="Q42" s="233"/>
      <c r="R42" s="234"/>
      <c r="S42" s="234"/>
      <c r="T42" s="234"/>
      <c r="U42" s="234"/>
      <c r="V42" s="234"/>
      <c r="W42" s="234"/>
      <c r="X42" s="234"/>
      <c r="Y42" s="234"/>
      <c r="Z42" s="212"/>
      <c r="AA42" s="212"/>
      <c r="AB42" s="212"/>
      <c r="AC42" s="212"/>
      <c r="AD42" s="212"/>
      <c r="AE42" s="212"/>
      <c r="AF42" s="212"/>
      <c r="AG42" s="212" t="s">
        <v>236</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5">
      <c r="A43" s="230"/>
      <c r="B43" s="231"/>
      <c r="C43" s="268" t="s">
        <v>282</v>
      </c>
      <c r="D43" s="236"/>
      <c r="E43" s="237">
        <v>0.06</v>
      </c>
      <c r="F43" s="234"/>
      <c r="G43" s="234"/>
      <c r="H43" s="234"/>
      <c r="I43" s="234"/>
      <c r="J43" s="234"/>
      <c r="K43" s="234"/>
      <c r="L43" s="234"/>
      <c r="M43" s="234"/>
      <c r="N43" s="233"/>
      <c r="O43" s="233"/>
      <c r="P43" s="233"/>
      <c r="Q43" s="233"/>
      <c r="R43" s="234"/>
      <c r="S43" s="234"/>
      <c r="T43" s="234"/>
      <c r="U43" s="234"/>
      <c r="V43" s="234"/>
      <c r="W43" s="234"/>
      <c r="X43" s="234"/>
      <c r="Y43" s="234"/>
      <c r="Z43" s="212"/>
      <c r="AA43" s="212"/>
      <c r="AB43" s="212"/>
      <c r="AC43" s="212"/>
      <c r="AD43" s="212"/>
      <c r="AE43" s="212"/>
      <c r="AF43" s="212"/>
      <c r="AG43" s="212" t="s">
        <v>236</v>
      </c>
      <c r="AH43" s="212">
        <v>5</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9">
        <v>14</v>
      </c>
      <c r="B44" s="250" t="s">
        <v>283</v>
      </c>
      <c r="C44" s="266" t="s">
        <v>284</v>
      </c>
      <c r="D44" s="251" t="s">
        <v>265</v>
      </c>
      <c r="E44" s="252">
        <v>0.48899999999999999</v>
      </c>
      <c r="F44" s="253"/>
      <c r="G44" s="254">
        <f>ROUND(E44*F44,2)</f>
        <v>0</v>
      </c>
      <c r="H44" s="235"/>
      <c r="I44" s="234">
        <f>ROUND(E44*H44,2)</f>
        <v>0</v>
      </c>
      <c r="J44" s="235"/>
      <c r="K44" s="234">
        <f>ROUND(E44*J44,2)</f>
        <v>0</v>
      </c>
      <c r="L44" s="234">
        <v>21</v>
      </c>
      <c r="M44" s="234">
        <f>G44*(1+L44/100)</f>
        <v>0</v>
      </c>
      <c r="N44" s="233">
        <v>4.7660000000000001E-2</v>
      </c>
      <c r="O44" s="233">
        <f>ROUND(E44*N44,2)</f>
        <v>0.02</v>
      </c>
      <c r="P44" s="233">
        <v>0</v>
      </c>
      <c r="Q44" s="233">
        <f>ROUND(E44*P44,2)</f>
        <v>0</v>
      </c>
      <c r="R44" s="234"/>
      <c r="S44" s="234" t="s">
        <v>232</v>
      </c>
      <c r="T44" s="234" t="s">
        <v>232</v>
      </c>
      <c r="U44" s="234">
        <v>0.84</v>
      </c>
      <c r="V44" s="234">
        <f>ROUND(E44*U44,2)</f>
        <v>0.41</v>
      </c>
      <c r="W44" s="234"/>
      <c r="X44" s="234" t="s">
        <v>233</v>
      </c>
      <c r="Y44" s="234" t="s">
        <v>225</v>
      </c>
      <c r="Z44" s="212"/>
      <c r="AA44" s="212"/>
      <c r="AB44" s="212"/>
      <c r="AC44" s="212"/>
      <c r="AD44" s="212"/>
      <c r="AE44" s="212"/>
      <c r="AF44" s="212"/>
      <c r="AG44" s="212" t="s">
        <v>234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5">
      <c r="A45" s="230"/>
      <c r="B45" s="231"/>
      <c r="C45" s="268" t="s">
        <v>285</v>
      </c>
      <c r="D45" s="236"/>
      <c r="E45" s="237"/>
      <c r="F45" s="234"/>
      <c r="G45" s="234"/>
      <c r="H45" s="234"/>
      <c r="I45" s="234"/>
      <c r="J45" s="234"/>
      <c r="K45" s="234"/>
      <c r="L45" s="234"/>
      <c r="M45" s="234"/>
      <c r="N45" s="233"/>
      <c r="O45" s="233"/>
      <c r="P45" s="233"/>
      <c r="Q45" s="233"/>
      <c r="R45" s="234"/>
      <c r="S45" s="234"/>
      <c r="T45" s="234"/>
      <c r="U45" s="234"/>
      <c r="V45" s="234"/>
      <c r="W45" s="234"/>
      <c r="X45" s="234"/>
      <c r="Y45" s="234"/>
      <c r="Z45" s="212"/>
      <c r="AA45" s="212"/>
      <c r="AB45" s="212"/>
      <c r="AC45" s="212"/>
      <c r="AD45" s="212"/>
      <c r="AE45" s="212"/>
      <c r="AF45" s="212"/>
      <c r="AG45" s="212" t="s">
        <v>236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5">
      <c r="A46" s="230"/>
      <c r="B46" s="231"/>
      <c r="C46" s="268" t="s">
        <v>286</v>
      </c>
      <c r="D46" s="236"/>
      <c r="E46" s="237">
        <v>0.48899999999999999</v>
      </c>
      <c r="F46" s="234"/>
      <c r="G46" s="234"/>
      <c r="H46" s="234"/>
      <c r="I46" s="234"/>
      <c r="J46" s="234"/>
      <c r="K46" s="234"/>
      <c r="L46" s="234"/>
      <c r="M46" s="234"/>
      <c r="N46" s="233"/>
      <c r="O46" s="233"/>
      <c r="P46" s="233"/>
      <c r="Q46" s="233"/>
      <c r="R46" s="234"/>
      <c r="S46" s="234"/>
      <c r="T46" s="234"/>
      <c r="U46" s="234"/>
      <c r="V46" s="234"/>
      <c r="W46" s="234"/>
      <c r="X46" s="234"/>
      <c r="Y46" s="234"/>
      <c r="Z46" s="212"/>
      <c r="AA46" s="212"/>
      <c r="AB46" s="212"/>
      <c r="AC46" s="212"/>
      <c r="AD46" s="212"/>
      <c r="AE46" s="212"/>
      <c r="AF46" s="212"/>
      <c r="AG46" s="212" t="s">
        <v>236</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5">
      <c r="A47" s="242" t="s">
        <v>217</v>
      </c>
      <c r="B47" s="243" t="s">
        <v>141</v>
      </c>
      <c r="C47" s="265" t="s">
        <v>142</v>
      </c>
      <c r="D47" s="244"/>
      <c r="E47" s="245"/>
      <c r="F47" s="246"/>
      <c r="G47" s="247">
        <f>SUMIF(AG48:AG73,"&lt;&gt;NOR",G48:G73)</f>
        <v>0</v>
      </c>
      <c r="H47" s="241"/>
      <c r="I47" s="241">
        <f>SUM(I48:I73)</f>
        <v>0</v>
      </c>
      <c r="J47" s="241"/>
      <c r="K47" s="241">
        <f>SUM(K48:K73)</f>
        <v>0</v>
      </c>
      <c r="L47" s="241"/>
      <c r="M47" s="241">
        <f>SUM(M48:M73)</f>
        <v>0</v>
      </c>
      <c r="N47" s="240"/>
      <c r="O47" s="240">
        <f>SUM(O48:O73)</f>
        <v>1.6400000000000001</v>
      </c>
      <c r="P47" s="240"/>
      <c r="Q47" s="240">
        <f>SUM(Q48:Q73)</f>
        <v>0</v>
      </c>
      <c r="R47" s="241"/>
      <c r="S47" s="241"/>
      <c r="T47" s="241"/>
      <c r="U47" s="241"/>
      <c r="V47" s="241">
        <f>SUM(V48:V73)</f>
        <v>100.37</v>
      </c>
      <c r="W47" s="241"/>
      <c r="X47" s="241"/>
      <c r="Y47" s="241"/>
      <c r="AG47" t="s">
        <v>218</v>
      </c>
    </row>
    <row r="48" spans="1:60" outlineLevel="1" x14ac:dyDescent="0.25">
      <c r="A48" s="249">
        <v>15</v>
      </c>
      <c r="B48" s="250" t="s">
        <v>287</v>
      </c>
      <c r="C48" s="266" t="s">
        <v>288</v>
      </c>
      <c r="D48" s="251" t="s">
        <v>265</v>
      </c>
      <c r="E48" s="252">
        <v>4.7125000000000004</v>
      </c>
      <c r="F48" s="253"/>
      <c r="G48" s="254">
        <f>ROUND(E48*F48,2)</f>
        <v>0</v>
      </c>
      <c r="H48" s="235"/>
      <c r="I48" s="234">
        <f>ROUND(E48*H48,2)</f>
        <v>0</v>
      </c>
      <c r="J48" s="235"/>
      <c r="K48" s="234">
        <f>ROUND(E48*J48,2)</f>
        <v>0</v>
      </c>
      <c r="L48" s="234">
        <v>21</v>
      </c>
      <c r="M48" s="234">
        <f>G48*(1+L48/100)</f>
        <v>0</v>
      </c>
      <c r="N48" s="233">
        <v>5.0000000000000001E-4</v>
      </c>
      <c r="O48" s="233">
        <f>ROUND(E48*N48,2)</f>
        <v>0</v>
      </c>
      <c r="P48" s="233">
        <v>0</v>
      </c>
      <c r="Q48" s="233">
        <f>ROUND(E48*P48,2)</f>
        <v>0</v>
      </c>
      <c r="R48" s="234"/>
      <c r="S48" s="234" t="s">
        <v>232</v>
      </c>
      <c r="T48" s="234" t="s">
        <v>232</v>
      </c>
      <c r="U48" s="234">
        <v>0.29178999999999999</v>
      </c>
      <c r="V48" s="234">
        <f>ROUND(E48*U48,2)</f>
        <v>1.38</v>
      </c>
      <c r="W48" s="234"/>
      <c r="X48" s="234" t="s">
        <v>233</v>
      </c>
      <c r="Y48" s="234" t="s">
        <v>225</v>
      </c>
      <c r="Z48" s="212"/>
      <c r="AA48" s="212"/>
      <c r="AB48" s="212"/>
      <c r="AC48" s="212"/>
      <c r="AD48" s="212"/>
      <c r="AE48" s="212"/>
      <c r="AF48" s="212"/>
      <c r="AG48" s="212" t="s">
        <v>234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5">
      <c r="A49" s="230"/>
      <c r="B49" s="231"/>
      <c r="C49" s="268" t="s">
        <v>289</v>
      </c>
      <c r="D49" s="236"/>
      <c r="E49" s="237"/>
      <c r="F49" s="234"/>
      <c r="G49" s="234"/>
      <c r="H49" s="234"/>
      <c r="I49" s="234"/>
      <c r="J49" s="234"/>
      <c r="K49" s="234"/>
      <c r="L49" s="234"/>
      <c r="M49" s="234"/>
      <c r="N49" s="233"/>
      <c r="O49" s="233"/>
      <c r="P49" s="233"/>
      <c r="Q49" s="233"/>
      <c r="R49" s="234"/>
      <c r="S49" s="234"/>
      <c r="T49" s="234"/>
      <c r="U49" s="234"/>
      <c r="V49" s="234"/>
      <c r="W49" s="234"/>
      <c r="X49" s="234"/>
      <c r="Y49" s="234"/>
      <c r="Z49" s="212"/>
      <c r="AA49" s="212"/>
      <c r="AB49" s="212"/>
      <c r="AC49" s="212"/>
      <c r="AD49" s="212"/>
      <c r="AE49" s="212"/>
      <c r="AF49" s="212"/>
      <c r="AG49" s="212" t="s">
        <v>236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5">
      <c r="A50" s="230"/>
      <c r="B50" s="231"/>
      <c r="C50" s="268" t="s">
        <v>290</v>
      </c>
      <c r="D50" s="236"/>
      <c r="E50" s="237">
        <v>4.7125000000000004</v>
      </c>
      <c r="F50" s="234"/>
      <c r="G50" s="234"/>
      <c r="H50" s="234"/>
      <c r="I50" s="234"/>
      <c r="J50" s="234"/>
      <c r="K50" s="234"/>
      <c r="L50" s="234"/>
      <c r="M50" s="234"/>
      <c r="N50" s="233"/>
      <c r="O50" s="233"/>
      <c r="P50" s="233"/>
      <c r="Q50" s="233"/>
      <c r="R50" s="234"/>
      <c r="S50" s="234"/>
      <c r="T50" s="234"/>
      <c r="U50" s="234"/>
      <c r="V50" s="234"/>
      <c r="W50" s="234"/>
      <c r="X50" s="234"/>
      <c r="Y50" s="234"/>
      <c r="Z50" s="212"/>
      <c r="AA50" s="212"/>
      <c r="AB50" s="212"/>
      <c r="AC50" s="212"/>
      <c r="AD50" s="212"/>
      <c r="AE50" s="212"/>
      <c r="AF50" s="212"/>
      <c r="AG50" s="212" t="s">
        <v>236</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9">
        <v>16</v>
      </c>
      <c r="B51" s="250" t="s">
        <v>291</v>
      </c>
      <c r="C51" s="266" t="s">
        <v>292</v>
      </c>
      <c r="D51" s="251" t="s">
        <v>265</v>
      </c>
      <c r="E51" s="252">
        <v>90.5</v>
      </c>
      <c r="F51" s="253"/>
      <c r="G51" s="254">
        <f>ROUND(E51*F51,2)</f>
        <v>0</v>
      </c>
      <c r="H51" s="235"/>
      <c r="I51" s="234">
        <f>ROUND(E51*H51,2)</f>
        <v>0</v>
      </c>
      <c r="J51" s="235"/>
      <c r="K51" s="234">
        <f>ROUND(E51*J51,2)</f>
        <v>0</v>
      </c>
      <c r="L51" s="234">
        <v>21</v>
      </c>
      <c r="M51" s="234">
        <f>G51*(1+L51/100)</f>
        <v>0</v>
      </c>
      <c r="N51" s="233">
        <v>7.7999999999999999E-4</v>
      </c>
      <c r="O51" s="233">
        <f>ROUND(E51*N51,2)</f>
        <v>7.0000000000000007E-2</v>
      </c>
      <c r="P51" s="233">
        <v>0</v>
      </c>
      <c r="Q51" s="233">
        <f>ROUND(E51*P51,2)</f>
        <v>0</v>
      </c>
      <c r="R51" s="234"/>
      <c r="S51" s="234" t="s">
        <v>232</v>
      </c>
      <c r="T51" s="234" t="s">
        <v>232</v>
      </c>
      <c r="U51" s="234">
        <v>0.24199999999999999</v>
      </c>
      <c r="V51" s="234">
        <f>ROUND(E51*U51,2)</f>
        <v>21.9</v>
      </c>
      <c r="W51" s="234"/>
      <c r="X51" s="234" t="s">
        <v>233</v>
      </c>
      <c r="Y51" s="234" t="s">
        <v>225</v>
      </c>
      <c r="Z51" s="212"/>
      <c r="AA51" s="212"/>
      <c r="AB51" s="212"/>
      <c r="AC51" s="212"/>
      <c r="AD51" s="212"/>
      <c r="AE51" s="212"/>
      <c r="AF51" s="212"/>
      <c r="AG51" s="212" t="s">
        <v>234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5">
      <c r="A52" s="230"/>
      <c r="B52" s="231"/>
      <c r="C52" s="268" t="s">
        <v>293</v>
      </c>
      <c r="D52" s="236"/>
      <c r="E52" s="237"/>
      <c r="F52" s="234"/>
      <c r="G52" s="234"/>
      <c r="H52" s="234"/>
      <c r="I52" s="234"/>
      <c r="J52" s="234"/>
      <c r="K52" s="234"/>
      <c r="L52" s="234"/>
      <c r="M52" s="234"/>
      <c r="N52" s="233"/>
      <c r="O52" s="233"/>
      <c r="P52" s="233"/>
      <c r="Q52" s="233"/>
      <c r="R52" s="234"/>
      <c r="S52" s="234"/>
      <c r="T52" s="234"/>
      <c r="U52" s="234"/>
      <c r="V52" s="234"/>
      <c r="W52" s="234"/>
      <c r="X52" s="234"/>
      <c r="Y52" s="234"/>
      <c r="Z52" s="212"/>
      <c r="AA52" s="212"/>
      <c r="AB52" s="212"/>
      <c r="AC52" s="212"/>
      <c r="AD52" s="212"/>
      <c r="AE52" s="212"/>
      <c r="AF52" s="212"/>
      <c r="AG52" s="212" t="s">
        <v>236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5">
      <c r="A53" s="230"/>
      <c r="B53" s="231"/>
      <c r="C53" s="268" t="s">
        <v>294</v>
      </c>
      <c r="D53" s="236"/>
      <c r="E53" s="237">
        <v>90.5</v>
      </c>
      <c r="F53" s="234"/>
      <c r="G53" s="234"/>
      <c r="H53" s="234"/>
      <c r="I53" s="234"/>
      <c r="J53" s="234"/>
      <c r="K53" s="234"/>
      <c r="L53" s="234"/>
      <c r="M53" s="234"/>
      <c r="N53" s="233"/>
      <c r="O53" s="233"/>
      <c r="P53" s="233"/>
      <c r="Q53" s="233"/>
      <c r="R53" s="234"/>
      <c r="S53" s="234"/>
      <c r="T53" s="234"/>
      <c r="U53" s="234"/>
      <c r="V53" s="234"/>
      <c r="W53" s="234"/>
      <c r="X53" s="234"/>
      <c r="Y53" s="234"/>
      <c r="Z53" s="212"/>
      <c r="AA53" s="212"/>
      <c r="AB53" s="212"/>
      <c r="AC53" s="212"/>
      <c r="AD53" s="212"/>
      <c r="AE53" s="212"/>
      <c r="AF53" s="212"/>
      <c r="AG53" s="212" t="s">
        <v>236</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9">
        <v>17</v>
      </c>
      <c r="B54" s="250" t="s">
        <v>295</v>
      </c>
      <c r="C54" s="266" t="s">
        <v>296</v>
      </c>
      <c r="D54" s="251" t="s">
        <v>265</v>
      </c>
      <c r="E54" s="252">
        <v>4.7125000000000004</v>
      </c>
      <c r="F54" s="253"/>
      <c r="G54" s="254">
        <f>ROUND(E54*F54,2)</f>
        <v>0</v>
      </c>
      <c r="H54" s="235"/>
      <c r="I54" s="234">
        <f>ROUND(E54*H54,2)</f>
        <v>0</v>
      </c>
      <c r="J54" s="235"/>
      <c r="K54" s="234">
        <f>ROUND(E54*J54,2)</f>
        <v>0</v>
      </c>
      <c r="L54" s="234">
        <v>21</v>
      </c>
      <c r="M54" s="234">
        <f>G54*(1+L54/100)</f>
        <v>0</v>
      </c>
      <c r="N54" s="233">
        <v>5.7230000000000003E-2</v>
      </c>
      <c r="O54" s="233">
        <f>ROUND(E54*N54,2)</f>
        <v>0.27</v>
      </c>
      <c r="P54" s="233">
        <v>0</v>
      </c>
      <c r="Q54" s="233">
        <f>ROUND(E54*P54,2)</f>
        <v>0</v>
      </c>
      <c r="R54" s="234"/>
      <c r="S54" s="234" t="s">
        <v>232</v>
      </c>
      <c r="T54" s="234" t="s">
        <v>232</v>
      </c>
      <c r="U54" s="234">
        <v>1.321</v>
      </c>
      <c r="V54" s="234">
        <f>ROUND(E54*U54,2)</f>
        <v>6.23</v>
      </c>
      <c r="W54" s="234"/>
      <c r="X54" s="234" t="s">
        <v>233</v>
      </c>
      <c r="Y54" s="234" t="s">
        <v>225</v>
      </c>
      <c r="Z54" s="212"/>
      <c r="AA54" s="212"/>
      <c r="AB54" s="212"/>
      <c r="AC54" s="212"/>
      <c r="AD54" s="212"/>
      <c r="AE54" s="212"/>
      <c r="AF54" s="212"/>
      <c r="AG54" s="212" t="s">
        <v>234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5">
      <c r="A55" s="230"/>
      <c r="B55" s="231"/>
      <c r="C55" s="268" t="s">
        <v>297</v>
      </c>
      <c r="D55" s="236"/>
      <c r="E55" s="237">
        <v>1.82</v>
      </c>
      <c r="F55" s="234"/>
      <c r="G55" s="234"/>
      <c r="H55" s="234"/>
      <c r="I55" s="234"/>
      <c r="J55" s="234"/>
      <c r="K55" s="234"/>
      <c r="L55" s="234"/>
      <c r="M55" s="234"/>
      <c r="N55" s="233"/>
      <c r="O55" s="233"/>
      <c r="P55" s="233"/>
      <c r="Q55" s="233"/>
      <c r="R55" s="234"/>
      <c r="S55" s="234"/>
      <c r="T55" s="234"/>
      <c r="U55" s="234"/>
      <c r="V55" s="234"/>
      <c r="W55" s="234"/>
      <c r="X55" s="234"/>
      <c r="Y55" s="234"/>
      <c r="Z55" s="212"/>
      <c r="AA55" s="212"/>
      <c r="AB55" s="212"/>
      <c r="AC55" s="212"/>
      <c r="AD55" s="212"/>
      <c r="AE55" s="212"/>
      <c r="AF55" s="212"/>
      <c r="AG55" s="212" t="s">
        <v>236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5">
      <c r="A56" s="230"/>
      <c r="B56" s="231"/>
      <c r="C56" s="268" t="s">
        <v>298</v>
      </c>
      <c r="D56" s="236"/>
      <c r="E56" s="237">
        <v>2.8925000000000001</v>
      </c>
      <c r="F56" s="234"/>
      <c r="G56" s="234"/>
      <c r="H56" s="234"/>
      <c r="I56" s="234"/>
      <c r="J56" s="234"/>
      <c r="K56" s="234"/>
      <c r="L56" s="234"/>
      <c r="M56" s="234"/>
      <c r="N56" s="233"/>
      <c r="O56" s="233"/>
      <c r="P56" s="233"/>
      <c r="Q56" s="233"/>
      <c r="R56" s="234"/>
      <c r="S56" s="234"/>
      <c r="T56" s="234"/>
      <c r="U56" s="234"/>
      <c r="V56" s="234"/>
      <c r="W56" s="234"/>
      <c r="X56" s="234"/>
      <c r="Y56" s="234"/>
      <c r="Z56" s="212"/>
      <c r="AA56" s="212"/>
      <c r="AB56" s="212"/>
      <c r="AC56" s="212"/>
      <c r="AD56" s="212"/>
      <c r="AE56" s="212"/>
      <c r="AF56" s="212"/>
      <c r="AG56" s="212" t="s">
        <v>236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9">
        <v>18</v>
      </c>
      <c r="B57" s="250" t="s">
        <v>299</v>
      </c>
      <c r="C57" s="266" t="s">
        <v>300</v>
      </c>
      <c r="D57" s="251" t="s">
        <v>265</v>
      </c>
      <c r="E57" s="252">
        <v>90.5</v>
      </c>
      <c r="F57" s="253"/>
      <c r="G57" s="254">
        <f>ROUND(E57*F57,2)</f>
        <v>0</v>
      </c>
      <c r="H57" s="235"/>
      <c r="I57" s="234">
        <f>ROUND(E57*H57,2)</f>
        <v>0</v>
      </c>
      <c r="J57" s="235"/>
      <c r="K57" s="234">
        <f>ROUND(E57*J57,2)</f>
        <v>0</v>
      </c>
      <c r="L57" s="234">
        <v>21</v>
      </c>
      <c r="M57" s="234">
        <f>G57*(1+L57/100)</f>
        <v>0</v>
      </c>
      <c r="N57" s="233">
        <v>1.316E-2</v>
      </c>
      <c r="O57" s="233">
        <f>ROUND(E57*N57,2)</f>
        <v>1.19</v>
      </c>
      <c r="P57" s="233">
        <v>0</v>
      </c>
      <c r="Q57" s="233">
        <f>ROUND(E57*P57,2)</f>
        <v>0</v>
      </c>
      <c r="R57" s="234"/>
      <c r="S57" s="234" t="s">
        <v>232</v>
      </c>
      <c r="T57" s="234" t="s">
        <v>232</v>
      </c>
      <c r="U57" s="234">
        <v>0.44259999999999999</v>
      </c>
      <c r="V57" s="234">
        <f>ROUND(E57*U57,2)</f>
        <v>40.06</v>
      </c>
      <c r="W57" s="234"/>
      <c r="X57" s="234" t="s">
        <v>233</v>
      </c>
      <c r="Y57" s="234" t="s">
        <v>225</v>
      </c>
      <c r="Z57" s="212"/>
      <c r="AA57" s="212"/>
      <c r="AB57" s="212"/>
      <c r="AC57" s="212"/>
      <c r="AD57" s="212"/>
      <c r="AE57" s="212"/>
      <c r="AF57" s="212"/>
      <c r="AG57" s="212" t="s">
        <v>234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5">
      <c r="A58" s="230"/>
      <c r="B58" s="231"/>
      <c r="C58" s="268" t="s">
        <v>301</v>
      </c>
      <c r="D58" s="236"/>
      <c r="E58" s="237"/>
      <c r="F58" s="234"/>
      <c r="G58" s="234"/>
      <c r="H58" s="234"/>
      <c r="I58" s="234"/>
      <c r="J58" s="234"/>
      <c r="K58" s="234"/>
      <c r="L58" s="234"/>
      <c r="M58" s="234"/>
      <c r="N58" s="233"/>
      <c r="O58" s="233"/>
      <c r="P58" s="233"/>
      <c r="Q58" s="233"/>
      <c r="R58" s="234"/>
      <c r="S58" s="234"/>
      <c r="T58" s="234"/>
      <c r="U58" s="234"/>
      <c r="V58" s="234"/>
      <c r="W58" s="234"/>
      <c r="X58" s="234"/>
      <c r="Y58" s="234"/>
      <c r="Z58" s="212"/>
      <c r="AA58" s="212"/>
      <c r="AB58" s="212"/>
      <c r="AC58" s="212"/>
      <c r="AD58" s="212"/>
      <c r="AE58" s="212"/>
      <c r="AF58" s="212"/>
      <c r="AG58" s="212" t="s">
        <v>236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5">
      <c r="A59" s="230"/>
      <c r="B59" s="231"/>
      <c r="C59" s="268" t="s">
        <v>302</v>
      </c>
      <c r="D59" s="236"/>
      <c r="E59" s="237">
        <v>45.25</v>
      </c>
      <c r="F59" s="234"/>
      <c r="G59" s="234"/>
      <c r="H59" s="234"/>
      <c r="I59" s="234"/>
      <c r="J59" s="234"/>
      <c r="K59" s="234"/>
      <c r="L59" s="234"/>
      <c r="M59" s="234"/>
      <c r="N59" s="233"/>
      <c r="O59" s="233"/>
      <c r="P59" s="233"/>
      <c r="Q59" s="233"/>
      <c r="R59" s="234"/>
      <c r="S59" s="234"/>
      <c r="T59" s="234"/>
      <c r="U59" s="234"/>
      <c r="V59" s="234"/>
      <c r="W59" s="234"/>
      <c r="X59" s="234"/>
      <c r="Y59" s="234"/>
      <c r="Z59" s="212"/>
      <c r="AA59" s="212"/>
      <c r="AB59" s="212"/>
      <c r="AC59" s="212"/>
      <c r="AD59" s="212"/>
      <c r="AE59" s="212"/>
      <c r="AF59" s="212"/>
      <c r="AG59" s="212" t="s">
        <v>236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5">
      <c r="A60" s="230"/>
      <c r="B60" s="231"/>
      <c r="C60" s="268" t="s">
        <v>303</v>
      </c>
      <c r="D60" s="236"/>
      <c r="E60" s="237">
        <v>45.25</v>
      </c>
      <c r="F60" s="234"/>
      <c r="G60" s="234"/>
      <c r="H60" s="234"/>
      <c r="I60" s="234"/>
      <c r="J60" s="234"/>
      <c r="K60" s="234"/>
      <c r="L60" s="234"/>
      <c r="M60" s="234"/>
      <c r="N60" s="233"/>
      <c r="O60" s="233"/>
      <c r="P60" s="233"/>
      <c r="Q60" s="233"/>
      <c r="R60" s="234"/>
      <c r="S60" s="234"/>
      <c r="T60" s="234"/>
      <c r="U60" s="234"/>
      <c r="V60" s="234"/>
      <c r="W60" s="234"/>
      <c r="X60" s="234"/>
      <c r="Y60" s="234"/>
      <c r="Z60" s="212"/>
      <c r="AA60" s="212"/>
      <c r="AB60" s="212"/>
      <c r="AC60" s="212"/>
      <c r="AD60" s="212"/>
      <c r="AE60" s="212"/>
      <c r="AF60" s="212"/>
      <c r="AG60" s="212" t="s">
        <v>236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9">
        <v>19</v>
      </c>
      <c r="B61" s="250" t="s">
        <v>304</v>
      </c>
      <c r="C61" s="266" t="s">
        <v>305</v>
      </c>
      <c r="D61" s="251" t="s">
        <v>265</v>
      </c>
      <c r="E61" s="252">
        <v>10.455629999999999</v>
      </c>
      <c r="F61" s="253"/>
      <c r="G61" s="254">
        <f>ROUND(E61*F61,2)</f>
        <v>0</v>
      </c>
      <c r="H61" s="235"/>
      <c r="I61" s="234">
        <f>ROUND(E61*H61,2)</f>
        <v>0</v>
      </c>
      <c r="J61" s="235"/>
      <c r="K61" s="234">
        <f>ROUND(E61*J61,2)</f>
        <v>0</v>
      </c>
      <c r="L61" s="234">
        <v>21</v>
      </c>
      <c r="M61" s="234">
        <f>G61*(1+L61/100)</f>
        <v>0</v>
      </c>
      <c r="N61" s="233">
        <v>0</v>
      </c>
      <c r="O61" s="233">
        <f>ROUND(E61*N61,2)</f>
        <v>0</v>
      </c>
      <c r="P61" s="233">
        <v>0</v>
      </c>
      <c r="Q61" s="233">
        <f>ROUND(E61*P61,2)</f>
        <v>0</v>
      </c>
      <c r="R61" s="234"/>
      <c r="S61" s="234" t="s">
        <v>232</v>
      </c>
      <c r="T61" s="234" t="s">
        <v>232</v>
      </c>
      <c r="U61" s="234">
        <v>0.43</v>
      </c>
      <c r="V61" s="234">
        <f>ROUND(E61*U61,2)</f>
        <v>4.5</v>
      </c>
      <c r="W61" s="234"/>
      <c r="X61" s="234" t="s">
        <v>233</v>
      </c>
      <c r="Y61" s="234" t="s">
        <v>225</v>
      </c>
      <c r="Z61" s="212"/>
      <c r="AA61" s="212"/>
      <c r="AB61" s="212"/>
      <c r="AC61" s="212"/>
      <c r="AD61" s="212"/>
      <c r="AE61" s="212"/>
      <c r="AF61" s="212"/>
      <c r="AG61" s="212" t="s">
        <v>234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5">
      <c r="A62" s="230"/>
      <c r="B62" s="231"/>
      <c r="C62" s="268" t="s">
        <v>306</v>
      </c>
      <c r="D62" s="236"/>
      <c r="E62" s="237"/>
      <c r="F62" s="234"/>
      <c r="G62" s="234"/>
      <c r="H62" s="234"/>
      <c r="I62" s="234"/>
      <c r="J62" s="234"/>
      <c r="K62" s="234"/>
      <c r="L62" s="234"/>
      <c r="M62" s="234"/>
      <c r="N62" s="233"/>
      <c r="O62" s="233"/>
      <c r="P62" s="233"/>
      <c r="Q62" s="233"/>
      <c r="R62" s="234"/>
      <c r="S62" s="234"/>
      <c r="T62" s="234"/>
      <c r="U62" s="234"/>
      <c r="V62" s="234"/>
      <c r="W62" s="234"/>
      <c r="X62" s="234"/>
      <c r="Y62" s="234"/>
      <c r="Z62" s="212"/>
      <c r="AA62" s="212"/>
      <c r="AB62" s="212"/>
      <c r="AC62" s="212"/>
      <c r="AD62" s="212"/>
      <c r="AE62" s="212"/>
      <c r="AF62" s="212"/>
      <c r="AG62" s="212" t="s">
        <v>236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5">
      <c r="A63" s="230"/>
      <c r="B63" s="231"/>
      <c r="C63" s="268" t="s">
        <v>307</v>
      </c>
      <c r="D63" s="236"/>
      <c r="E63" s="237">
        <v>10.455629999999999</v>
      </c>
      <c r="F63" s="234"/>
      <c r="G63" s="234"/>
      <c r="H63" s="234"/>
      <c r="I63" s="234"/>
      <c r="J63" s="234"/>
      <c r="K63" s="234"/>
      <c r="L63" s="234"/>
      <c r="M63" s="234"/>
      <c r="N63" s="233"/>
      <c r="O63" s="233"/>
      <c r="P63" s="233"/>
      <c r="Q63" s="233"/>
      <c r="R63" s="234"/>
      <c r="S63" s="234"/>
      <c r="T63" s="234"/>
      <c r="U63" s="234"/>
      <c r="V63" s="234"/>
      <c r="W63" s="234"/>
      <c r="X63" s="234"/>
      <c r="Y63" s="234"/>
      <c r="Z63" s="212"/>
      <c r="AA63" s="212"/>
      <c r="AB63" s="212"/>
      <c r="AC63" s="212"/>
      <c r="AD63" s="212"/>
      <c r="AE63" s="212"/>
      <c r="AF63" s="212"/>
      <c r="AG63" s="212" t="s">
        <v>236</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9">
        <v>20</v>
      </c>
      <c r="B64" s="250" t="s">
        <v>308</v>
      </c>
      <c r="C64" s="266" t="s">
        <v>309</v>
      </c>
      <c r="D64" s="251" t="s">
        <v>265</v>
      </c>
      <c r="E64" s="252">
        <v>95.212500000000006</v>
      </c>
      <c r="F64" s="253"/>
      <c r="G64" s="254">
        <f>ROUND(E64*F64,2)</f>
        <v>0</v>
      </c>
      <c r="H64" s="235"/>
      <c r="I64" s="234">
        <f>ROUND(E64*H64,2)</f>
        <v>0</v>
      </c>
      <c r="J64" s="235"/>
      <c r="K64" s="234">
        <f>ROUND(E64*J64,2)</f>
        <v>0</v>
      </c>
      <c r="L64" s="234">
        <v>21</v>
      </c>
      <c r="M64" s="234">
        <f>G64*(1+L64/100)</f>
        <v>0</v>
      </c>
      <c r="N64" s="233">
        <v>3.2000000000000003E-4</v>
      </c>
      <c r="O64" s="233">
        <f>ROUND(E64*N64,2)</f>
        <v>0.03</v>
      </c>
      <c r="P64" s="233">
        <v>0</v>
      </c>
      <c r="Q64" s="233">
        <f>ROUND(E64*P64,2)</f>
        <v>0</v>
      </c>
      <c r="R64" s="234"/>
      <c r="S64" s="234" t="s">
        <v>232</v>
      </c>
      <c r="T64" s="234" t="s">
        <v>232</v>
      </c>
      <c r="U64" s="234">
        <v>0.23</v>
      </c>
      <c r="V64" s="234">
        <f>ROUND(E64*U64,2)</f>
        <v>21.9</v>
      </c>
      <c r="W64" s="234"/>
      <c r="X64" s="234" t="s">
        <v>233</v>
      </c>
      <c r="Y64" s="234" t="s">
        <v>225</v>
      </c>
      <c r="Z64" s="212"/>
      <c r="AA64" s="212"/>
      <c r="AB64" s="212"/>
      <c r="AC64" s="212"/>
      <c r="AD64" s="212"/>
      <c r="AE64" s="212"/>
      <c r="AF64" s="212"/>
      <c r="AG64" s="212" t="s">
        <v>234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5">
      <c r="A65" s="230"/>
      <c r="B65" s="231"/>
      <c r="C65" s="268" t="s">
        <v>310</v>
      </c>
      <c r="D65" s="236"/>
      <c r="E65" s="237">
        <v>4.7125000000000004</v>
      </c>
      <c r="F65" s="234"/>
      <c r="G65" s="234"/>
      <c r="H65" s="234"/>
      <c r="I65" s="234"/>
      <c r="J65" s="234"/>
      <c r="K65" s="234"/>
      <c r="L65" s="234"/>
      <c r="M65" s="234"/>
      <c r="N65" s="233"/>
      <c r="O65" s="233"/>
      <c r="P65" s="233"/>
      <c r="Q65" s="233"/>
      <c r="R65" s="234"/>
      <c r="S65" s="234"/>
      <c r="T65" s="234"/>
      <c r="U65" s="234"/>
      <c r="V65" s="234"/>
      <c r="W65" s="234"/>
      <c r="X65" s="234"/>
      <c r="Y65" s="234"/>
      <c r="Z65" s="212"/>
      <c r="AA65" s="212"/>
      <c r="AB65" s="212"/>
      <c r="AC65" s="212"/>
      <c r="AD65" s="212"/>
      <c r="AE65" s="212"/>
      <c r="AF65" s="212"/>
      <c r="AG65" s="212" t="s">
        <v>236</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5">
      <c r="A66" s="230"/>
      <c r="B66" s="231"/>
      <c r="C66" s="268" t="s">
        <v>311</v>
      </c>
      <c r="D66" s="236"/>
      <c r="E66" s="237">
        <v>90.5</v>
      </c>
      <c r="F66" s="234"/>
      <c r="G66" s="234"/>
      <c r="H66" s="234"/>
      <c r="I66" s="234"/>
      <c r="J66" s="234"/>
      <c r="K66" s="234"/>
      <c r="L66" s="234"/>
      <c r="M66" s="234"/>
      <c r="N66" s="233"/>
      <c r="O66" s="233"/>
      <c r="P66" s="233"/>
      <c r="Q66" s="233"/>
      <c r="R66" s="234"/>
      <c r="S66" s="234"/>
      <c r="T66" s="234"/>
      <c r="U66" s="234"/>
      <c r="V66" s="234"/>
      <c r="W66" s="234"/>
      <c r="X66" s="234"/>
      <c r="Y66" s="234"/>
      <c r="Z66" s="212"/>
      <c r="AA66" s="212"/>
      <c r="AB66" s="212"/>
      <c r="AC66" s="212"/>
      <c r="AD66" s="212"/>
      <c r="AE66" s="212"/>
      <c r="AF66" s="212"/>
      <c r="AG66" s="212" t="s">
        <v>236</v>
      </c>
      <c r="AH66" s="212">
        <v>5</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49">
        <v>21</v>
      </c>
      <c r="B67" s="250" t="s">
        <v>312</v>
      </c>
      <c r="C67" s="266" t="s">
        <v>313</v>
      </c>
      <c r="D67" s="251" t="s">
        <v>265</v>
      </c>
      <c r="E67" s="252">
        <v>10.455629999999999</v>
      </c>
      <c r="F67" s="253"/>
      <c r="G67" s="254">
        <f>ROUND(E67*F67,2)</f>
        <v>0</v>
      </c>
      <c r="H67" s="235"/>
      <c r="I67" s="234">
        <f>ROUND(E67*H67,2)</f>
        <v>0</v>
      </c>
      <c r="J67" s="235"/>
      <c r="K67" s="234">
        <f>ROUND(E67*J67,2)</f>
        <v>0</v>
      </c>
      <c r="L67" s="234">
        <v>21</v>
      </c>
      <c r="M67" s="234">
        <f>G67*(1+L67/100)</f>
        <v>0</v>
      </c>
      <c r="N67" s="233">
        <v>7.6299999999999996E-3</v>
      </c>
      <c r="O67" s="233">
        <f>ROUND(E67*N67,2)</f>
        <v>0.08</v>
      </c>
      <c r="P67" s="233">
        <v>0</v>
      </c>
      <c r="Q67" s="233">
        <f>ROUND(E67*P67,2)</f>
        <v>0</v>
      </c>
      <c r="R67" s="234"/>
      <c r="S67" s="234" t="s">
        <v>232</v>
      </c>
      <c r="T67" s="234" t="s">
        <v>232</v>
      </c>
      <c r="U67" s="234">
        <v>0.42099999999999999</v>
      </c>
      <c r="V67" s="234">
        <f>ROUND(E67*U67,2)</f>
        <v>4.4000000000000004</v>
      </c>
      <c r="W67" s="234"/>
      <c r="X67" s="234" t="s">
        <v>233</v>
      </c>
      <c r="Y67" s="234" t="s">
        <v>225</v>
      </c>
      <c r="Z67" s="212"/>
      <c r="AA67" s="212"/>
      <c r="AB67" s="212"/>
      <c r="AC67" s="212"/>
      <c r="AD67" s="212"/>
      <c r="AE67" s="212"/>
      <c r="AF67" s="212"/>
      <c r="AG67" s="212" t="s">
        <v>234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5">
      <c r="A68" s="230"/>
      <c r="B68" s="231"/>
      <c r="C68" s="268" t="s">
        <v>314</v>
      </c>
      <c r="D68" s="236"/>
      <c r="E68" s="237">
        <v>0.8125</v>
      </c>
      <c r="F68" s="234"/>
      <c r="G68" s="234"/>
      <c r="H68" s="234"/>
      <c r="I68" s="234"/>
      <c r="J68" s="234"/>
      <c r="K68" s="234"/>
      <c r="L68" s="234"/>
      <c r="M68" s="234"/>
      <c r="N68" s="233"/>
      <c r="O68" s="233"/>
      <c r="P68" s="233"/>
      <c r="Q68" s="233"/>
      <c r="R68" s="234"/>
      <c r="S68" s="234"/>
      <c r="T68" s="234"/>
      <c r="U68" s="234"/>
      <c r="V68" s="234"/>
      <c r="W68" s="234"/>
      <c r="X68" s="234"/>
      <c r="Y68" s="234"/>
      <c r="Z68" s="212"/>
      <c r="AA68" s="212"/>
      <c r="AB68" s="212"/>
      <c r="AC68" s="212"/>
      <c r="AD68" s="212"/>
      <c r="AE68" s="212"/>
      <c r="AF68" s="212"/>
      <c r="AG68" s="212" t="s">
        <v>236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5">
      <c r="A69" s="230"/>
      <c r="B69" s="231"/>
      <c r="C69" s="268" t="s">
        <v>315</v>
      </c>
      <c r="D69" s="236"/>
      <c r="E69" s="237">
        <v>1.87</v>
      </c>
      <c r="F69" s="234"/>
      <c r="G69" s="234"/>
      <c r="H69" s="234"/>
      <c r="I69" s="234"/>
      <c r="J69" s="234"/>
      <c r="K69" s="234"/>
      <c r="L69" s="234"/>
      <c r="M69" s="234"/>
      <c r="N69" s="233"/>
      <c r="O69" s="233"/>
      <c r="P69" s="233"/>
      <c r="Q69" s="233"/>
      <c r="R69" s="234"/>
      <c r="S69" s="234"/>
      <c r="T69" s="234"/>
      <c r="U69" s="234"/>
      <c r="V69" s="234"/>
      <c r="W69" s="234"/>
      <c r="X69" s="234"/>
      <c r="Y69" s="234"/>
      <c r="Z69" s="212"/>
      <c r="AA69" s="212"/>
      <c r="AB69" s="212"/>
      <c r="AC69" s="212"/>
      <c r="AD69" s="212"/>
      <c r="AE69" s="212"/>
      <c r="AF69" s="212"/>
      <c r="AG69" s="212" t="s">
        <v>236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5">
      <c r="A70" s="230"/>
      <c r="B70" s="231"/>
      <c r="C70" s="268" t="s">
        <v>316</v>
      </c>
      <c r="D70" s="236"/>
      <c r="E70" s="237">
        <v>2.8347000000000002</v>
      </c>
      <c r="F70" s="234"/>
      <c r="G70" s="234"/>
      <c r="H70" s="234"/>
      <c r="I70" s="234"/>
      <c r="J70" s="234"/>
      <c r="K70" s="234"/>
      <c r="L70" s="234"/>
      <c r="M70" s="234"/>
      <c r="N70" s="233"/>
      <c r="O70" s="233"/>
      <c r="P70" s="233"/>
      <c r="Q70" s="233"/>
      <c r="R70" s="234"/>
      <c r="S70" s="234"/>
      <c r="T70" s="234"/>
      <c r="U70" s="234"/>
      <c r="V70" s="234"/>
      <c r="W70" s="234"/>
      <c r="X70" s="234"/>
      <c r="Y70" s="234"/>
      <c r="Z70" s="212"/>
      <c r="AA70" s="212"/>
      <c r="AB70" s="212"/>
      <c r="AC70" s="212"/>
      <c r="AD70" s="212"/>
      <c r="AE70" s="212"/>
      <c r="AF70" s="212"/>
      <c r="AG70" s="212" t="s">
        <v>236</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5">
      <c r="A71" s="230"/>
      <c r="B71" s="231"/>
      <c r="C71" s="268" t="s">
        <v>317</v>
      </c>
      <c r="D71" s="236"/>
      <c r="E71" s="237">
        <v>1.2033</v>
      </c>
      <c r="F71" s="234"/>
      <c r="G71" s="234"/>
      <c r="H71" s="234"/>
      <c r="I71" s="234"/>
      <c r="J71" s="234"/>
      <c r="K71" s="234"/>
      <c r="L71" s="234"/>
      <c r="M71" s="234"/>
      <c r="N71" s="233"/>
      <c r="O71" s="233"/>
      <c r="P71" s="233"/>
      <c r="Q71" s="233"/>
      <c r="R71" s="234"/>
      <c r="S71" s="234"/>
      <c r="T71" s="234"/>
      <c r="U71" s="234"/>
      <c r="V71" s="234"/>
      <c r="W71" s="234"/>
      <c r="X71" s="234"/>
      <c r="Y71" s="234"/>
      <c r="Z71" s="212"/>
      <c r="AA71" s="212"/>
      <c r="AB71" s="212"/>
      <c r="AC71" s="212"/>
      <c r="AD71" s="212"/>
      <c r="AE71" s="212"/>
      <c r="AF71" s="212"/>
      <c r="AG71" s="212" t="s">
        <v>236</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5">
      <c r="A72" s="230"/>
      <c r="B72" s="231"/>
      <c r="C72" s="268" t="s">
        <v>318</v>
      </c>
      <c r="D72" s="236"/>
      <c r="E72" s="237">
        <v>1.6439999999999999</v>
      </c>
      <c r="F72" s="234"/>
      <c r="G72" s="234"/>
      <c r="H72" s="234"/>
      <c r="I72" s="234"/>
      <c r="J72" s="234"/>
      <c r="K72" s="234"/>
      <c r="L72" s="234"/>
      <c r="M72" s="234"/>
      <c r="N72" s="233"/>
      <c r="O72" s="233"/>
      <c r="P72" s="233"/>
      <c r="Q72" s="233"/>
      <c r="R72" s="234"/>
      <c r="S72" s="234"/>
      <c r="T72" s="234"/>
      <c r="U72" s="234"/>
      <c r="V72" s="234"/>
      <c r="W72" s="234"/>
      <c r="X72" s="234"/>
      <c r="Y72" s="234"/>
      <c r="Z72" s="212"/>
      <c r="AA72" s="212"/>
      <c r="AB72" s="212"/>
      <c r="AC72" s="212"/>
      <c r="AD72" s="212"/>
      <c r="AE72" s="212"/>
      <c r="AF72" s="212"/>
      <c r="AG72" s="212" t="s">
        <v>236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5">
      <c r="A73" s="230"/>
      <c r="B73" s="231"/>
      <c r="C73" s="270" t="s">
        <v>319</v>
      </c>
      <c r="D73" s="238"/>
      <c r="E73" s="239">
        <v>2.0911300000000002</v>
      </c>
      <c r="F73" s="234"/>
      <c r="G73" s="234"/>
      <c r="H73" s="234"/>
      <c r="I73" s="234"/>
      <c r="J73" s="234"/>
      <c r="K73" s="234"/>
      <c r="L73" s="234"/>
      <c r="M73" s="234"/>
      <c r="N73" s="233"/>
      <c r="O73" s="233"/>
      <c r="P73" s="233"/>
      <c r="Q73" s="233"/>
      <c r="R73" s="234"/>
      <c r="S73" s="234"/>
      <c r="T73" s="234"/>
      <c r="U73" s="234"/>
      <c r="V73" s="234"/>
      <c r="W73" s="234"/>
      <c r="X73" s="234"/>
      <c r="Y73" s="234"/>
      <c r="Z73" s="212"/>
      <c r="AA73" s="212"/>
      <c r="AB73" s="212"/>
      <c r="AC73" s="212"/>
      <c r="AD73" s="212"/>
      <c r="AE73" s="212"/>
      <c r="AF73" s="212"/>
      <c r="AG73" s="212" t="s">
        <v>236</v>
      </c>
      <c r="AH73" s="212">
        <v>4</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5">
      <c r="A74" s="242" t="s">
        <v>217</v>
      </c>
      <c r="B74" s="243" t="s">
        <v>143</v>
      </c>
      <c r="C74" s="265" t="s">
        <v>144</v>
      </c>
      <c r="D74" s="244"/>
      <c r="E74" s="245"/>
      <c r="F74" s="246"/>
      <c r="G74" s="247">
        <f>SUMIF(AG75:AG85,"&lt;&gt;NOR",G75:G85)</f>
        <v>0</v>
      </c>
      <c r="H74" s="241"/>
      <c r="I74" s="241">
        <f>SUM(I75:I85)</f>
        <v>0</v>
      </c>
      <c r="J74" s="241"/>
      <c r="K74" s="241">
        <f>SUM(K75:K85)</f>
        <v>0</v>
      </c>
      <c r="L74" s="241"/>
      <c r="M74" s="241">
        <f>SUM(M75:M85)</f>
        <v>0</v>
      </c>
      <c r="N74" s="240"/>
      <c r="O74" s="240">
        <f>SUM(O75:O85)</f>
        <v>0</v>
      </c>
      <c r="P74" s="240"/>
      <c r="Q74" s="240">
        <f>SUM(Q75:Q85)</f>
        <v>0</v>
      </c>
      <c r="R74" s="241"/>
      <c r="S74" s="241"/>
      <c r="T74" s="241"/>
      <c r="U74" s="241"/>
      <c r="V74" s="241">
        <f>SUM(V75:V85)</f>
        <v>0</v>
      </c>
      <c r="W74" s="241"/>
      <c r="X74" s="241"/>
      <c r="Y74" s="241"/>
      <c r="AG74" t="s">
        <v>218</v>
      </c>
    </row>
    <row r="75" spans="1:60" outlineLevel="1" x14ac:dyDescent="0.25">
      <c r="A75" s="249">
        <v>22</v>
      </c>
      <c r="B75" s="250" t="s">
        <v>320</v>
      </c>
      <c r="C75" s="266" t="s">
        <v>321</v>
      </c>
      <c r="D75" s="251" t="s">
        <v>231</v>
      </c>
      <c r="E75" s="252">
        <v>1</v>
      </c>
      <c r="F75" s="253"/>
      <c r="G75" s="254">
        <f>ROUND(E75*F75,2)</f>
        <v>0</v>
      </c>
      <c r="H75" s="235"/>
      <c r="I75" s="234">
        <f>ROUND(E75*H75,2)</f>
        <v>0</v>
      </c>
      <c r="J75" s="235"/>
      <c r="K75" s="234">
        <f>ROUND(E75*J75,2)</f>
        <v>0</v>
      </c>
      <c r="L75" s="234">
        <v>21</v>
      </c>
      <c r="M75" s="234">
        <f>G75*(1+L75/100)</f>
        <v>0</v>
      </c>
      <c r="N75" s="233">
        <v>0</v>
      </c>
      <c r="O75" s="233">
        <f>ROUND(E75*N75,2)</f>
        <v>0</v>
      </c>
      <c r="P75" s="233">
        <v>0</v>
      </c>
      <c r="Q75" s="233">
        <f>ROUND(E75*P75,2)</f>
        <v>0</v>
      </c>
      <c r="R75" s="234"/>
      <c r="S75" s="234" t="s">
        <v>232</v>
      </c>
      <c r="T75" s="234" t="s">
        <v>223</v>
      </c>
      <c r="U75" s="234">
        <v>0</v>
      </c>
      <c r="V75" s="234">
        <f>ROUND(E75*U75,2)</f>
        <v>0</v>
      </c>
      <c r="W75" s="234"/>
      <c r="X75" s="234" t="s">
        <v>224</v>
      </c>
      <c r="Y75" s="234" t="s">
        <v>225</v>
      </c>
      <c r="Z75" s="212"/>
      <c r="AA75" s="212"/>
      <c r="AB75" s="212"/>
      <c r="AC75" s="212"/>
      <c r="AD75" s="212"/>
      <c r="AE75" s="212"/>
      <c r="AF75" s="212"/>
      <c r="AG75" s="212" t="s">
        <v>226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5">
      <c r="A76" s="230"/>
      <c r="B76" s="231"/>
      <c r="C76" s="267" t="s">
        <v>322</v>
      </c>
      <c r="D76" s="255"/>
      <c r="E76" s="255"/>
      <c r="F76" s="255"/>
      <c r="G76" s="255"/>
      <c r="H76" s="234"/>
      <c r="I76" s="234"/>
      <c r="J76" s="234"/>
      <c r="K76" s="234"/>
      <c r="L76" s="234"/>
      <c r="M76" s="234"/>
      <c r="N76" s="233"/>
      <c r="O76" s="233"/>
      <c r="P76" s="233"/>
      <c r="Q76" s="233"/>
      <c r="R76" s="234"/>
      <c r="S76" s="234"/>
      <c r="T76" s="234"/>
      <c r="U76" s="234"/>
      <c r="V76" s="234"/>
      <c r="W76" s="234"/>
      <c r="X76" s="234"/>
      <c r="Y76" s="234"/>
      <c r="Z76" s="212"/>
      <c r="AA76" s="212"/>
      <c r="AB76" s="212"/>
      <c r="AC76" s="212"/>
      <c r="AD76" s="212"/>
      <c r="AE76" s="212"/>
      <c r="AF76" s="212"/>
      <c r="AG76" s="212" t="s">
        <v>228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5">
      <c r="A77" s="230"/>
      <c r="B77" s="231"/>
      <c r="C77" s="271" t="s">
        <v>323</v>
      </c>
      <c r="D77" s="262"/>
      <c r="E77" s="262"/>
      <c r="F77" s="262"/>
      <c r="G77" s="262"/>
      <c r="H77" s="234"/>
      <c r="I77" s="234"/>
      <c r="J77" s="234"/>
      <c r="K77" s="234"/>
      <c r="L77" s="234"/>
      <c r="M77" s="234"/>
      <c r="N77" s="233"/>
      <c r="O77" s="233"/>
      <c r="P77" s="233"/>
      <c r="Q77" s="233"/>
      <c r="R77" s="234"/>
      <c r="S77" s="234"/>
      <c r="T77" s="234"/>
      <c r="U77" s="234"/>
      <c r="V77" s="234"/>
      <c r="W77" s="234"/>
      <c r="X77" s="234"/>
      <c r="Y77" s="234"/>
      <c r="Z77" s="212"/>
      <c r="AA77" s="212"/>
      <c r="AB77" s="212"/>
      <c r="AC77" s="212"/>
      <c r="AD77" s="212"/>
      <c r="AE77" s="212"/>
      <c r="AF77" s="212"/>
      <c r="AG77" s="212" t="s">
        <v>228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5">
      <c r="A78" s="230"/>
      <c r="B78" s="231"/>
      <c r="C78" s="271" t="s">
        <v>324</v>
      </c>
      <c r="D78" s="262"/>
      <c r="E78" s="262"/>
      <c r="F78" s="262"/>
      <c r="G78" s="262"/>
      <c r="H78" s="234"/>
      <c r="I78" s="234"/>
      <c r="J78" s="234"/>
      <c r="K78" s="234"/>
      <c r="L78" s="234"/>
      <c r="M78" s="234"/>
      <c r="N78" s="233"/>
      <c r="O78" s="233"/>
      <c r="P78" s="233"/>
      <c r="Q78" s="233"/>
      <c r="R78" s="234"/>
      <c r="S78" s="234"/>
      <c r="T78" s="234"/>
      <c r="U78" s="234"/>
      <c r="V78" s="234"/>
      <c r="W78" s="234"/>
      <c r="X78" s="234"/>
      <c r="Y78" s="234"/>
      <c r="Z78" s="212"/>
      <c r="AA78" s="212"/>
      <c r="AB78" s="212"/>
      <c r="AC78" s="212"/>
      <c r="AD78" s="212"/>
      <c r="AE78" s="212"/>
      <c r="AF78" s="212"/>
      <c r="AG78" s="212" t="s">
        <v>228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5">
      <c r="A79" s="230"/>
      <c r="B79" s="231"/>
      <c r="C79" s="271" t="s">
        <v>325</v>
      </c>
      <c r="D79" s="262"/>
      <c r="E79" s="262"/>
      <c r="F79" s="262"/>
      <c r="G79" s="262"/>
      <c r="H79" s="234"/>
      <c r="I79" s="234"/>
      <c r="J79" s="234"/>
      <c r="K79" s="234"/>
      <c r="L79" s="234"/>
      <c r="M79" s="234"/>
      <c r="N79" s="233"/>
      <c r="O79" s="233"/>
      <c r="P79" s="233"/>
      <c r="Q79" s="233"/>
      <c r="R79" s="234"/>
      <c r="S79" s="234"/>
      <c r="T79" s="234"/>
      <c r="U79" s="234"/>
      <c r="V79" s="234"/>
      <c r="W79" s="234"/>
      <c r="X79" s="234"/>
      <c r="Y79" s="234"/>
      <c r="Z79" s="212"/>
      <c r="AA79" s="212"/>
      <c r="AB79" s="212"/>
      <c r="AC79" s="212"/>
      <c r="AD79" s="212"/>
      <c r="AE79" s="212"/>
      <c r="AF79" s="212"/>
      <c r="AG79" s="212" t="s">
        <v>228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5">
      <c r="A80" s="230"/>
      <c r="B80" s="231"/>
      <c r="C80" s="271" t="s">
        <v>326</v>
      </c>
      <c r="D80" s="262"/>
      <c r="E80" s="262"/>
      <c r="F80" s="262"/>
      <c r="G80" s="262"/>
      <c r="H80" s="234"/>
      <c r="I80" s="234"/>
      <c r="J80" s="234"/>
      <c r="K80" s="234"/>
      <c r="L80" s="234"/>
      <c r="M80" s="234"/>
      <c r="N80" s="233"/>
      <c r="O80" s="233"/>
      <c r="P80" s="233"/>
      <c r="Q80" s="233"/>
      <c r="R80" s="234"/>
      <c r="S80" s="234"/>
      <c r="T80" s="234"/>
      <c r="U80" s="234"/>
      <c r="V80" s="234"/>
      <c r="W80" s="234"/>
      <c r="X80" s="234"/>
      <c r="Y80" s="234"/>
      <c r="Z80" s="212"/>
      <c r="AA80" s="212"/>
      <c r="AB80" s="212"/>
      <c r="AC80" s="212"/>
      <c r="AD80" s="212"/>
      <c r="AE80" s="212"/>
      <c r="AF80" s="212"/>
      <c r="AG80" s="212" t="s">
        <v>228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5">
      <c r="A81" s="230"/>
      <c r="B81" s="231"/>
      <c r="C81" s="271" t="s">
        <v>327</v>
      </c>
      <c r="D81" s="262"/>
      <c r="E81" s="262"/>
      <c r="F81" s="262"/>
      <c r="G81" s="262"/>
      <c r="H81" s="234"/>
      <c r="I81" s="234"/>
      <c r="J81" s="234"/>
      <c r="K81" s="234"/>
      <c r="L81" s="234"/>
      <c r="M81" s="234"/>
      <c r="N81" s="233"/>
      <c r="O81" s="233"/>
      <c r="P81" s="233"/>
      <c r="Q81" s="233"/>
      <c r="R81" s="234"/>
      <c r="S81" s="234"/>
      <c r="T81" s="234"/>
      <c r="U81" s="234"/>
      <c r="V81" s="234"/>
      <c r="W81" s="234"/>
      <c r="X81" s="234"/>
      <c r="Y81" s="234"/>
      <c r="Z81" s="212"/>
      <c r="AA81" s="212"/>
      <c r="AB81" s="212"/>
      <c r="AC81" s="212"/>
      <c r="AD81" s="212"/>
      <c r="AE81" s="212"/>
      <c r="AF81" s="212"/>
      <c r="AG81" s="212" t="s">
        <v>228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5">
      <c r="A82" s="230"/>
      <c r="B82" s="231"/>
      <c r="C82" s="271" t="s">
        <v>328</v>
      </c>
      <c r="D82" s="262"/>
      <c r="E82" s="262"/>
      <c r="F82" s="262"/>
      <c r="G82" s="262"/>
      <c r="H82" s="234"/>
      <c r="I82" s="234"/>
      <c r="J82" s="234"/>
      <c r="K82" s="234"/>
      <c r="L82" s="234"/>
      <c r="M82" s="234"/>
      <c r="N82" s="233"/>
      <c r="O82" s="233"/>
      <c r="P82" s="233"/>
      <c r="Q82" s="233"/>
      <c r="R82" s="234"/>
      <c r="S82" s="234"/>
      <c r="T82" s="234"/>
      <c r="U82" s="234"/>
      <c r="V82" s="234"/>
      <c r="W82" s="234"/>
      <c r="X82" s="234"/>
      <c r="Y82" s="234"/>
      <c r="Z82" s="212"/>
      <c r="AA82" s="212"/>
      <c r="AB82" s="212"/>
      <c r="AC82" s="212"/>
      <c r="AD82" s="212"/>
      <c r="AE82" s="212"/>
      <c r="AF82" s="212"/>
      <c r="AG82" s="212" t="s">
        <v>228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49">
        <v>23</v>
      </c>
      <c r="B83" s="250" t="s">
        <v>329</v>
      </c>
      <c r="C83" s="266" t="s">
        <v>330</v>
      </c>
      <c r="D83" s="251" t="s">
        <v>265</v>
      </c>
      <c r="E83" s="252">
        <v>437.84</v>
      </c>
      <c r="F83" s="253"/>
      <c r="G83" s="254">
        <f>ROUND(E83*F83,2)</f>
        <v>0</v>
      </c>
      <c r="H83" s="235"/>
      <c r="I83" s="234">
        <f>ROUND(E83*H83,2)</f>
        <v>0</v>
      </c>
      <c r="J83" s="235"/>
      <c r="K83" s="234">
        <f>ROUND(E83*J83,2)</f>
        <v>0</v>
      </c>
      <c r="L83" s="234">
        <v>21</v>
      </c>
      <c r="M83" s="234">
        <f>G83*(1+L83/100)</f>
        <v>0</v>
      </c>
      <c r="N83" s="233">
        <v>0</v>
      </c>
      <c r="O83" s="233">
        <f>ROUND(E83*N83,2)</f>
        <v>0</v>
      </c>
      <c r="P83" s="233">
        <v>0</v>
      </c>
      <c r="Q83" s="233">
        <f>ROUND(E83*P83,2)</f>
        <v>0</v>
      </c>
      <c r="R83" s="234"/>
      <c r="S83" s="234" t="s">
        <v>232</v>
      </c>
      <c r="T83" s="234" t="s">
        <v>252</v>
      </c>
      <c r="U83" s="234">
        <v>0</v>
      </c>
      <c r="V83" s="234">
        <f>ROUND(E83*U83,2)</f>
        <v>0</v>
      </c>
      <c r="W83" s="234"/>
      <c r="X83" s="234" t="s">
        <v>224</v>
      </c>
      <c r="Y83" s="234" t="s">
        <v>225</v>
      </c>
      <c r="Z83" s="212"/>
      <c r="AA83" s="212"/>
      <c r="AB83" s="212"/>
      <c r="AC83" s="212"/>
      <c r="AD83" s="212"/>
      <c r="AE83" s="212"/>
      <c r="AF83" s="212"/>
      <c r="AG83" s="212" t="s">
        <v>226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5">
      <c r="A84" s="230"/>
      <c r="B84" s="231"/>
      <c r="C84" s="268" t="s">
        <v>331</v>
      </c>
      <c r="D84" s="236"/>
      <c r="E84" s="237">
        <v>384.64</v>
      </c>
      <c r="F84" s="234"/>
      <c r="G84" s="234"/>
      <c r="H84" s="234"/>
      <c r="I84" s="234"/>
      <c r="J84" s="234"/>
      <c r="K84" s="234"/>
      <c r="L84" s="234"/>
      <c r="M84" s="234"/>
      <c r="N84" s="233"/>
      <c r="O84" s="233"/>
      <c r="P84" s="233"/>
      <c r="Q84" s="233"/>
      <c r="R84" s="234"/>
      <c r="S84" s="234"/>
      <c r="T84" s="234"/>
      <c r="U84" s="234"/>
      <c r="V84" s="234"/>
      <c r="W84" s="234"/>
      <c r="X84" s="234"/>
      <c r="Y84" s="234"/>
      <c r="Z84" s="212"/>
      <c r="AA84" s="212"/>
      <c r="AB84" s="212"/>
      <c r="AC84" s="212"/>
      <c r="AD84" s="212"/>
      <c r="AE84" s="212"/>
      <c r="AF84" s="212"/>
      <c r="AG84" s="212" t="s">
        <v>236</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5">
      <c r="A85" s="230"/>
      <c r="B85" s="231"/>
      <c r="C85" s="268" t="s">
        <v>332</v>
      </c>
      <c r="D85" s="236"/>
      <c r="E85" s="237">
        <v>53.2</v>
      </c>
      <c r="F85" s="234"/>
      <c r="G85" s="234"/>
      <c r="H85" s="234"/>
      <c r="I85" s="234"/>
      <c r="J85" s="234"/>
      <c r="K85" s="234"/>
      <c r="L85" s="234"/>
      <c r="M85" s="234"/>
      <c r="N85" s="233"/>
      <c r="O85" s="233"/>
      <c r="P85" s="233"/>
      <c r="Q85" s="233"/>
      <c r="R85" s="234"/>
      <c r="S85" s="234"/>
      <c r="T85" s="234"/>
      <c r="U85" s="234"/>
      <c r="V85" s="234"/>
      <c r="W85" s="234"/>
      <c r="X85" s="234"/>
      <c r="Y85" s="234"/>
      <c r="Z85" s="212"/>
      <c r="AA85" s="212"/>
      <c r="AB85" s="212"/>
      <c r="AC85" s="212"/>
      <c r="AD85" s="212"/>
      <c r="AE85" s="212"/>
      <c r="AF85" s="212"/>
      <c r="AG85" s="212" t="s">
        <v>236</v>
      </c>
      <c r="AH85" s="212">
        <v>5</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5">
      <c r="A86" s="242" t="s">
        <v>217</v>
      </c>
      <c r="B86" s="243" t="s">
        <v>145</v>
      </c>
      <c r="C86" s="265" t="s">
        <v>146</v>
      </c>
      <c r="D86" s="244"/>
      <c r="E86" s="245"/>
      <c r="F86" s="246"/>
      <c r="G86" s="247">
        <f>SUMIF(AG87:AG115,"&lt;&gt;NOR",G87:G115)</f>
        <v>0</v>
      </c>
      <c r="H86" s="241"/>
      <c r="I86" s="241">
        <f>SUM(I87:I115)</f>
        <v>0</v>
      </c>
      <c r="J86" s="241"/>
      <c r="K86" s="241">
        <f>SUM(K87:K115)</f>
        <v>0</v>
      </c>
      <c r="L86" s="241"/>
      <c r="M86" s="241">
        <f>SUM(M87:M115)</f>
        <v>0</v>
      </c>
      <c r="N86" s="240"/>
      <c r="O86" s="240">
        <f>SUM(O87:O115)</f>
        <v>15.559999999999999</v>
      </c>
      <c r="P86" s="240"/>
      <c r="Q86" s="240">
        <f>SUM(Q87:Q115)</f>
        <v>0</v>
      </c>
      <c r="R86" s="241"/>
      <c r="S86" s="241"/>
      <c r="T86" s="241"/>
      <c r="U86" s="241"/>
      <c r="V86" s="241">
        <f>SUM(V87:V115)</f>
        <v>211.53</v>
      </c>
      <c r="W86" s="241"/>
      <c r="X86" s="241"/>
      <c r="Y86" s="241"/>
      <c r="AG86" t="s">
        <v>218</v>
      </c>
    </row>
    <row r="87" spans="1:60" ht="20.399999999999999" outlineLevel="1" x14ac:dyDescent="0.25">
      <c r="A87" s="249">
        <v>24</v>
      </c>
      <c r="B87" s="250" t="s">
        <v>333</v>
      </c>
      <c r="C87" s="266" t="s">
        <v>334</v>
      </c>
      <c r="D87" s="251" t="s">
        <v>265</v>
      </c>
      <c r="E87" s="252">
        <v>768.20910000000003</v>
      </c>
      <c r="F87" s="253"/>
      <c r="G87" s="254">
        <f>ROUND(E87*F87,2)</f>
        <v>0</v>
      </c>
      <c r="H87" s="235"/>
      <c r="I87" s="234">
        <f>ROUND(E87*H87,2)</f>
        <v>0</v>
      </c>
      <c r="J87" s="235"/>
      <c r="K87" s="234">
        <f>ROUND(E87*J87,2)</f>
        <v>0</v>
      </c>
      <c r="L87" s="234">
        <v>21</v>
      </c>
      <c r="M87" s="234">
        <f>G87*(1+L87/100)</f>
        <v>0</v>
      </c>
      <c r="N87" s="233">
        <v>1.8380000000000001E-2</v>
      </c>
      <c r="O87" s="233">
        <f>ROUND(E87*N87,2)</f>
        <v>14.12</v>
      </c>
      <c r="P87" s="233">
        <v>0</v>
      </c>
      <c r="Q87" s="233">
        <f>ROUND(E87*P87,2)</f>
        <v>0</v>
      </c>
      <c r="R87" s="234"/>
      <c r="S87" s="234" t="s">
        <v>232</v>
      </c>
      <c r="T87" s="234" t="s">
        <v>335</v>
      </c>
      <c r="U87" s="234">
        <v>0.11</v>
      </c>
      <c r="V87" s="234">
        <f>ROUND(E87*U87,2)</f>
        <v>84.5</v>
      </c>
      <c r="W87" s="234"/>
      <c r="X87" s="234" t="s">
        <v>233</v>
      </c>
      <c r="Y87" s="234" t="s">
        <v>225</v>
      </c>
      <c r="Z87" s="212"/>
      <c r="AA87" s="212"/>
      <c r="AB87" s="212"/>
      <c r="AC87" s="212"/>
      <c r="AD87" s="212"/>
      <c r="AE87" s="212"/>
      <c r="AF87" s="212"/>
      <c r="AG87" s="212" t="s">
        <v>234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5">
      <c r="A88" s="230"/>
      <c r="B88" s="231"/>
      <c r="C88" s="267" t="s">
        <v>336</v>
      </c>
      <c r="D88" s="255"/>
      <c r="E88" s="255"/>
      <c r="F88" s="255"/>
      <c r="G88" s="255"/>
      <c r="H88" s="234"/>
      <c r="I88" s="234"/>
      <c r="J88" s="234"/>
      <c r="K88" s="234"/>
      <c r="L88" s="234"/>
      <c r="M88" s="234"/>
      <c r="N88" s="233"/>
      <c r="O88" s="233"/>
      <c r="P88" s="233"/>
      <c r="Q88" s="233"/>
      <c r="R88" s="234"/>
      <c r="S88" s="234"/>
      <c r="T88" s="234"/>
      <c r="U88" s="234"/>
      <c r="V88" s="234"/>
      <c r="W88" s="234"/>
      <c r="X88" s="234"/>
      <c r="Y88" s="234"/>
      <c r="Z88" s="212"/>
      <c r="AA88" s="212"/>
      <c r="AB88" s="212"/>
      <c r="AC88" s="212"/>
      <c r="AD88" s="212"/>
      <c r="AE88" s="212"/>
      <c r="AF88" s="212"/>
      <c r="AG88" s="212" t="s">
        <v>228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5">
      <c r="A89" s="230"/>
      <c r="B89" s="231"/>
      <c r="C89" s="268" t="s">
        <v>337</v>
      </c>
      <c r="D89" s="236"/>
      <c r="E89" s="237">
        <v>356.79059999999998</v>
      </c>
      <c r="F89" s="234"/>
      <c r="G89" s="234"/>
      <c r="H89" s="234"/>
      <c r="I89" s="234"/>
      <c r="J89" s="234"/>
      <c r="K89" s="234"/>
      <c r="L89" s="234"/>
      <c r="M89" s="234"/>
      <c r="N89" s="233"/>
      <c r="O89" s="233"/>
      <c r="P89" s="233"/>
      <c r="Q89" s="233"/>
      <c r="R89" s="234"/>
      <c r="S89" s="234"/>
      <c r="T89" s="234"/>
      <c r="U89" s="234"/>
      <c r="V89" s="234"/>
      <c r="W89" s="234"/>
      <c r="X89" s="234"/>
      <c r="Y89" s="234"/>
      <c r="Z89" s="212"/>
      <c r="AA89" s="212"/>
      <c r="AB89" s="212"/>
      <c r="AC89" s="212"/>
      <c r="AD89" s="212"/>
      <c r="AE89" s="212"/>
      <c r="AF89" s="212"/>
      <c r="AG89" s="212" t="s">
        <v>236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5">
      <c r="A90" s="230"/>
      <c r="B90" s="231"/>
      <c r="C90" s="268" t="s">
        <v>338</v>
      </c>
      <c r="D90" s="236"/>
      <c r="E90" s="237">
        <v>411.41849999999999</v>
      </c>
      <c r="F90" s="234"/>
      <c r="G90" s="234"/>
      <c r="H90" s="234"/>
      <c r="I90" s="234"/>
      <c r="J90" s="234"/>
      <c r="K90" s="234"/>
      <c r="L90" s="234"/>
      <c r="M90" s="234"/>
      <c r="N90" s="233"/>
      <c r="O90" s="233"/>
      <c r="P90" s="233"/>
      <c r="Q90" s="233"/>
      <c r="R90" s="234"/>
      <c r="S90" s="234"/>
      <c r="T90" s="234"/>
      <c r="U90" s="234"/>
      <c r="V90" s="234"/>
      <c r="W90" s="234"/>
      <c r="X90" s="234"/>
      <c r="Y90" s="234"/>
      <c r="Z90" s="212"/>
      <c r="AA90" s="212"/>
      <c r="AB90" s="212"/>
      <c r="AC90" s="212"/>
      <c r="AD90" s="212"/>
      <c r="AE90" s="212"/>
      <c r="AF90" s="212"/>
      <c r="AG90" s="212" t="s">
        <v>236</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49">
        <v>25</v>
      </c>
      <c r="B91" s="250" t="s">
        <v>339</v>
      </c>
      <c r="C91" s="266" t="s">
        <v>340</v>
      </c>
      <c r="D91" s="251" t="s">
        <v>265</v>
      </c>
      <c r="E91" s="252">
        <v>92185.092000000004</v>
      </c>
      <c r="F91" s="253"/>
      <c r="G91" s="254">
        <f>ROUND(E91*F91,2)</f>
        <v>0</v>
      </c>
      <c r="H91" s="235"/>
      <c r="I91" s="234">
        <f>ROUND(E91*H91,2)</f>
        <v>0</v>
      </c>
      <c r="J91" s="235"/>
      <c r="K91" s="234">
        <f>ROUND(E91*J91,2)</f>
        <v>0</v>
      </c>
      <c r="L91" s="234">
        <v>21</v>
      </c>
      <c r="M91" s="234">
        <f>G91*(1+L91/100)</f>
        <v>0</v>
      </c>
      <c r="N91" s="233">
        <v>0</v>
      </c>
      <c r="O91" s="233">
        <f>ROUND(E91*N91,2)</f>
        <v>0</v>
      </c>
      <c r="P91" s="233">
        <v>0</v>
      </c>
      <c r="Q91" s="233">
        <f>ROUND(E91*P91,2)</f>
        <v>0</v>
      </c>
      <c r="R91" s="234"/>
      <c r="S91" s="234" t="s">
        <v>232</v>
      </c>
      <c r="T91" s="234" t="s">
        <v>335</v>
      </c>
      <c r="U91" s="234">
        <v>0</v>
      </c>
      <c r="V91" s="234">
        <f>ROUND(E91*U91,2)</f>
        <v>0</v>
      </c>
      <c r="W91" s="234"/>
      <c r="X91" s="234" t="s">
        <v>233</v>
      </c>
      <c r="Y91" s="234" t="s">
        <v>225</v>
      </c>
      <c r="Z91" s="212"/>
      <c r="AA91" s="212"/>
      <c r="AB91" s="212"/>
      <c r="AC91" s="212"/>
      <c r="AD91" s="212"/>
      <c r="AE91" s="212"/>
      <c r="AF91" s="212"/>
      <c r="AG91" s="212" t="s">
        <v>234</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5">
      <c r="A92" s="230"/>
      <c r="B92" s="231"/>
      <c r="C92" s="267" t="s">
        <v>341</v>
      </c>
      <c r="D92" s="255"/>
      <c r="E92" s="255"/>
      <c r="F92" s="255"/>
      <c r="G92" s="255"/>
      <c r="H92" s="234"/>
      <c r="I92" s="234"/>
      <c r="J92" s="234"/>
      <c r="K92" s="234"/>
      <c r="L92" s="234"/>
      <c r="M92" s="234"/>
      <c r="N92" s="233"/>
      <c r="O92" s="233"/>
      <c r="P92" s="233"/>
      <c r="Q92" s="233"/>
      <c r="R92" s="234"/>
      <c r="S92" s="234"/>
      <c r="T92" s="234"/>
      <c r="U92" s="234"/>
      <c r="V92" s="234"/>
      <c r="W92" s="234"/>
      <c r="X92" s="234"/>
      <c r="Y92" s="234"/>
      <c r="Z92" s="212"/>
      <c r="AA92" s="212"/>
      <c r="AB92" s="212"/>
      <c r="AC92" s="212"/>
      <c r="AD92" s="212"/>
      <c r="AE92" s="212"/>
      <c r="AF92" s="212"/>
      <c r="AG92" s="212" t="s">
        <v>228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5">
      <c r="A93" s="230"/>
      <c r="B93" s="231"/>
      <c r="C93" s="268" t="s">
        <v>342</v>
      </c>
      <c r="D93" s="236"/>
      <c r="E93" s="237">
        <v>92185.092000000004</v>
      </c>
      <c r="F93" s="234"/>
      <c r="G93" s="234"/>
      <c r="H93" s="234"/>
      <c r="I93" s="234"/>
      <c r="J93" s="234"/>
      <c r="K93" s="234"/>
      <c r="L93" s="234"/>
      <c r="M93" s="234"/>
      <c r="N93" s="233"/>
      <c r="O93" s="233"/>
      <c r="P93" s="233"/>
      <c r="Q93" s="233"/>
      <c r="R93" s="234"/>
      <c r="S93" s="234"/>
      <c r="T93" s="234"/>
      <c r="U93" s="234"/>
      <c r="V93" s="234"/>
      <c r="W93" s="234"/>
      <c r="X93" s="234"/>
      <c r="Y93" s="234"/>
      <c r="Z93" s="212"/>
      <c r="AA93" s="212"/>
      <c r="AB93" s="212"/>
      <c r="AC93" s="212"/>
      <c r="AD93" s="212"/>
      <c r="AE93" s="212"/>
      <c r="AF93" s="212"/>
      <c r="AG93" s="212" t="s">
        <v>236</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0.399999999999999" outlineLevel="1" x14ac:dyDescent="0.25">
      <c r="A94" s="249">
        <v>26</v>
      </c>
      <c r="B94" s="250" t="s">
        <v>343</v>
      </c>
      <c r="C94" s="266" t="s">
        <v>344</v>
      </c>
      <c r="D94" s="251" t="s">
        <v>265</v>
      </c>
      <c r="E94" s="252">
        <v>768.20910000000003</v>
      </c>
      <c r="F94" s="253"/>
      <c r="G94" s="254">
        <f>ROUND(E94*F94,2)</f>
        <v>0</v>
      </c>
      <c r="H94" s="235"/>
      <c r="I94" s="234">
        <f>ROUND(E94*H94,2)</f>
        <v>0</v>
      </c>
      <c r="J94" s="235"/>
      <c r="K94" s="234">
        <f>ROUND(E94*J94,2)</f>
        <v>0</v>
      </c>
      <c r="L94" s="234">
        <v>21</v>
      </c>
      <c r="M94" s="234">
        <f>G94*(1+L94/100)</f>
        <v>0</v>
      </c>
      <c r="N94" s="233">
        <v>0</v>
      </c>
      <c r="O94" s="233">
        <f>ROUND(E94*N94,2)</f>
        <v>0</v>
      </c>
      <c r="P94" s="233">
        <v>0</v>
      </c>
      <c r="Q94" s="233">
        <f>ROUND(E94*P94,2)</f>
        <v>0</v>
      </c>
      <c r="R94" s="234"/>
      <c r="S94" s="234" t="s">
        <v>232</v>
      </c>
      <c r="T94" s="234" t="s">
        <v>335</v>
      </c>
      <c r="U94" s="234">
        <v>7.0000000000000007E-2</v>
      </c>
      <c r="V94" s="234">
        <f>ROUND(E94*U94,2)</f>
        <v>53.77</v>
      </c>
      <c r="W94" s="234"/>
      <c r="X94" s="234" t="s">
        <v>233</v>
      </c>
      <c r="Y94" s="234" t="s">
        <v>225</v>
      </c>
      <c r="Z94" s="212"/>
      <c r="AA94" s="212"/>
      <c r="AB94" s="212"/>
      <c r="AC94" s="212"/>
      <c r="AD94" s="212"/>
      <c r="AE94" s="212"/>
      <c r="AF94" s="212"/>
      <c r="AG94" s="212" t="s">
        <v>234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5">
      <c r="A95" s="230"/>
      <c r="B95" s="231"/>
      <c r="C95" s="268" t="s">
        <v>345</v>
      </c>
      <c r="D95" s="236"/>
      <c r="E95" s="237">
        <v>768.20910000000003</v>
      </c>
      <c r="F95" s="234"/>
      <c r="G95" s="234"/>
      <c r="H95" s="234"/>
      <c r="I95" s="234"/>
      <c r="J95" s="234"/>
      <c r="K95" s="234"/>
      <c r="L95" s="234"/>
      <c r="M95" s="234"/>
      <c r="N95" s="233"/>
      <c r="O95" s="233"/>
      <c r="P95" s="233"/>
      <c r="Q95" s="233"/>
      <c r="R95" s="234"/>
      <c r="S95" s="234"/>
      <c r="T95" s="234"/>
      <c r="U95" s="234"/>
      <c r="V95" s="234"/>
      <c r="W95" s="234"/>
      <c r="X95" s="234"/>
      <c r="Y95" s="234"/>
      <c r="Z95" s="212"/>
      <c r="AA95" s="212"/>
      <c r="AB95" s="212"/>
      <c r="AC95" s="212"/>
      <c r="AD95" s="212"/>
      <c r="AE95" s="212"/>
      <c r="AF95" s="212"/>
      <c r="AG95" s="212" t="s">
        <v>236</v>
      </c>
      <c r="AH95" s="212">
        <v>5</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49">
        <v>27</v>
      </c>
      <c r="B96" s="250" t="s">
        <v>346</v>
      </c>
      <c r="C96" s="266" t="s">
        <v>347</v>
      </c>
      <c r="D96" s="251" t="s">
        <v>265</v>
      </c>
      <c r="E96" s="252">
        <v>114.54</v>
      </c>
      <c r="F96" s="253"/>
      <c r="G96" s="254">
        <f>ROUND(E96*F96,2)</f>
        <v>0</v>
      </c>
      <c r="H96" s="235"/>
      <c r="I96" s="234">
        <f>ROUND(E96*H96,2)</f>
        <v>0</v>
      </c>
      <c r="J96" s="235"/>
      <c r="K96" s="234">
        <f>ROUND(E96*J96,2)</f>
        <v>0</v>
      </c>
      <c r="L96" s="234">
        <v>21</v>
      </c>
      <c r="M96" s="234">
        <f>G96*(1+L96/100)</f>
        <v>0</v>
      </c>
      <c r="N96" s="233">
        <v>1.2099999999999999E-3</v>
      </c>
      <c r="O96" s="233">
        <f>ROUND(E96*N96,2)</f>
        <v>0.14000000000000001</v>
      </c>
      <c r="P96" s="233">
        <v>0</v>
      </c>
      <c r="Q96" s="233">
        <f>ROUND(E96*P96,2)</f>
        <v>0</v>
      </c>
      <c r="R96" s="234"/>
      <c r="S96" s="234" t="s">
        <v>232</v>
      </c>
      <c r="T96" s="234" t="s">
        <v>232</v>
      </c>
      <c r="U96" s="234">
        <v>0.18</v>
      </c>
      <c r="V96" s="234">
        <f>ROUND(E96*U96,2)</f>
        <v>20.62</v>
      </c>
      <c r="W96" s="234"/>
      <c r="X96" s="234" t="s">
        <v>233</v>
      </c>
      <c r="Y96" s="234" t="s">
        <v>225</v>
      </c>
      <c r="Z96" s="212"/>
      <c r="AA96" s="212"/>
      <c r="AB96" s="212"/>
      <c r="AC96" s="212"/>
      <c r="AD96" s="212"/>
      <c r="AE96" s="212"/>
      <c r="AF96" s="212"/>
      <c r="AG96" s="212" t="s">
        <v>234</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5">
      <c r="A97" s="230"/>
      <c r="B97" s="231"/>
      <c r="C97" s="268" t="s">
        <v>348</v>
      </c>
      <c r="D97" s="236"/>
      <c r="E97" s="237">
        <v>60.47</v>
      </c>
      <c r="F97" s="234"/>
      <c r="G97" s="234"/>
      <c r="H97" s="234"/>
      <c r="I97" s="234"/>
      <c r="J97" s="234"/>
      <c r="K97" s="234"/>
      <c r="L97" s="234"/>
      <c r="M97" s="234"/>
      <c r="N97" s="233"/>
      <c r="O97" s="233"/>
      <c r="P97" s="233"/>
      <c r="Q97" s="233"/>
      <c r="R97" s="234"/>
      <c r="S97" s="234"/>
      <c r="T97" s="234"/>
      <c r="U97" s="234"/>
      <c r="V97" s="234"/>
      <c r="W97" s="234"/>
      <c r="X97" s="234"/>
      <c r="Y97" s="234"/>
      <c r="Z97" s="212"/>
      <c r="AA97" s="212"/>
      <c r="AB97" s="212"/>
      <c r="AC97" s="212"/>
      <c r="AD97" s="212"/>
      <c r="AE97" s="212"/>
      <c r="AF97" s="212"/>
      <c r="AG97" s="212" t="s">
        <v>236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5">
      <c r="A98" s="230"/>
      <c r="B98" s="231"/>
      <c r="C98" s="268" t="s">
        <v>349</v>
      </c>
      <c r="D98" s="236"/>
      <c r="E98" s="237"/>
      <c r="F98" s="234"/>
      <c r="G98" s="234"/>
      <c r="H98" s="234"/>
      <c r="I98" s="234"/>
      <c r="J98" s="234"/>
      <c r="K98" s="234"/>
      <c r="L98" s="234"/>
      <c r="M98" s="234"/>
      <c r="N98" s="233"/>
      <c r="O98" s="233"/>
      <c r="P98" s="233"/>
      <c r="Q98" s="233"/>
      <c r="R98" s="234"/>
      <c r="S98" s="234"/>
      <c r="T98" s="234"/>
      <c r="U98" s="234"/>
      <c r="V98" s="234"/>
      <c r="W98" s="234"/>
      <c r="X98" s="234"/>
      <c r="Y98" s="234"/>
      <c r="Z98" s="212"/>
      <c r="AA98" s="212"/>
      <c r="AB98" s="212"/>
      <c r="AC98" s="212"/>
      <c r="AD98" s="212"/>
      <c r="AE98" s="212"/>
      <c r="AF98" s="212"/>
      <c r="AG98" s="212" t="s">
        <v>236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5">
      <c r="A99" s="230"/>
      <c r="B99" s="231"/>
      <c r="C99" s="268" t="s">
        <v>350</v>
      </c>
      <c r="D99" s="236"/>
      <c r="E99" s="237">
        <v>13.25</v>
      </c>
      <c r="F99" s="234"/>
      <c r="G99" s="234"/>
      <c r="H99" s="234"/>
      <c r="I99" s="234"/>
      <c r="J99" s="234"/>
      <c r="K99" s="234"/>
      <c r="L99" s="234"/>
      <c r="M99" s="234"/>
      <c r="N99" s="233"/>
      <c r="O99" s="233"/>
      <c r="P99" s="233"/>
      <c r="Q99" s="233"/>
      <c r="R99" s="234"/>
      <c r="S99" s="234"/>
      <c r="T99" s="234"/>
      <c r="U99" s="234"/>
      <c r="V99" s="234"/>
      <c r="W99" s="234"/>
      <c r="X99" s="234"/>
      <c r="Y99" s="234"/>
      <c r="Z99" s="212"/>
      <c r="AA99" s="212"/>
      <c r="AB99" s="212"/>
      <c r="AC99" s="212"/>
      <c r="AD99" s="212"/>
      <c r="AE99" s="212"/>
      <c r="AF99" s="212"/>
      <c r="AG99" s="212" t="s">
        <v>236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5">
      <c r="A100" s="230"/>
      <c r="B100" s="231"/>
      <c r="C100" s="268" t="s">
        <v>351</v>
      </c>
      <c r="D100" s="236"/>
      <c r="E100" s="237">
        <v>18.100000000000001</v>
      </c>
      <c r="F100" s="234"/>
      <c r="G100" s="234"/>
      <c r="H100" s="234"/>
      <c r="I100" s="234"/>
      <c r="J100" s="234"/>
      <c r="K100" s="234"/>
      <c r="L100" s="234"/>
      <c r="M100" s="234"/>
      <c r="N100" s="233"/>
      <c r="O100" s="233"/>
      <c r="P100" s="233"/>
      <c r="Q100" s="233"/>
      <c r="R100" s="234"/>
      <c r="S100" s="234"/>
      <c r="T100" s="234"/>
      <c r="U100" s="234"/>
      <c r="V100" s="234"/>
      <c r="W100" s="234"/>
      <c r="X100" s="234"/>
      <c r="Y100" s="234"/>
      <c r="Z100" s="212"/>
      <c r="AA100" s="212"/>
      <c r="AB100" s="212"/>
      <c r="AC100" s="212"/>
      <c r="AD100" s="212"/>
      <c r="AE100" s="212"/>
      <c r="AF100" s="212"/>
      <c r="AG100" s="212" t="s">
        <v>236</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5">
      <c r="A101" s="230"/>
      <c r="B101" s="231"/>
      <c r="C101" s="268" t="s">
        <v>352</v>
      </c>
      <c r="D101" s="236"/>
      <c r="E101" s="237">
        <v>22.72</v>
      </c>
      <c r="F101" s="234"/>
      <c r="G101" s="234"/>
      <c r="H101" s="234"/>
      <c r="I101" s="234"/>
      <c r="J101" s="234"/>
      <c r="K101" s="234"/>
      <c r="L101" s="234"/>
      <c r="M101" s="234"/>
      <c r="N101" s="233"/>
      <c r="O101" s="233"/>
      <c r="P101" s="233"/>
      <c r="Q101" s="233"/>
      <c r="R101" s="234"/>
      <c r="S101" s="234"/>
      <c r="T101" s="234"/>
      <c r="U101" s="234"/>
      <c r="V101" s="234"/>
      <c r="W101" s="234"/>
      <c r="X101" s="234"/>
      <c r="Y101" s="234"/>
      <c r="Z101" s="212"/>
      <c r="AA101" s="212"/>
      <c r="AB101" s="212"/>
      <c r="AC101" s="212"/>
      <c r="AD101" s="212"/>
      <c r="AE101" s="212"/>
      <c r="AF101" s="212"/>
      <c r="AG101" s="212" t="s">
        <v>236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49">
        <v>28</v>
      </c>
      <c r="B102" s="250" t="s">
        <v>353</v>
      </c>
      <c r="C102" s="266" t="s">
        <v>354</v>
      </c>
      <c r="D102" s="251" t="s">
        <v>265</v>
      </c>
      <c r="E102" s="252">
        <v>768.20910000000003</v>
      </c>
      <c r="F102" s="253"/>
      <c r="G102" s="254">
        <f>ROUND(E102*F102,2)</f>
        <v>0</v>
      </c>
      <c r="H102" s="235"/>
      <c r="I102" s="234">
        <f>ROUND(E102*H102,2)</f>
        <v>0</v>
      </c>
      <c r="J102" s="235"/>
      <c r="K102" s="234">
        <f>ROUND(E102*J102,2)</f>
        <v>0</v>
      </c>
      <c r="L102" s="234">
        <v>21</v>
      </c>
      <c r="M102" s="234">
        <f>G102*(1+L102/100)</f>
        <v>0</v>
      </c>
      <c r="N102" s="233">
        <v>0</v>
      </c>
      <c r="O102" s="233">
        <f>ROUND(E102*N102,2)</f>
        <v>0</v>
      </c>
      <c r="P102" s="233">
        <v>0</v>
      </c>
      <c r="Q102" s="233">
        <f>ROUND(E102*P102,2)</f>
        <v>0</v>
      </c>
      <c r="R102" s="234"/>
      <c r="S102" s="234" t="s">
        <v>232</v>
      </c>
      <c r="T102" s="234" t="s">
        <v>335</v>
      </c>
      <c r="U102" s="234">
        <v>0.03</v>
      </c>
      <c r="V102" s="234">
        <f>ROUND(E102*U102,2)</f>
        <v>23.05</v>
      </c>
      <c r="W102" s="234"/>
      <c r="X102" s="234" t="s">
        <v>233</v>
      </c>
      <c r="Y102" s="234" t="s">
        <v>225</v>
      </c>
      <c r="Z102" s="212"/>
      <c r="AA102" s="212"/>
      <c r="AB102" s="212"/>
      <c r="AC102" s="212"/>
      <c r="AD102" s="212"/>
      <c r="AE102" s="212"/>
      <c r="AF102" s="212"/>
      <c r="AG102" s="212" t="s">
        <v>234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5">
      <c r="A103" s="230"/>
      <c r="B103" s="231"/>
      <c r="C103" s="268" t="s">
        <v>345</v>
      </c>
      <c r="D103" s="236"/>
      <c r="E103" s="237">
        <v>768.20910000000003</v>
      </c>
      <c r="F103" s="234"/>
      <c r="G103" s="234"/>
      <c r="H103" s="234"/>
      <c r="I103" s="234"/>
      <c r="J103" s="234"/>
      <c r="K103" s="234"/>
      <c r="L103" s="234"/>
      <c r="M103" s="234"/>
      <c r="N103" s="233"/>
      <c r="O103" s="233"/>
      <c r="P103" s="233"/>
      <c r="Q103" s="233"/>
      <c r="R103" s="234"/>
      <c r="S103" s="234"/>
      <c r="T103" s="234"/>
      <c r="U103" s="234"/>
      <c r="V103" s="234"/>
      <c r="W103" s="234"/>
      <c r="X103" s="234"/>
      <c r="Y103" s="234"/>
      <c r="Z103" s="212"/>
      <c r="AA103" s="212"/>
      <c r="AB103" s="212"/>
      <c r="AC103" s="212"/>
      <c r="AD103" s="212"/>
      <c r="AE103" s="212"/>
      <c r="AF103" s="212"/>
      <c r="AG103" s="212" t="s">
        <v>236</v>
      </c>
      <c r="AH103" s="212">
        <v>5</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49">
        <v>29</v>
      </c>
      <c r="B104" s="250" t="s">
        <v>355</v>
      </c>
      <c r="C104" s="266" t="s">
        <v>356</v>
      </c>
      <c r="D104" s="251" t="s">
        <v>265</v>
      </c>
      <c r="E104" s="252">
        <v>3841.0455000000002</v>
      </c>
      <c r="F104" s="253"/>
      <c r="G104" s="254">
        <f>ROUND(E104*F104,2)</f>
        <v>0</v>
      </c>
      <c r="H104" s="235"/>
      <c r="I104" s="234">
        <f>ROUND(E104*H104,2)</f>
        <v>0</v>
      </c>
      <c r="J104" s="235"/>
      <c r="K104" s="234">
        <f>ROUND(E104*J104,2)</f>
        <v>0</v>
      </c>
      <c r="L104" s="234">
        <v>21</v>
      </c>
      <c r="M104" s="234">
        <f>G104*(1+L104/100)</f>
        <v>0</v>
      </c>
      <c r="N104" s="233">
        <v>5.0000000000000002E-5</v>
      </c>
      <c r="O104" s="233">
        <f>ROUND(E104*N104,2)</f>
        <v>0.19</v>
      </c>
      <c r="P104" s="233">
        <v>0</v>
      </c>
      <c r="Q104" s="233">
        <f>ROUND(E104*P104,2)</f>
        <v>0</v>
      </c>
      <c r="R104" s="234"/>
      <c r="S104" s="234" t="s">
        <v>232</v>
      </c>
      <c r="T104" s="234" t="s">
        <v>335</v>
      </c>
      <c r="U104" s="234">
        <v>0</v>
      </c>
      <c r="V104" s="234">
        <f>ROUND(E104*U104,2)</f>
        <v>0</v>
      </c>
      <c r="W104" s="234"/>
      <c r="X104" s="234" t="s">
        <v>233</v>
      </c>
      <c r="Y104" s="234" t="s">
        <v>225</v>
      </c>
      <c r="Z104" s="212"/>
      <c r="AA104" s="212"/>
      <c r="AB104" s="212"/>
      <c r="AC104" s="212"/>
      <c r="AD104" s="212"/>
      <c r="AE104" s="212"/>
      <c r="AF104" s="212"/>
      <c r="AG104" s="212" t="s">
        <v>234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5">
      <c r="A105" s="230"/>
      <c r="B105" s="231"/>
      <c r="C105" s="268" t="s">
        <v>357</v>
      </c>
      <c r="D105" s="236"/>
      <c r="E105" s="237">
        <v>768.20910000000003</v>
      </c>
      <c r="F105" s="234"/>
      <c r="G105" s="234"/>
      <c r="H105" s="234"/>
      <c r="I105" s="234"/>
      <c r="J105" s="234"/>
      <c r="K105" s="234"/>
      <c r="L105" s="234"/>
      <c r="M105" s="234"/>
      <c r="N105" s="233"/>
      <c r="O105" s="233"/>
      <c r="P105" s="233"/>
      <c r="Q105" s="233"/>
      <c r="R105" s="234"/>
      <c r="S105" s="234"/>
      <c r="T105" s="234"/>
      <c r="U105" s="234"/>
      <c r="V105" s="234"/>
      <c r="W105" s="234"/>
      <c r="X105" s="234"/>
      <c r="Y105" s="234"/>
      <c r="Z105" s="212"/>
      <c r="AA105" s="212"/>
      <c r="AB105" s="212"/>
      <c r="AC105" s="212"/>
      <c r="AD105" s="212"/>
      <c r="AE105" s="212"/>
      <c r="AF105" s="212"/>
      <c r="AG105" s="212" t="s">
        <v>236</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5">
      <c r="A106" s="230"/>
      <c r="B106" s="231"/>
      <c r="C106" s="270" t="s">
        <v>358</v>
      </c>
      <c r="D106" s="238"/>
      <c r="E106" s="239">
        <v>3072.8364000000001</v>
      </c>
      <c r="F106" s="234"/>
      <c r="G106" s="234"/>
      <c r="H106" s="234"/>
      <c r="I106" s="234"/>
      <c r="J106" s="234"/>
      <c r="K106" s="234"/>
      <c r="L106" s="234"/>
      <c r="M106" s="234"/>
      <c r="N106" s="233"/>
      <c r="O106" s="233"/>
      <c r="P106" s="233"/>
      <c r="Q106" s="233"/>
      <c r="R106" s="234"/>
      <c r="S106" s="234"/>
      <c r="T106" s="234"/>
      <c r="U106" s="234"/>
      <c r="V106" s="234"/>
      <c r="W106" s="234"/>
      <c r="X106" s="234"/>
      <c r="Y106" s="234"/>
      <c r="Z106" s="212"/>
      <c r="AA106" s="212"/>
      <c r="AB106" s="212"/>
      <c r="AC106" s="212"/>
      <c r="AD106" s="212"/>
      <c r="AE106" s="212"/>
      <c r="AF106" s="212"/>
      <c r="AG106" s="212" t="s">
        <v>236</v>
      </c>
      <c r="AH106" s="212">
        <v>4</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49">
        <v>30</v>
      </c>
      <c r="B107" s="250" t="s">
        <v>359</v>
      </c>
      <c r="C107" s="266" t="s">
        <v>360</v>
      </c>
      <c r="D107" s="251" t="s">
        <v>265</v>
      </c>
      <c r="E107" s="252">
        <v>768.20910000000003</v>
      </c>
      <c r="F107" s="253"/>
      <c r="G107" s="254">
        <f>ROUND(E107*F107,2)</f>
        <v>0</v>
      </c>
      <c r="H107" s="235"/>
      <c r="I107" s="234">
        <f>ROUND(E107*H107,2)</f>
        <v>0</v>
      </c>
      <c r="J107" s="235"/>
      <c r="K107" s="234">
        <f>ROUND(E107*J107,2)</f>
        <v>0</v>
      </c>
      <c r="L107" s="234">
        <v>21</v>
      </c>
      <c r="M107" s="234">
        <f>G107*(1+L107/100)</f>
        <v>0</v>
      </c>
      <c r="N107" s="233">
        <v>0</v>
      </c>
      <c r="O107" s="233">
        <f>ROUND(E107*N107,2)</f>
        <v>0</v>
      </c>
      <c r="P107" s="233">
        <v>0</v>
      </c>
      <c r="Q107" s="233">
        <f>ROUND(E107*P107,2)</f>
        <v>0</v>
      </c>
      <c r="R107" s="234"/>
      <c r="S107" s="234" t="s">
        <v>232</v>
      </c>
      <c r="T107" s="234" t="s">
        <v>335</v>
      </c>
      <c r="U107" s="234">
        <v>0.02</v>
      </c>
      <c r="V107" s="234">
        <f>ROUND(E107*U107,2)</f>
        <v>15.36</v>
      </c>
      <c r="W107" s="234"/>
      <c r="X107" s="234" t="s">
        <v>233</v>
      </c>
      <c r="Y107" s="234" t="s">
        <v>225</v>
      </c>
      <c r="Z107" s="212"/>
      <c r="AA107" s="212"/>
      <c r="AB107" s="212"/>
      <c r="AC107" s="212"/>
      <c r="AD107" s="212"/>
      <c r="AE107" s="212"/>
      <c r="AF107" s="212"/>
      <c r="AG107" s="212" t="s">
        <v>234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5">
      <c r="A108" s="230"/>
      <c r="B108" s="231"/>
      <c r="C108" s="268" t="s">
        <v>357</v>
      </c>
      <c r="D108" s="236"/>
      <c r="E108" s="237">
        <v>768.20910000000003</v>
      </c>
      <c r="F108" s="234"/>
      <c r="G108" s="234"/>
      <c r="H108" s="234"/>
      <c r="I108" s="234"/>
      <c r="J108" s="234"/>
      <c r="K108" s="234"/>
      <c r="L108" s="234"/>
      <c r="M108" s="234"/>
      <c r="N108" s="233"/>
      <c r="O108" s="233"/>
      <c r="P108" s="233"/>
      <c r="Q108" s="233"/>
      <c r="R108" s="234"/>
      <c r="S108" s="234"/>
      <c r="T108" s="234"/>
      <c r="U108" s="234"/>
      <c r="V108" s="234"/>
      <c r="W108" s="234"/>
      <c r="X108" s="234"/>
      <c r="Y108" s="234"/>
      <c r="Z108" s="212"/>
      <c r="AA108" s="212"/>
      <c r="AB108" s="212"/>
      <c r="AC108" s="212"/>
      <c r="AD108" s="212"/>
      <c r="AE108" s="212"/>
      <c r="AF108" s="212"/>
      <c r="AG108" s="212" t="s">
        <v>236</v>
      </c>
      <c r="AH108" s="212">
        <v>5</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49">
        <v>31</v>
      </c>
      <c r="B109" s="250" t="s">
        <v>361</v>
      </c>
      <c r="C109" s="266" t="s">
        <v>362</v>
      </c>
      <c r="D109" s="251" t="s">
        <v>231</v>
      </c>
      <c r="E109" s="252">
        <v>38.47</v>
      </c>
      <c r="F109" s="253"/>
      <c r="G109" s="254">
        <f>ROUND(E109*F109,2)</f>
        <v>0</v>
      </c>
      <c r="H109" s="235"/>
      <c r="I109" s="234">
        <f>ROUND(E109*H109,2)</f>
        <v>0</v>
      </c>
      <c r="J109" s="235"/>
      <c r="K109" s="234">
        <f>ROUND(E109*J109,2)</f>
        <v>0</v>
      </c>
      <c r="L109" s="234">
        <v>21</v>
      </c>
      <c r="M109" s="234">
        <f>G109*(1+L109/100)</f>
        <v>0</v>
      </c>
      <c r="N109" s="233">
        <v>2.1909999999999999E-2</v>
      </c>
      <c r="O109" s="233">
        <f>ROUND(E109*N109,2)</f>
        <v>0.84</v>
      </c>
      <c r="P109" s="233">
        <v>0</v>
      </c>
      <c r="Q109" s="233">
        <f>ROUND(E109*P109,2)</f>
        <v>0</v>
      </c>
      <c r="R109" s="234"/>
      <c r="S109" s="234" t="s">
        <v>232</v>
      </c>
      <c r="T109" s="234" t="s">
        <v>335</v>
      </c>
      <c r="U109" s="234">
        <v>0.2</v>
      </c>
      <c r="V109" s="234">
        <f>ROUND(E109*U109,2)</f>
        <v>7.69</v>
      </c>
      <c r="W109" s="234"/>
      <c r="X109" s="234" t="s">
        <v>233</v>
      </c>
      <c r="Y109" s="234" t="s">
        <v>225</v>
      </c>
      <c r="Z109" s="212"/>
      <c r="AA109" s="212"/>
      <c r="AB109" s="212"/>
      <c r="AC109" s="212"/>
      <c r="AD109" s="212"/>
      <c r="AE109" s="212"/>
      <c r="AF109" s="212"/>
      <c r="AG109" s="212" t="s">
        <v>234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5">
      <c r="A110" s="230"/>
      <c r="B110" s="231"/>
      <c r="C110" s="268" t="s">
        <v>363</v>
      </c>
      <c r="D110" s="236"/>
      <c r="E110" s="237">
        <v>38.47</v>
      </c>
      <c r="F110" s="234"/>
      <c r="G110" s="234"/>
      <c r="H110" s="234"/>
      <c r="I110" s="234"/>
      <c r="J110" s="234"/>
      <c r="K110" s="234"/>
      <c r="L110" s="234"/>
      <c r="M110" s="234"/>
      <c r="N110" s="233"/>
      <c r="O110" s="233"/>
      <c r="P110" s="233"/>
      <c r="Q110" s="233"/>
      <c r="R110" s="234"/>
      <c r="S110" s="234"/>
      <c r="T110" s="234"/>
      <c r="U110" s="234"/>
      <c r="V110" s="234"/>
      <c r="W110" s="234"/>
      <c r="X110" s="234"/>
      <c r="Y110" s="234"/>
      <c r="Z110" s="212"/>
      <c r="AA110" s="212"/>
      <c r="AB110" s="212"/>
      <c r="AC110" s="212"/>
      <c r="AD110" s="212"/>
      <c r="AE110" s="212"/>
      <c r="AF110" s="212"/>
      <c r="AG110" s="212" t="s">
        <v>236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49">
        <v>32</v>
      </c>
      <c r="B111" s="250" t="s">
        <v>364</v>
      </c>
      <c r="C111" s="266" t="s">
        <v>365</v>
      </c>
      <c r="D111" s="251" t="s">
        <v>231</v>
      </c>
      <c r="E111" s="252">
        <v>153.88</v>
      </c>
      <c r="F111" s="253"/>
      <c r="G111" s="254">
        <f>ROUND(E111*F111,2)</f>
        <v>0</v>
      </c>
      <c r="H111" s="235"/>
      <c r="I111" s="234">
        <f>ROUND(E111*H111,2)</f>
        <v>0</v>
      </c>
      <c r="J111" s="235"/>
      <c r="K111" s="234">
        <f>ROUND(E111*J111,2)</f>
        <v>0</v>
      </c>
      <c r="L111" s="234">
        <v>21</v>
      </c>
      <c r="M111" s="234">
        <f>G111*(1+L111/100)</f>
        <v>0</v>
      </c>
      <c r="N111" s="233">
        <v>1.7600000000000001E-3</v>
      </c>
      <c r="O111" s="233">
        <f>ROUND(E111*N111,2)</f>
        <v>0.27</v>
      </c>
      <c r="P111" s="233">
        <v>0</v>
      </c>
      <c r="Q111" s="233">
        <f>ROUND(E111*P111,2)</f>
        <v>0</v>
      </c>
      <c r="R111" s="234"/>
      <c r="S111" s="234" t="s">
        <v>232</v>
      </c>
      <c r="T111" s="234" t="s">
        <v>335</v>
      </c>
      <c r="U111" s="234">
        <v>0.01</v>
      </c>
      <c r="V111" s="234">
        <f>ROUND(E111*U111,2)</f>
        <v>1.54</v>
      </c>
      <c r="W111" s="234"/>
      <c r="X111" s="234" t="s">
        <v>233</v>
      </c>
      <c r="Y111" s="234" t="s">
        <v>225</v>
      </c>
      <c r="Z111" s="212"/>
      <c r="AA111" s="212"/>
      <c r="AB111" s="212"/>
      <c r="AC111" s="212"/>
      <c r="AD111" s="212"/>
      <c r="AE111" s="212"/>
      <c r="AF111" s="212"/>
      <c r="AG111" s="212" t="s">
        <v>234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5">
      <c r="A112" s="230"/>
      <c r="B112" s="231"/>
      <c r="C112" s="268" t="s">
        <v>366</v>
      </c>
      <c r="D112" s="236"/>
      <c r="E112" s="237">
        <v>153.88</v>
      </c>
      <c r="F112" s="234"/>
      <c r="G112" s="234"/>
      <c r="H112" s="234"/>
      <c r="I112" s="234"/>
      <c r="J112" s="234"/>
      <c r="K112" s="234"/>
      <c r="L112" s="234"/>
      <c r="M112" s="234"/>
      <c r="N112" s="233"/>
      <c r="O112" s="233"/>
      <c r="P112" s="233"/>
      <c r="Q112" s="233"/>
      <c r="R112" s="234"/>
      <c r="S112" s="234"/>
      <c r="T112" s="234"/>
      <c r="U112" s="234"/>
      <c r="V112" s="234"/>
      <c r="W112" s="234"/>
      <c r="X112" s="234"/>
      <c r="Y112" s="234"/>
      <c r="Z112" s="212"/>
      <c r="AA112" s="212"/>
      <c r="AB112" s="212"/>
      <c r="AC112" s="212"/>
      <c r="AD112" s="212"/>
      <c r="AE112" s="212"/>
      <c r="AF112" s="212"/>
      <c r="AG112" s="212" t="s">
        <v>236</v>
      </c>
      <c r="AH112" s="212">
        <v>5</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49">
        <v>33</v>
      </c>
      <c r="B113" s="250" t="s">
        <v>367</v>
      </c>
      <c r="C113" s="266" t="s">
        <v>368</v>
      </c>
      <c r="D113" s="251" t="s">
        <v>231</v>
      </c>
      <c r="E113" s="252">
        <v>38.47</v>
      </c>
      <c r="F113" s="253"/>
      <c r="G113" s="254">
        <f>ROUND(E113*F113,2)</f>
        <v>0</v>
      </c>
      <c r="H113" s="235"/>
      <c r="I113" s="234">
        <f>ROUND(E113*H113,2)</f>
        <v>0</v>
      </c>
      <c r="J113" s="235"/>
      <c r="K113" s="234">
        <f>ROUND(E113*J113,2)</f>
        <v>0</v>
      </c>
      <c r="L113" s="234">
        <v>21</v>
      </c>
      <c r="M113" s="234">
        <f>G113*(1+L113/100)</f>
        <v>0</v>
      </c>
      <c r="N113" s="233">
        <v>0</v>
      </c>
      <c r="O113" s="233">
        <f>ROUND(E113*N113,2)</f>
        <v>0</v>
      </c>
      <c r="P113" s="233">
        <v>0</v>
      </c>
      <c r="Q113" s="233">
        <f>ROUND(E113*P113,2)</f>
        <v>0</v>
      </c>
      <c r="R113" s="234"/>
      <c r="S113" s="234" t="s">
        <v>232</v>
      </c>
      <c r="T113" s="234" t="s">
        <v>335</v>
      </c>
      <c r="U113" s="234">
        <v>0.13</v>
      </c>
      <c r="V113" s="234">
        <f>ROUND(E113*U113,2)</f>
        <v>5</v>
      </c>
      <c r="W113" s="234"/>
      <c r="X113" s="234" t="s">
        <v>233</v>
      </c>
      <c r="Y113" s="234" t="s">
        <v>225</v>
      </c>
      <c r="Z113" s="212"/>
      <c r="AA113" s="212"/>
      <c r="AB113" s="212"/>
      <c r="AC113" s="212"/>
      <c r="AD113" s="212"/>
      <c r="AE113" s="212"/>
      <c r="AF113" s="212"/>
      <c r="AG113" s="212" t="s">
        <v>234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5">
      <c r="A114" s="230"/>
      <c r="B114" s="231"/>
      <c r="C114" s="268" t="s">
        <v>369</v>
      </c>
      <c r="D114" s="236"/>
      <c r="E114" s="237">
        <v>38.47</v>
      </c>
      <c r="F114" s="234"/>
      <c r="G114" s="234"/>
      <c r="H114" s="234"/>
      <c r="I114" s="234"/>
      <c r="J114" s="234"/>
      <c r="K114" s="234"/>
      <c r="L114" s="234"/>
      <c r="M114" s="234"/>
      <c r="N114" s="233"/>
      <c r="O114" s="233"/>
      <c r="P114" s="233"/>
      <c r="Q114" s="233"/>
      <c r="R114" s="234"/>
      <c r="S114" s="234"/>
      <c r="T114" s="234"/>
      <c r="U114" s="234"/>
      <c r="V114" s="234"/>
      <c r="W114" s="234"/>
      <c r="X114" s="234"/>
      <c r="Y114" s="234"/>
      <c r="Z114" s="212"/>
      <c r="AA114" s="212"/>
      <c r="AB114" s="212"/>
      <c r="AC114" s="212"/>
      <c r="AD114" s="212"/>
      <c r="AE114" s="212"/>
      <c r="AF114" s="212"/>
      <c r="AG114" s="212" t="s">
        <v>236</v>
      </c>
      <c r="AH114" s="212">
        <v>5</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56">
        <v>34</v>
      </c>
      <c r="B115" s="257" t="s">
        <v>370</v>
      </c>
      <c r="C115" s="269" t="s">
        <v>371</v>
      </c>
      <c r="D115" s="258" t="s">
        <v>372</v>
      </c>
      <c r="E115" s="259">
        <v>1200</v>
      </c>
      <c r="F115" s="260"/>
      <c r="G115" s="261">
        <f>ROUND(E115*F115,2)</f>
        <v>0</v>
      </c>
      <c r="H115" s="235"/>
      <c r="I115" s="234">
        <f>ROUND(E115*H115,2)</f>
        <v>0</v>
      </c>
      <c r="J115" s="235"/>
      <c r="K115" s="234">
        <f>ROUND(E115*J115,2)</f>
        <v>0</v>
      </c>
      <c r="L115" s="234">
        <v>21</v>
      </c>
      <c r="M115" s="234">
        <f>G115*(1+L115/100)</f>
        <v>0</v>
      </c>
      <c r="N115" s="233">
        <v>0</v>
      </c>
      <c r="O115" s="233">
        <f>ROUND(E115*N115,2)</f>
        <v>0</v>
      </c>
      <c r="P115" s="233">
        <v>0</v>
      </c>
      <c r="Q115" s="233">
        <f>ROUND(E115*P115,2)</f>
        <v>0</v>
      </c>
      <c r="R115" s="234" t="s">
        <v>373</v>
      </c>
      <c r="S115" s="234" t="s">
        <v>232</v>
      </c>
      <c r="T115" s="234" t="s">
        <v>335</v>
      </c>
      <c r="U115" s="234">
        <v>0</v>
      </c>
      <c r="V115" s="234">
        <f>ROUND(E115*U115,2)</f>
        <v>0</v>
      </c>
      <c r="W115" s="234"/>
      <c r="X115" s="234" t="s">
        <v>374</v>
      </c>
      <c r="Y115" s="234" t="s">
        <v>225</v>
      </c>
      <c r="Z115" s="212"/>
      <c r="AA115" s="212"/>
      <c r="AB115" s="212"/>
      <c r="AC115" s="212"/>
      <c r="AD115" s="212"/>
      <c r="AE115" s="212"/>
      <c r="AF115" s="212"/>
      <c r="AG115" s="212" t="s">
        <v>375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6.4" x14ac:dyDescent="0.25">
      <c r="A116" s="242" t="s">
        <v>217</v>
      </c>
      <c r="B116" s="243" t="s">
        <v>147</v>
      </c>
      <c r="C116" s="265" t="s">
        <v>148</v>
      </c>
      <c r="D116" s="244"/>
      <c r="E116" s="245"/>
      <c r="F116" s="246"/>
      <c r="G116" s="247">
        <f>SUMIF(AG117:AG124,"&lt;&gt;NOR",G117:G124)</f>
        <v>0</v>
      </c>
      <c r="H116" s="241"/>
      <c r="I116" s="241">
        <f>SUM(I117:I124)</f>
        <v>0</v>
      </c>
      <c r="J116" s="241"/>
      <c r="K116" s="241">
        <f>SUM(K117:K124)</f>
        <v>0</v>
      </c>
      <c r="L116" s="241"/>
      <c r="M116" s="241">
        <f>SUM(M117:M124)</f>
        <v>0</v>
      </c>
      <c r="N116" s="240"/>
      <c r="O116" s="240">
        <f>SUM(O117:O124)</f>
        <v>0.01</v>
      </c>
      <c r="P116" s="240"/>
      <c r="Q116" s="240">
        <f>SUM(Q117:Q124)</f>
        <v>0</v>
      </c>
      <c r="R116" s="241"/>
      <c r="S116" s="241"/>
      <c r="T116" s="241"/>
      <c r="U116" s="241"/>
      <c r="V116" s="241">
        <f>SUM(V117:V124)</f>
        <v>74.12</v>
      </c>
      <c r="W116" s="241"/>
      <c r="X116" s="241"/>
      <c r="Y116" s="241"/>
      <c r="AG116" t="s">
        <v>218</v>
      </c>
    </row>
    <row r="117" spans="1:60" outlineLevel="1" x14ac:dyDescent="0.25">
      <c r="A117" s="249">
        <v>35</v>
      </c>
      <c r="B117" s="250" t="s">
        <v>376</v>
      </c>
      <c r="C117" s="266" t="s">
        <v>377</v>
      </c>
      <c r="D117" s="251" t="s">
        <v>265</v>
      </c>
      <c r="E117" s="252">
        <v>240.65</v>
      </c>
      <c r="F117" s="253"/>
      <c r="G117" s="254">
        <f>ROUND(E117*F117,2)</f>
        <v>0</v>
      </c>
      <c r="H117" s="235"/>
      <c r="I117" s="234">
        <f>ROUND(E117*H117,2)</f>
        <v>0</v>
      </c>
      <c r="J117" s="235"/>
      <c r="K117" s="234">
        <f>ROUND(E117*J117,2)</f>
        <v>0</v>
      </c>
      <c r="L117" s="234">
        <v>21</v>
      </c>
      <c r="M117" s="234">
        <f>G117*(1+L117/100)</f>
        <v>0</v>
      </c>
      <c r="N117" s="233">
        <v>4.0000000000000003E-5</v>
      </c>
      <c r="O117" s="233">
        <f>ROUND(E117*N117,2)</f>
        <v>0.01</v>
      </c>
      <c r="P117" s="233">
        <v>0</v>
      </c>
      <c r="Q117" s="233">
        <f>ROUND(E117*P117,2)</f>
        <v>0</v>
      </c>
      <c r="R117" s="234"/>
      <c r="S117" s="234" t="s">
        <v>232</v>
      </c>
      <c r="T117" s="234" t="s">
        <v>232</v>
      </c>
      <c r="U117" s="234">
        <v>0.308</v>
      </c>
      <c r="V117" s="234">
        <f>ROUND(E117*U117,2)</f>
        <v>74.12</v>
      </c>
      <c r="W117" s="234"/>
      <c r="X117" s="234" t="s">
        <v>233</v>
      </c>
      <c r="Y117" s="234" t="s">
        <v>225</v>
      </c>
      <c r="Z117" s="212"/>
      <c r="AA117" s="212"/>
      <c r="AB117" s="212"/>
      <c r="AC117" s="212"/>
      <c r="AD117" s="212"/>
      <c r="AE117" s="212"/>
      <c r="AF117" s="212"/>
      <c r="AG117" s="212" t="s">
        <v>234</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5">
      <c r="A118" s="230"/>
      <c r="B118" s="231"/>
      <c r="C118" s="268" t="s">
        <v>349</v>
      </c>
      <c r="D118" s="236"/>
      <c r="E118" s="237"/>
      <c r="F118" s="234"/>
      <c r="G118" s="234"/>
      <c r="H118" s="234"/>
      <c r="I118" s="234"/>
      <c r="J118" s="234"/>
      <c r="K118" s="234"/>
      <c r="L118" s="234"/>
      <c r="M118" s="234"/>
      <c r="N118" s="233"/>
      <c r="O118" s="233"/>
      <c r="P118" s="233"/>
      <c r="Q118" s="233"/>
      <c r="R118" s="234"/>
      <c r="S118" s="234"/>
      <c r="T118" s="234"/>
      <c r="U118" s="234"/>
      <c r="V118" s="234"/>
      <c r="W118" s="234"/>
      <c r="X118" s="234"/>
      <c r="Y118" s="234"/>
      <c r="Z118" s="212"/>
      <c r="AA118" s="212"/>
      <c r="AB118" s="212"/>
      <c r="AC118" s="212"/>
      <c r="AD118" s="212"/>
      <c r="AE118" s="212"/>
      <c r="AF118" s="212"/>
      <c r="AG118" s="212" t="s">
        <v>236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5">
      <c r="A119" s="230"/>
      <c r="B119" s="231"/>
      <c r="C119" s="268" t="s">
        <v>350</v>
      </c>
      <c r="D119" s="236"/>
      <c r="E119" s="237">
        <v>13.25</v>
      </c>
      <c r="F119" s="234"/>
      <c r="G119" s="234"/>
      <c r="H119" s="234"/>
      <c r="I119" s="234"/>
      <c r="J119" s="234"/>
      <c r="K119" s="234"/>
      <c r="L119" s="234"/>
      <c r="M119" s="234"/>
      <c r="N119" s="233"/>
      <c r="O119" s="233"/>
      <c r="P119" s="233"/>
      <c r="Q119" s="233"/>
      <c r="R119" s="234"/>
      <c r="S119" s="234"/>
      <c r="T119" s="234"/>
      <c r="U119" s="234"/>
      <c r="V119" s="234"/>
      <c r="W119" s="234"/>
      <c r="X119" s="234"/>
      <c r="Y119" s="234"/>
      <c r="Z119" s="212"/>
      <c r="AA119" s="212"/>
      <c r="AB119" s="212"/>
      <c r="AC119" s="212"/>
      <c r="AD119" s="212"/>
      <c r="AE119" s="212"/>
      <c r="AF119" s="212"/>
      <c r="AG119" s="212" t="s">
        <v>236</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5">
      <c r="A120" s="230"/>
      <c r="B120" s="231"/>
      <c r="C120" s="268" t="s">
        <v>351</v>
      </c>
      <c r="D120" s="236"/>
      <c r="E120" s="237">
        <v>18.100000000000001</v>
      </c>
      <c r="F120" s="234"/>
      <c r="G120" s="234"/>
      <c r="H120" s="234"/>
      <c r="I120" s="234"/>
      <c r="J120" s="234"/>
      <c r="K120" s="234"/>
      <c r="L120" s="234"/>
      <c r="M120" s="234"/>
      <c r="N120" s="233"/>
      <c r="O120" s="233"/>
      <c r="P120" s="233"/>
      <c r="Q120" s="233"/>
      <c r="R120" s="234"/>
      <c r="S120" s="234"/>
      <c r="T120" s="234"/>
      <c r="U120" s="234"/>
      <c r="V120" s="234"/>
      <c r="W120" s="234"/>
      <c r="X120" s="234"/>
      <c r="Y120" s="234"/>
      <c r="Z120" s="212"/>
      <c r="AA120" s="212"/>
      <c r="AB120" s="212"/>
      <c r="AC120" s="212"/>
      <c r="AD120" s="212"/>
      <c r="AE120" s="212"/>
      <c r="AF120" s="212"/>
      <c r="AG120" s="212" t="s">
        <v>236</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5">
      <c r="A121" s="230"/>
      <c r="B121" s="231"/>
      <c r="C121" s="268" t="s">
        <v>352</v>
      </c>
      <c r="D121" s="236"/>
      <c r="E121" s="237">
        <v>22.72</v>
      </c>
      <c r="F121" s="234"/>
      <c r="G121" s="234"/>
      <c r="H121" s="234"/>
      <c r="I121" s="234"/>
      <c r="J121" s="234"/>
      <c r="K121" s="234"/>
      <c r="L121" s="234"/>
      <c r="M121" s="234"/>
      <c r="N121" s="233"/>
      <c r="O121" s="233"/>
      <c r="P121" s="233"/>
      <c r="Q121" s="233"/>
      <c r="R121" s="234"/>
      <c r="S121" s="234"/>
      <c r="T121" s="234"/>
      <c r="U121" s="234"/>
      <c r="V121" s="234"/>
      <c r="W121" s="234"/>
      <c r="X121" s="234"/>
      <c r="Y121" s="234"/>
      <c r="Z121" s="212"/>
      <c r="AA121" s="212"/>
      <c r="AB121" s="212"/>
      <c r="AC121" s="212"/>
      <c r="AD121" s="212"/>
      <c r="AE121" s="212"/>
      <c r="AF121" s="212"/>
      <c r="AG121" s="212" t="s">
        <v>236</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5">
      <c r="A122" s="230"/>
      <c r="B122" s="231"/>
      <c r="C122" s="268" t="s">
        <v>378</v>
      </c>
      <c r="D122" s="236"/>
      <c r="E122" s="237">
        <v>60.47</v>
      </c>
      <c r="F122" s="234"/>
      <c r="G122" s="234"/>
      <c r="H122" s="234"/>
      <c r="I122" s="234"/>
      <c r="J122" s="234"/>
      <c r="K122" s="234"/>
      <c r="L122" s="234"/>
      <c r="M122" s="234"/>
      <c r="N122" s="233"/>
      <c r="O122" s="233"/>
      <c r="P122" s="233"/>
      <c r="Q122" s="233"/>
      <c r="R122" s="234"/>
      <c r="S122" s="234"/>
      <c r="T122" s="234"/>
      <c r="U122" s="234"/>
      <c r="V122" s="234"/>
      <c r="W122" s="234"/>
      <c r="X122" s="234"/>
      <c r="Y122" s="234"/>
      <c r="Z122" s="212"/>
      <c r="AA122" s="212"/>
      <c r="AB122" s="212"/>
      <c r="AC122" s="212"/>
      <c r="AD122" s="212"/>
      <c r="AE122" s="212"/>
      <c r="AF122" s="212"/>
      <c r="AG122" s="212" t="s">
        <v>236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5">
      <c r="A123" s="230"/>
      <c r="B123" s="231"/>
      <c r="C123" s="268" t="s">
        <v>379</v>
      </c>
      <c r="D123" s="236"/>
      <c r="E123" s="237">
        <v>76.11</v>
      </c>
      <c r="F123" s="234"/>
      <c r="G123" s="234"/>
      <c r="H123" s="234"/>
      <c r="I123" s="234"/>
      <c r="J123" s="234"/>
      <c r="K123" s="234"/>
      <c r="L123" s="234"/>
      <c r="M123" s="234"/>
      <c r="N123" s="233"/>
      <c r="O123" s="233"/>
      <c r="P123" s="233"/>
      <c r="Q123" s="233"/>
      <c r="R123" s="234"/>
      <c r="S123" s="234"/>
      <c r="T123" s="234"/>
      <c r="U123" s="234"/>
      <c r="V123" s="234"/>
      <c r="W123" s="234"/>
      <c r="X123" s="234"/>
      <c r="Y123" s="234"/>
      <c r="Z123" s="212"/>
      <c r="AA123" s="212"/>
      <c r="AB123" s="212"/>
      <c r="AC123" s="212"/>
      <c r="AD123" s="212"/>
      <c r="AE123" s="212"/>
      <c r="AF123" s="212"/>
      <c r="AG123" s="212" t="s">
        <v>236</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5">
      <c r="A124" s="230"/>
      <c r="B124" s="231"/>
      <c r="C124" s="268" t="s">
        <v>380</v>
      </c>
      <c r="D124" s="236"/>
      <c r="E124" s="237">
        <v>50</v>
      </c>
      <c r="F124" s="234"/>
      <c r="G124" s="234"/>
      <c r="H124" s="234"/>
      <c r="I124" s="234"/>
      <c r="J124" s="234"/>
      <c r="K124" s="234"/>
      <c r="L124" s="234"/>
      <c r="M124" s="234"/>
      <c r="N124" s="233"/>
      <c r="O124" s="233"/>
      <c r="P124" s="233"/>
      <c r="Q124" s="233"/>
      <c r="R124" s="234"/>
      <c r="S124" s="234"/>
      <c r="T124" s="234"/>
      <c r="U124" s="234"/>
      <c r="V124" s="234"/>
      <c r="W124" s="234"/>
      <c r="X124" s="234"/>
      <c r="Y124" s="234"/>
      <c r="Z124" s="212"/>
      <c r="AA124" s="212"/>
      <c r="AB124" s="212"/>
      <c r="AC124" s="212"/>
      <c r="AD124" s="212"/>
      <c r="AE124" s="212"/>
      <c r="AF124" s="212"/>
      <c r="AG124" s="212" t="s">
        <v>236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x14ac:dyDescent="0.25">
      <c r="A125" s="242" t="s">
        <v>217</v>
      </c>
      <c r="B125" s="243" t="s">
        <v>149</v>
      </c>
      <c r="C125" s="265" t="s">
        <v>150</v>
      </c>
      <c r="D125" s="244"/>
      <c r="E125" s="245"/>
      <c r="F125" s="246"/>
      <c r="G125" s="247">
        <f>SUMIF(AG126:AG137,"&lt;&gt;NOR",G126:G137)</f>
        <v>0</v>
      </c>
      <c r="H125" s="241"/>
      <c r="I125" s="241">
        <f>SUM(I126:I137)</f>
        <v>0</v>
      </c>
      <c r="J125" s="241"/>
      <c r="K125" s="241">
        <f>SUM(K126:K137)</f>
        <v>0</v>
      </c>
      <c r="L125" s="241"/>
      <c r="M125" s="241">
        <f>SUM(M126:M137)</f>
        <v>0</v>
      </c>
      <c r="N125" s="240"/>
      <c r="O125" s="240">
        <f>SUM(O126:O137)</f>
        <v>0.03</v>
      </c>
      <c r="P125" s="240"/>
      <c r="Q125" s="240">
        <f>SUM(Q126:Q137)</f>
        <v>3.11</v>
      </c>
      <c r="R125" s="241"/>
      <c r="S125" s="241"/>
      <c r="T125" s="241"/>
      <c r="U125" s="241"/>
      <c r="V125" s="241">
        <f>SUM(V126:V137)</f>
        <v>41.949999999999996</v>
      </c>
      <c r="W125" s="241"/>
      <c r="X125" s="241"/>
      <c r="Y125" s="241"/>
      <c r="AG125" t="s">
        <v>218</v>
      </c>
    </row>
    <row r="126" spans="1:60" ht="20.399999999999999" outlineLevel="1" x14ac:dyDescent="0.25">
      <c r="A126" s="249">
        <v>36</v>
      </c>
      <c r="B126" s="250" t="s">
        <v>381</v>
      </c>
      <c r="C126" s="266" t="s">
        <v>382</v>
      </c>
      <c r="D126" s="251" t="s">
        <v>265</v>
      </c>
      <c r="E126" s="252">
        <v>64.14</v>
      </c>
      <c r="F126" s="253"/>
      <c r="G126" s="254">
        <f>ROUND(E126*F126,2)</f>
        <v>0</v>
      </c>
      <c r="H126" s="235"/>
      <c r="I126" s="234">
        <f>ROUND(E126*H126,2)</f>
        <v>0</v>
      </c>
      <c r="J126" s="235"/>
      <c r="K126" s="234">
        <f>ROUND(E126*J126,2)</f>
        <v>0</v>
      </c>
      <c r="L126" s="234">
        <v>21</v>
      </c>
      <c r="M126" s="234">
        <f>G126*(1+L126/100)</f>
        <v>0</v>
      </c>
      <c r="N126" s="233">
        <v>3.3E-4</v>
      </c>
      <c r="O126" s="233">
        <f>ROUND(E126*N126,2)</f>
        <v>0.02</v>
      </c>
      <c r="P126" s="233">
        <v>1.183E-2</v>
      </c>
      <c r="Q126" s="233">
        <f>ROUND(E126*P126,2)</f>
        <v>0.76</v>
      </c>
      <c r="R126" s="234"/>
      <c r="S126" s="234" t="s">
        <v>232</v>
      </c>
      <c r="T126" s="234" t="s">
        <v>232</v>
      </c>
      <c r="U126" s="234">
        <v>0.35</v>
      </c>
      <c r="V126" s="234">
        <f>ROUND(E126*U126,2)</f>
        <v>22.45</v>
      </c>
      <c r="W126" s="234"/>
      <c r="X126" s="234" t="s">
        <v>233</v>
      </c>
      <c r="Y126" s="234" t="s">
        <v>225</v>
      </c>
      <c r="Z126" s="212"/>
      <c r="AA126" s="212"/>
      <c r="AB126" s="212"/>
      <c r="AC126" s="212"/>
      <c r="AD126" s="212"/>
      <c r="AE126" s="212"/>
      <c r="AF126" s="212"/>
      <c r="AG126" s="212" t="s">
        <v>234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5">
      <c r="A127" s="230"/>
      <c r="B127" s="231"/>
      <c r="C127" s="268" t="s">
        <v>383</v>
      </c>
      <c r="D127" s="236"/>
      <c r="E127" s="237">
        <v>64.14</v>
      </c>
      <c r="F127" s="234"/>
      <c r="G127" s="234"/>
      <c r="H127" s="234"/>
      <c r="I127" s="234"/>
      <c r="J127" s="234"/>
      <c r="K127" s="234"/>
      <c r="L127" s="234"/>
      <c r="M127" s="234"/>
      <c r="N127" s="233"/>
      <c r="O127" s="233"/>
      <c r="P127" s="233"/>
      <c r="Q127" s="233"/>
      <c r="R127" s="234"/>
      <c r="S127" s="234"/>
      <c r="T127" s="234"/>
      <c r="U127" s="234"/>
      <c r="V127" s="234"/>
      <c r="W127" s="234"/>
      <c r="X127" s="234"/>
      <c r="Y127" s="234"/>
      <c r="Z127" s="212"/>
      <c r="AA127" s="212"/>
      <c r="AB127" s="212"/>
      <c r="AC127" s="212"/>
      <c r="AD127" s="212"/>
      <c r="AE127" s="212"/>
      <c r="AF127" s="212"/>
      <c r="AG127" s="212" t="s">
        <v>236</v>
      </c>
      <c r="AH127" s="212">
        <v>5</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49">
        <v>37</v>
      </c>
      <c r="B128" s="250" t="s">
        <v>384</v>
      </c>
      <c r="C128" s="266" t="s">
        <v>385</v>
      </c>
      <c r="D128" s="251" t="s">
        <v>231</v>
      </c>
      <c r="E128" s="252">
        <v>14.3</v>
      </c>
      <c r="F128" s="253"/>
      <c r="G128" s="254">
        <f>ROUND(E128*F128,2)</f>
        <v>0</v>
      </c>
      <c r="H128" s="235"/>
      <c r="I128" s="234">
        <f>ROUND(E128*H128,2)</f>
        <v>0</v>
      </c>
      <c r="J128" s="235"/>
      <c r="K128" s="234">
        <f>ROUND(E128*J128,2)</f>
        <v>0</v>
      </c>
      <c r="L128" s="234">
        <v>21</v>
      </c>
      <c r="M128" s="234">
        <f>G128*(1+L128/100)</f>
        <v>0</v>
      </c>
      <c r="N128" s="233">
        <v>4.8999999999999998E-4</v>
      </c>
      <c r="O128" s="233">
        <f>ROUND(E128*N128,2)</f>
        <v>0.01</v>
      </c>
      <c r="P128" s="233">
        <v>8.1000000000000003E-2</v>
      </c>
      <c r="Q128" s="233">
        <f>ROUND(E128*P128,2)</f>
        <v>1.1599999999999999</v>
      </c>
      <c r="R128" s="234"/>
      <c r="S128" s="234" t="s">
        <v>232</v>
      </c>
      <c r="T128" s="234" t="s">
        <v>232</v>
      </c>
      <c r="U128" s="234">
        <v>0.81200000000000006</v>
      </c>
      <c r="V128" s="234">
        <f>ROUND(E128*U128,2)</f>
        <v>11.61</v>
      </c>
      <c r="W128" s="234"/>
      <c r="X128" s="234" t="s">
        <v>233</v>
      </c>
      <c r="Y128" s="234" t="s">
        <v>225</v>
      </c>
      <c r="Z128" s="212"/>
      <c r="AA128" s="212"/>
      <c r="AB128" s="212"/>
      <c r="AC128" s="212"/>
      <c r="AD128" s="212"/>
      <c r="AE128" s="212"/>
      <c r="AF128" s="212"/>
      <c r="AG128" s="212" t="s">
        <v>234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5">
      <c r="A129" s="230"/>
      <c r="B129" s="231"/>
      <c r="C129" s="267" t="s">
        <v>386</v>
      </c>
      <c r="D129" s="255"/>
      <c r="E129" s="255"/>
      <c r="F129" s="255"/>
      <c r="G129" s="255"/>
      <c r="H129" s="234"/>
      <c r="I129" s="234"/>
      <c r="J129" s="234"/>
      <c r="K129" s="234"/>
      <c r="L129" s="234"/>
      <c r="M129" s="234"/>
      <c r="N129" s="233"/>
      <c r="O129" s="233"/>
      <c r="P129" s="233"/>
      <c r="Q129" s="233"/>
      <c r="R129" s="234"/>
      <c r="S129" s="234"/>
      <c r="T129" s="234"/>
      <c r="U129" s="234"/>
      <c r="V129" s="234"/>
      <c r="W129" s="234"/>
      <c r="X129" s="234"/>
      <c r="Y129" s="234"/>
      <c r="Z129" s="212"/>
      <c r="AA129" s="212"/>
      <c r="AB129" s="212"/>
      <c r="AC129" s="212"/>
      <c r="AD129" s="212"/>
      <c r="AE129" s="212"/>
      <c r="AF129" s="212"/>
      <c r="AG129" s="212" t="s">
        <v>228</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5">
      <c r="A130" s="230"/>
      <c r="B130" s="231"/>
      <c r="C130" s="268" t="s">
        <v>387</v>
      </c>
      <c r="D130" s="236"/>
      <c r="E130" s="237">
        <v>14.3</v>
      </c>
      <c r="F130" s="234"/>
      <c r="G130" s="234"/>
      <c r="H130" s="234"/>
      <c r="I130" s="234"/>
      <c r="J130" s="234"/>
      <c r="K130" s="234"/>
      <c r="L130" s="234"/>
      <c r="M130" s="234"/>
      <c r="N130" s="233"/>
      <c r="O130" s="233"/>
      <c r="P130" s="233"/>
      <c r="Q130" s="233"/>
      <c r="R130" s="234"/>
      <c r="S130" s="234"/>
      <c r="T130" s="234"/>
      <c r="U130" s="234"/>
      <c r="V130" s="234"/>
      <c r="W130" s="234"/>
      <c r="X130" s="234"/>
      <c r="Y130" s="234"/>
      <c r="Z130" s="212"/>
      <c r="AA130" s="212"/>
      <c r="AB130" s="212"/>
      <c r="AC130" s="212"/>
      <c r="AD130" s="212"/>
      <c r="AE130" s="212"/>
      <c r="AF130" s="212"/>
      <c r="AG130" s="212" t="s">
        <v>236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49">
        <v>38</v>
      </c>
      <c r="B131" s="250" t="s">
        <v>388</v>
      </c>
      <c r="C131" s="266" t="s">
        <v>389</v>
      </c>
      <c r="D131" s="251" t="s">
        <v>231</v>
      </c>
      <c r="E131" s="252">
        <v>21.45</v>
      </c>
      <c r="F131" s="253"/>
      <c r="G131" s="254">
        <f>ROUND(E131*F131,2)</f>
        <v>0</v>
      </c>
      <c r="H131" s="235"/>
      <c r="I131" s="234">
        <f>ROUND(E131*H131,2)</f>
        <v>0</v>
      </c>
      <c r="J131" s="235"/>
      <c r="K131" s="234">
        <f>ROUND(E131*J131,2)</f>
        <v>0</v>
      </c>
      <c r="L131" s="234">
        <v>21</v>
      </c>
      <c r="M131" s="234">
        <f>G131*(1+L131/100)</f>
        <v>0</v>
      </c>
      <c r="N131" s="233">
        <v>0</v>
      </c>
      <c r="O131" s="233">
        <f>ROUND(E131*N131,2)</f>
        <v>0</v>
      </c>
      <c r="P131" s="233">
        <v>0.04</v>
      </c>
      <c r="Q131" s="233">
        <f>ROUND(E131*P131,2)</f>
        <v>0.86</v>
      </c>
      <c r="R131" s="234"/>
      <c r="S131" s="234" t="s">
        <v>232</v>
      </c>
      <c r="T131" s="234" t="s">
        <v>232</v>
      </c>
      <c r="U131" s="234">
        <v>0.18</v>
      </c>
      <c r="V131" s="234">
        <f>ROUND(E131*U131,2)</f>
        <v>3.86</v>
      </c>
      <c r="W131" s="234"/>
      <c r="X131" s="234" t="s">
        <v>233</v>
      </c>
      <c r="Y131" s="234" t="s">
        <v>225</v>
      </c>
      <c r="Z131" s="212"/>
      <c r="AA131" s="212"/>
      <c r="AB131" s="212"/>
      <c r="AC131" s="212"/>
      <c r="AD131" s="212"/>
      <c r="AE131" s="212"/>
      <c r="AF131" s="212"/>
      <c r="AG131" s="212" t="s">
        <v>234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5">
      <c r="A132" s="230"/>
      <c r="B132" s="231"/>
      <c r="C132" s="268" t="s">
        <v>390</v>
      </c>
      <c r="D132" s="236"/>
      <c r="E132" s="237">
        <v>21.45</v>
      </c>
      <c r="F132" s="234"/>
      <c r="G132" s="234"/>
      <c r="H132" s="234"/>
      <c r="I132" s="234"/>
      <c r="J132" s="234"/>
      <c r="K132" s="234"/>
      <c r="L132" s="234"/>
      <c r="M132" s="234"/>
      <c r="N132" s="233"/>
      <c r="O132" s="233"/>
      <c r="P132" s="233"/>
      <c r="Q132" s="233"/>
      <c r="R132" s="234"/>
      <c r="S132" s="234"/>
      <c r="T132" s="234"/>
      <c r="U132" s="234"/>
      <c r="V132" s="234"/>
      <c r="W132" s="234"/>
      <c r="X132" s="234"/>
      <c r="Y132" s="234"/>
      <c r="Z132" s="212"/>
      <c r="AA132" s="212"/>
      <c r="AB132" s="212"/>
      <c r="AC132" s="212"/>
      <c r="AD132" s="212"/>
      <c r="AE132" s="212"/>
      <c r="AF132" s="212"/>
      <c r="AG132" s="212" t="s">
        <v>236</v>
      </c>
      <c r="AH132" s="212">
        <v>5</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49">
        <v>39</v>
      </c>
      <c r="B133" s="250" t="s">
        <v>391</v>
      </c>
      <c r="C133" s="266" t="s">
        <v>392</v>
      </c>
      <c r="D133" s="251" t="s">
        <v>231</v>
      </c>
      <c r="E133" s="252">
        <v>2</v>
      </c>
      <c r="F133" s="253"/>
      <c r="G133" s="254">
        <f>ROUND(E133*F133,2)</f>
        <v>0</v>
      </c>
      <c r="H133" s="235"/>
      <c r="I133" s="234">
        <f>ROUND(E133*H133,2)</f>
        <v>0</v>
      </c>
      <c r="J133" s="235"/>
      <c r="K133" s="234">
        <f>ROUND(E133*J133,2)</f>
        <v>0</v>
      </c>
      <c r="L133" s="234">
        <v>21</v>
      </c>
      <c r="M133" s="234">
        <f>G133*(1+L133/100)</f>
        <v>0</v>
      </c>
      <c r="N133" s="233">
        <v>4.8999999999999998E-4</v>
      </c>
      <c r="O133" s="233">
        <f>ROUND(E133*N133,2)</f>
        <v>0</v>
      </c>
      <c r="P133" s="233">
        <v>0.10100000000000001</v>
      </c>
      <c r="Q133" s="233">
        <f>ROUND(E133*P133,2)</f>
        <v>0.2</v>
      </c>
      <c r="R133" s="234"/>
      <c r="S133" s="234" t="s">
        <v>232</v>
      </c>
      <c r="T133" s="234" t="s">
        <v>232</v>
      </c>
      <c r="U133" s="234">
        <v>1.5249999999999999</v>
      </c>
      <c r="V133" s="234">
        <f>ROUND(E133*U133,2)</f>
        <v>3.05</v>
      </c>
      <c r="W133" s="234"/>
      <c r="X133" s="234" t="s">
        <v>233</v>
      </c>
      <c r="Y133" s="234" t="s">
        <v>225</v>
      </c>
      <c r="Z133" s="212"/>
      <c r="AA133" s="212"/>
      <c r="AB133" s="212"/>
      <c r="AC133" s="212"/>
      <c r="AD133" s="212"/>
      <c r="AE133" s="212"/>
      <c r="AF133" s="212"/>
      <c r="AG133" s="212" t="s">
        <v>234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5">
      <c r="A134" s="230"/>
      <c r="B134" s="231"/>
      <c r="C134" s="267" t="s">
        <v>386</v>
      </c>
      <c r="D134" s="255"/>
      <c r="E134" s="255"/>
      <c r="F134" s="255"/>
      <c r="G134" s="255"/>
      <c r="H134" s="234"/>
      <c r="I134" s="234"/>
      <c r="J134" s="234"/>
      <c r="K134" s="234"/>
      <c r="L134" s="234"/>
      <c r="M134" s="234"/>
      <c r="N134" s="233"/>
      <c r="O134" s="233"/>
      <c r="P134" s="233"/>
      <c r="Q134" s="233"/>
      <c r="R134" s="234"/>
      <c r="S134" s="234"/>
      <c r="T134" s="234"/>
      <c r="U134" s="234"/>
      <c r="V134" s="234"/>
      <c r="W134" s="234"/>
      <c r="X134" s="234"/>
      <c r="Y134" s="234"/>
      <c r="Z134" s="212"/>
      <c r="AA134" s="212"/>
      <c r="AB134" s="212"/>
      <c r="AC134" s="212"/>
      <c r="AD134" s="212"/>
      <c r="AE134" s="212"/>
      <c r="AF134" s="212"/>
      <c r="AG134" s="212" t="s">
        <v>228</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5">
      <c r="A135" s="230"/>
      <c r="B135" s="231"/>
      <c r="C135" s="268" t="s">
        <v>393</v>
      </c>
      <c r="D135" s="236"/>
      <c r="E135" s="237">
        <v>2</v>
      </c>
      <c r="F135" s="234"/>
      <c r="G135" s="234"/>
      <c r="H135" s="234"/>
      <c r="I135" s="234"/>
      <c r="J135" s="234"/>
      <c r="K135" s="234"/>
      <c r="L135" s="234"/>
      <c r="M135" s="234"/>
      <c r="N135" s="233"/>
      <c r="O135" s="233"/>
      <c r="P135" s="233"/>
      <c r="Q135" s="233"/>
      <c r="R135" s="234"/>
      <c r="S135" s="234"/>
      <c r="T135" s="234"/>
      <c r="U135" s="234"/>
      <c r="V135" s="234"/>
      <c r="W135" s="234"/>
      <c r="X135" s="234"/>
      <c r="Y135" s="234"/>
      <c r="Z135" s="212"/>
      <c r="AA135" s="212"/>
      <c r="AB135" s="212"/>
      <c r="AC135" s="212"/>
      <c r="AD135" s="212"/>
      <c r="AE135" s="212"/>
      <c r="AF135" s="212"/>
      <c r="AG135" s="212" t="s">
        <v>236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49">
        <v>40</v>
      </c>
      <c r="B136" s="250" t="s">
        <v>394</v>
      </c>
      <c r="C136" s="266" t="s">
        <v>395</v>
      </c>
      <c r="D136" s="251" t="s">
        <v>396</v>
      </c>
      <c r="E136" s="252">
        <v>7.1999999999999995E-2</v>
      </c>
      <c r="F136" s="253"/>
      <c r="G136" s="254">
        <f>ROUND(E136*F136,2)</f>
        <v>0</v>
      </c>
      <c r="H136" s="235"/>
      <c r="I136" s="234">
        <f>ROUND(E136*H136,2)</f>
        <v>0</v>
      </c>
      <c r="J136" s="235"/>
      <c r="K136" s="234">
        <f>ROUND(E136*J136,2)</f>
        <v>0</v>
      </c>
      <c r="L136" s="234">
        <v>21</v>
      </c>
      <c r="M136" s="234">
        <f>G136*(1+L136/100)</f>
        <v>0</v>
      </c>
      <c r="N136" s="233">
        <v>9.7000000000000005E-4</v>
      </c>
      <c r="O136" s="233">
        <f>ROUND(E136*N136,2)</f>
        <v>0</v>
      </c>
      <c r="P136" s="233">
        <v>1.8</v>
      </c>
      <c r="Q136" s="233">
        <f>ROUND(E136*P136,2)</f>
        <v>0.13</v>
      </c>
      <c r="R136" s="234"/>
      <c r="S136" s="234" t="s">
        <v>232</v>
      </c>
      <c r="T136" s="234" t="s">
        <v>232</v>
      </c>
      <c r="U136" s="234">
        <v>13.662000000000001</v>
      </c>
      <c r="V136" s="234">
        <f>ROUND(E136*U136,2)</f>
        <v>0.98</v>
      </c>
      <c r="W136" s="234"/>
      <c r="X136" s="234" t="s">
        <v>233</v>
      </c>
      <c r="Y136" s="234" t="s">
        <v>225</v>
      </c>
      <c r="Z136" s="212"/>
      <c r="AA136" s="212"/>
      <c r="AB136" s="212"/>
      <c r="AC136" s="212"/>
      <c r="AD136" s="212"/>
      <c r="AE136" s="212"/>
      <c r="AF136" s="212"/>
      <c r="AG136" s="212" t="s">
        <v>234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5">
      <c r="A137" s="230"/>
      <c r="B137" s="231"/>
      <c r="C137" s="268" t="s">
        <v>397</v>
      </c>
      <c r="D137" s="236"/>
      <c r="E137" s="237">
        <v>7.1999999999999995E-2</v>
      </c>
      <c r="F137" s="234"/>
      <c r="G137" s="234"/>
      <c r="H137" s="234"/>
      <c r="I137" s="234"/>
      <c r="J137" s="234"/>
      <c r="K137" s="234"/>
      <c r="L137" s="234"/>
      <c r="M137" s="234"/>
      <c r="N137" s="233"/>
      <c r="O137" s="233"/>
      <c r="P137" s="233"/>
      <c r="Q137" s="233"/>
      <c r="R137" s="234"/>
      <c r="S137" s="234"/>
      <c r="T137" s="234"/>
      <c r="U137" s="234"/>
      <c r="V137" s="234"/>
      <c r="W137" s="234"/>
      <c r="X137" s="234"/>
      <c r="Y137" s="234"/>
      <c r="Z137" s="212"/>
      <c r="AA137" s="212"/>
      <c r="AB137" s="212"/>
      <c r="AC137" s="212"/>
      <c r="AD137" s="212"/>
      <c r="AE137" s="212"/>
      <c r="AF137" s="212"/>
      <c r="AG137" s="212" t="s">
        <v>236</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x14ac:dyDescent="0.25">
      <c r="A138" s="242" t="s">
        <v>217</v>
      </c>
      <c r="B138" s="243" t="s">
        <v>151</v>
      </c>
      <c r="C138" s="265" t="s">
        <v>152</v>
      </c>
      <c r="D138" s="244"/>
      <c r="E138" s="245"/>
      <c r="F138" s="246"/>
      <c r="G138" s="247">
        <f>SUMIF(AG139:AG139,"&lt;&gt;NOR",G139:G139)</f>
        <v>0</v>
      </c>
      <c r="H138" s="241"/>
      <c r="I138" s="241">
        <f>SUM(I139:I139)</f>
        <v>0</v>
      </c>
      <c r="J138" s="241"/>
      <c r="K138" s="241">
        <f>SUM(K139:K139)</f>
        <v>0</v>
      </c>
      <c r="L138" s="241"/>
      <c r="M138" s="241">
        <f>SUM(M139:M139)</f>
        <v>0</v>
      </c>
      <c r="N138" s="240"/>
      <c r="O138" s="240">
        <f>SUM(O139:O139)</f>
        <v>0</v>
      </c>
      <c r="P138" s="240"/>
      <c r="Q138" s="240">
        <f>SUM(Q139:Q139)</f>
        <v>0</v>
      </c>
      <c r="R138" s="241"/>
      <c r="S138" s="241"/>
      <c r="T138" s="241"/>
      <c r="U138" s="241"/>
      <c r="V138" s="241">
        <f>SUM(V139:V139)</f>
        <v>48.4</v>
      </c>
      <c r="W138" s="241"/>
      <c r="X138" s="241"/>
      <c r="Y138" s="241"/>
      <c r="AG138" t="s">
        <v>218</v>
      </c>
    </row>
    <row r="139" spans="1:60" outlineLevel="1" x14ac:dyDescent="0.25">
      <c r="A139" s="256">
        <v>41</v>
      </c>
      <c r="B139" s="257" t="s">
        <v>398</v>
      </c>
      <c r="C139" s="269" t="s">
        <v>399</v>
      </c>
      <c r="D139" s="258" t="s">
        <v>239</v>
      </c>
      <c r="E139" s="259">
        <v>18.781210000000002</v>
      </c>
      <c r="F139" s="260"/>
      <c r="G139" s="261">
        <f>ROUND(E139*F139,2)</f>
        <v>0</v>
      </c>
      <c r="H139" s="235"/>
      <c r="I139" s="234">
        <f>ROUND(E139*H139,2)</f>
        <v>0</v>
      </c>
      <c r="J139" s="235"/>
      <c r="K139" s="234">
        <f>ROUND(E139*J139,2)</f>
        <v>0</v>
      </c>
      <c r="L139" s="234">
        <v>21</v>
      </c>
      <c r="M139" s="234">
        <f>G139*(1+L139/100)</f>
        <v>0</v>
      </c>
      <c r="N139" s="233">
        <v>0</v>
      </c>
      <c r="O139" s="233">
        <f>ROUND(E139*N139,2)</f>
        <v>0</v>
      </c>
      <c r="P139" s="233">
        <v>0</v>
      </c>
      <c r="Q139" s="233">
        <f>ROUND(E139*P139,2)</f>
        <v>0</v>
      </c>
      <c r="R139" s="234"/>
      <c r="S139" s="234" t="s">
        <v>232</v>
      </c>
      <c r="T139" s="234" t="s">
        <v>232</v>
      </c>
      <c r="U139" s="234">
        <v>2.577</v>
      </c>
      <c r="V139" s="234">
        <f>ROUND(E139*U139,2)</f>
        <v>48.4</v>
      </c>
      <c r="W139" s="234"/>
      <c r="X139" s="234" t="s">
        <v>400</v>
      </c>
      <c r="Y139" s="234" t="s">
        <v>225</v>
      </c>
      <c r="Z139" s="212"/>
      <c r="AA139" s="212"/>
      <c r="AB139" s="212"/>
      <c r="AC139" s="212"/>
      <c r="AD139" s="212"/>
      <c r="AE139" s="212"/>
      <c r="AF139" s="212"/>
      <c r="AG139" s="212" t="s">
        <v>401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x14ac:dyDescent="0.25">
      <c r="A140" s="242" t="s">
        <v>217</v>
      </c>
      <c r="B140" s="243" t="s">
        <v>154</v>
      </c>
      <c r="C140" s="265" t="s">
        <v>155</v>
      </c>
      <c r="D140" s="244"/>
      <c r="E140" s="245"/>
      <c r="F140" s="246"/>
      <c r="G140" s="247">
        <f>SUMIF(AG141:AG165,"&lt;&gt;NOR",G141:G165)</f>
        <v>0</v>
      </c>
      <c r="H140" s="241"/>
      <c r="I140" s="241">
        <f>SUM(I141:I165)</f>
        <v>0</v>
      </c>
      <c r="J140" s="241"/>
      <c r="K140" s="241">
        <f>SUM(K141:K165)</f>
        <v>0</v>
      </c>
      <c r="L140" s="241"/>
      <c r="M140" s="241">
        <f>SUM(M141:M165)</f>
        <v>0</v>
      </c>
      <c r="N140" s="240"/>
      <c r="O140" s="240">
        <f>SUM(O141:O165)</f>
        <v>2.6599999999999997</v>
      </c>
      <c r="P140" s="240"/>
      <c r="Q140" s="240">
        <f>SUM(Q141:Q165)</f>
        <v>0</v>
      </c>
      <c r="R140" s="241"/>
      <c r="S140" s="241"/>
      <c r="T140" s="241"/>
      <c r="U140" s="241"/>
      <c r="V140" s="241">
        <f>SUM(V141:V165)</f>
        <v>153.97</v>
      </c>
      <c r="W140" s="241"/>
      <c r="X140" s="241"/>
      <c r="Y140" s="241"/>
      <c r="AG140" t="s">
        <v>218</v>
      </c>
    </row>
    <row r="141" spans="1:60" ht="20.399999999999999" outlineLevel="1" x14ac:dyDescent="0.25">
      <c r="A141" s="249">
        <v>42</v>
      </c>
      <c r="B141" s="250" t="s">
        <v>402</v>
      </c>
      <c r="C141" s="266" t="s">
        <v>403</v>
      </c>
      <c r="D141" s="251" t="s">
        <v>265</v>
      </c>
      <c r="E141" s="252">
        <v>441.67174999999997</v>
      </c>
      <c r="F141" s="253"/>
      <c r="G141" s="254">
        <f>ROUND(E141*F141,2)</f>
        <v>0</v>
      </c>
      <c r="H141" s="235"/>
      <c r="I141" s="234">
        <f>ROUND(E141*H141,2)</f>
        <v>0</v>
      </c>
      <c r="J141" s="235"/>
      <c r="K141" s="234">
        <f>ROUND(E141*J141,2)</f>
        <v>0</v>
      </c>
      <c r="L141" s="234">
        <v>21</v>
      </c>
      <c r="M141" s="234">
        <f>G141*(1+L141/100)</f>
        <v>0</v>
      </c>
      <c r="N141" s="233">
        <v>0</v>
      </c>
      <c r="O141" s="233">
        <f>ROUND(E141*N141,2)</f>
        <v>0</v>
      </c>
      <c r="P141" s="233">
        <v>0</v>
      </c>
      <c r="Q141" s="233">
        <f>ROUND(E141*P141,2)</f>
        <v>0</v>
      </c>
      <c r="R141" s="234"/>
      <c r="S141" s="234" t="s">
        <v>232</v>
      </c>
      <c r="T141" s="234" t="s">
        <v>232</v>
      </c>
      <c r="U141" s="234">
        <v>0.2</v>
      </c>
      <c r="V141" s="234">
        <f>ROUND(E141*U141,2)</f>
        <v>88.33</v>
      </c>
      <c r="W141" s="234"/>
      <c r="X141" s="234" t="s">
        <v>233</v>
      </c>
      <c r="Y141" s="234" t="s">
        <v>225</v>
      </c>
      <c r="Z141" s="212"/>
      <c r="AA141" s="212"/>
      <c r="AB141" s="212"/>
      <c r="AC141" s="212"/>
      <c r="AD141" s="212"/>
      <c r="AE141" s="212"/>
      <c r="AF141" s="212"/>
      <c r="AG141" s="212" t="s">
        <v>234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5">
      <c r="A142" s="230"/>
      <c r="B142" s="231"/>
      <c r="C142" s="268" t="s">
        <v>404</v>
      </c>
      <c r="D142" s="236"/>
      <c r="E142" s="237"/>
      <c r="F142" s="234"/>
      <c r="G142" s="234"/>
      <c r="H142" s="234"/>
      <c r="I142" s="234"/>
      <c r="J142" s="234"/>
      <c r="K142" s="234"/>
      <c r="L142" s="234"/>
      <c r="M142" s="234"/>
      <c r="N142" s="233"/>
      <c r="O142" s="233"/>
      <c r="P142" s="233"/>
      <c r="Q142" s="233"/>
      <c r="R142" s="234"/>
      <c r="S142" s="234"/>
      <c r="T142" s="234"/>
      <c r="U142" s="234"/>
      <c r="V142" s="234"/>
      <c r="W142" s="234"/>
      <c r="X142" s="234"/>
      <c r="Y142" s="234"/>
      <c r="Z142" s="212"/>
      <c r="AA142" s="212"/>
      <c r="AB142" s="212"/>
      <c r="AC142" s="212"/>
      <c r="AD142" s="212"/>
      <c r="AE142" s="212"/>
      <c r="AF142" s="212"/>
      <c r="AG142" s="212" t="s">
        <v>236</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5">
      <c r="A143" s="230"/>
      <c r="B143" s="231"/>
      <c r="C143" s="268" t="s">
        <v>331</v>
      </c>
      <c r="D143" s="236"/>
      <c r="E143" s="237">
        <v>384.64</v>
      </c>
      <c r="F143" s="234"/>
      <c r="G143" s="234"/>
      <c r="H143" s="234"/>
      <c r="I143" s="234"/>
      <c r="J143" s="234"/>
      <c r="K143" s="234"/>
      <c r="L143" s="234"/>
      <c r="M143" s="234"/>
      <c r="N143" s="233"/>
      <c r="O143" s="233"/>
      <c r="P143" s="233"/>
      <c r="Q143" s="233"/>
      <c r="R143" s="234"/>
      <c r="S143" s="234"/>
      <c r="T143" s="234"/>
      <c r="U143" s="234"/>
      <c r="V143" s="234"/>
      <c r="W143" s="234"/>
      <c r="X143" s="234"/>
      <c r="Y143" s="234"/>
      <c r="Z143" s="212"/>
      <c r="AA143" s="212"/>
      <c r="AB143" s="212"/>
      <c r="AC143" s="212"/>
      <c r="AD143" s="212"/>
      <c r="AE143" s="212"/>
      <c r="AF143" s="212"/>
      <c r="AG143" s="212" t="s">
        <v>236</v>
      </c>
      <c r="AH143" s="212">
        <v>5</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5">
      <c r="A144" s="230"/>
      <c r="B144" s="231"/>
      <c r="C144" s="268" t="s">
        <v>405</v>
      </c>
      <c r="D144" s="236"/>
      <c r="E144" s="237">
        <v>3.83175</v>
      </c>
      <c r="F144" s="234"/>
      <c r="G144" s="234"/>
      <c r="H144" s="234"/>
      <c r="I144" s="234"/>
      <c r="J144" s="234"/>
      <c r="K144" s="234"/>
      <c r="L144" s="234"/>
      <c r="M144" s="234"/>
      <c r="N144" s="233"/>
      <c r="O144" s="233"/>
      <c r="P144" s="233"/>
      <c r="Q144" s="233"/>
      <c r="R144" s="234"/>
      <c r="S144" s="234"/>
      <c r="T144" s="234"/>
      <c r="U144" s="234"/>
      <c r="V144" s="234"/>
      <c r="W144" s="234"/>
      <c r="X144" s="234"/>
      <c r="Y144" s="234"/>
      <c r="Z144" s="212"/>
      <c r="AA144" s="212"/>
      <c r="AB144" s="212"/>
      <c r="AC144" s="212"/>
      <c r="AD144" s="212"/>
      <c r="AE144" s="212"/>
      <c r="AF144" s="212"/>
      <c r="AG144" s="212" t="s">
        <v>236</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5">
      <c r="A145" s="230"/>
      <c r="B145" s="231"/>
      <c r="C145" s="268" t="s">
        <v>406</v>
      </c>
      <c r="D145" s="236"/>
      <c r="E145" s="237"/>
      <c r="F145" s="234"/>
      <c r="G145" s="234"/>
      <c r="H145" s="234"/>
      <c r="I145" s="234"/>
      <c r="J145" s="234"/>
      <c r="K145" s="234"/>
      <c r="L145" s="234"/>
      <c r="M145" s="234"/>
      <c r="N145" s="233"/>
      <c r="O145" s="233"/>
      <c r="P145" s="233"/>
      <c r="Q145" s="233"/>
      <c r="R145" s="234"/>
      <c r="S145" s="234"/>
      <c r="T145" s="234"/>
      <c r="U145" s="234"/>
      <c r="V145" s="234"/>
      <c r="W145" s="234"/>
      <c r="X145" s="234"/>
      <c r="Y145" s="234"/>
      <c r="Z145" s="212"/>
      <c r="AA145" s="212"/>
      <c r="AB145" s="212"/>
      <c r="AC145" s="212"/>
      <c r="AD145" s="212"/>
      <c r="AE145" s="212"/>
      <c r="AF145" s="212"/>
      <c r="AG145" s="212" t="s">
        <v>236</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5">
      <c r="A146" s="230"/>
      <c r="B146" s="231"/>
      <c r="C146" s="268" t="s">
        <v>332</v>
      </c>
      <c r="D146" s="236"/>
      <c r="E146" s="237">
        <v>53.2</v>
      </c>
      <c r="F146" s="234"/>
      <c r="G146" s="234"/>
      <c r="H146" s="234"/>
      <c r="I146" s="234"/>
      <c r="J146" s="234"/>
      <c r="K146" s="234"/>
      <c r="L146" s="234"/>
      <c r="M146" s="234"/>
      <c r="N146" s="233"/>
      <c r="O146" s="233"/>
      <c r="P146" s="233"/>
      <c r="Q146" s="233"/>
      <c r="R146" s="234"/>
      <c r="S146" s="234"/>
      <c r="T146" s="234"/>
      <c r="U146" s="234"/>
      <c r="V146" s="234"/>
      <c r="W146" s="234"/>
      <c r="X146" s="234"/>
      <c r="Y146" s="234"/>
      <c r="Z146" s="212"/>
      <c r="AA146" s="212"/>
      <c r="AB146" s="212"/>
      <c r="AC146" s="212"/>
      <c r="AD146" s="212"/>
      <c r="AE146" s="212"/>
      <c r="AF146" s="212"/>
      <c r="AG146" s="212" t="s">
        <v>236</v>
      </c>
      <c r="AH146" s="212">
        <v>5</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49">
        <v>43</v>
      </c>
      <c r="B147" s="250" t="s">
        <v>407</v>
      </c>
      <c r="C147" s="266" t="s">
        <v>408</v>
      </c>
      <c r="D147" s="251" t="s">
        <v>265</v>
      </c>
      <c r="E147" s="252">
        <v>437.84</v>
      </c>
      <c r="F147" s="253"/>
      <c r="G147" s="254">
        <f>ROUND(E147*F147,2)</f>
        <v>0</v>
      </c>
      <c r="H147" s="235"/>
      <c r="I147" s="234">
        <f>ROUND(E147*H147,2)</f>
        <v>0</v>
      </c>
      <c r="J147" s="235"/>
      <c r="K147" s="234">
        <f>ROUND(E147*J147,2)</f>
        <v>0</v>
      </c>
      <c r="L147" s="234">
        <v>21</v>
      </c>
      <c r="M147" s="234">
        <f>G147*(1+L147/100)</f>
        <v>0</v>
      </c>
      <c r="N147" s="233">
        <v>1.2E-4</v>
      </c>
      <c r="O147" s="233">
        <f>ROUND(E147*N147,2)</f>
        <v>0.05</v>
      </c>
      <c r="P147" s="233">
        <v>0</v>
      </c>
      <c r="Q147" s="233">
        <f>ROUND(E147*P147,2)</f>
        <v>0</v>
      </c>
      <c r="R147" s="234"/>
      <c r="S147" s="234" t="s">
        <v>232</v>
      </c>
      <c r="T147" s="234" t="s">
        <v>232</v>
      </c>
      <c r="U147" s="234">
        <v>0.13800000000000001</v>
      </c>
      <c r="V147" s="234">
        <f>ROUND(E147*U147,2)</f>
        <v>60.42</v>
      </c>
      <c r="W147" s="234"/>
      <c r="X147" s="234" t="s">
        <v>233</v>
      </c>
      <c r="Y147" s="234" t="s">
        <v>225</v>
      </c>
      <c r="Z147" s="212"/>
      <c r="AA147" s="212"/>
      <c r="AB147" s="212"/>
      <c r="AC147" s="212"/>
      <c r="AD147" s="212"/>
      <c r="AE147" s="212"/>
      <c r="AF147" s="212"/>
      <c r="AG147" s="212" t="s">
        <v>234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5">
      <c r="A148" s="230"/>
      <c r="B148" s="231"/>
      <c r="C148" s="268" t="s">
        <v>404</v>
      </c>
      <c r="D148" s="236"/>
      <c r="E148" s="237"/>
      <c r="F148" s="234"/>
      <c r="G148" s="234"/>
      <c r="H148" s="234"/>
      <c r="I148" s="234"/>
      <c r="J148" s="234"/>
      <c r="K148" s="234"/>
      <c r="L148" s="234"/>
      <c r="M148" s="234"/>
      <c r="N148" s="233"/>
      <c r="O148" s="233"/>
      <c r="P148" s="233"/>
      <c r="Q148" s="233"/>
      <c r="R148" s="234"/>
      <c r="S148" s="234"/>
      <c r="T148" s="234"/>
      <c r="U148" s="234"/>
      <c r="V148" s="234"/>
      <c r="W148" s="234"/>
      <c r="X148" s="234"/>
      <c r="Y148" s="234"/>
      <c r="Z148" s="212"/>
      <c r="AA148" s="212"/>
      <c r="AB148" s="212"/>
      <c r="AC148" s="212"/>
      <c r="AD148" s="212"/>
      <c r="AE148" s="212"/>
      <c r="AF148" s="212"/>
      <c r="AG148" s="212" t="s">
        <v>236</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5">
      <c r="A149" s="230"/>
      <c r="B149" s="231"/>
      <c r="C149" s="268" t="s">
        <v>331</v>
      </c>
      <c r="D149" s="236"/>
      <c r="E149" s="237">
        <v>384.64</v>
      </c>
      <c r="F149" s="234"/>
      <c r="G149" s="234"/>
      <c r="H149" s="234"/>
      <c r="I149" s="234"/>
      <c r="J149" s="234"/>
      <c r="K149" s="234"/>
      <c r="L149" s="234"/>
      <c r="M149" s="234"/>
      <c r="N149" s="233"/>
      <c r="O149" s="233"/>
      <c r="P149" s="233"/>
      <c r="Q149" s="233"/>
      <c r="R149" s="234"/>
      <c r="S149" s="234"/>
      <c r="T149" s="234"/>
      <c r="U149" s="234"/>
      <c r="V149" s="234"/>
      <c r="W149" s="234"/>
      <c r="X149" s="234"/>
      <c r="Y149" s="234"/>
      <c r="Z149" s="212"/>
      <c r="AA149" s="212"/>
      <c r="AB149" s="212"/>
      <c r="AC149" s="212"/>
      <c r="AD149" s="212"/>
      <c r="AE149" s="212"/>
      <c r="AF149" s="212"/>
      <c r="AG149" s="212" t="s">
        <v>236</v>
      </c>
      <c r="AH149" s="212">
        <v>5</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5">
      <c r="A150" s="230"/>
      <c r="B150" s="231"/>
      <c r="C150" s="268" t="s">
        <v>406</v>
      </c>
      <c r="D150" s="236"/>
      <c r="E150" s="237"/>
      <c r="F150" s="234"/>
      <c r="G150" s="234"/>
      <c r="H150" s="234"/>
      <c r="I150" s="234"/>
      <c r="J150" s="234"/>
      <c r="K150" s="234"/>
      <c r="L150" s="234"/>
      <c r="M150" s="234"/>
      <c r="N150" s="233"/>
      <c r="O150" s="233"/>
      <c r="P150" s="233"/>
      <c r="Q150" s="233"/>
      <c r="R150" s="234"/>
      <c r="S150" s="234"/>
      <c r="T150" s="234"/>
      <c r="U150" s="234"/>
      <c r="V150" s="234"/>
      <c r="W150" s="234"/>
      <c r="X150" s="234"/>
      <c r="Y150" s="234"/>
      <c r="Z150" s="212"/>
      <c r="AA150" s="212"/>
      <c r="AB150" s="212"/>
      <c r="AC150" s="212"/>
      <c r="AD150" s="212"/>
      <c r="AE150" s="212"/>
      <c r="AF150" s="212"/>
      <c r="AG150" s="212" t="s">
        <v>236</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5">
      <c r="A151" s="230"/>
      <c r="B151" s="231"/>
      <c r="C151" s="268" t="s">
        <v>332</v>
      </c>
      <c r="D151" s="236"/>
      <c r="E151" s="237">
        <v>53.2</v>
      </c>
      <c r="F151" s="234"/>
      <c r="G151" s="234"/>
      <c r="H151" s="234"/>
      <c r="I151" s="234"/>
      <c r="J151" s="234"/>
      <c r="K151" s="234"/>
      <c r="L151" s="234"/>
      <c r="M151" s="234"/>
      <c r="N151" s="233"/>
      <c r="O151" s="233"/>
      <c r="P151" s="233"/>
      <c r="Q151" s="233"/>
      <c r="R151" s="234"/>
      <c r="S151" s="234"/>
      <c r="T151" s="234"/>
      <c r="U151" s="234"/>
      <c r="V151" s="234"/>
      <c r="W151" s="234"/>
      <c r="X151" s="234"/>
      <c r="Y151" s="234"/>
      <c r="Z151" s="212"/>
      <c r="AA151" s="212"/>
      <c r="AB151" s="212"/>
      <c r="AC151" s="212"/>
      <c r="AD151" s="212"/>
      <c r="AE151" s="212"/>
      <c r="AF151" s="212"/>
      <c r="AG151" s="212" t="s">
        <v>236</v>
      </c>
      <c r="AH151" s="212">
        <v>5</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0.399999999999999" outlineLevel="1" x14ac:dyDescent="0.25">
      <c r="A152" s="249">
        <v>44</v>
      </c>
      <c r="B152" s="250" t="s">
        <v>409</v>
      </c>
      <c r="C152" s="266" t="s">
        <v>410</v>
      </c>
      <c r="D152" s="251" t="s">
        <v>265</v>
      </c>
      <c r="E152" s="252">
        <v>481.62400000000002</v>
      </c>
      <c r="F152" s="253"/>
      <c r="G152" s="254">
        <f>ROUND(E152*F152,2)</f>
        <v>0</v>
      </c>
      <c r="H152" s="235"/>
      <c r="I152" s="234">
        <f>ROUND(E152*H152,2)</f>
        <v>0</v>
      </c>
      <c r="J152" s="235"/>
      <c r="K152" s="234">
        <f>ROUND(E152*J152,2)</f>
        <v>0</v>
      </c>
      <c r="L152" s="234">
        <v>21</v>
      </c>
      <c r="M152" s="234">
        <f>G152*(1+L152/100)</f>
        <v>0</v>
      </c>
      <c r="N152" s="233">
        <v>5.1200000000000004E-3</v>
      </c>
      <c r="O152" s="233">
        <f>ROUND(E152*N152,2)</f>
        <v>2.4700000000000002</v>
      </c>
      <c r="P152" s="233">
        <v>0</v>
      </c>
      <c r="Q152" s="233">
        <f>ROUND(E152*P152,2)</f>
        <v>0</v>
      </c>
      <c r="R152" s="234" t="s">
        <v>259</v>
      </c>
      <c r="S152" s="234" t="s">
        <v>232</v>
      </c>
      <c r="T152" s="234" t="s">
        <v>232</v>
      </c>
      <c r="U152" s="234">
        <v>0</v>
      </c>
      <c r="V152" s="234">
        <f>ROUND(E152*U152,2)</f>
        <v>0</v>
      </c>
      <c r="W152" s="234"/>
      <c r="X152" s="234" t="s">
        <v>260</v>
      </c>
      <c r="Y152" s="234" t="s">
        <v>225</v>
      </c>
      <c r="Z152" s="212"/>
      <c r="AA152" s="212"/>
      <c r="AB152" s="212"/>
      <c r="AC152" s="212"/>
      <c r="AD152" s="212"/>
      <c r="AE152" s="212"/>
      <c r="AF152" s="212"/>
      <c r="AG152" s="212" t="s">
        <v>261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1" outlineLevel="2" x14ac:dyDescent="0.25">
      <c r="A153" s="230"/>
      <c r="B153" s="231"/>
      <c r="C153" s="267" t="s">
        <v>411</v>
      </c>
      <c r="D153" s="255"/>
      <c r="E153" s="255"/>
      <c r="F153" s="255"/>
      <c r="G153" s="255"/>
      <c r="H153" s="234"/>
      <c r="I153" s="234"/>
      <c r="J153" s="234"/>
      <c r="K153" s="234"/>
      <c r="L153" s="234"/>
      <c r="M153" s="234"/>
      <c r="N153" s="233"/>
      <c r="O153" s="233"/>
      <c r="P153" s="233"/>
      <c r="Q153" s="233"/>
      <c r="R153" s="234"/>
      <c r="S153" s="234"/>
      <c r="T153" s="234"/>
      <c r="U153" s="234"/>
      <c r="V153" s="234"/>
      <c r="W153" s="234"/>
      <c r="X153" s="234"/>
      <c r="Y153" s="234"/>
      <c r="Z153" s="212"/>
      <c r="AA153" s="212"/>
      <c r="AB153" s="212"/>
      <c r="AC153" s="212"/>
      <c r="AD153" s="212"/>
      <c r="AE153" s="212"/>
      <c r="AF153" s="212"/>
      <c r="AG153" s="212" t="s">
        <v>228</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63" t="str">
        <f>C153</f>
        <v>Pevnost vtlaku při 10 % deformaci 120 kPa. Deklarovaná hodnota součinitele tepelné vodivosti ? = 0,022 W/mK.</v>
      </c>
      <c r="BB153" s="212"/>
      <c r="BC153" s="212"/>
      <c r="BD153" s="212"/>
      <c r="BE153" s="212"/>
      <c r="BF153" s="212"/>
      <c r="BG153" s="212"/>
      <c r="BH153" s="212"/>
    </row>
    <row r="154" spans="1:60" outlineLevel="2" x14ac:dyDescent="0.25">
      <c r="A154" s="230"/>
      <c r="B154" s="231"/>
      <c r="C154" s="268" t="s">
        <v>404</v>
      </c>
      <c r="D154" s="236"/>
      <c r="E154" s="237"/>
      <c r="F154" s="234"/>
      <c r="G154" s="234"/>
      <c r="H154" s="234"/>
      <c r="I154" s="234"/>
      <c r="J154" s="234"/>
      <c r="K154" s="234"/>
      <c r="L154" s="234"/>
      <c r="M154" s="234"/>
      <c r="N154" s="233"/>
      <c r="O154" s="233"/>
      <c r="P154" s="233"/>
      <c r="Q154" s="233"/>
      <c r="R154" s="234"/>
      <c r="S154" s="234"/>
      <c r="T154" s="234"/>
      <c r="U154" s="234"/>
      <c r="V154" s="234"/>
      <c r="W154" s="234"/>
      <c r="X154" s="234"/>
      <c r="Y154" s="234"/>
      <c r="Z154" s="212"/>
      <c r="AA154" s="212"/>
      <c r="AB154" s="212"/>
      <c r="AC154" s="212"/>
      <c r="AD154" s="212"/>
      <c r="AE154" s="212"/>
      <c r="AF154" s="212"/>
      <c r="AG154" s="212" t="s">
        <v>236</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5">
      <c r="A155" s="230"/>
      <c r="B155" s="231"/>
      <c r="C155" s="268" t="s">
        <v>331</v>
      </c>
      <c r="D155" s="236"/>
      <c r="E155" s="237">
        <v>384.64</v>
      </c>
      <c r="F155" s="234"/>
      <c r="G155" s="234"/>
      <c r="H155" s="234"/>
      <c r="I155" s="234"/>
      <c r="J155" s="234"/>
      <c r="K155" s="234"/>
      <c r="L155" s="234"/>
      <c r="M155" s="234"/>
      <c r="N155" s="233"/>
      <c r="O155" s="233"/>
      <c r="P155" s="233"/>
      <c r="Q155" s="233"/>
      <c r="R155" s="234"/>
      <c r="S155" s="234"/>
      <c r="T155" s="234"/>
      <c r="U155" s="234"/>
      <c r="V155" s="234"/>
      <c r="W155" s="234"/>
      <c r="X155" s="234"/>
      <c r="Y155" s="234"/>
      <c r="Z155" s="212"/>
      <c r="AA155" s="212"/>
      <c r="AB155" s="212"/>
      <c r="AC155" s="212"/>
      <c r="AD155" s="212"/>
      <c r="AE155" s="212"/>
      <c r="AF155" s="212"/>
      <c r="AG155" s="212" t="s">
        <v>236</v>
      </c>
      <c r="AH155" s="212">
        <v>5</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5">
      <c r="A156" s="230"/>
      <c r="B156" s="231"/>
      <c r="C156" s="268" t="s">
        <v>332</v>
      </c>
      <c r="D156" s="236"/>
      <c r="E156" s="237">
        <v>53.2</v>
      </c>
      <c r="F156" s="234"/>
      <c r="G156" s="234"/>
      <c r="H156" s="234"/>
      <c r="I156" s="234"/>
      <c r="J156" s="234"/>
      <c r="K156" s="234"/>
      <c r="L156" s="234"/>
      <c r="M156" s="234"/>
      <c r="N156" s="233"/>
      <c r="O156" s="233"/>
      <c r="P156" s="233"/>
      <c r="Q156" s="233"/>
      <c r="R156" s="234"/>
      <c r="S156" s="234"/>
      <c r="T156" s="234"/>
      <c r="U156" s="234"/>
      <c r="V156" s="234"/>
      <c r="W156" s="234"/>
      <c r="X156" s="234"/>
      <c r="Y156" s="234"/>
      <c r="Z156" s="212"/>
      <c r="AA156" s="212"/>
      <c r="AB156" s="212"/>
      <c r="AC156" s="212"/>
      <c r="AD156" s="212"/>
      <c r="AE156" s="212"/>
      <c r="AF156" s="212"/>
      <c r="AG156" s="212" t="s">
        <v>236</v>
      </c>
      <c r="AH156" s="212">
        <v>5</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5">
      <c r="A157" s="230"/>
      <c r="B157" s="231"/>
      <c r="C157" s="270" t="s">
        <v>412</v>
      </c>
      <c r="D157" s="238"/>
      <c r="E157" s="239">
        <v>43.783999999999999</v>
      </c>
      <c r="F157" s="234"/>
      <c r="G157" s="234"/>
      <c r="H157" s="234"/>
      <c r="I157" s="234"/>
      <c r="J157" s="234"/>
      <c r="K157" s="234"/>
      <c r="L157" s="234"/>
      <c r="M157" s="234"/>
      <c r="N157" s="233"/>
      <c r="O157" s="233"/>
      <c r="P157" s="233"/>
      <c r="Q157" s="233"/>
      <c r="R157" s="234"/>
      <c r="S157" s="234"/>
      <c r="T157" s="234"/>
      <c r="U157" s="234"/>
      <c r="V157" s="234"/>
      <c r="W157" s="234"/>
      <c r="X157" s="234"/>
      <c r="Y157" s="234"/>
      <c r="Z157" s="212"/>
      <c r="AA157" s="212"/>
      <c r="AB157" s="212"/>
      <c r="AC157" s="212"/>
      <c r="AD157" s="212"/>
      <c r="AE157" s="212"/>
      <c r="AF157" s="212"/>
      <c r="AG157" s="212" t="s">
        <v>236</v>
      </c>
      <c r="AH157" s="212">
        <v>4</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49">
        <v>45</v>
      </c>
      <c r="B158" s="250" t="s">
        <v>413</v>
      </c>
      <c r="C158" s="266" t="s">
        <v>414</v>
      </c>
      <c r="D158" s="251" t="s">
        <v>265</v>
      </c>
      <c r="E158" s="252">
        <v>4.2149299999999998</v>
      </c>
      <c r="F158" s="253"/>
      <c r="G158" s="254">
        <f>ROUND(E158*F158,2)</f>
        <v>0</v>
      </c>
      <c r="H158" s="235"/>
      <c r="I158" s="234">
        <f>ROUND(E158*H158,2)</f>
        <v>0</v>
      </c>
      <c r="J158" s="235"/>
      <c r="K158" s="234">
        <f>ROUND(E158*J158,2)</f>
        <v>0</v>
      </c>
      <c r="L158" s="234">
        <v>21</v>
      </c>
      <c r="M158" s="234">
        <f>G158*(1+L158/100)</f>
        <v>0</v>
      </c>
      <c r="N158" s="233">
        <v>2E-3</v>
      </c>
      <c r="O158" s="233">
        <f>ROUND(E158*N158,2)</f>
        <v>0.01</v>
      </c>
      <c r="P158" s="233">
        <v>0</v>
      </c>
      <c r="Q158" s="233">
        <f>ROUND(E158*P158,2)</f>
        <v>0</v>
      </c>
      <c r="R158" s="234" t="s">
        <v>259</v>
      </c>
      <c r="S158" s="234" t="s">
        <v>232</v>
      </c>
      <c r="T158" s="234" t="s">
        <v>232</v>
      </c>
      <c r="U158" s="234">
        <v>0</v>
      </c>
      <c r="V158" s="234">
        <f>ROUND(E158*U158,2)</f>
        <v>0</v>
      </c>
      <c r="W158" s="234"/>
      <c r="X158" s="234" t="s">
        <v>260</v>
      </c>
      <c r="Y158" s="234" t="s">
        <v>225</v>
      </c>
      <c r="Z158" s="212"/>
      <c r="AA158" s="212"/>
      <c r="AB158" s="212"/>
      <c r="AC158" s="212"/>
      <c r="AD158" s="212"/>
      <c r="AE158" s="212"/>
      <c r="AF158" s="212"/>
      <c r="AG158" s="212" t="s">
        <v>261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5">
      <c r="A159" s="230"/>
      <c r="B159" s="231"/>
      <c r="C159" s="268" t="s">
        <v>415</v>
      </c>
      <c r="D159" s="236"/>
      <c r="E159" s="237">
        <v>3.83175</v>
      </c>
      <c r="F159" s="234"/>
      <c r="G159" s="234"/>
      <c r="H159" s="234"/>
      <c r="I159" s="234"/>
      <c r="J159" s="234"/>
      <c r="K159" s="234"/>
      <c r="L159" s="234"/>
      <c r="M159" s="234"/>
      <c r="N159" s="233"/>
      <c r="O159" s="233"/>
      <c r="P159" s="233"/>
      <c r="Q159" s="233"/>
      <c r="R159" s="234"/>
      <c r="S159" s="234"/>
      <c r="T159" s="234"/>
      <c r="U159" s="234"/>
      <c r="V159" s="234"/>
      <c r="W159" s="234"/>
      <c r="X159" s="234"/>
      <c r="Y159" s="234"/>
      <c r="Z159" s="212"/>
      <c r="AA159" s="212"/>
      <c r="AB159" s="212"/>
      <c r="AC159" s="212"/>
      <c r="AD159" s="212"/>
      <c r="AE159" s="212"/>
      <c r="AF159" s="212"/>
      <c r="AG159" s="212" t="s">
        <v>236</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5">
      <c r="A160" s="230"/>
      <c r="B160" s="231"/>
      <c r="C160" s="270" t="s">
        <v>412</v>
      </c>
      <c r="D160" s="238"/>
      <c r="E160" s="239">
        <v>0.38318000000000002</v>
      </c>
      <c r="F160" s="234"/>
      <c r="G160" s="234"/>
      <c r="H160" s="234"/>
      <c r="I160" s="234"/>
      <c r="J160" s="234"/>
      <c r="K160" s="234"/>
      <c r="L160" s="234"/>
      <c r="M160" s="234"/>
      <c r="N160" s="233"/>
      <c r="O160" s="233"/>
      <c r="P160" s="233"/>
      <c r="Q160" s="233"/>
      <c r="R160" s="234"/>
      <c r="S160" s="234"/>
      <c r="T160" s="234"/>
      <c r="U160" s="234"/>
      <c r="V160" s="234"/>
      <c r="W160" s="234"/>
      <c r="X160" s="234"/>
      <c r="Y160" s="234"/>
      <c r="Z160" s="212"/>
      <c r="AA160" s="212"/>
      <c r="AB160" s="212"/>
      <c r="AC160" s="212"/>
      <c r="AD160" s="212"/>
      <c r="AE160" s="212"/>
      <c r="AF160" s="212"/>
      <c r="AG160" s="212" t="s">
        <v>236</v>
      </c>
      <c r="AH160" s="212">
        <v>4</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0.399999999999999" outlineLevel="1" x14ac:dyDescent="0.25">
      <c r="A161" s="249">
        <v>46</v>
      </c>
      <c r="B161" s="250" t="s">
        <v>416</v>
      </c>
      <c r="C161" s="266" t="s">
        <v>417</v>
      </c>
      <c r="D161" s="251" t="s">
        <v>265</v>
      </c>
      <c r="E161" s="252">
        <v>481.62400000000002</v>
      </c>
      <c r="F161" s="253"/>
      <c r="G161" s="254">
        <f>ROUND(E161*F161,2)</f>
        <v>0</v>
      </c>
      <c r="H161" s="235"/>
      <c r="I161" s="234">
        <f>ROUND(E161*H161,2)</f>
        <v>0</v>
      </c>
      <c r="J161" s="235"/>
      <c r="K161" s="234">
        <f>ROUND(E161*J161,2)</f>
        <v>0</v>
      </c>
      <c r="L161" s="234">
        <v>21</v>
      </c>
      <c r="M161" s="234">
        <f>G161*(1+L161/100)</f>
        <v>0</v>
      </c>
      <c r="N161" s="233">
        <v>2.7E-4</v>
      </c>
      <c r="O161" s="233">
        <f>ROUND(E161*N161,2)</f>
        <v>0.13</v>
      </c>
      <c r="P161" s="233">
        <v>0</v>
      </c>
      <c r="Q161" s="233">
        <f>ROUND(E161*P161,2)</f>
        <v>0</v>
      </c>
      <c r="R161" s="234" t="s">
        <v>259</v>
      </c>
      <c r="S161" s="234" t="s">
        <v>232</v>
      </c>
      <c r="T161" s="234" t="s">
        <v>232</v>
      </c>
      <c r="U161" s="234">
        <v>0</v>
      </c>
      <c r="V161" s="234">
        <f>ROUND(E161*U161,2)</f>
        <v>0</v>
      </c>
      <c r="W161" s="234"/>
      <c r="X161" s="234" t="s">
        <v>260</v>
      </c>
      <c r="Y161" s="234" t="s">
        <v>225</v>
      </c>
      <c r="Z161" s="212"/>
      <c r="AA161" s="212"/>
      <c r="AB161" s="212"/>
      <c r="AC161" s="212"/>
      <c r="AD161" s="212"/>
      <c r="AE161" s="212"/>
      <c r="AF161" s="212"/>
      <c r="AG161" s="212" t="s">
        <v>261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31.2" outlineLevel="2" x14ac:dyDescent="0.25">
      <c r="A162" s="230"/>
      <c r="B162" s="231"/>
      <c r="C162" s="267" t="s">
        <v>418</v>
      </c>
      <c r="D162" s="255"/>
      <c r="E162" s="255"/>
      <c r="F162" s="255"/>
      <c r="G162" s="255"/>
      <c r="H162" s="234"/>
      <c r="I162" s="234"/>
      <c r="J162" s="234"/>
      <c r="K162" s="234"/>
      <c r="L162" s="234"/>
      <c r="M162" s="234"/>
      <c r="N162" s="233"/>
      <c r="O162" s="233"/>
      <c r="P162" s="233"/>
      <c r="Q162" s="233"/>
      <c r="R162" s="234"/>
      <c r="S162" s="234"/>
      <c r="T162" s="234"/>
      <c r="U162" s="234"/>
      <c r="V162" s="234"/>
      <c r="W162" s="234"/>
      <c r="X162" s="234"/>
      <c r="Y162" s="234"/>
      <c r="Z162" s="212"/>
      <c r="AA162" s="212"/>
      <c r="AB162" s="212"/>
      <c r="AC162" s="212"/>
      <c r="AD162" s="212"/>
      <c r="AE162" s="212"/>
      <c r="AF162" s="212"/>
      <c r="AG162" s="212" t="s">
        <v>228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63" t="str">
        <f>C162</f>
        <v>Plošná hmotnost 270 g/m2. Ekvivalentní difuzní tloušťka 0,02 (-0,01;+0,04) m. Ohebnost za nízkých teplot -40 °C. Odolnost proti pronikání vody W1. Třída těsnosti doplňkové hydroizolační vrstvy 2, 3, 4, 5, 6. Spoje přelepeny těsnicí páskou z butylkaučukového tmelu.</v>
      </c>
      <c r="BB162" s="212"/>
      <c r="BC162" s="212"/>
      <c r="BD162" s="212"/>
      <c r="BE162" s="212"/>
      <c r="BF162" s="212"/>
      <c r="BG162" s="212"/>
      <c r="BH162" s="212"/>
    </row>
    <row r="163" spans="1:60" outlineLevel="2" x14ac:dyDescent="0.25">
      <c r="A163" s="230"/>
      <c r="B163" s="231"/>
      <c r="C163" s="268" t="s">
        <v>404</v>
      </c>
      <c r="D163" s="236"/>
      <c r="E163" s="237"/>
      <c r="F163" s="234"/>
      <c r="G163" s="234"/>
      <c r="H163" s="234"/>
      <c r="I163" s="234"/>
      <c r="J163" s="234"/>
      <c r="K163" s="234"/>
      <c r="L163" s="234"/>
      <c r="M163" s="234"/>
      <c r="N163" s="233"/>
      <c r="O163" s="233"/>
      <c r="P163" s="233"/>
      <c r="Q163" s="233"/>
      <c r="R163" s="234"/>
      <c r="S163" s="234"/>
      <c r="T163" s="234"/>
      <c r="U163" s="234"/>
      <c r="V163" s="234"/>
      <c r="W163" s="234"/>
      <c r="X163" s="234"/>
      <c r="Y163" s="234"/>
      <c r="Z163" s="212"/>
      <c r="AA163" s="212"/>
      <c r="AB163" s="212"/>
      <c r="AC163" s="212"/>
      <c r="AD163" s="212"/>
      <c r="AE163" s="212"/>
      <c r="AF163" s="212"/>
      <c r="AG163" s="212" t="s">
        <v>236</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5">
      <c r="A164" s="230"/>
      <c r="B164" s="231"/>
      <c r="C164" s="268" t="s">
        <v>419</v>
      </c>
      <c r="D164" s="236"/>
      <c r="E164" s="237">
        <v>481.62400000000002</v>
      </c>
      <c r="F164" s="234"/>
      <c r="G164" s="234"/>
      <c r="H164" s="234"/>
      <c r="I164" s="234"/>
      <c r="J164" s="234"/>
      <c r="K164" s="234"/>
      <c r="L164" s="234"/>
      <c r="M164" s="234"/>
      <c r="N164" s="233"/>
      <c r="O164" s="233"/>
      <c r="P164" s="233"/>
      <c r="Q164" s="233"/>
      <c r="R164" s="234"/>
      <c r="S164" s="234"/>
      <c r="T164" s="234"/>
      <c r="U164" s="234"/>
      <c r="V164" s="234"/>
      <c r="W164" s="234"/>
      <c r="X164" s="234"/>
      <c r="Y164" s="234"/>
      <c r="Z164" s="212"/>
      <c r="AA164" s="212"/>
      <c r="AB164" s="212"/>
      <c r="AC164" s="212"/>
      <c r="AD164" s="212"/>
      <c r="AE164" s="212"/>
      <c r="AF164" s="212"/>
      <c r="AG164" s="212" t="s">
        <v>236</v>
      </c>
      <c r="AH164" s="212">
        <v>5</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56">
        <v>47</v>
      </c>
      <c r="B165" s="257" t="s">
        <v>420</v>
      </c>
      <c r="C165" s="269" t="s">
        <v>421</v>
      </c>
      <c r="D165" s="258" t="s">
        <v>239</v>
      </c>
      <c r="E165" s="259">
        <v>2.6569199999999999</v>
      </c>
      <c r="F165" s="260"/>
      <c r="G165" s="261">
        <f>ROUND(E165*F165,2)</f>
        <v>0</v>
      </c>
      <c r="H165" s="235"/>
      <c r="I165" s="234">
        <f>ROUND(E165*H165,2)</f>
        <v>0</v>
      </c>
      <c r="J165" s="235"/>
      <c r="K165" s="234">
        <f>ROUND(E165*J165,2)</f>
        <v>0</v>
      </c>
      <c r="L165" s="234">
        <v>21</v>
      </c>
      <c r="M165" s="234">
        <f>G165*(1+L165/100)</f>
        <v>0</v>
      </c>
      <c r="N165" s="233">
        <v>0</v>
      </c>
      <c r="O165" s="233">
        <f>ROUND(E165*N165,2)</f>
        <v>0</v>
      </c>
      <c r="P165" s="233">
        <v>0</v>
      </c>
      <c r="Q165" s="233">
        <f>ROUND(E165*P165,2)</f>
        <v>0</v>
      </c>
      <c r="R165" s="234"/>
      <c r="S165" s="234" t="s">
        <v>232</v>
      </c>
      <c r="T165" s="234" t="s">
        <v>232</v>
      </c>
      <c r="U165" s="234">
        <v>1.966</v>
      </c>
      <c r="V165" s="234">
        <f>ROUND(E165*U165,2)</f>
        <v>5.22</v>
      </c>
      <c r="W165" s="234"/>
      <c r="X165" s="234" t="s">
        <v>400</v>
      </c>
      <c r="Y165" s="234" t="s">
        <v>225</v>
      </c>
      <c r="Z165" s="212"/>
      <c r="AA165" s="212"/>
      <c r="AB165" s="212"/>
      <c r="AC165" s="212"/>
      <c r="AD165" s="212"/>
      <c r="AE165" s="212"/>
      <c r="AF165" s="212"/>
      <c r="AG165" s="212" t="s">
        <v>401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5">
      <c r="A166" s="242" t="s">
        <v>217</v>
      </c>
      <c r="B166" s="243" t="s">
        <v>158</v>
      </c>
      <c r="C166" s="265" t="s">
        <v>159</v>
      </c>
      <c r="D166" s="244"/>
      <c r="E166" s="245"/>
      <c r="F166" s="246"/>
      <c r="G166" s="247">
        <f>SUMIF(AG167:AG176,"&lt;&gt;NOR",G167:G176)</f>
        <v>0</v>
      </c>
      <c r="H166" s="241"/>
      <c r="I166" s="241">
        <f>SUM(I167:I176)</f>
        <v>0</v>
      </c>
      <c r="J166" s="241"/>
      <c r="K166" s="241">
        <f>SUM(K167:K176)</f>
        <v>0</v>
      </c>
      <c r="L166" s="241"/>
      <c r="M166" s="241">
        <f>SUM(M167:M176)</f>
        <v>0</v>
      </c>
      <c r="N166" s="240"/>
      <c r="O166" s="240">
        <f>SUM(O167:O176)</f>
        <v>0.05</v>
      </c>
      <c r="P166" s="240"/>
      <c r="Q166" s="240">
        <f>SUM(Q167:Q176)</f>
        <v>0</v>
      </c>
      <c r="R166" s="241"/>
      <c r="S166" s="241"/>
      <c r="T166" s="241"/>
      <c r="U166" s="241"/>
      <c r="V166" s="241">
        <f>SUM(V167:V176)</f>
        <v>23.86</v>
      </c>
      <c r="W166" s="241"/>
      <c r="X166" s="241"/>
      <c r="Y166" s="241"/>
      <c r="AG166" t="s">
        <v>218</v>
      </c>
    </row>
    <row r="167" spans="1:60" outlineLevel="1" x14ac:dyDescent="0.25">
      <c r="A167" s="249">
        <v>48</v>
      </c>
      <c r="B167" s="250" t="s">
        <v>422</v>
      </c>
      <c r="C167" s="266" t="s">
        <v>423</v>
      </c>
      <c r="D167" s="251" t="s">
        <v>231</v>
      </c>
      <c r="E167" s="252">
        <v>5</v>
      </c>
      <c r="F167" s="253"/>
      <c r="G167" s="254">
        <f>ROUND(E167*F167,2)</f>
        <v>0</v>
      </c>
      <c r="H167" s="235"/>
      <c r="I167" s="234">
        <f>ROUND(E167*H167,2)</f>
        <v>0</v>
      </c>
      <c r="J167" s="235"/>
      <c r="K167" s="234">
        <f>ROUND(E167*J167,2)</f>
        <v>0</v>
      </c>
      <c r="L167" s="234">
        <v>21</v>
      </c>
      <c r="M167" s="234">
        <f>G167*(1+L167/100)</f>
        <v>0</v>
      </c>
      <c r="N167" s="233">
        <v>1.99E-3</v>
      </c>
      <c r="O167" s="233">
        <f>ROUND(E167*N167,2)</f>
        <v>0.01</v>
      </c>
      <c r="P167" s="233">
        <v>0</v>
      </c>
      <c r="Q167" s="233">
        <f>ROUND(E167*P167,2)</f>
        <v>0</v>
      </c>
      <c r="R167" s="234"/>
      <c r="S167" s="234" t="s">
        <v>232</v>
      </c>
      <c r="T167" s="234" t="s">
        <v>232</v>
      </c>
      <c r="U167" s="234">
        <v>0.79730000000000001</v>
      </c>
      <c r="V167" s="234">
        <f>ROUND(E167*U167,2)</f>
        <v>3.99</v>
      </c>
      <c r="W167" s="234"/>
      <c r="X167" s="234" t="s">
        <v>233</v>
      </c>
      <c r="Y167" s="234" t="s">
        <v>225</v>
      </c>
      <c r="Z167" s="212"/>
      <c r="AA167" s="212"/>
      <c r="AB167" s="212"/>
      <c r="AC167" s="212"/>
      <c r="AD167" s="212"/>
      <c r="AE167" s="212"/>
      <c r="AF167" s="212"/>
      <c r="AG167" s="212" t="s">
        <v>234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5">
      <c r="A168" s="230"/>
      <c r="B168" s="231"/>
      <c r="C168" s="268" t="s">
        <v>424</v>
      </c>
      <c r="D168" s="236"/>
      <c r="E168" s="237">
        <v>5</v>
      </c>
      <c r="F168" s="234"/>
      <c r="G168" s="234"/>
      <c r="H168" s="234"/>
      <c r="I168" s="234"/>
      <c r="J168" s="234"/>
      <c r="K168" s="234"/>
      <c r="L168" s="234"/>
      <c r="M168" s="234"/>
      <c r="N168" s="233"/>
      <c r="O168" s="233"/>
      <c r="P168" s="233"/>
      <c r="Q168" s="233"/>
      <c r="R168" s="234"/>
      <c r="S168" s="234"/>
      <c r="T168" s="234"/>
      <c r="U168" s="234"/>
      <c r="V168" s="234"/>
      <c r="W168" s="234"/>
      <c r="X168" s="234"/>
      <c r="Y168" s="234"/>
      <c r="Z168" s="212"/>
      <c r="AA168" s="212"/>
      <c r="AB168" s="212"/>
      <c r="AC168" s="212"/>
      <c r="AD168" s="212"/>
      <c r="AE168" s="212"/>
      <c r="AF168" s="212"/>
      <c r="AG168" s="212" t="s">
        <v>236</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49">
        <v>49</v>
      </c>
      <c r="B169" s="250" t="s">
        <v>425</v>
      </c>
      <c r="C169" s="266" t="s">
        <v>426</v>
      </c>
      <c r="D169" s="251" t="s">
        <v>231</v>
      </c>
      <c r="E169" s="252">
        <v>40</v>
      </c>
      <c r="F169" s="253"/>
      <c r="G169" s="254">
        <f>ROUND(E169*F169,2)</f>
        <v>0</v>
      </c>
      <c r="H169" s="235"/>
      <c r="I169" s="234">
        <f>ROUND(E169*H169,2)</f>
        <v>0</v>
      </c>
      <c r="J169" s="235"/>
      <c r="K169" s="234">
        <f>ROUND(E169*J169,2)</f>
        <v>0</v>
      </c>
      <c r="L169" s="234">
        <v>21</v>
      </c>
      <c r="M169" s="234">
        <f>G169*(1+L169/100)</f>
        <v>0</v>
      </c>
      <c r="N169" s="233">
        <v>2.5999999999999998E-4</v>
      </c>
      <c r="O169" s="233">
        <f>ROUND(E169*N169,2)</f>
        <v>0.01</v>
      </c>
      <c r="P169" s="233">
        <v>0</v>
      </c>
      <c r="Q169" s="233">
        <f>ROUND(E169*P169,2)</f>
        <v>0</v>
      </c>
      <c r="R169" s="234"/>
      <c r="S169" s="234" t="s">
        <v>232</v>
      </c>
      <c r="T169" s="234" t="s">
        <v>232</v>
      </c>
      <c r="U169" s="234">
        <v>0.22500000000000001</v>
      </c>
      <c r="V169" s="234">
        <f>ROUND(E169*U169,2)</f>
        <v>9</v>
      </c>
      <c r="W169" s="234"/>
      <c r="X169" s="234" t="s">
        <v>233</v>
      </c>
      <c r="Y169" s="234" t="s">
        <v>225</v>
      </c>
      <c r="Z169" s="212"/>
      <c r="AA169" s="212"/>
      <c r="AB169" s="212"/>
      <c r="AC169" s="212"/>
      <c r="AD169" s="212"/>
      <c r="AE169" s="212"/>
      <c r="AF169" s="212"/>
      <c r="AG169" s="212" t="s">
        <v>234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5">
      <c r="A170" s="230"/>
      <c r="B170" s="231"/>
      <c r="C170" s="268" t="s">
        <v>427</v>
      </c>
      <c r="D170" s="236"/>
      <c r="E170" s="237">
        <v>40</v>
      </c>
      <c r="F170" s="234"/>
      <c r="G170" s="234"/>
      <c r="H170" s="234"/>
      <c r="I170" s="234"/>
      <c r="J170" s="234"/>
      <c r="K170" s="234"/>
      <c r="L170" s="234"/>
      <c r="M170" s="234"/>
      <c r="N170" s="233"/>
      <c r="O170" s="233"/>
      <c r="P170" s="233"/>
      <c r="Q170" s="233"/>
      <c r="R170" s="234"/>
      <c r="S170" s="234"/>
      <c r="T170" s="234"/>
      <c r="U170" s="234"/>
      <c r="V170" s="234"/>
      <c r="W170" s="234"/>
      <c r="X170" s="234"/>
      <c r="Y170" s="234"/>
      <c r="Z170" s="212"/>
      <c r="AA170" s="212"/>
      <c r="AB170" s="212"/>
      <c r="AC170" s="212"/>
      <c r="AD170" s="212"/>
      <c r="AE170" s="212"/>
      <c r="AF170" s="212"/>
      <c r="AG170" s="212" t="s">
        <v>236</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49">
        <v>50</v>
      </c>
      <c r="B171" s="250" t="s">
        <v>428</v>
      </c>
      <c r="C171" s="266" t="s">
        <v>429</v>
      </c>
      <c r="D171" s="251" t="s">
        <v>231</v>
      </c>
      <c r="E171" s="252">
        <v>45</v>
      </c>
      <c r="F171" s="253"/>
      <c r="G171" s="254">
        <f>ROUND(E171*F171,2)</f>
        <v>0</v>
      </c>
      <c r="H171" s="235"/>
      <c r="I171" s="234">
        <f>ROUND(E171*H171,2)</f>
        <v>0</v>
      </c>
      <c r="J171" s="235"/>
      <c r="K171" s="234">
        <f>ROUND(E171*J171,2)</f>
        <v>0</v>
      </c>
      <c r="L171" s="234">
        <v>21</v>
      </c>
      <c r="M171" s="234">
        <f>G171*(1+L171/100)</f>
        <v>0</v>
      </c>
      <c r="N171" s="233">
        <v>0</v>
      </c>
      <c r="O171" s="233">
        <f>ROUND(E171*N171,2)</f>
        <v>0</v>
      </c>
      <c r="P171" s="233">
        <v>0</v>
      </c>
      <c r="Q171" s="233">
        <f>ROUND(E171*P171,2)</f>
        <v>0</v>
      </c>
      <c r="R171" s="234"/>
      <c r="S171" s="234" t="s">
        <v>232</v>
      </c>
      <c r="T171" s="234" t="s">
        <v>232</v>
      </c>
      <c r="U171" s="234">
        <v>4.8000000000000001E-2</v>
      </c>
      <c r="V171" s="234">
        <f>ROUND(E171*U171,2)</f>
        <v>2.16</v>
      </c>
      <c r="W171" s="234"/>
      <c r="X171" s="234" t="s">
        <v>233</v>
      </c>
      <c r="Y171" s="234" t="s">
        <v>225</v>
      </c>
      <c r="Z171" s="212"/>
      <c r="AA171" s="212"/>
      <c r="AB171" s="212"/>
      <c r="AC171" s="212"/>
      <c r="AD171" s="212"/>
      <c r="AE171" s="212"/>
      <c r="AF171" s="212"/>
      <c r="AG171" s="212" t="s">
        <v>234</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5">
      <c r="A172" s="230"/>
      <c r="B172" s="231"/>
      <c r="C172" s="268" t="s">
        <v>430</v>
      </c>
      <c r="D172" s="236"/>
      <c r="E172" s="237">
        <v>5</v>
      </c>
      <c r="F172" s="234"/>
      <c r="G172" s="234"/>
      <c r="H172" s="234"/>
      <c r="I172" s="234"/>
      <c r="J172" s="234"/>
      <c r="K172" s="234"/>
      <c r="L172" s="234"/>
      <c r="M172" s="234"/>
      <c r="N172" s="233"/>
      <c r="O172" s="233"/>
      <c r="P172" s="233"/>
      <c r="Q172" s="233"/>
      <c r="R172" s="234"/>
      <c r="S172" s="234"/>
      <c r="T172" s="234"/>
      <c r="U172" s="234"/>
      <c r="V172" s="234"/>
      <c r="W172" s="234"/>
      <c r="X172" s="234"/>
      <c r="Y172" s="234"/>
      <c r="Z172" s="212"/>
      <c r="AA172" s="212"/>
      <c r="AB172" s="212"/>
      <c r="AC172" s="212"/>
      <c r="AD172" s="212"/>
      <c r="AE172" s="212"/>
      <c r="AF172" s="212"/>
      <c r="AG172" s="212" t="s">
        <v>236</v>
      </c>
      <c r="AH172" s="212">
        <v>5</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5">
      <c r="A173" s="230"/>
      <c r="B173" s="231"/>
      <c r="C173" s="268" t="s">
        <v>431</v>
      </c>
      <c r="D173" s="236"/>
      <c r="E173" s="237">
        <v>40</v>
      </c>
      <c r="F173" s="234"/>
      <c r="G173" s="234"/>
      <c r="H173" s="234"/>
      <c r="I173" s="234"/>
      <c r="J173" s="234"/>
      <c r="K173" s="234"/>
      <c r="L173" s="234"/>
      <c r="M173" s="234"/>
      <c r="N173" s="233"/>
      <c r="O173" s="233"/>
      <c r="P173" s="233"/>
      <c r="Q173" s="233"/>
      <c r="R173" s="234"/>
      <c r="S173" s="234"/>
      <c r="T173" s="234"/>
      <c r="U173" s="234"/>
      <c r="V173" s="234"/>
      <c r="W173" s="234"/>
      <c r="X173" s="234"/>
      <c r="Y173" s="234"/>
      <c r="Z173" s="212"/>
      <c r="AA173" s="212"/>
      <c r="AB173" s="212"/>
      <c r="AC173" s="212"/>
      <c r="AD173" s="212"/>
      <c r="AE173" s="212"/>
      <c r="AF173" s="212"/>
      <c r="AG173" s="212" t="s">
        <v>236</v>
      </c>
      <c r="AH173" s="212">
        <v>5</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56">
        <v>51</v>
      </c>
      <c r="B174" s="257" t="s">
        <v>432</v>
      </c>
      <c r="C174" s="269" t="s">
        <v>433</v>
      </c>
      <c r="D174" s="258" t="s">
        <v>247</v>
      </c>
      <c r="E174" s="259">
        <v>1</v>
      </c>
      <c r="F174" s="260"/>
      <c r="G174" s="261">
        <f>ROUND(E174*F174,2)</f>
        <v>0</v>
      </c>
      <c r="H174" s="235"/>
      <c r="I174" s="234">
        <f>ROUND(E174*H174,2)</f>
        <v>0</v>
      </c>
      <c r="J174" s="235"/>
      <c r="K174" s="234">
        <f>ROUND(E174*J174,2)</f>
        <v>0</v>
      </c>
      <c r="L174" s="234">
        <v>21</v>
      </c>
      <c r="M174" s="234">
        <f>G174*(1+L174/100)</f>
        <v>0</v>
      </c>
      <c r="N174" s="233">
        <v>0</v>
      </c>
      <c r="O174" s="233">
        <f>ROUND(E174*N174,2)</f>
        <v>0</v>
      </c>
      <c r="P174" s="233">
        <v>0</v>
      </c>
      <c r="Q174" s="233">
        <f>ROUND(E174*P174,2)</f>
        <v>0</v>
      </c>
      <c r="R174" s="234"/>
      <c r="S174" s="234" t="s">
        <v>222</v>
      </c>
      <c r="T174" s="234" t="s">
        <v>223</v>
      </c>
      <c r="U174" s="234">
        <v>0.25900000000000001</v>
      </c>
      <c r="V174" s="234">
        <f>ROUND(E174*U174,2)</f>
        <v>0.26</v>
      </c>
      <c r="W174" s="234"/>
      <c r="X174" s="234" t="s">
        <v>233</v>
      </c>
      <c r="Y174" s="234" t="s">
        <v>225</v>
      </c>
      <c r="Z174" s="212"/>
      <c r="AA174" s="212"/>
      <c r="AB174" s="212"/>
      <c r="AC174" s="212"/>
      <c r="AD174" s="212"/>
      <c r="AE174" s="212"/>
      <c r="AF174" s="212"/>
      <c r="AG174" s="212" t="s">
        <v>234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56">
        <v>52</v>
      </c>
      <c r="B175" s="257" t="s">
        <v>434</v>
      </c>
      <c r="C175" s="269" t="s">
        <v>435</v>
      </c>
      <c r="D175" s="258" t="s">
        <v>247</v>
      </c>
      <c r="E175" s="259">
        <v>9</v>
      </c>
      <c r="F175" s="260"/>
      <c r="G175" s="261">
        <f>ROUND(E175*F175,2)</f>
        <v>0</v>
      </c>
      <c r="H175" s="235"/>
      <c r="I175" s="234">
        <f>ROUND(E175*H175,2)</f>
        <v>0</v>
      </c>
      <c r="J175" s="235"/>
      <c r="K175" s="234">
        <f>ROUND(E175*J175,2)</f>
        <v>0</v>
      </c>
      <c r="L175" s="234">
        <v>21</v>
      </c>
      <c r="M175" s="234">
        <f>G175*(1+L175/100)</f>
        <v>0</v>
      </c>
      <c r="N175" s="233">
        <v>3.5899999999999999E-3</v>
      </c>
      <c r="O175" s="233">
        <f>ROUND(E175*N175,2)</f>
        <v>0.03</v>
      </c>
      <c r="P175" s="233">
        <v>0</v>
      </c>
      <c r="Q175" s="233">
        <f>ROUND(E175*P175,2)</f>
        <v>0</v>
      </c>
      <c r="R175" s="234"/>
      <c r="S175" s="234" t="s">
        <v>222</v>
      </c>
      <c r="T175" s="234" t="s">
        <v>436</v>
      </c>
      <c r="U175" s="234">
        <v>0.93</v>
      </c>
      <c r="V175" s="234">
        <f>ROUND(E175*U175,2)</f>
        <v>8.3699999999999992</v>
      </c>
      <c r="W175" s="234"/>
      <c r="X175" s="234" t="s">
        <v>233</v>
      </c>
      <c r="Y175" s="234" t="s">
        <v>225</v>
      </c>
      <c r="Z175" s="212"/>
      <c r="AA175" s="212"/>
      <c r="AB175" s="212"/>
      <c r="AC175" s="212"/>
      <c r="AD175" s="212"/>
      <c r="AE175" s="212"/>
      <c r="AF175" s="212"/>
      <c r="AG175" s="212" t="s">
        <v>234</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56">
        <v>53</v>
      </c>
      <c r="B176" s="257" t="s">
        <v>437</v>
      </c>
      <c r="C176" s="269" t="s">
        <v>438</v>
      </c>
      <c r="D176" s="258" t="s">
        <v>239</v>
      </c>
      <c r="E176" s="259">
        <v>5.2659999999999998E-2</v>
      </c>
      <c r="F176" s="260"/>
      <c r="G176" s="261">
        <f>ROUND(E176*F176,2)</f>
        <v>0</v>
      </c>
      <c r="H176" s="235"/>
      <c r="I176" s="234">
        <f>ROUND(E176*H176,2)</f>
        <v>0</v>
      </c>
      <c r="J176" s="235"/>
      <c r="K176" s="234">
        <f>ROUND(E176*J176,2)</f>
        <v>0</v>
      </c>
      <c r="L176" s="234">
        <v>21</v>
      </c>
      <c r="M176" s="234">
        <f>G176*(1+L176/100)</f>
        <v>0</v>
      </c>
      <c r="N176" s="233">
        <v>0</v>
      </c>
      <c r="O176" s="233">
        <f>ROUND(E176*N176,2)</f>
        <v>0</v>
      </c>
      <c r="P176" s="233">
        <v>0</v>
      </c>
      <c r="Q176" s="233">
        <f>ROUND(E176*P176,2)</f>
        <v>0</v>
      </c>
      <c r="R176" s="234"/>
      <c r="S176" s="234" t="s">
        <v>232</v>
      </c>
      <c r="T176" s="234" t="s">
        <v>232</v>
      </c>
      <c r="U176" s="234">
        <v>1.575</v>
      </c>
      <c r="V176" s="234">
        <f>ROUND(E176*U176,2)</f>
        <v>0.08</v>
      </c>
      <c r="W176" s="234"/>
      <c r="X176" s="234" t="s">
        <v>400</v>
      </c>
      <c r="Y176" s="234" t="s">
        <v>225</v>
      </c>
      <c r="Z176" s="212"/>
      <c r="AA176" s="212"/>
      <c r="AB176" s="212"/>
      <c r="AC176" s="212"/>
      <c r="AD176" s="212"/>
      <c r="AE176" s="212"/>
      <c r="AF176" s="212"/>
      <c r="AG176" s="212" t="s">
        <v>401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x14ac:dyDescent="0.25">
      <c r="A177" s="242" t="s">
        <v>217</v>
      </c>
      <c r="B177" s="243" t="s">
        <v>164</v>
      </c>
      <c r="C177" s="265" t="s">
        <v>165</v>
      </c>
      <c r="D177" s="244"/>
      <c r="E177" s="245"/>
      <c r="F177" s="246"/>
      <c r="G177" s="247">
        <f>SUMIF(AG178:AG237,"&lt;&gt;NOR",G178:G237)</f>
        <v>0</v>
      </c>
      <c r="H177" s="241"/>
      <c r="I177" s="241">
        <f>SUM(I178:I237)</f>
        <v>0</v>
      </c>
      <c r="J177" s="241"/>
      <c r="K177" s="241">
        <f>SUM(K178:K237)</f>
        <v>0</v>
      </c>
      <c r="L177" s="241"/>
      <c r="M177" s="241">
        <f>SUM(M178:M237)</f>
        <v>0</v>
      </c>
      <c r="N177" s="240"/>
      <c r="O177" s="240">
        <f>SUM(O178:O237)</f>
        <v>67.420000000000016</v>
      </c>
      <c r="P177" s="240"/>
      <c r="Q177" s="240">
        <f>SUM(Q178:Q237)</f>
        <v>16.54</v>
      </c>
      <c r="R177" s="241"/>
      <c r="S177" s="241"/>
      <c r="T177" s="241"/>
      <c r="U177" s="241"/>
      <c r="V177" s="241">
        <f>SUM(V178:V237)</f>
        <v>272.35000000000002</v>
      </c>
      <c r="W177" s="241"/>
      <c r="X177" s="241"/>
      <c r="Y177" s="241"/>
      <c r="AG177" t="s">
        <v>218</v>
      </c>
    </row>
    <row r="178" spans="1:60" outlineLevel="1" x14ac:dyDescent="0.25">
      <c r="A178" s="249">
        <v>54</v>
      </c>
      <c r="B178" s="250" t="s">
        <v>439</v>
      </c>
      <c r="C178" s="266" t="s">
        <v>440</v>
      </c>
      <c r="D178" s="251" t="s">
        <v>265</v>
      </c>
      <c r="E178" s="252">
        <v>152.65</v>
      </c>
      <c r="F178" s="253"/>
      <c r="G178" s="254">
        <f>ROUND(E178*F178,2)</f>
        <v>0</v>
      </c>
      <c r="H178" s="235"/>
      <c r="I178" s="234">
        <f>ROUND(E178*H178,2)</f>
        <v>0</v>
      </c>
      <c r="J178" s="235"/>
      <c r="K178" s="234">
        <f>ROUND(E178*J178,2)</f>
        <v>0</v>
      </c>
      <c r="L178" s="234">
        <v>21</v>
      </c>
      <c r="M178" s="234">
        <f>G178*(1+L178/100)</f>
        <v>0</v>
      </c>
      <c r="N178" s="233">
        <v>0</v>
      </c>
      <c r="O178" s="233">
        <f>ROUND(E178*N178,2)</f>
        <v>0</v>
      </c>
      <c r="P178" s="233">
        <v>0</v>
      </c>
      <c r="Q178" s="233">
        <f>ROUND(E178*P178,2)</f>
        <v>0</v>
      </c>
      <c r="R178" s="234"/>
      <c r="S178" s="234" t="s">
        <v>232</v>
      </c>
      <c r="T178" s="234" t="s">
        <v>232</v>
      </c>
      <c r="U178" s="234">
        <v>8.2989999999999994E-2</v>
      </c>
      <c r="V178" s="234">
        <f>ROUND(E178*U178,2)</f>
        <v>12.67</v>
      </c>
      <c r="W178" s="234"/>
      <c r="X178" s="234" t="s">
        <v>233</v>
      </c>
      <c r="Y178" s="234" t="s">
        <v>225</v>
      </c>
      <c r="Z178" s="212"/>
      <c r="AA178" s="212"/>
      <c r="AB178" s="212"/>
      <c r="AC178" s="212"/>
      <c r="AD178" s="212"/>
      <c r="AE178" s="212"/>
      <c r="AF178" s="212"/>
      <c r="AG178" s="212" t="s">
        <v>234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5">
      <c r="A179" s="230"/>
      <c r="B179" s="231"/>
      <c r="C179" s="268" t="s">
        <v>406</v>
      </c>
      <c r="D179" s="236"/>
      <c r="E179" s="237"/>
      <c r="F179" s="234"/>
      <c r="G179" s="234"/>
      <c r="H179" s="234"/>
      <c r="I179" s="234"/>
      <c r="J179" s="234"/>
      <c r="K179" s="234"/>
      <c r="L179" s="234"/>
      <c r="M179" s="234"/>
      <c r="N179" s="233"/>
      <c r="O179" s="233"/>
      <c r="P179" s="233"/>
      <c r="Q179" s="233"/>
      <c r="R179" s="234"/>
      <c r="S179" s="234"/>
      <c r="T179" s="234"/>
      <c r="U179" s="234"/>
      <c r="V179" s="234"/>
      <c r="W179" s="234"/>
      <c r="X179" s="234"/>
      <c r="Y179" s="234"/>
      <c r="Z179" s="212"/>
      <c r="AA179" s="212"/>
      <c r="AB179" s="212"/>
      <c r="AC179" s="212"/>
      <c r="AD179" s="212"/>
      <c r="AE179" s="212"/>
      <c r="AF179" s="212"/>
      <c r="AG179" s="212" t="s">
        <v>236</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0.399999999999999" outlineLevel="3" x14ac:dyDescent="0.25">
      <c r="A180" s="230"/>
      <c r="B180" s="231"/>
      <c r="C180" s="268" t="s">
        <v>441</v>
      </c>
      <c r="D180" s="236"/>
      <c r="E180" s="237">
        <v>99.45</v>
      </c>
      <c r="F180" s="234"/>
      <c r="G180" s="234"/>
      <c r="H180" s="234"/>
      <c r="I180" s="234"/>
      <c r="J180" s="234"/>
      <c r="K180" s="234"/>
      <c r="L180" s="234"/>
      <c r="M180" s="234"/>
      <c r="N180" s="233"/>
      <c r="O180" s="233"/>
      <c r="P180" s="233"/>
      <c r="Q180" s="233"/>
      <c r="R180" s="234"/>
      <c r="S180" s="234"/>
      <c r="T180" s="234"/>
      <c r="U180" s="234"/>
      <c r="V180" s="234"/>
      <c r="W180" s="234"/>
      <c r="X180" s="234"/>
      <c r="Y180" s="234"/>
      <c r="Z180" s="212"/>
      <c r="AA180" s="212"/>
      <c r="AB180" s="212"/>
      <c r="AC180" s="212"/>
      <c r="AD180" s="212"/>
      <c r="AE180" s="212"/>
      <c r="AF180" s="212"/>
      <c r="AG180" s="212" t="s">
        <v>236</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5">
      <c r="A181" s="230"/>
      <c r="B181" s="231"/>
      <c r="C181" s="268" t="s">
        <v>442</v>
      </c>
      <c r="D181" s="236"/>
      <c r="E181" s="237">
        <v>24.5</v>
      </c>
      <c r="F181" s="234"/>
      <c r="G181" s="234"/>
      <c r="H181" s="234"/>
      <c r="I181" s="234"/>
      <c r="J181" s="234"/>
      <c r="K181" s="234"/>
      <c r="L181" s="234"/>
      <c r="M181" s="234"/>
      <c r="N181" s="233"/>
      <c r="O181" s="233"/>
      <c r="P181" s="233"/>
      <c r="Q181" s="233"/>
      <c r="R181" s="234"/>
      <c r="S181" s="234"/>
      <c r="T181" s="234"/>
      <c r="U181" s="234"/>
      <c r="V181" s="234"/>
      <c r="W181" s="234"/>
      <c r="X181" s="234"/>
      <c r="Y181" s="234"/>
      <c r="Z181" s="212"/>
      <c r="AA181" s="212"/>
      <c r="AB181" s="212"/>
      <c r="AC181" s="212"/>
      <c r="AD181" s="212"/>
      <c r="AE181" s="212"/>
      <c r="AF181" s="212"/>
      <c r="AG181" s="212" t="s">
        <v>236</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5">
      <c r="A182" s="230"/>
      <c r="B182" s="231"/>
      <c r="C182" s="268" t="s">
        <v>443</v>
      </c>
      <c r="D182" s="236"/>
      <c r="E182" s="237">
        <v>28.7</v>
      </c>
      <c r="F182" s="234"/>
      <c r="G182" s="234"/>
      <c r="H182" s="234"/>
      <c r="I182" s="234"/>
      <c r="J182" s="234"/>
      <c r="K182" s="234"/>
      <c r="L182" s="234"/>
      <c r="M182" s="234"/>
      <c r="N182" s="233"/>
      <c r="O182" s="233"/>
      <c r="P182" s="233"/>
      <c r="Q182" s="233"/>
      <c r="R182" s="234"/>
      <c r="S182" s="234"/>
      <c r="T182" s="234"/>
      <c r="U182" s="234"/>
      <c r="V182" s="234"/>
      <c r="W182" s="234"/>
      <c r="X182" s="234"/>
      <c r="Y182" s="234"/>
      <c r="Z182" s="212"/>
      <c r="AA182" s="212"/>
      <c r="AB182" s="212"/>
      <c r="AC182" s="212"/>
      <c r="AD182" s="212"/>
      <c r="AE182" s="212"/>
      <c r="AF182" s="212"/>
      <c r="AG182" s="212" t="s">
        <v>236</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49">
        <v>55</v>
      </c>
      <c r="B183" s="250" t="s">
        <v>444</v>
      </c>
      <c r="C183" s="266" t="s">
        <v>445</v>
      </c>
      <c r="D183" s="251" t="s">
        <v>265</v>
      </c>
      <c r="E183" s="252">
        <v>106.4</v>
      </c>
      <c r="F183" s="253"/>
      <c r="G183" s="254">
        <f>ROUND(E183*F183,2)</f>
        <v>0</v>
      </c>
      <c r="H183" s="235"/>
      <c r="I183" s="234">
        <f>ROUND(E183*H183,2)</f>
        <v>0</v>
      </c>
      <c r="J183" s="235"/>
      <c r="K183" s="234">
        <f>ROUND(E183*J183,2)</f>
        <v>0</v>
      </c>
      <c r="L183" s="234">
        <v>21</v>
      </c>
      <c r="M183" s="234">
        <f>G183*(1+L183/100)</f>
        <v>0</v>
      </c>
      <c r="N183" s="233">
        <v>0</v>
      </c>
      <c r="O183" s="233">
        <f>ROUND(E183*N183,2)</f>
        <v>0</v>
      </c>
      <c r="P183" s="233">
        <v>0</v>
      </c>
      <c r="Q183" s="233">
        <f>ROUND(E183*P183,2)</f>
        <v>0</v>
      </c>
      <c r="R183" s="234"/>
      <c r="S183" s="234" t="s">
        <v>232</v>
      </c>
      <c r="T183" s="234" t="s">
        <v>232</v>
      </c>
      <c r="U183" s="234">
        <v>0.27</v>
      </c>
      <c r="V183" s="234">
        <f>ROUND(E183*U183,2)</f>
        <v>28.73</v>
      </c>
      <c r="W183" s="234"/>
      <c r="X183" s="234" t="s">
        <v>233</v>
      </c>
      <c r="Y183" s="234" t="s">
        <v>225</v>
      </c>
      <c r="Z183" s="212"/>
      <c r="AA183" s="212"/>
      <c r="AB183" s="212"/>
      <c r="AC183" s="212"/>
      <c r="AD183" s="212"/>
      <c r="AE183" s="212"/>
      <c r="AF183" s="212"/>
      <c r="AG183" s="212" t="s">
        <v>234</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5">
      <c r="A184" s="230"/>
      <c r="B184" s="231"/>
      <c r="C184" s="268" t="s">
        <v>446</v>
      </c>
      <c r="D184" s="236"/>
      <c r="E184" s="237"/>
      <c r="F184" s="234"/>
      <c r="G184" s="234"/>
      <c r="H184" s="234"/>
      <c r="I184" s="234"/>
      <c r="J184" s="234"/>
      <c r="K184" s="234"/>
      <c r="L184" s="234"/>
      <c r="M184" s="234"/>
      <c r="N184" s="233"/>
      <c r="O184" s="233"/>
      <c r="P184" s="233"/>
      <c r="Q184" s="233"/>
      <c r="R184" s="234"/>
      <c r="S184" s="234"/>
      <c r="T184" s="234"/>
      <c r="U184" s="234"/>
      <c r="V184" s="234"/>
      <c r="W184" s="234"/>
      <c r="X184" s="234"/>
      <c r="Y184" s="234"/>
      <c r="Z184" s="212"/>
      <c r="AA184" s="212"/>
      <c r="AB184" s="212"/>
      <c r="AC184" s="212"/>
      <c r="AD184" s="212"/>
      <c r="AE184" s="212"/>
      <c r="AF184" s="212"/>
      <c r="AG184" s="212" t="s">
        <v>236</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5">
      <c r="A185" s="230"/>
      <c r="B185" s="231"/>
      <c r="C185" s="268" t="s">
        <v>447</v>
      </c>
      <c r="D185" s="236"/>
      <c r="E185" s="237">
        <v>106.4</v>
      </c>
      <c r="F185" s="234"/>
      <c r="G185" s="234"/>
      <c r="H185" s="234"/>
      <c r="I185" s="234"/>
      <c r="J185" s="234"/>
      <c r="K185" s="234"/>
      <c r="L185" s="234"/>
      <c r="M185" s="234"/>
      <c r="N185" s="233"/>
      <c r="O185" s="233"/>
      <c r="P185" s="233"/>
      <c r="Q185" s="233"/>
      <c r="R185" s="234"/>
      <c r="S185" s="234"/>
      <c r="T185" s="234"/>
      <c r="U185" s="234"/>
      <c r="V185" s="234"/>
      <c r="W185" s="234"/>
      <c r="X185" s="234"/>
      <c r="Y185" s="234"/>
      <c r="Z185" s="212"/>
      <c r="AA185" s="212"/>
      <c r="AB185" s="212"/>
      <c r="AC185" s="212"/>
      <c r="AD185" s="212"/>
      <c r="AE185" s="212"/>
      <c r="AF185" s="212"/>
      <c r="AG185" s="212" t="s">
        <v>236</v>
      </c>
      <c r="AH185" s="212">
        <v>5</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49">
        <v>56</v>
      </c>
      <c r="B186" s="250" t="s">
        <v>444</v>
      </c>
      <c r="C186" s="266" t="s">
        <v>445</v>
      </c>
      <c r="D186" s="251" t="s">
        <v>265</v>
      </c>
      <c r="E186" s="252">
        <v>0.92430000000000001</v>
      </c>
      <c r="F186" s="253"/>
      <c r="G186" s="254">
        <f>ROUND(E186*F186,2)</f>
        <v>0</v>
      </c>
      <c r="H186" s="235"/>
      <c r="I186" s="234">
        <f>ROUND(E186*H186,2)</f>
        <v>0</v>
      </c>
      <c r="J186" s="235"/>
      <c r="K186" s="234">
        <f>ROUND(E186*J186,2)</f>
        <v>0</v>
      </c>
      <c r="L186" s="234">
        <v>21</v>
      </c>
      <c r="M186" s="234">
        <f>G186*(1+L186/100)</f>
        <v>0</v>
      </c>
      <c r="N186" s="233">
        <v>0</v>
      </c>
      <c r="O186" s="233">
        <f>ROUND(E186*N186,2)</f>
        <v>0</v>
      </c>
      <c r="P186" s="233">
        <v>0</v>
      </c>
      <c r="Q186" s="233">
        <f>ROUND(E186*P186,2)</f>
        <v>0</v>
      </c>
      <c r="R186" s="234"/>
      <c r="S186" s="234" t="s">
        <v>232</v>
      </c>
      <c r="T186" s="234" t="s">
        <v>232</v>
      </c>
      <c r="U186" s="234">
        <v>0.27</v>
      </c>
      <c r="V186" s="234">
        <f>ROUND(E186*U186,2)</f>
        <v>0.25</v>
      </c>
      <c r="W186" s="234"/>
      <c r="X186" s="234" t="s">
        <v>233</v>
      </c>
      <c r="Y186" s="234" t="s">
        <v>225</v>
      </c>
      <c r="Z186" s="212"/>
      <c r="AA186" s="212"/>
      <c r="AB186" s="212"/>
      <c r="AC186" s="212"/>
      <c r="AD186" s="212"/>
      <c r="AE186" s="212"/>
      <c r="AF186" s="212"/>
      <c r="AG186" s="212" t="s">
        <v>234</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0.399999999999999" outlineLevel="2" x14ac:dyDescent="0.25">
      <c r="A187" s="230"/>
      <c r="B187" s="231"/>
      <c r="C187" s="268" t="s">
        <v>448</v>
      </c>
      <c r="D187" s="236"/>
      <c r="E187" s="237">
        <v>0.92430000000000001</v>
      </c>
      <c r="F187" s="234"/>
      <c r="G187" s="234"/>
      <c r="H187" s="234"/>
      <c r="I187" s="234"/>
      <c r="J187" s="234"/>
      <c r="K187" s="234"/>
      <c r="L187" s="234"/>
      <c r="M187" s="234"/>
      <c r="N187" s="233"/>
      <c r="O187" s="233"/>
      <c r="P187" s="233"/>
      <c r="Q187" s="233"/>
      <c r="R187" s="234"/>
      <c r="S187" s="234"/>
      <c r="T187" s="234"/>
      <c r="U187" s="234"/>
      <c r="V187" s="234"/>
      <c r="W187" s="234"/>
      <c r="X187" s="234"/>
      <c r="Y187" s="234"/>
      <c r="Z187" s="212"/>
      <c r="AA187" s="212"/>
      <c r="AB187" s="212"/>
      <c r="AC187" s="212"/>
      <c r="AD187" s="212"/>
      <c r="AE187" s="212"/>
      <c r="AF187" s="212"/>
      <c r="AG187" s="212" t="s">
        <v>236</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0.399999999999999" outlineLevel="1" x14ac:dyDescent="0.25">
      <c r="A188" s="249">
        <v>57</v>
      </c>
      <c r="B188" s="250" t="s">
        <v>449</v>
      </c>
      <c r="C188" s="266" t="s">
        <v>450</v>
      </c>
      <c r="D188" s="251" t="s">
        <v>265</v>
      </c>
      <c r="E188" s="252">
        <v>384.64</v>
      </c>
      <c r="F188" s="253"/>
      <c r="G188" s="254">
        <f>ROUND(E188*F188,2)</f>
        <v>0</v>
      </c>
      <c r="H188" s="235"/>
      <c r="I188" s="234">
        <f>ROUND(E188*H188,2)</f>
        <v>0</v>
      </c>
      <c r="J188" s="235"/>
      <c r="K188" s="234">
        <f>ROUND(E188*J188,2)</f>
        <v>0</v>
      </c>
      <c r="L188" s="234">
        <v>21</v>
      </c>
      <c r="M188" s="234">
        <f>G188*(1+L188/100)</f>
        <v>0</v>
      </c>
      <c r="N188" s="233">
        <v>4.0299999999999997E-3</v>
      </c>
      <c r="O188" s="233">
        <f>ROUND(E188*N188,2)</f>
        <v>1.55</v>
      </c>
      <c r="P188" s="233">
        <v>0</v>
      </c>
      <c r="Q188" s="233">
        <f>ROUND(E188*P188,2)</f>
        <v>0</v>
      </c>
      <c r="R188" s="234"/>
      <c r="S188" s="234" t="s">
        <v>232</v>
      </c>
      <c r="T188" s="234" t="s">
        <v>232</v>
      </c>
      <c r="U188" s="234">
        <v>0.156</v>
      </c>
      <c r="V188" s="234">
        <f>ROUND(E188*U188,2)</f>
        <v>60</v>
      </c>
      <c r="W188" s="234"/>
      <c r="X188" s="234" t="s">
        <v>233</v>
      </c>
      <c r="Y188" s="234" t="s">
        <v>225</v>
      </c>
      <c r="Z188" s="212"/>
      <c r="AA188" s="212"/>
      <c r="AB188" s="212"/>
      <c r="AC188" s="212"/>
      <c r="AD188" s="212"/>
      <c r="AE188" s="212"/>
      <c r="AF188" s="212"/>
      <c r="AG188" s="212" t="s">
        <v>234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5">
      <c r="A189" s="230"/>
      <c r="B189" s="231"/>
      <c r="C189" s="268" t="s">
        <v>404</v>
      </c>
      <c r="D189" s="236"/>
      <c r="E189" s="237"/>
      <c r="F189" s="234"/>
      <c r="G189" s="234"/>
      <c r="H189" s="234"/>
      <c r="I189" s="234"/>
      <c r="J189" s="234"/>
      <c r="K189" s="234"/>
      <c r="L189" s="234"/>
      <c r="M189" s="234"/>
      <c r="N189" s="233"/>
      <c r="O189" s="233"/>
      <c r="P189" s="233"/>
      <c r="Q189" s="233"/>
      <c r="R189" s="234"/>
      <c r="S189" s="234"/>
      <c r="T189" s="234"/>
      <c r="U189" s="234"/>
      <c r="V189" s="234"/>
      <c r="W189" s="234"/>
      <c r="X189" s="234"/>
      <c r="Y189" s="234"/>
      <c r="Z189" s="212"/>
      <c r="AA189" s="212"/>
      <c r="AB189" s="212"/>
      <c r="AC189" s="212"/>
      <c r="AD189" s="212"/>
      <c r="AE189" s="212"/>
      <c r="AF189" s="212"/>
      <c r="AG189" s="212" t="s">
        <v>236</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5">
      <c r="A190" s="230"/>
      <c r="B190" s="231"/>
      <c r="C190" s="268" t="s">
        <v>331</v>
      </c>
      <c r="D190" s="236"/>
      <c r="E190" s="237">
        <v>384.64</v>
      </c>
      <c r="F190" s="234"/>
      <c r="G190" s="234"/>
      <c r="H190" s="234"/>
      <c r="I190" s="234"/>
      <c r="J190" s="234"/>
      <c r="K190" s="234"/>
      <c r="L190" s="234"/>
      <c r="M190" s="234"/>
      <c r="N190" s="233"/>
      <c r="O190" s="233"/>
      <c r="P190" s="233"/>
      <c r="Q190" s="233"/>
      <c r="R190" s="234"/>
      <c r="S190" s="234"/>
      <c r="T190" s="234"/>
      <c r="U190" s="234"/>
      <c r="V190" s="234"/>
      <c r="W190" s="234"/>
      <c r="X190" s="234"/>
      <c r="Y190" s="234"/>
      <c r="Z190" s="212"/>
      <c r="AA190" s="212"/>
      <c r="AB190" s="212"/>
      <c r="AC190" s="212"/>
      <c r="AD190" s="212"/>
      <c r="AE190" s="212"/>
      <c r="AF190" s="212"/>
      <c r="AG190" s="212" t="s">
        <v>236</v>
      </c>
      <c r="AH190" s="212">
        <v>5</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0.399999999999999" outlineLevel="1" x14ac:dyDescent="0.25">
      <c r="A191" s="249">
        <v>58</v>
      </c>
      <c r="B191" s="250" t="s">
        <v>451</v>
      </c>
      <c r="C191" s="266" t="s">
        <v>452</v>
      </c>
      <c r="D191" s="251" t="s">
        <v>265</v>
      </c>
      <c r="E191" s="252">
        <v>384.64</v>
      </c>
      <c r="F191" s="253"/>
      <c r="G191" s="254">
        <f>ROUND(E191*F191,2)</f>
        <v>0</v>
      </c>
      <c r="H191" s="235"/>
      <c r="I191" s="234">
        <f>ROUND(E191*H191,2)</f>
        <v>0</v>
      </c>
      <c r="J191" s="235"/>
      <c r="K191" s="234">
        <f>ROUND(E191*J191,2)</f>
        <v>0</v>
      </c>
      <c r="L191" s="234">
        <v>21</v>
      </c>
      <c r="M191" s="234">
        <f>G191*(1+L191/100)</f>
        <v>0</v>
      </c>
      <c r="N191" s="233">
        <v>1.5E-3</v>
      </c>
      <c r="O191" s="233">
        <f>ROUND(E191*N191,2)</f>
        <v>0.57999999999999996</v>
      </c>
      <c r="P191" s="233">
        <v>0</v>
      </c>
      <c r="Q191" s="233">
        <f>ROUND(E191*P191,2)</f>
        <v>0</v>
      </c>
      <c r="R191" s="234"/>
      <c r="S191" s="234" t="s">
        <v>232</v>
      </c>
      <c r="T191" s="234" t="s">
        <v>232</v>
      </c>
      <c r="U191" s="234">
        <v>0.09</v>
      </c>
      <c r="V191" s="234">
        <f>ROUND(E191*U191,2)</f>
        <v>34.619999999999997</v>
      </c>
      <c r="W191" s="234"/>
      <c r="X191" s="234" t="s">
        <v>233</v>
      </c>
      <c r="Y191" s="234" t="s">
        <v>225</v>
      </c>
      <c r="Z191" s="212"/>
      <c r="AA191" s="212"/>
      <c r="AB191" s="212"/>
      <c r="AC191" s="212"/>
      <c r="AD191" s="212"/>
      <c r="AE191" s="212"/>
      <c r="AF191" s="212"/>
      <c r="AG191" s="212" t="s">
        <v>234</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5">
      <c r="A192" s="230"/>
      <c r="B192" s="231"/>
      <c r="C192" s="268" t="s">
        <v>404</v>
      </c>
      <c r="D192" s="236"/>
      <c r="E192" s="237"/>
      <c r="F192" s="234"/>
      <c r="G192" s="234"/>
      <c r="H192" s="234"/>
      <c r="I192" s="234"/>
      <c r="J192" s="234"/>
      <c r="K192" s="234"/>
      <c r="L192" s="234"/>
      <c r="M192" s="234"/>
      <c r="N192" s="233"/>
      <c r="O192" s="233"/>
      <c r="P192" s="233"/>
      <c r="Q192" s="233"/>
      <c r="R192" s="234"/>
      <c r="S192" s="234"/>
      <c r="T192" s="234"/>
      <c r="U192" s="234"/>
      <c r="V192" s="234"/>
      <c r="W192" s="234"/>
      <c r="X192" s="234"/>
      <c r="Y192" s="234"/>
      <c r="Z192" s="212"/>
      <c r="AA192" s="212"/>
      <c r="AB192" s="212"/>
      <c r="AC192" s="212"/>
      <c r="AD192" s="212"/>
      <c r="AE192" s="212"/>
      <c r="AF192" s="212"/>
      <c r="AG192" s="212" t="s">
        <v>236</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5">
      <c r="A193" s="230"/>
      <c r="B193" s="231"/>
      <c r="C193" s="268" t="s">
        <v>453</v>
      </c>
      <c r="D193" s="236"/>
      <c r="E193" s="237">
        <v>384.64</v>
      </c>
      <c r="F193" s="234"/>
      <c r="G193" s="234"/>
      <c r="H193" s="234"/>
      <c r="I193" s="234"/>
      <c r="J193" s="234"/>
      <c r="K193" s="234"/>
      <c r="L193" s="234"/>
      <c r="M193" s="234"/>
      <c r="N193" s="233"/>
      <c r="O193" s="233"/>
      <c r="P193" s="233"/>
      <c r="Q193" s="233"/>
      <c r="R193" s="234"/>
      <c r="S193" s="234"/>
      <c r="T193" s="234"/>
      <c r="U193" s="234"/>
      <c r="V193" s="234"/>
      <c r="W193" s="234"/>
      <c r="X193" s="234"/>
      <c r="Y193" s="234"/>
      <c r="Z193" s="212"/>
      <c r="AA193" s="212"/>
      <c r="AB193" s="212"/>
      <c r="AC193" s="212"/>
      <c r="AD193" s="212"/>
      <c r="AE193" s="212"/>
      <c r="AF193" s="212"/>
      <c r="AG193" s="212" t="s">
        <v>236</v>
      </c>
      <c r="AH193" s="212">
        <v>5</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49">
        <v>59</v>
      </c>
      <c r="B194" s="250" t="s">
        <v>454</v>
      </c>
      <c r="C194" s="266" t="s">
        <v>455</v>
      </c>
      <c r="D194" s="251" t="s">
        <v>265</v>
      </c>
      <c r="E194" s="252">
        <v>875.68</v>
      </c>
      <c r="F194" s="253"/>
      <c r="G194" s="254">
        <f>ROUND(E194*F194,2)</f>
        <v>0</v>
      </c>
      <c r="H194" s="235"/>
      <c r="I194" s="234">
        <f>ROUND(E194*H194,2)</f>
        <v>0</v>
      </c>
      <c r="J194" s="235"/>
      <c r="K194" s="234">
        <f>ROUND(E194*J194,2)</f>
        <v>0</v>
      </c>
      <c r="L194" s="234">
        <v>21</v>
      </c>
      <c r="M194" s="234">
        <f>G194*(1+L194/100)</f>
        <v>0</v>
      </c>
      <c r="N194" s="233">
        <v>0</v>
      </c>
      <c r="O194" s="233">
        <f>ROUND(E194*N194,2)</f>
        <v>0</v>
      </c>
      <c r="P194" s="233">
        <v>1.4999999999999999E-2</v>
      </c>
      <c r="Q194" s="233">
        <f>ROUND(E194*P194,2)</f>
        <v>13.14</v>
      </c>
      <c r="R194" s="234"/>
      <c r="S194" s="234" t="s">
        <v>232</v>
      </c>
      <c r="T194" s="234" t="s">
        <v>232</v>
      </c>
      <c r="U194" s="234">
        <v>0.09</v>
      </c>
      <c r="V194" s="234">
        <f>ROUND(E194*U194,2)</f>
        <v>78.81</v>
      </c>
      <c r="W194" s="234"/>
      <c r="X194" s="234" t="s">
        <v>233</v>
      </c>
      <c r="Y194" s="234" t="s">
        <v>225</v>
      </c>
      <c r="Z194" s="212"/>
      <c r="AA194" s="212"/>
      <c r="AB194" s="212"/>
      <c r="AC194" s="212"/>
      <c r="AD194" s="212"/>
      <c r="AE194" s="212"/>
      <c r="AF194" s="212"/>
      <c r="AG194" s="212" t="s">
        <v>234</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5">
      <c r="A195" s="230"/>
      <c r="B195" s="231"/>
      <c r="C195" s="268" t="s">
        <v>456</v>
      </c>
      <c r="D195" s="236"/>
      <c r="E195" s="237"/>
      <c r="F195" s="234"/>
      <c r="G195" s="234"/>
      <c r="H195" s="234"/>
      <c r="I195" s="234"/>
      <c r="J195" s="234"/>
      <c r="K195" s="234"/>
      <c r="L195" s="234"/>
      <c r="M195" s="234"/>
      <c r="N195" s="233"/>
      <c r="O195" s="233"/>
      <c r="P195" s="233"/>
      <c r="Q195" s="233"/>
      <c r="R195" s="234"/>
      <c r="S195" s="234"/>
      <c r="T195" s="234"/>
      <c r="U195" s="234"/>
      <c r="V195" s="234"/>
      <c r="W195" s="234"/>
      <c r="X195" s="234"/>
      <c r="Y195" s="234"/>
      <c r="Z195" s="212"/>
      <c r="AA195" s="212"/>
      <c r="AB195" s="212"/>
      <c r="AC195" s="212"/>
      <c r="AD195" s="212"/>
      <c r="AE195" s="212"/>
      <c r="AF195" s="212"/>
      <c r="AG195" s="212" t="s">
        <v>236</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5">
      <c r="A196" s="230"/>
      <c r="B196" s="231"/>
      <c r="C196" s="268" t="s">
        <v>457</v>
      </c>
      <c r="D196" s="236"/>
      <c r="E196" s="237">
        <v>437.84</v>
      </c>
      <c r="F196" s="234"/>
      <c r="G196" s="234"/>
      <c r="H196" s="234"/>
      <c r="I196" s="234"/>
      <c r="J196" s="234"/>
      <c r="K196" s="234"/>
      <c r="L196" s="234"/>
      <c r="M196" s="234"/>
      <c r="N196" s="233"/>
      <c r="O196" s="233"/>
      <c r="P196" s="233"/>
      <c r="Q196" s="233"/>
      <c r="R196" s="234"/>
      <c r="S196" s="234"/>
      <c r="T196" s="234"/>
      <c r="U196" s="234"/>
      <c r="V196" s="234"/>
      <c r="W196" s="234"/>
      <c r="X196" s="234"/>
      <c r="Y196" s="234"/>
      <c r="Z196" s="212"/>
      <c r="AA196" s="212"/>
      <c r="AB196" s="212"/>
      <c r="AC196" s="212"/>
      <c r="AD196" s="212"/>
      <c r="AE196" s="212"/>
      <c r="AF196" s="212"/>
      <c r="AG196" s="212" t="s">
        <v>236</v>
      </c>
      <c r="AH196" s="212">
        <v>5</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5">
      <c r="A197" s="230"/>
      <c r="B197" s="231"/>
      <c r="C197" s="270" t="s">
        <v>458</v>
      </c>
      <c r="D197" s="238"/>
      <c r="E197" s="239">
        <v>437.84</v>
      </c>
      <c r="F197" s="234"/>
      <c r="G197" s="234"/>
      <c r="H197" s="234"/>
      <c r="I197" s="234"/>
      <c r="J197" s="234"/>
      <c r="K197" s="234"/>
      <c r="L197" s="234"/>
      <c r="M197" s="234"/>
      <c r="N197" s="233"/>
      <c r="O197" s="233"/>
      <c r="P197" s="233"/>
      <c r="Q197" s="233"/>
      <c r="R197" s="234"/>
      <c r="S197" s="234"/>
      <c r="T197" s="234"/>
      <c r="U197" s="234"/>
      <c r="V197" s="234"/>
      <c r="W197" s="234"/>
      <c r="X197" s="234"/>
      <c r="Y197" s="234"/>
      <c r="Z197" s="212"/>
      <c r="AA197" s="212"/>
      <c r="AB197" s="212"/>
      <c r="AC197" s="212"/>
      <c r="AD197" s="212"/>
      <c r="AE197" s="212"/>
      <c r="AF197" s="212"/>
      <c r="AG197" s="212" t="s">
        <v>236</v>
      </c>
      <c r="AH197" s="212">
        <v>4</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49">
        <v>60</v>
      </c>
      <c r="B198" s="250" t="s">
        <v>459</v>
      </c>
      <c r="C198" s="266" t="s">
        <v>460</v>
      </c>
      <c r="D198" s="251" t="s">
        <v>265</v>
      </c>
      <c r="E198" s="252">
        <v>384.64</v>
      </c>
      <c r="F198" s="253"/>
      <c r="G198" s="254">
        <f>ROUND(E198*F198,2)</f>
        <v>0</v>
      </c>
      <c r="H198" s="235"/>
      <c r="I198" s="234">
        <f>ROUND(E198*H198,2)</f>
        <v>0</v>
      </c>
      <c r="J198" s="235"/>
      <c r="K198" s="234">
        <f>ROUND(E198*J198,2)</f>
        <v>0</v>
      </c>
      <c r="L198" s="234">
        <v>21</v>
      </c>
      <c r="M198" s="234">
        <f>G198*(1+L198/100)</f>
        <v>0</v>
      </c>
      <c r="N198" s="233">
        <v>0</v>
      </c>
      <c r="O198" s="233">
        <f>ROUND(E198*N198,2)</f>
        <v>0</v>
      </c>
      <c r="P198" s="233">
        <v>7.0000000000000001E-3</v>
      </c>
      <c r="Q198" s="233">
        <f>ROUND(E198*P198,2)</f>
        <v>2.69</v>
      </c>
      <c r="R198" s="234"/>
      <c r="S198" s="234" t="s">
        <v>232</v>
      </c>
      <c r="T198" s="234" t="s">
        <v>232</v>
      </c>
      <c r="U198" s="234">
        <v>0.06</v>
      </c>
      <c r="V198" s="234">
        <f>ROUND(E198*U198,2)</f>
        <v>23.08</v>
      </c>
      <c r="W198" s="234"/>
      <c r="X198" s="234" t="s">
        <v>233</v>
      </c>
      <c r="Y198" s="234" t="s">
        <v>225</v>
      </c>
      <c r="Z198" s="212"/>
      <c r="AA198" s="212"/>
      <c r="AB198" s="212"/>
      <c r="AC198" s="212"/>
      <c r="AD198" s="212"/>
      <c r="AE198" s="212"/>
      <c r="AF198" s="212"/>
      <c r="AG198" s="212" t="s">
        <v>234</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5">
      <c r="A199" s="230"/>
      <c r="B199" s="231"/>
      <c r="C199" s="268" t="s">
        <v>461</v>
      </c>
      <c r="D199" s="236"/>
      <c r="E199" s="237"/>
      <c r="F199" s="234"/>
      <c r="G199" s="234"/>
      <c r="H199" s="234"/>
      <c r="I199" s="234"/>
      <c r="J199" s="234"/>
      <c r="K199" s="234"/>
      <c r="L199" s="234"/>
      <c r="M199" s="234"/>
      <c r="N199" s="233"/>
      <c r="O199" s="233"/>
      <c r="P199" s="233"/>
      <c r="Q199" s="233"/>
      <c r="R199" s="234"/>
      <c r="S199" s="234"/>
      <c r="T199" s="234"/>
      <c r="U199" s="234"/>
      <c r="V199" s="234"/>
      <c r="W199" s="234"/>
      <c r="X199" s="234"/>
      <c r="Y199" s="234"/>
      <c r="Z199" s="212"/>
      <c r="AA199" s="212"/>
      <c r="AB199" s="212"/>
      <c r="AC199" s="212"/>
      <c r="AD199" s="212"/>
      <c r="AE199" s="212"/>
      <c r="AF199" s="212"/>
      <c r="AG199" s="212" t="s">
        <v>236</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5">
      <c r="A200" s="230"/>
      <c r="B200" s="231"/>
      <c r="C200" s="268" t="s">
        <v>462</v>
      </c>
      <c r="D200" s="236"/>
      <c r="E200" s="237">
        <v>384.64</v>
      </c>
      <c r="F200" s="234"/>
      <c r="G200" s="234"/>
      <c r="H200" s="234"/>
      <c r="I200" s="234"/>
      <c r="J200" s="234"/>
      <c r="K200" s="234"/>
      <c r="L200" s="234"/>
      <c r="M200" s="234"/>
      <c r="N200" s="233"/>
      <c r="O200" s="233"/>
      <c r="P200" s="233"/>
      <c r="Q200" s="233"/>
      <c r="R200" s="234"/>
      <c r="S200" s="234"/>
      <c r="T200" s="234"/>
      <c r="U200" s="234"/>
      <c r="V200" s="234"/>
      <c r="W200" s="234"/>
      <c r="X200" s="234"/>
      <c r="Y200" s="234"/>
      <c r="Z200" s="212"/>
      <c r="AA200" s="212"/>
      <c r="AB200" s="212"/>
      <c r="AC200" s="212"/>
      <c r="AD200" s="212"/>
      <c r="AE200" s="212"/>
      <c r="AF200" s="212"/>
      <c r="AG200" s="212" t="s">
        <v>236</v>
      </c>
      <c r="AH200" s="212">
        <v>5</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5">
      <c r="A201" s="249">
        <v>61</v>
      </c>
      <c r="B201" s="250" t="s">
        <v>463</v>
      </c>
      <c r="C201" s="266" t="s">
        <v>464</v>
      </c>
      <c r="D201" s="251" t="s">
        <v>265</v>
      </c>
      <c r="E201" s="252">
        <v>384.64</v>
      </c>
      <c r="F201" s="253"/>
      <c r="G201" s="254">
        <f>ROUND(E201*F201,2)</f>
        <v>0</v>
      </c>
      <c r="H201" s="235"/>
      <c r="I201" s="234">
        <f>ROUND(E201*H201,2)</f>
        <v>0</v>
      </c>
      <c r="J201" s="235"/>
      <c r="K201" s="234">
        <f>ROUND(E201*J201,2)</f>
        <v>0</v>
      </c>
      <c r="L201" s="234">
        <v>21</v>
      </c>
      <c r="M201" s="234">
        <f>G201*(1+L201/100)</f>
        <v>0</v>
      </c>
      <c r="N201" s="233">
        <v>0</v>
      </c>
      <c r="O201" s="233">
        <f>ROUND(E201*N201,2)</f>
        <v>0</v>
      </c>
      <c r="P201" s="233">
        <v>1.4499999999999999E-3</v>
      </c>
      <c r="Q201" s="233">
        <f>ROUND(E201*P201,2)</f>
        <v>0.56000000000000005</v>
      </c>
      <c r="R201" s="234"/>
      <c r="S201" s="234" t="s">
        <v>232</v>
      </c>
      <c r="T201" s="234" t="s">
        <v>232</v>
      </c>
      <c r="U201" s="234">
        <v>0.04</v>
      </c>
      <c r="V201" s="234">
        <f>ROUND(E201*U201,2)</f>
        <v>15.39</v>
      </c>
      <c r="W201" s="234"/>
      <c r="X201" s="234" t="s">
        <v>233</v>
      </c>
      <c r="Y201" s="234" t="s">
        <v>225</v>
      </c>
      <c r="Z201" s="212"/>
      <c r="AA201" s="212"/>
      <c r="AB201" s="212"/>
      <c r="AC201" s="212"/>
      <c r="AD201" s="212"/>
      <c r="AE201" s="212"/>
      <c r="AF201" s="212"/>
      <c r="AG201" s="212" t="s">
        <v>234</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5">
      <c r="A202" s="230"/>
      <c r="B202" s="231"/>
      <c r="C202" s="268" t="s">
        <v>461</v>
      </c>
      <c r="D202" s="236"/>
      <c r="E202" s="237"/>
      <c r="F202" s="234"/>
      <c r="G202" s="234"/>
      <c r="H202" s="234"/>
      <c r="I202" s="234"/>
      <c r="J202" s="234"/>
      <c r="K202" s="234"/>
      <c r="L202" s="234"/>
      <c r="M202" s="234"/>
      <c r="N202" s="233"/>
      <c r="O202" s="233"/>
      <c r="P202" s="233"/>
      <c r="Q202" s="233"/>
      <c r="R202" s="234"/>
      <c r="S202" s="234"/>
      <c r="T202" s="234"/>
      <c r="U202" s="234"/>
      <c r="V202" s="234"/>
      <c r="W202" s="234"/>
      <c r="X202" s="234"/>
      <c r="Y202" s="234"/>
      <c r="Z202" s="212"/>
      <c r="AA202" s="212"/>
      <c r="AB202" s="212"/>
      <c r="AC202" s="212"/>
      <c r="AD202" s="212"/>
      <c r="AE202" s="212"/>
      <c r="AF202" s="212"/>
      <c r="AG202" s="212" t="s">
        <v>236</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5">
      <c r="A203" s="230"/>
      <c r="B203" s="231"/>
      <c r="C203" s="268" t="s">
        <v>462</v>
      </c>
      <c r="D203" s="236"/>
      <c r="E203" s="237">
        <v>384.64</v>
      </c>
      <c r="F203" s="234"/>
      <c r="G203" s="234"/>
      <c r="H203" s="234"/>
      <c r="I203" s="234"/>
      <c r="J203" s="234"/>
      <c r="K203" s="234"/>
      <c r="L203" s="234"/>
      <c r="M203" s="234"/>
      <c r="N203" s="233"/>
      <c r="O203" s="233"/>
      <c r="P203" s="233"/>
      <c r="Q203" s="233"/>
      <c r="R203" s="234"/>
      <c r="S203" s="234"/>
      <c r="T203" s="234"/>
      <c r="U203" s="234"/>
      <c r="V203" s="234"/>
      <c r="W203" s="234"/>
      <c r="X203" s="234"/>
      <c r="Y203" s="234"/>
      <c r="Z203" s="212"/>
      <c r="AA203" s="212"/>
      <c r="AB203" s="212"/>
      <c r="AC203" s="212"/>
      <c r="AD203" s="212"/>
      <c r="AE203" s="212"/>
      <c r="AF203" s="212"/>
      <c r="AG203" s="212" t="s">
        <v>236</v>
      </c>
      <c r="AH203" s="212">
        <v>5</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0.399999999999999" outlineLevel="1" x14ac:dyDescent="0.25">
      <c r="A204" s="249">
        <v>62</v>
      </c>
      <c r="B204" s="250" t="s">
        <v>465</v>
      </c>
      <c r="C204" s="266" t="s">
        <v>466</v>
      </c>
      <c r="D204" s="251" t="s">
        <v>231</v>
      </c>
      <c r="E204" s="252">
        <v>16.574999999999999</v>
      </c>
      <c r="F204" s="253"/>
      <c r="G204" s="254">
        <f>ROUND(E204*F204,2)</f>
        <v>0</v>
      </c>
      <c r="H204" s="235"/>
      <c r="I204" s="234">
        <f>ROUND(E204*H204,2)</f>
        <v>0</v>
      </c>
      <c r="J204" s="235"/>
      <c r="K204" s="234">
        <f>ROUND(E204*J204,2)</f>
        <v>0</v>
      </c>
      <c r="L204" s="234">
        <v>21</v>
      </c>
      <c r="M204" s="234">
        <f>G204*(1+L204/100)</f>
        <v>0</v>
      </c>
      <c r="N204" s="233">
        <v>0</v>
      </c>
      <c r="O204" s="233">
        <f>ROUND(E204*N204,2)</f>
        <v>0</v>
      </c>
      <c r="P204" s="233">
        <v>0</v>
      </c>
      <c r="Q204" s="233">
        <f>ROUND(E204*P204,2)</f>
        <v>0</v>
      </c>
      <c r="R204" s="234"/>
      <c r="S204" s="234" t="s">
        <v>232</v>
      </c>
      <c r="T204" s="234" t="s">
        <v>232</v>
      </c>
      <c r="U204" s="234">
        <v>5.6000000000000001E-2</v>
      </c>
      <c r="V204" s="234">
        <f>ROUND(E204*U204,2)</f>
        <v>0.93</v>
      </c>
      <c r="W204" s="234"/>
      <c r="X204" s="234" t="s">
        <v>233</v>
      </c>
      <c r="Y204" s="234" t="s">
        <v>225</v>
      </c>
      <c r="Z204" s="212"/>
      <c r="AA204" s="212"/>
      <c r="AB204" s="212"/>
      <c r="AC204" s="212"/>
      <c r="AD204" s="212"/>
      <c r="AE204" s="212"/>
      <c r="AF204" s="212"/>
      <c r="AG204" s="212" t="s">
        <v>234</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5">
      <c r="A205" s="230"/>
      <c r="B205" s="231"/>
      <c r="C205" s="268" t="s">
        <v>467</v>
      </c>
      <c r="D205" s="236"/>
      <c r="E205" s="237">
        <v>16.574999999999999</v>
      </c>
      <c r="F205" s="234"/>
      <c r="G205" s="234"/>
      <c r="H205" s="234"/>
      <c r="I205" s="234"/>
      <c r="J205" s="234"/>
      <c r="K205" s="234"/>
      <c r="L205" s="234"/>
      <c r="M205" s="234"/>
      <c r="N205" s="233"/>
      <c r="O205" s="233"/>
      <c r="P205" s="233"/>
      <c r="Q205" s="233"/>
      <c r="R205" s="234"/>
      <c r="S205" s="234"/>
      <c r="T205" s="234"/>
      <c r="U205" s="234"/>
      <c r="V205" s="234"/>
      <c r="W205" s="234"/>
      <c r="X205" s="234"/>
      <c r="Y205" s="234"/>
      <c r="Z205" s="212"/>
      <c r="AA205" s="212"/>
      <c r="AB205" s="212"/>
      <c r="AC205" s="212"/>
      <c r="AD205" s="212"/>
      <c r="AE205" s="212"/>
      <c r="AF205" s="212"/>
      <c r="AG205" s="212" t="s">
        <v>236</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0.399999999999999" outlineLevel="1" x14ac:dyDescent="0.25">
      <c r="A206" s="249">
        <v>63</v>
      </c>
      <c r="B206" s="250" t="s">
        <v>465</v>
      </c>
      <c r="C206" s="266" t="s">
        <v>468</v>
      </c>
      <c r="D206" s="251" t="s">
        <v>231</v>
      </c>
      <c r="E206" s="252">
        <v>25.545000000000002</v>
      </c>
      <c r="F206" s="253"/>
      <c r="G206" s="254">
        <f>ROUND(E206*F206,2)</f>
        <v>0</v>
      </c>
      <c r="H206" s="235"/>
      <c r="I206" s="234">
        <f>ROUND(E206*H206,2)</f>
        <v>0</v>
      </c>
      <c r="J206" s="235"/>
      <c r="K206" s="234">
        <f>ROUND(E206*J206,2)</f>
        <v>0</v>
      </c>
      <c r="L206" s="234">
        <v>21</v>
      </c>
      <c r="M206" s="234">
        <f>G206*(1+L206/100)</f>
        <v>0</v>
      </c>
      <c r="N206" s="233">
        <v>5.0800000000000003E-3</v>
      </c>
      <c r="O206" s="233">
        <f>ROUND(E206*N206,2)</f>
        <v>0.13</v>
      </c>
      <c r="P206" s="233">
        <v>0</v>
      </c>
      <c r="Q206" s="233">
        <f>ROUND(E206*P206,2)</f>
        <v>0</v>
      </c>
      <c r="R206" s="234"/>
      <c r="S206" s="234" t="s">
        <v>232</v>
      </c>
      <c r="T206" s="234" t="s">
        <v>232</v>
      </c>
      <c r="U206" s="234">
        <v>5.6000000000000001E-2</v>
      </c>
      <c r="V206" s="234">
        <f>ROUND(E206*U206,2)</f>
        <v>1.43</v>
      </c>
      <c r="W206" s="234"/>
      <c r="X206" s="234" t="s">
        <v>233</v>
      </c>
      <c r="Y206" s="234" t="s">
        <v>225</v>
      </c>
      <c r="Z206" s="212"/>
      <c r="AA206" s="212"/>
      <c r="AB206" s="212"/>
      <c r="AC206" s="212"/>
      <c r="AD206" s="212"/>
      <c r="AE206" s="212"/>
      <c r="AF206" s="212"/>
      <c r="AG206" s="212" t="s">
        <v>234</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5">
      <c r="A207" s="230"/>
      <c r="B207" s="231"/>
      <c r="C207" s="268" t="s">
        <v>469</v>
      </c>
      <c r="D207" s="236"/>
      <c r="E207" s="237">
        <v>25.545000000000002</v>
      </c>
      <c r="F207" s="234"/>
      <c r="G207" s="234"/>
      <c r="H207" s="234"/>
      <c r="I207" s="234"/>
      <c r="J207" s="234"/>
      <c r="K207" s="234"/>
      <c r="L207" s="234"/>
      <c r="M207" s="234"/>
      <c r="N207" s="233"/>
      <c r="O207" s="233"/>
      <c r="P207" s="233"/>
      <c r="Q207" s="233"/>
      <c r="R207" s="234"/>
      <c r="S207" s="234"/>
      <c r="T207" s="234"/>
      <c r="U207" s="234"/>
      <c r="V207" s="234"/>
      <c r="W207" s="234"/>
      <c r="X207" s="234"/>
      <c r="Y207" s="234"/>
      <c r="Z207" s="212"/>
      <c r="AA207" s="212"/>
      <c r="AB207" s="212"/>
      <c r="AC207" s="212"/>
      <c r="AD207" s="212"/>
      <c r="AE207" s="212"/>
      <c r="AF207" s="212"/>
      <c r="AG207" s="212" t="s">
        <v>236</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49">
        <v>64</v>
      </c>
      <c r="B208" s="250" t="s">
        <v>470</v>
      </c>
      <c r="C208" s="266" t="s">
        <v>471</v>
      </c>
      <c r="D208" s="251" t="s">
        <v>231</v>
      </c>
      <c r="E208" s="252">
        <v>25.35</v>
      </c>
      <c r="F208" s="253"/>
      <c r="G208" s="254">
        <f>ROUND(E208*F208,2)</f>
        <v>0</v>
      </c>
      <c r="H208" s="235"/>
      <c r="I208" s="234">
        <f>ROUND(E208*H208,2)</f>
        <v>0</v>
      </c>
      <c r="J208" s="235"/>
      <c r="K208" s="234">
        <f>ROUND(E208*J208,2)</f>
        <v>0</v>
      </c>
      <c r="L208" s="234">
        <v>21</v>
      </c>
      <c r="M208" s="234">
        <f>G208*(1+L208/100)</f>
        <v>0</v>
      </c>
      <c r="N208" s="233">
        <v>0</v>
      </c>
      <c r="O208" s="233">
        <f>ROUND(E208*N208,2)</f>
        <v>0</v>
      </c>
      <c r="P208" s="233">
        <v>6.0000000000000001E-3</v>
      </c>
      <c r="Q208" s="233">
        <f>ROUND(E208*P208,2)</f>
        <v>0.15</v>
      </c>
      <c r="R208" s="234"/>
      <c r="S208" s="234" t="s">
        <v>232</v>
      </c>
      <c r="T208" s="234" t="s">
        <v>232</v>
      </c>
      <c r="U208" s="234">
        <v>0.08</v>
      </c>
      <c r="V208" s="234">
        <f>ROUND(E208*U208,2)</f>
        <v>2.0299999999999998</v>
      </c>
      <c r="W208" s="234"/>
      <c r="X208" s="234" t="s">
        <v>233</v>
      </c>
      <c r="Y208" s="234" t="s">
        <v>225</v>
      </c>
      <c r="Z208" s="212"/>
      <c r="AA208" s="212"/>
      <c r="AB208" s="212"/>
      <c r="AC208" s="212"/>
      <c r="AD208" s="212"/>
      <c r="AE208" s="212"/>
      <c r="AF208" s="212"/>
      <c r="AG208" s="212" t="s">
        <v>234</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5">
      <c r="A209" s="230"/>
      <c r="B209" s="231"/>
      <c r="C209" s="268" t="s">
        <v>472</v>
      </c>
      <c r="D209" s="236"/>
      <c r="E209" s="237">
        <v>25.35</v>
      </c>
      <c r="F209" s="234"/>
      <c r="G209" s="234"/>
      <c r="H209" s="234"/>
      <c r="I209" s="234"/>
      <c r="J209" s="234"/>
      <c r="K209" s="234"/>
      <c r="L209" s="234"/>
      <c r="M209" s="234"/>
      <c r="N209" s="233"/>
      <c r="O209" s="233"/>
      <c r="P209" s="233"/>
      <c r="Q209" s="233"/>
      <c r="R209" s="234"/>
      <c r="S209" s="234"/>
      <c r="T209" s="234"/>
      <c r="U209" s="234"/>
      <c r="V209" s="234"/>
      <c r="W209" s="234"/>
      <c r="X209" s="234"/>
      <c r="Y209" s="234"/>
      <c r="Z209" s="212"/>
      <c r="AA209" s="212"/>
      <c r="AB209" s="212"/>
      <c r="AC209" s="212"/>
      <c r="AD209" s="212"/>
      <c r="AE209" s="212"/>
      <c r="AF209" s="212"/>
      <c r="AG209" s="212" t="s">
        <v>236</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49">
        <v>65</v>
      </c>
      <c r="B210" s="250" t="s">
        <v>473</v>
      </c>
      <c r="C210" s="266" t="s">
        <v>474</v>
      </c>
      <c r="D210" s="251" t="s">
        <v>396</v>
      </c>
      <c r="E210" s="252">
        <v>27.205079999999999</v>
      </c>
      <c r="F210" s="253"/>
      <c r="G210" s="254">
        <f>ROUND(E210*F210,2)</f>
        <v>0</v>
      </c>
      <c r="H210" s="235"/>
      <c r="I210" s="234">
        <f>ROUND(E210*H210,2)</f>
        <v>0</v>
      </c>
      <c r="J210" s="235"/>
      <c r="K210" s="234">
        <f>ROUND(E210*J210,2)</f>
        <v>0</v>
      </c>
      <c r="L210" s="234">
        <v>21</v>
      </c>
      <c r="M210" s="234">
        <f>G210*(1+L210/100)</f>
        <v>0</v>
      </c>
      <c r="N210" s="233">
        <v>2.3570000000000001E-2</v>
      </c>
      <c r="O210" s="233">
        <f>ROUND(E210*N210,2)</f>
        <v>0.64</v>
      </c>
      <c r="P210" s="233">
        <v>0</v>
      </c>
      <c r="Q210" s="233">
        <f>ROUND(E210*P210,2)</f>
        <v>0</v>
      </c>
      <c r="R210" s="234"/>
      <c r="S210" s="234" t="s">
        <v>232</v>
      </c>
      <c r="T210" s="234" t="s">
        <v>232</v>
      </c>
      <c r="U210" s="234">
        <v>0</v>
      </c>
      <c r="V210" s="234">
        <f>ROUND(E210*U210,2)</f>
        <v>0</v>
      </c>
      <c r="W210" s="234"/>
      <c r="X210" s="234" t="s">
        <v>233</v>
      </c>
      <c r="Y210" s="234" t="s">
        <v>225</v>
      </c>
      <c r="Z210" s="212"/>
      <c r="AA210" s="212"/>
      <c r="AB210" s="212"/>
      <c r="AC210" s="212"/>
      <c r="AD210" s="212"/>
      <c r="AE210" s="212"/>
      <c r="AF210" s="212"/>
      <c r="AG210" s="212" t="s">
        <v>234</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5">
      <c r="A211" s="230"/>
      <c r="B211" s="231"/>
      <c r="C211" s="268" t="s">
        <v>475</v>
      </c>
      <c r="D211" s="236"/>
      <c r="E211" s="237">
        <v>21.28</v>
      </c>
      <c r="F211" s="234"/>
      <c r="G211" s="234"/>
      <c r="H211" s="234"/>
      <c r="I211" s="234"/>
      <c r="J211" s="234"/>
      <c r="K211" s="234"/>
      <c r="L211" s="234"/>
      <c r="M211" s="234"/>
      <c r="N211" s="233"/>
      <c r="O211" s="233"/>
      <c r="P211" s="233"/>
      <c r="Q211" s="233"/>
      <c r="R211" s="234"/>
      <c r="S211" s="234"/>
      <c r="T211" s="234"/>
      <c r="U211" s="234"/>
      <c r="V211" s="234"/>
      <c r="W211" s="234"/>
      <c r="X211" s="234"/>
      <c r="Y211" s="234"/>
      <c r="Z211" s="212"/>
      <c r="AA211" s="212"/>
      <c r="AB211" s="212"/>
      <c r="AC211" s="212"/>
      <c r="AD211" s="212"/>
      <c r="AE211" s="212"/>
      <c r="AF211" s="212"/>
      <c r="AG211" s="212" t="s">
        <v>236</v>
      </c>
      <c r="AH211" s="212">
        <v>5</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5">
      <c r="A212" s="230"/>
      <c r="B212" s="231"/>
      <c r="C212" s="268" t="s">
        <v>476</v>
      </c>
      <c r="D212" s="236"/>
      <c r="E212" s="237">
        <v>1.6154900000000001</v>
      </c>
      <c r="F212" s="234"/>
      <c r="G212" s="234"/>
      <c r="H212" s="234"/>
      <c r="I212" s="234"/>
      <c r="J212" s="234"/>
      <c r="K212" s="234"/>
      <c r="L212" s="234"/>
      <c r="M212" s="234"/>
      <c r="N212" s="233"/>
      <c r="O212" s="233"/>
      <c r="P212" s="233"/>
      <c r="Q212" s="233"/>
      <c r="R212" s="234"/>
      <c r="S212" s="234"/>
      <c r="T212" s="234"/>
      <c r="U212" s="234"/>
      <c r="V212" s="234"/>
      <c r="W212" s="234"/>
      <c r="X212" s="234"/>
      <c r="Y212" s="234"/>
      <c r="Z212" s="212"/>
      <c r="AA212" s="212"/>
      <c r="AB212" s="212"/>
      <c r="AC212" s="212"/>
      <c r="AD212" s="212"/>
      <c r="AE212" s="212"/>
      <c r="AF212" s="212"/>
      <c r="AG212" s="212" t="s">
        <v>236</v>
      </c>
      <c r="AH212" s="212">
        <v>5</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5">
      <c r="A213" s="230"/>
      <c r="B213" s="231"/>
      <c r="C213" s="268" t="s">
        <v>477</v>
      </c>
      <c r="D213" s="236"/>
      <c r="E213" s="237">
        <v>1.6154900000000001</v>
      </c>
      <c r="F213" s="234"/>
      <c r="G213" s="234"/>
      <c r="H213" s="234"/>
      <c r="I213" s="234"/>
      <c r="J213" s="234"/>
      <c r="K213" s="234"/>
      <c r="L213" s="234"/>
      <c r="M213" s="234"/>
      <c r="N213" s="233"/>
      <c r="O213" s="233"/>
      <c r="P213" s="233"/>
      <c r="Q213" s="233"/>
      <c r="R213" s="234"/>
      <c r="S213" s="234"/>
      <c r="T213" s="234"/>
      <c r="U213" s="234"/>
      <c r="V213" s="234"/>
      <c r="W213" s="234"/>
      <c r="X213" s="234"/>
      <c r="Y213" s="234"/>
      <c r="Z213" s="212"/>
      <c r="AA213" s="212"/>
      <c r="AB213" s="212"/>
      <c r="AC213" s="212"/>
      <c r="AD213" s="212"/>
      <c r="AE213" s="212"/>
      <c r="AF213" s="212"/>
      <c r="AG213" s="212" t="s">
        <v>236</v>
      </c>
      <c r="AH213" s="212">
        <v>5</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5">
      <c r="A214" s="230"/>
      <c r="B214" s="231"/>
      <c r="C214" s="268" t="s">
        <v>478</v>
      </c>
      <c r="D214" s="236"/>
      <c r="E214" s="237">
        <v>0.25545000000000001</v>
      </c>
      <c r="F214" s="234"/>
      <c r="G214" s="234"/>
      <c r="H214" s="234"/>
      <c r="I214" s="234"/>
      <c r="J214" s="234"/>
      <c r="K214" s="234"/>
      <c r="L214" s="234"/>
      <c r="M214" s="234"/>
      <c r="N214" s="233"/>
      <c r="O214" s="233"/>
      <c r="P214" s="233"/>
      <c r="Q214" s="233"/>
      <c r="R214" s="234"/>
      <c r="S214" s="234"/>
      <c r="T214" s="234"/>
      <c r="U214" s="234"/>
      <c r="V214" s="234"/>
      <c r="W214" s="234"/>
      <c r="X214" s="234"/>
      <c r="Y214" s="234"/>
      <c r="Z214" s="212"/>
      <c r="AA214" s="212"/>
      <c r="AB214" s="212"/>
      <c r="AC214" s="212"/>
      <c r="AD214" s="212"/>
      <c r="AE214" s="212"/>
      <c r="AF214" s="212"/>
      <c r="AG214" s="212" t="s">
        <v>236</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5">
      <c r="A215" s="230"/>
      <c r="B215" s="231"/>
      <c r="C215" s="268" t="s">
        <v>479</v>
      </c>
      <c r="D215" s="236"/>
      <c r="E215" s="237">
        <v>7.9369999999999996E-2</v>
      </c>
      <c r="F215" s="234"/>
      <c r="G215" s="234"/>
      <c r="H215" s="234"/>
      <c r="I215" s="234"/>
      <c r="J215" s="234"/>
      <c r="K215" s="234"/>
      <c r="L215" s="234"/>
      <c r="M215" s="234"/>
      <c r="N215" s="233"/>
      <c r="O215" s="233"/>
      <c r="P215" s="233"/>
      <c r="Q215" s="233"/>
      <c r="R215" s="234"/>
      <c r="S215" s="234"/>
      <c r="T215" s="234"/>
      <c r="U215" s="234"/>
      <c r="V215" s="234"/>
      <c r="W215" s="234"/>
      <c r="X215" s="234"/>
      <c r="Y215" s="234"/>
      <c r="Z215" s="212"/>
      <c r="AA215" s="212"/>
      <c r="AB215" s="212"/>
      <c r="AC215" s="212"/>
      <c r="AD215" s="212"/>
      <c r="AE215" s="212"/>
      <c r="AF215" s="212"/>
      <c r="AG215" s="212" t="s">
        <v>236</v>
      </c>
      <c r="AH215" s="212">
        <v>5</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5">
      <c r="A216" s="230"/>
      <c r="B216" s="231"/>
      <c r="C216" s="268" t="s">
        <v>480</v>
      </c>
      <c r="D216" s="236"/>
      <c r="E216" s="237">
        <v>1.8489999999999999E-2</v>
      </c>
      <c r="F216" s="234"/>
      <c r="G216" s="234"/>
      <c r="H216" s="234"/>
      <c r="I216" s="234"/>
      <c r="J216" s="234"/>
      <c r="K216" s="234"/>
      <c r="L216" s="234"/>
      <c r="M216" s="234"/>
      <c r="N216" s="233"/>
      <c r="O216" s="233"/>
      <c r="P216" s="233"/>
      <c r="Q216" s="233"/>
      <c r="R216" s="234"/>
      <c r="S216" s="234"/>
      <c r="T216" s="234"/>
      <c r="U216" s="234"/>
      <c r="V216" s="234"/>
      <c r="W216" s="234"/>
      <c r="X216" s="234"/>
      <c r="Y216" s="234"/>
      <c r="Z216" s="212"/>
      <c r="AA216" s="212"/>
      <c r="AB216" s="212"/>
      <c r="AC216" s="212"/>
      <c r="AD216" s="212"/>
      <c r="AE216" s="212"/>
      <c r="AF216" s="212"/>
      <c r="AG216" s="212" t="s">
        <v>236</v>
      </c>
      <c r="AH216" s="212">
        <v>5</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5">
      <c r="A217" s="230"/>
      <c r="B217" s="231"/>
      <c r="C217" s="268" t="s">
        <v>481</v>
      </c>
      <c r="D217" s="236"/>
      <c r="E217" s="237">
        <v>2.3408000000000002</v>
      </c>
      <c r="F217" s="234"/>
      <c r="G217" s="234"/>
      <c r="H217" s="234"/>
      <c r="I217" s="234"/>
      <c r="J217" s="234"/>
      <c r="K217" s="234"/>
      <c r="L217" s="234"/>
      <c r="M217" s="234"/>
      <c r="N217" s="233"/>
      <c r="O217" s="233"/>
      <c r="P217" s="233"/>
      <c r="Q217" s="233"/>
      <c r="R217" s="234"/>
      <c r="S217" s="234"/>
      <c r="T217" s="234"/>
      <c r="U217" s="234"/>
      <c r="V217" s="234"/>
      <c r="W217" s="234"/>
      <c r="X217" s="234"/>
      <c r="Y217" s="234"/>
      <c r="Z217" s="212"/>
      <c r="AA217" s="212"/>
      <c r="AB217" s="212"/>
      <c r="AC217" s="212"/>
      <c r="AD217" s="212"/>
      <c r="AE217" s="212"/>
      <c r="AF217" s="212"/>
      <c r="AG217" s="212" t="s">
        <v>236</v>
      </c>
      <c r="AH217" s="212">
        <v>5</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49">
        <v>66</v>
      </c>
      <c r="B218" s="250" t="s">
        <v>482</v>
      </c>
      <c r="C218" s="266" t="s">
        <v>483</v>
      </c>
      <c r="D218" s="251" t="s">
        <v>396</v>
      </c>
      <c r="E218" s="252">
        <v>5.6696299999999997</v>
      </c>
      <c r="F218" s="253"/>
      <c r="G218" s="254">
        <f>ROUND(E218*F218,2)</f>
        <v>0</v>
      </c>
      <c r="H218" s="235"/>
      <c r="I218" s="234">
        <f>ROUND(E218*H218,2)</f>
        <v>0</v>
      </c>
      <c r="J218" s="235"/>
      <c r="K218" s="234">
        <f>ROUND(E218*J218,2)</f>
        <v>0</v>
      </c>
      <c r="L218" s="234">
        <v>21</v>
      </c>
      <c r="M218" s="234">
        <f>G218*(1+L218/100)</f>
        <v>0</v>
      </c>
      <c r="N218" s="233">
        <v>1.6500000000000001E-2</v>
      </c>
      <c r="O218" s="233">
        <f>ROUND(E218*N218,2)</f>
        <v>0.09</v>
      </c>
      <c r="P218" s="233">
        <v>0</v>
      </c>
      <c r="Q218" s="233">
        <f>ROUND(E218*P218,2)</f>
        <v>0</v>
      </c>
      <c r="R218" s="234"/>
      <c r="S218" s="234" t="s">
        <v>232</v>
      </c>
      <c r="T218" s="234" t="s">
        <v>232</v>
      </c>
      <c r="U218" s="234">
        <v>0</v>
      </c>
      <c r="V218" s="234">
        <f>ROUND(E218*U218,2)</f>
        <v>0</v>
      </c>
      <c r="W218" s="234"/>
      <c r="X218" s="234" t="s">
        <v>233</v>
      </c>
      <c r="Y218" s="234" t="s">
        <v>225</v>
      </c>
      <c r="Z218" s="212"/>
      <c r="AA218" s="212"/>
      <c r="AB218" s="212"/>
      <c r="AC218" s="212"/>
      <c r="AD218" s="212"/>
      <c r="AE218" s="212"/>
      <c r="AF218" s="212"/>
      <c r="AG218" s="212" t="s">
        <v>234</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5">
      <c r="A219" s="230"/>
      <c r="B219" s="231"/>
      <c r="C219" s="268" t="s">
        <v>476</v>
      </c>
      <c r="D219" s="236"/>
      <c r="E219" s="237">
        <v>1.6154900000000001</v>
      </c>
      <c r="F219" s="234"/>
      <c r="G219" s="234"/>
      <c r="H219" s="234"/>
      <c r="I219" s="234"/>
      <c r="J219" s="234"/>
      <c r="K219" s="234"/>
      <c r="L219" s="234"/>
      <c r="M219" s="234"/>
      <c r="N219" s="233"/>
      <c r="O219" s="233"/>
      <c r="P219" s="233"/>
      <c r="Q219" s="233"/>
      <c r="R219" s="234"/>
      <c r="S219" s="234"/>
      <c r="T219" s="234"/>
      <c r="U219" s="234"/>
      <c r="V219" s="234"/>
      <c r="W219" s="234"/>
      <c r="X219" s="234"/>
      <c r="Y219" s="234"/>
      <c r="Z219" s="212"/>
      <c r="AA219" s="212"/>
      <c r="AB219" s="212"/>
      <c r="AC219" s="212"/>
      <c r="AD219" s="212"/>
      <c r="AE219" s="212"/>
      <c r="AF219" s="212"/>
      <c r="AG219" s="212" t="s">
        <v>236</v>
      </c>
      <c r="AH219" s="212">
        <v>5</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5">
      <c r="A220" s="230"/>
      <c r="B220" s="231"/>
      <c r="C220" s="268" t="s">
        <v>477</v>
      </c>
      <c r="D220" s="236"/>
      <c r="E220" s="237">
        <v>1.6154900000000001</v>
      </c>
      <c r="F220" s="234"/>
      <c r="G220" s="234"/>
      <c r="H220" s="234"/>
      <c r="I220" s="234"/>
      <c r="J220" s="234"/>
      <c r="K220" s="234"/>
      <c r="L220" s="234"/>
      <c r="M220" s="234"/>
      <c r="N220" s="233"/>
      <c r="O220" s="233"/>
      <c r="P220" s="233"/>
      <c r="Q220" s="233"/>
      <c r="R220" s="234"/>
      <c r="S220" s="234"/>
      <c r="T220" s="234"/>
      <c r="U220" s="234"/>
      <c r="V220" s="234"/>
      <c r="W220" s="234"/>
      <c r="X220" s="234"/>
      <c r="Y220" s="234"/>
      <c r="Z220" s="212"/>
      <c r="AA220" s="212"/>
      <c r="AB220" s="212"/>
      <c r="AC220" s="212"/>
      <c r="AD220" s="212"/>
      <c r="AE220" s="212"/>
      <c r="AF220" s="212"/>
      <c r="AG220" s="212" t="s">
        <v>236</v>
      </c>
      <c r="AH220" s="212">
        <v>5</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5">
      <c r="A221" s="230"/>
      <c r="B221" s="231"/>
      <c r="C221" s="268" t="s">
        <v>480</v>
      </c>
      <c r="D221" s="236"/>
      <c r="E221" s="237">
        <v>1.8489999999999999E-2</v>
      </c>
      <c r="F221" s="234"/>
      <c r="G221" s="234"/>
      <c r="H221" s="234"/>
      <c r="I221" s="234"/>
      <c r="J221" s="234"/>
      <c r="K221" s="234"/>
      <c r="L221" s="234"/>
      <c r="M221" s="234"/>
      <c r="N221" s="233"/>
      <c r="O221" s="233"/>
      <c r="P221" s="233"/>
      <c r="Q221" s="233"/>
      <c r="R221" s="234"/>
      <c r="S221" s="234"/>
      <c r="T221" s="234"/>
      <c r="U221" s="234"/>
      <c r="V221" s="234"/>
      <c r="W221" s="234"/>
      <c r="X221" s="234"/>
      <c r="Y221" s="234"/>
      <c r="Z221" s="212"/>
      <c r="AA221" s="212"/>
      <c r="AB221" s="212"/>
      <c r="AC221" s="212"/>
      <c r="AD221" s="212"/>
      <c r="AE221" s="212"/>
      <c r="AF221" s="212"/>
      <c r="AG221" s="212" t="s">
        <v>236</v>
      </c>
      <c r="AH221" s="212">
        <v>5</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5">
      <c r="A222" s="230"/>
      <c r="B222" s="231"/>
      <c r="C222" s="268" t="s">
        <v>479</v>
      </c>
      <c r="D222" s="236"/>
      <c r="E222" s="237">
        <v>7.9369999999999996E-2</v>
      </c>
      <c r="F222" s="234"/>
      <c r="G222" s="234"/>
      <c r="H222" s="234"/>
      <c r="I222" s="234"/>
      <c r="J222" s="234"/>
      <c r="K222" s="234"/>
      <c r="L222" s="234"/>
      <c r="M222" s="234"/>
      <c r="N222" s="233"/>
      <c r="O222" s="233"/>
      <c r="P222" s="233"/>
      <c r="Q222" s="233"/>
      <c r="R222" s="234"/>
      <c r="S222" s="234"/>
      <c r="T222" s="234"/>
      <c r="U222" s="234"/>
      <c r="V222" s="234"/>
      <c r="W222" s="234"/>
      <c r="X222" s="234"/>
      <c r="Y222" s="234"/>
      <c r="Z222" s="212"/>
      <c r="AA222" s="212"/>
      <c r="AB222" s="212"/>
      <c r="AC222" s="212"/>
      <c r="AD222" s="212"/>
      <c r="AE222" s="212"/>
      <c r="AF222" s="212"/>
      <c r="AG222" s="212" t="s">
        <v>236</v>
      </c>
      <c r="AH222" s="212">
        <v>5</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5">
      <c r="A223" s="230"/>
      <c r="B223" s="231"/>
      <c r="C223" s="268" t="s">
        <v>481</v>
      </c>
      <c r="D223" s="236"/>
      <c r="E223" s="237">
        <v>2.3408000000000002</v>
      </c>
      <c r="F223" s="234"/>
      <c r="G223" s="234"/>
      <c r="H223" s="234"/>
      <c r="I223" s="234"/>
      <c r="J223" s="234"/>
      <c r="K223" s="234"/>
      <c r="L223" s="234"/>
      <c r="M223" s="234"/>
      <c r="N223" s="233"/>
      <c r="O223" s="233"/>
      <c r="P223" s="233"/>
      <c r="Q223" s="233"/>
      <c r="R223" s="234"/>
      <c r="S223" s="234"/>
      <c r="T223" s="234"/>
      <c r="U223" s="234"/>
      <c r="V223" s="234"/>
      <c r="W223" s="234"/>
      <c r="X223" s="234"/>
      <c r="Y223" s="234"/>
      <c r="Z223" s="212"/>
      <c r="AA223" s="212"/>
      <c r="AB223" s="212"/>
      <c r="AC223" s="212"/>
      <c r="AD223" s="212"/>
      <c r="AE223" s="212"/>
      <c r="AF223" s="212"/>
      <c r="AG223" s="212" t="s">
        <v>236</v>
      </c>
      <c r="AH223" s="212">
        <v>5</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49">
        <v>67</v>
      </c>
      <c r="B224" s="250" t="s">
        <v>484</v>
      </c>
      <c r="C224" s="266" t="s">
        <v>485</v>
      </c>
      <c r="D224" s="251" t="s">
        <v>231</v>
      </c>
      <c r="E224" s="252">
        <v>13.1</v>
      </c>
      <c r="F224" s="253"/>
      <c r="G224" s="254">
        <f>ROUND(E224*F224,2)</f>
        <v>0</v>
      </c>
      <c r="H224" s="235"/>
      <c r="I224" s="234">
        <f>ROUND(E224*H224,2)</f>
        <v>0</v>
      </c>
      <c r="J224" s="235"/>
      <c r="K224" s="234">
        <f>ROUND(E224*J224,2)</f>
        <v>0</v>
      </c>
      <c r="L224" s="234">
        <v>21</v>
      </c>
      <c r="M224" s="234">
        <f>G224*(1+L224/100)</f>
        <v>0</v>
      </c>
      <c r="N224" s="233">
        <v>0</v>
      </c>
      <c r="O224" s="233">
        <f>ROUND(E224*N224,2)</f>
        <v>0</v>
      </c>
      <c r="P224" s="233">
        <v>0</v>
      </c>
      <c r="Q224" s="233">
        <f>ROUND(E224*P224,2)</f>
        <v>0</v>
      </c>
      <c r="R224" s="234"/>
      <c r="S224" s="234" t="s">
        <v>232</v>
      </c>
      <c r="T224" s="234" t="s">
        <v>232</v>
      </c>
      <c r="U224" s="234">
        <v>1.1000000000000001</v>
      </c>
      <c r="V224" s="234">
        <f>ROUND(E224*U224,2)</f>
        <v>14.41</v>
      </c>
      <c r="W224" s="234"/>
      <c r="X224" s="234" t="s">
        <v>233</v>
      </c>
      <c r="Y224" s="234" t="s">
        <v>225</v>
      </c>
      <c r="Z224" s="212"/>
      <c r="AA224" s="212"/>
      <c r="AB224" s="212"/>
      <c r="AC224" s="212"/>
      <c r="AD224" s="212"/>
      <c r="AE224" s="212"/>
      <c r="AF224" s="212"/>
      <c r="AG224" s="212" t="s">
        <v>234</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1" outlineLevel="2" x14ac:dyDescent="0.25">
      <c r="A225" s="230"/>
      <c r="B225" s="231"/>
      <c r="C225" s="267" t="s">
        <v>486</v>
      </c>
      <c r="D225" s="255"/>
      <c r="E225" s="255"/>
      <c r="F225" s="255"/>
      <c r="G225" s="255"/>
      <c r="H225" s="234"/>
      <c r="I225" s="234"/>
      <c r="J225" s="234"/>
      <c r="K225" s="234"/>
      <c r="L225" s="234"/>
      <c r="M225" s="234"/>
      <c r="N225" s="233"/>
      <c r="O225" s="233"/>
      <c r="P225" s="233"/>
      <c r="Q225" s="233"/>
      <c r="R225" s="234"/>
      <c r="S225" s="234"/>
      <c r="T225" s="234"/>
      <c r="U225" s="234"/>
      <c r="V225" s="234"/>
      <c r="W225" s="234"/>
      <c r="X225" s="234"/>
      <c r="Y225" s="234"/>
      <c r="Z225" s="212"/>
      <c r="AA225" s="212"/>
      <c r="AB225" s="212"/>
      <c r="AC225" s="212"/>
      <c r="AD225" s="212"/>
      <c r="AE225" s="212"/>
      <c r="AF225" s="212"/>
      <c r="AG225" s="212" t="s">
        <v>228</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63" t="str">
        <f>C225</f>
        <v>Instalace vrátku, uklínování v horní části dříku a osazení kladkového kolečka s lanem, včetně demontáže zařízení.</v>
      </c>
      <c r="BB225" s="212"/>
      <c r="BC225" s="212"/>
      <c r="BD225" s="212"/>
      <c r="BE225" s="212"/>
      <c r="BF225" s="212"/>
      <c r="BG225" s="212"/>
      <c r="BH225" s="212"/>
    </row>
    <row r="226" spans="1:60" outlineLevel="1" x14ac:dyDescent="0.25">
      <c r="A226" s="256">
        <v>68</v>
      </c>
      <c r="B226" s="257" t="s">
        <v>487</v>
      </c>
      <c r="C226" s="269" t="s">
        <v>488</v>
      </c>
      <c r="D226" s="258" t="s">
        <v>489</v>
      </c>
      <c r="E226" s="259">
        <v>30</v>
      </c>
      <c r="F226" s="260"/>
      <c r="G226" s="261">
        <f>ROUND(E226*F226,2)</f>
        <v>0</v>
      </c>
      <c r="H226" s="235"/>
      <c r="I226" s="234">
        <f>ROUND(E226*H226,2)</f>
        <v>0</v>
      </c>
      <c r="J226" s="235"/>
      <c r="K226" s="234">
        <f>ROUND(E226*J226,2)</f>
        <v>0</v>
      </c>
      <c r="L226" s="234">
        <v>21</v>
      </c>
      <c r="M226" s="234">
        <f>G226*(1+L226/100)</f>
        <v>0</v>
      </c>
      <c r="N226" s="233">
        <v>0</v>
      </c>
      <c r="O226" s="233">
        <f>ROUND(E226*N226,2)</f>
        <v>0</v>
      </c>
      <c r="P226" s="233">
        <v>0</v>
      </c>
      <c r="Q226" s="233">
        <f>ROUND(E226*P226,2)</f>
        <v>0</v>
      </c>
      <c r="R226" s="234"/>
      <c r="S226" s="234" t="s">
        <v>232</v>
      </c>
      <c r="T226" s="234" t="s">
        <v>232</v>
      </c>
      <c r="U226" s="234">
        <v>0</v>
      </c>
      <c r="V226" s="234">
        <f>ROUND(E226*U226,2)</f>
        <v>0</v>
      </c>
      <c r="W226" s="234"/>
      <c r="X226" s="234" t="s">
        <v>233</v>
      </c>
      <c r="Y226" s="234" t="s">
        <v>225</v>
      </c>
      <c r="Z226" s="212"/>
      <c r="AA226" s="212"/>
      <c r="AB226" s="212"/>
      <c r="AC226" s="212"/>
      <c r="AD226" s="212"/>
      <c r="AE226" s="212"/>
      <c r="AF226" s="212"/>
      <c r="AG226" s="212" t="s">
        <v>234</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49">
        <v>69</v>
      </c>
      <c r="B227" s="250" t="s">
        <v>490</v>
      </c>
      <c r="C227" s="266" t="s">
        <v>491</v>
      </c>
      <c r="D227" s="251" t="s">
        <v>247</v>
      </c>
      <c r="E227" s="252">
        <v>78</v>
      </c>
      <c r="F227" s="253"/>
      <c r="G227" s="254">
        <f>ROUND(E227*F227,2)</f>
        <v>0</v>
      </c>
      <c r="H227" s="235"/>
      <c r="I227" s="234">
        <f>ROUND(E227*H227,2)</f>
        <v>0</v>
      </c>
      <c r="J227" s="235"/>
      <c r="K227" s="234">
        <f>ROUND(E227*J227,2)</f>
        <v>0</v>
      </c>
      <c r="L227" s="234">
        <v>21</v>
      </c>
      <c r="M227" s="234">
        <f>G227*(1+L227/100)</f>
        <v>0</v>
      </c>
      <c r="N227" s="233">
        <v>1.1E-4</v>
      </c>
      <c r="O227" s="233">
        <f>ROUND(E227*N227,2)</f>
        <v>0.01</v>
      </c>
      <c r="P227" s="233">
        <v>0</v>
      </c>
      <c r="Q227" s="233">
        <f>ROUND(E227*P227,2)</f>
        <v>0</v>
      </c>
      <c r="R227" s="234" t="s">
        <v>259</v>
      </c>
      <c r="S227" s="234" t="s">
        <v>232</v>
      </c>
      <c r="T227" s="234" t="s">
        <v>232</v>
      </c>
      <c r="U227" s="234">
        <v>0</v>
      </c>
      <c r="V227" s="234">
        <f>ROUND(E227*U227,2)</f>
        <v>0</v>
      </c>
      <c r="W227" s="234"/>
      <c r="X227" s="234" t="s">
        <v>260</v>
      </c>
      <c r="Y227" s="234" t="s">
        <v>225</v>
      </c>
      <c r="Z227" s="212"/>
      <c r="AA227" s="212"/>
      <c r="AB227" s="212"/>
      <c r="AC227" s="212"/>
      <c r="AD227" s="212"/>
      <c r="AE227" s="212"/>
      <c r="AF227" s="212"/>
      <c r="AG227" s="212" t="s">
        <v>261</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5">
      <c r="A228" s="230"/>
      <c r="B228" s="231"/>
      <c r="C228" s="268" t="s">
        <v>492</v>
      </c>
      <c r="D228" s="236"/>
      <c r="E228" s="237">
        <v>39</v>
      </c>
      <c r="F228" s="234"/>
      <c r="G228" s="234"/>
      <c r="H228" s="234"/>
      <c r="I228" s="234"/>
      <c r="J228" s="234"/>
      <c r="K228" s="234"/>
      <c r="L228" s="234"/>
      <c r="M228" s="234"/>
      <c r="N228" s="233"/>
      <c r="O228" s="233"/>
      <c r="P228" s="233"/>
      <c r="Q228" s="233"/>
      <c r="R228" s="234"/>
      <c r="S228" s="234"/>
      <c r="T228" s="234"/>
      <c r="U228" s="234"/>
      <c r="V228" s="234"/>
      <c r="W228" s="234"/>
      <c r="X228" s="234"/>
      <c r="Y228" s="234"/>
      <c r="Z228" s="212"/>
      <c r="AA228" s="212"/>
      <c r="AB228" s="212"/>
      <c r="AC228" s="212"/>
      <c r="AD228" s="212"/>
      <c r="AE228" s="212"/>
      <c r="AF228" s="212"/>
      <c r="AG228" s="212" t="s">
        <v>236</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5">
      <c r="A229" s="230"/>
      <c r="B229" s="231"/>
      <c r="C229" s="270" t="s">
        <v>493</v>
      </c>
      <c r="D229" s="238"/>
      <c r="E229" s="239">
        <v>39</v>
      </c>
      <c r="F229" s="234"/>
      <c r="G229" s="234"/>
      <c r="H229" s="234"/>
      <c r="I229" s="234"/>
      <c r="J229" s="234"/>
      <c r="K229" s="234"/>
      <c r="L229" s="234"/>
      <c r="M229" s="234"/>
      <c r="N229" s="233"/>
      <c r="O229" s="233"/>
      <c r="P229" s="233"/>
      <c r="Q229" s="233"/>
      <c r="R229" s="234"/>
      <c r="S229" s="234"/>
      <c r="T229" s="234"/>
      <c r="U229" s="234"/>
      <c r="V229" s="234"/>
      <c r="W229" s="234"/>
      <c r="X229" s="234"/>
      <c r="Y229" s="234"/>
      <c r="Z229" s="212"/>
      <c r="AA229" s="212"/>
      <c r="AB229" s="212"/>
      <c r="AC229" s="212"/>
      <c r="AD229" s="212"/>
      <c r="AE229" s="212"/>
      <c r="AF229" s="212"/>
      <c r="AG229" s="212" t="s">
        <v>236</v>
      </c>
      <c r="AH229" s="212">
        <v>4</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49">
        <v>70</v>
      </c>
      <c r="B230" s="250" t="s">
        <v>494</v>
      </c>
      <c r="C230" s="266" t="s">
        <v>495</v>
      </c>
      <c r="D230" s="251" t="s">
        <v>247</v>
      </c>
      <c r="E230" s="252">
        <v>39</v>
      </c>
      <c r="F230" s="253"/>
      <c r="G230" s="254">
        <f>ROUND(E230*F230,2)</f>
        <v>0</v>
      </c>
      <c r="H230" s="235"/>
      <c r="I230" s="234">
        <f>ROUND(E230*H230,2)</f>
        <v>0</v>
      </c>
      <c r="J230" s="235"/>
      <c r="K230" s="234">
        <f>ROUND(E230*J230,2)</f>
        <v>0</v>
      </c>
      <c r="L230" s="234">
        <v>21</v>
      </c>
      <c r="M230" s="234">
        <f>G230*(1+L230/100)</f>
        <v>0</v>
      </c>
      <c r="N230" s="233">
        <v>6.9999999999999994E-5</v>
      </c>
      <c r="O230" s="233">
        <f>ROUND(E230*N230,2)</f>
        <v>0</v>
      </c>
      <c r="P230" s="233">
        <v>0</v>
      </c>
      <c r="Q230" s="233">
        <f>ROUND(E230*P230,2)</f>
        <v>0</v>
      </c>
      <c r="R230" s="234" t="s">
        <v>259</v>
      </c>
      <c r="S230" s="234" t="s">
        <v>232</v>
      </c>
      <c r="T230" s="234" t="s">
        <v>232</v>
      </c>
      <c r="U230" s="234">
        <v>0</v>
      </c>
      <c r="V230" s="234">
        <f>ROUND(E230*U230,2)</f>
        <v>0</v>
      </c>
      <c r="W230" s="234"/>
      <c r="X230" s="234" t="s">
        <v>260</v>
      </c>
      <c r="Y230" s="234" t="s">
        <v>225</v>
      </c>
      <c r="Z230" s="212"/>
      <c r="AA230" s="212"/>
      <c r="AB230" s="212"/>
      <c r="AC230" s="212"/>
      <c r="AD230" s="212"/>
      <c r="AE230" s="212"/>
      <c r="AF230" s="212"/>
      <c r="AG230" s="212" t="s">
        <v>261</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5">
      <c r="A231" s="230"/>
      <c r="B231" s="231"/>
      <c r="C231" s="268" t="s">
        <v>496</v>
      </c>
      <c r="D231" s="236"/>
      <c r="E231" s="237">
        <v>39</v>
      </c>
      <c r="F231" s="234"/>
      <c r="G231" s="234"/>
      <c r="H231" s="234"/>
      <c r="I231" s="234"/>
      <c r="J231" s="234"/>
      <c r="K231" s="234"/>
      <c r="L231" s="234"/>
      <c r="M231" s="234"/>
      <c r="N231" s="233"/>
      <c r="O231" s="233"/>
      <c r="P231" s="233"/>
      <c r="Q231" s="233"/>
      <c r="R231" s="234"/>
      <c r="S231" s="234"/>
      <c r="T231" s="234"/>
      <c r="U231" s="234"/>
      <c r="V231" s="234"/>
      <c r="W231" s="234"/>
      <c r="X231" s="234"/>
      <c r="Y231" s="234"/>
      <c r="Z231" s="212"/>
      <c r="AA231" s="212"/>
      <c r="AB231" s="212"/>
      <c r="AC231" s="212"/>
      <c r="AD231" s="212"/>
      <c r="AE231" s="212"/>
      <c r="AF231" s="212"/>
      <c r="AG231" s="212" t="s">
        <v>236</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0.399999999999999" outlineLevel="1" x14ac:dyDescent="0.25">
      <c r="A232" s="249">
        <v>71</v>
      </c>
      <c r="B232" s="250" t="s">
        <v>497</v>
      </c>
      <c r="C232" s="266" t="s">
        <v>498</v>
      </c>
      <c r="D232" s="251" t="s">
        <v>396</v>
      </c>
      <c r="E232" s="252">
        <v>1.8489999999999999E-2</v>
      </c>
      <c r="F232" s="253"/>
      <c r="G232" s="254">
        <f>ROUND(E232*F232,2)</f>
        <v>0</v>
      </c>
      <c r="H232" s="235"/>
      <c r="I232" s="234">
        <f>ROUND(E232*H232,2)</f>
        <v>0</v>
      </c>
      <c r="J232" s="235"/>
      <c r="K232" s="234">
        <f>ROUND(E232*J232,2)</f>
        <v>0</v>
      </c>
      <c r="L232" s="234">
        <v>21</v>
      </c>
      <c r="M232" s="234">
        <f>G232*(1+L232/100)</f>
        <v>0</v>
      </c>
      <c r="N232" s="233">
        <v>0.55000000000000004</v>
      </c>
      <c r="O232" s="233">
        <f>ROUND(E232*N232,2)</f>
        <v>0.01</v>
      </c>
      <c r="P232" s="233">
        <v>0</v>
      </c>
      <c r="Q232" s="233">
        <f>ROUND(E232*P232,2)</f>
        <v>0</v>
      </c>
      <c r="R232" s="234" t="s">
        <v>259</v>
      </c>
      <c r="S232" s="234" t="s">
        <v>232</v>
      </c>
      <c r="T232" s="234" t="s">
        <v>232</v>
      </c>
      <c r="U232" s="234">
        <v>0</v>
      </c>
      <c r="V232" s="234">
        <f>ROUND(E232*U232,2)</f>
        <v>0</v>
      </c>
      <c r="W232" s="234"/>
      <c r="X232" s="234" t="s">
        <v>260</v>
      </c>
      <c r="Y232" s="234" t="s">
        <v>225</v>
      </c>
      <c r="Z232" s="212"/>
      <c r="AA232" s="212"/>
      <c r="AB232" s="212"/>
      <c r="AC232" s="212"/>
      <c r="AD232" s="212"/>
      <c r="AE232" s="212"/>
      <c r="AF232" s="212"/>
      <c r="AG232" s="212" t="s">
        <v>261</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20.399999999999999" outlineLevel="2" x14ac:dyDescent="0.25">
      <c r="A233" s="230"/>
      <c r="B233" s="231"/>
      <c r="C233" s="268" t="s">
        <v>499</v>
      </c>
      <c r="D233" s="236"/>
      <c r="E233" s="237">
        <v>1.8489999999999999E-2</v>
      </c>
      <c r="F233" s="234"/>
      <c r="G233" s="234"/>
      <c r="H233" s="234"/>
      <c r="I233" s="234"/>
      <c r="J233" s="234"/>
      <c r="K233" s="234"/>
      <c r="L233" s="234"/>
      <c r="M233" s="234"/>
      <c r="N233" s="233"/>
      <c r="O233" s="233"/>
      <c r="P233" s="233"/>
      <c r="Q233" s="233"/>
      <c r="R233" s="234"/>
      <c r="S233" s="234"/>
      <c r="T233" s="234"/>
      <c r="U233" s="234"/>
      <c r="V233" s="234"/>
      <c r="W233" s="234"/>
      <c r="X233" s="234"/>
      <c r="Y233" s="234"/>
      <c r="Z233" s="212"/>
      <c r="AA233" s="212"/>
      <c r="AB233" s="212"/>
      <c r="AC233" s="212"/>
      <c r="AD233" s="212"/>
      <c r="AE233" s="212"/>
      <c r="AF233" s="212"/>
      <c r="AG233" s="212" t="s">
        <v>236</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0.399999999999999" outlineLevel="1" x14ac:dyDescent="0.25">
      <c r="A234" s="249">
        <v>72</v>
      </c>
      <c r="B234" s="250" t="s">
        <v>500</v>
      </c>
      <c r="C234" s="266" t="s">
        <v>501</v>
      </c>
      <c r="D234" s="251" t="s">
        <v>265</v>
      </c>
      <c r="E234" s="252">
        <v>117.04</v>
      </c>
      <c r="F234" s="253"/>
      <c r="G234" s="254">
        <f>ROUND(E234*F234,2)</f>
        <v>0</v>
      </c>
      <c r="H234" s="235"/>
      <c r="I234" s="234">
        <f>ROUND(E234*H234,2)</f>
        <v>0</v>
      </c>
      <c r="J234" s="235"/>
      <c r="K234" s="234">
        <f>ROUND(E234*J234,2)</f>
        <v>0</v>
      </c>
      <c r="L234" s="234">
        <v>21</v>
      </c>
      <c r="M234" s="234">
        <f>G234*(1+L234/100)</f>
        <v>0</v>
      </c>
      <c r="N234" s="233">
        <v>0.55000000000000004</v>
      </c>
      <c r="O234" s="233">
        <f>ROUND(E234*N234,2)</f>
        <v>64.37</v>
      </c>
      <c r="P234" s="233">
        <v>0</v>
      </c>
      <c r="Q234" s="233">
        <f>ROUND(E234*P234,2)</f>
        <v>0</v>
      </c>
      <c r="R234" s="234" t="s">
        <v>259</v>
      </c>
      <c r="S234" s="234" t="s">
        <v>232</v>
      </c>
      <c r="T234" s="234" t="s">
        <v>232</v>
      </c>
      <c r="U234" s="234">
        <v>0</v>
      </c>
      <c r="V234" s="234">
        <f>ROUND(E234*U234,2)</f>
        <v>0</v>
      </c>
      <c r="W234" s="234"/>
      <c r="X234" s="234" t="s">
        <v>260</v>
      </c>
      <c r="Y234" s="234" t="s">
        <v>225</v>
      </c>
      <c r="Z234" s="212"/>
      <c r="AA234" s="212"/>
      <c r="AB234" s="212"/>
      <c r="AC234" s="212"/>
      <c r="AD234" s="212"/>
      <c r="AE234" s="212"/>
      <c r="AF234" s="212"/>
      <c r="AG234" s="212" t="s">
        <v>261</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5">
      <c r="A235" s="230"/>
      <c r="B235" s="231"/>
      <c r="C235" s="268" t="s">
        <v>502</v>
      </c>
      <c r="D235" s="236"/>
      <c r="E235" s="237">
        <v>117.04</v>
      </c>
      <c r="F235" s="234"/>
      <c r="G235" s="234"/>
      <c r="H235" s="234"/>
      <c r="I235" s="234"/>
      <c r="J235" s="234"/>
      <c r="K235" s="234"/>
      <c r="L235" s="234"/>
      <c r="M235" s="234"/>
      <c r="N235" s="233"/>
      <c r="O235" s="233"/>
      <c r="P235" s="233"/>
      <c r="Q235" s="233"/>
      <c r="R235" s="234"/>
      <c r="S235" s="234"/>
      <c r="T235" s="234"/>
      <c r="U235" s="234"/>
      <c r="V235" s="234"/>
      <c r="W235" s="234"/>
      <c r="X235" s="234"/>
      <c r="Y235" s="234"/>
      <c r="Z235" s="212"/>
      <c r="AA235" s="212"/>
      <c r="AB235" s="212"/>
      <c r="AC235" s="212"/>
      <c r="AD235" s="212"/>
      <c r="AE235" s="212"/>
      <c r="AF235" s="212"/>
      <c r="AG235" s="212" t="s">
        <v>236</v>
      </c>
      <c r="AH235" s="212">
        <v>5</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5">
      <c r="A236" s="249">
        <v>73</v>
      </c>
      <c r="B236" s="250" t="s">
        <v>503</v>
      </c>
      <c r="C236" s="266" t="s">
        <v>504</v>
      </c>
      <c r="D236" s="251" t="s">
        <v>396</v>
      </c>
      <c r="E236" s="252">
        <v>7.9369999999999996E-2</v>
      </c>
      <c r="F236" s="253"/>
      <c r="G236" s="254">
        <f>ROUND(E236*F236,2)</f>
        <v>0</v>
      </c>
      <c r="H236" s="235"/>
      <c r="I236" s="234">
        <f>ROUND(E236*H236,2)</f>
        <v>0</v>
      </c>
      <c r="J236" s="235"/>
      <c r="K236" s="234">
        <f>ROUND(E236*J236,2)</f>
        <v>0</v>
      </c>
      <c r="L236" s="234">
        <v>21</v>
      </c>
      <c r="M236" s="234">
        <f>G236*(1+L236/100)</f>
        <v>0</v>
      </c>
      <c r="N236" s="233">
        <v>0.55000000000000004</v>
      </c>
      <c r="O236" s="233">
        <f>ROUND(E236*N236,2)</f>
        <v>0.04</v>
      </c>
      <c r="P236" s="233">
        <v>0</v>
      </c>
      <c r="Q236" s="233">
        <f>ROUND(E236*P236,2)</f>
        <v>0</v>
      </c>
      <c r="R236" s="234" t="s">
        <v>259</v>
      </c>
      <c r="S236" s="234" t="s">
        <v>232</v>
      </c>
      <c r="T236" s="234" t="s">
        <v>232</v>
      </c>
      <c r="U236" s="234">
        <v>0</v>
      </c>
      <c r="V236" s="234">
        <f>ROUND(E236*U236,2)</f>
        <v>0</v>
      </c>
      <c r="W236" s="234"/>
      <c r="X236" s="234" t="s">
        <v>260</v>
      </c>
      <c r="Y236" s="234" t="s">
        <v>225</v>
      </c>
      <c r="Z236" s="212"/>
      <c r="AA236" s="212"/>
      <c r="AB236" s="212"/>
      <c r="AC236" s="212"/>
      <c r="AD236" s="212"/>
      <c r="AE236" s="212"/>
      <c r="AF236" s="212"/>
      <c r="AG236" s="212" t="s">
        <v>261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5">
      <c r="A237" s="230"/>
      <c r="B237" s="231"/>
      <c r="C237" s="268" t="s">
        <v>505</v>
      </c>
      <c r="D237" s="236"/>
      <c r="E237" s="237">
        <v>7.9369999999999996E-2</v>
      </c>
      <c r="F237" s="234"/>
      <c r="G237" s="234"/>
      <c r="H237" s="234"/>
      <c r="I237" s="234"/>
      <c r="J237" s="234"/>
      <c r="K237" s="234"/>
      <c r="L237" s="234"/>
      <c r="M237" s="234"/>
      <c r="N237" s="233"/>
      <c r="O237" s="233"/>
      <c r="P237" s="233"/>
      <c r="Q237" s="233"/>
      <c r="R237" s="234"/>
      <c r="S237" s="234"/>
      <c r="T237" s="234"/>
      <c r="U237" s="234"/>
      <c r="V237" s="234"/>
      <c r="W237" s="234"/>
      <c r="X237" s="234"/>
      <c r="Y237" s="234"/>
      <c r="Z237" s="212"/>
      <c r="AA237" s="212"/>
      <c r="AB237" s="212"/>
      <c r="AC237" s="212"/>
      <c r="AD237" s="212"/>
      <c r="AE237" s="212"/>
      <c r="AF237" s="212"/>
      <c r="AG237" s="212" t="s">
        <v>236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x14ac:dyDescent="0.25">
      <c r="A238" s="242" t="s">
        <v>217</v>
      </c>
      <c r="B238" s="243" t="s">
        <v>166</v>
      </c>
      <c r="C238" s="265" t="s">
        <v>167</v>
      </c>
      <c r="D238" s="244"/>
      <c r="E238" s="245"/>
      <c r="F238" s="246"/>
      <c r="G238" s="247">
        <f>SUMIF(AG239:AG328,"&lt;&gt;NOR",G239:G328)</f>
        <v>0</v>
      </c>
      <c r="H238" s="241"/>
      <c r="I238" s="241">
        <f>SUM(I239:I328)</f>
        <v>0</v>
      </c>
      <c r="J238" s="241"/>
      <c r="K238" s="241">
        <f>SUM(K239:K328)</f>
        <v>0</v>
      </c>
      <c r="L238" s="241"/>
      <c r="M238" s="241">
        <f>SUM(M239:M328)</f>
        <v>0</v>
      </c>
      <c r="N238" s="240"/>
      <c r="O238" s="240">
        <f>SUM(O239:O328)</f>
        <v>4.1399999999999997</v>
      </c>
      <c r="P238" s="240"/>
      <c r="Q238" s="240">
        <f>SUM(Q239:Q328)</f>
        <v>0.92999999999999994</v>
      </c>
      <c r="R238" s="241"/>
      <c r="S238" s="241"/>
      <c r="T238" s="241"/>
      <c r="U238" s="241"/>
      <c r="V238" s="241">
        <f>SUM(V239:V328)</f>
        <v>1077.7000000000007</v>
      </c>
      <c r="W238" s="241"/>
      <c r="X238" s="241"/>
      <c r="Y238" s="241"/>
      <c r="AG238" t="s">
        <v>218</v>
      </c>
    </row>
    <row r="239" spans="1:60" outlineLevel="1" x14ac:dyDescent="0.25">
      <c r="A239" s="249">
        <v>74</v>
      </c>
      <c r="B239" s="250" t="s">
        <v>506</v>
      </c>
      <c r="C239" s="266" t="s">
        <v>507</v>
      </c>
      <c r="D239" s="251" t="s">
        <v>265</v>
      </c>
      <c r="E239" s="252">
        <v>19.3</v>
      </c>
      <c r="F239" s="253"/>
      <c r="G239" s="254">
        <f>ROUND(E239*F239,2)</f>
        <v>0</v>
      </c>
      <c r="H239" s="235"/>
      <c r="I239" s="234">
        <f>ROUND(E239*H239,2)</f>
        <v>0</v>
      </c>
      <c r="J239" s="235"/>
      <c r="K239" s="234">
        <f>ROUND(E239*J239,2)</f>
        <v>0</v>
      </c>
      <c r="L239" s="234">
        <v>21</v>
      </c>
      <c r="M239" s="234">
        <f>G239*(1+L239/100)</f>
        <v>0</v>
      </c>
      <c r="N239" s="233">
        <v>1.9800000000000002E-2</v>
      </c>
      <c r="O239" s="233">
        <f>ROUND(E239*N239,2)</f>
        <v>0.38</v>
      </c>
      <c r="P239" s="233">
        <v>0</v>
      </c>
      <c r="Q239" s="233">
        <f>ROUND(E239*P239,2)</f>
        <v>0</v>
      </c>
      <c r="R239" s="234"/>
      <c r="S239" s="234" t="s">
        <v>232</v>
      </c>
      <c r="T239" s="234" t="s">
        <v>232</v>
      </c>
      <c r="U239" s="234">
        <v>1.6589799999999999</v>
      </c>
      <c r="V239" s="234">
        <f>ROUND(E239*U239,2)</f>
        <v>32.020000000000003</v>
      </c>
      <c r="W239" s="234"/>
      <c r="X239" s="234" t="s">
        <v>233</v>
      </c>
      <c r="Y239" s="234" t="s">
        <v>225</v>
      </c>
      <c r="Z239" s="212"/>
      <c r="AA239" s="212"/>
      <c r="AB239" s="212"/>
      <c r="AC239" s="212"/>
      <c r="AD239" s="212"/>
      <c r="AE239" s="212"/>
      <c r="AF239" s="212"/>
      <c r="AG239" s="212" t="s">
        <v>234</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5">
      <c r="A240" s="230"/>
      <c r="B240" s="231"/>
      <c r="C240" s="267" t="s">
        <v>508</v>
      </c>
      <c r="D240" s="255"/>
      <c r="E240" s="255"/>
      <c r="F240" s="255"/>
      <c r="G240" s="255"/>
      <c r="H240" s="234"/>
      <c r="I240" s="234"/>
      <c r="J240" s="234"/>
      <c r="K240" s="234"/>
      <c r="L240" s="234"/>
      <c r="M240" s="234"/>
      <c r="N240" s="233"/>
      <c r="O240" s="233"/>
      <c r="P240" s="233"/>
      <c r="Q240" s="233"/>
      <c r="R240" s="234"/>
      <c r="S240" s="234"/>
      <c r="T240" s="234"/>
      <c r="U240" s="234"/>
      <c r="V240" s="234"/>
      <c r="W240" s="234"/>
      <c r="X240" s="234"/>
      <c r="Y240" s="234"/>
      <c r="Z240" s="212"/>
      <c r="AA240" s="212"/>
      <c r="AB240" s="212"/>
      <c r="AC240" s="212"/>
      <c r="AD240" s="212"/>
      <c r="AE240" s="212"/>
      <c r="AF240" s="212"/>
      <c r="AG240" s="212" t="s">
        <v>228</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5">
      <c r="A241" s="230"/>
      <c r="B241" s="231"/>
      <c r="C241" s="268" t="s">
        <v>509</v>
      </c>
      <c r="D241" s="236"/>
      <c r="E241" s="237">
        <v>3.5</v>
      </c>
      <c r="F241" s="234"/>
      <c r="G241" s="234"/>
      <c r="H241" s="234"/>
      <c r="I241" s="234"/>
      <c r="J241" s="234"/>
      <c r="K241" s="234"/>
      <c r="L241" s="234"/>
      <c r="M241" s="234"/>
      <c r="N241" s="233"/>
      <c r="O241" s="233"/>
      <c r="P241" s="233"/>
      <c r="Q241" s="233"/>
      <c r="R241" s="234"/>
      <c r="S241" s="234"/>
      <c r="T241" s="234"/>
      <c r="U241" s="234"/>
      <c r="V241" s="234"/>
      <c r="W241" s="234"/>
      <c r="X241" s="234"/>
      <c r="Y241" s="234"/>
      <c r="Z241" s="212"/>
      <c r="AA241" s="212"/>
      <c r="AB241" s="212"/>
      <c r="AC241" s="212"/>
      <c r="AD241" s="212"/>
      <c r="AE241" s="212"/>
      <c r="AF241" s="212"/>
      <c r="AG241" s="212" t="s">
        <v>236</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5">
      <c r="A242" s="230"/>
      <c r="B242" s="231"/>
      <c r="C242" s="268" t="s">
        <v>510</v>
      </c>
      <c r="D242" s="236"/>
      <c r="E242" s="237">
        <v>5.5</v>
      </c>
      <c r="F242" s="234"/>
      <c r="G242" s="234"/>
      <c r="H242" s="234"/>
      <c r="I242" s="234"/>
      <c r="J242" s="234"/>
      <c r="K242" s="234"/>
      <c r="L242" s="234"/>
      <c r="M242" s="234"/>
      <c r="N242" s="233"/>
      <c r="O242" s="233"/>
      <c r="P242" s="233"/>
      <c r="Q242" s="233"/>
      <c r="R242" s="234"/>
      <c r="S242" s="234"/>
      <c r="T242" s="234"/>
      <c r="U242" s="234"/>
      <c r="V242" s="234"/>
      <c r="W242" s="234"/>
      <c r="X242" s="234"/>
      <c r="Y242" s="234"/>
      <c r="Z242" s="212"/>
      <c r="AA242" s="212"/>
      <c r="AB242" s="212"/>
      <c r="AC242" s="212"/>
      <c r="AD242" s="212"/>
      <c r="AE242" s="212"/>
      <c r="AF242" s="212"/>
      <c r="AG242" s="212" t="s">
        <v>236</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5">
      <c r="A243" s="230"/>
      <c r="B243" s="231"/>
      <c r="C243" s="268" t="s">
        <v>511</v>
      </c>
      <c r="D243" s="236"/>
      <c r="E243" s="237">
        <v>4.2</v>
      </c>
      <c r="F243" s="234"/>
      <c r="G243" s="234"/>
      <c r="H243" s="234"/>
      <c r="I243" s="234"/>
      <c r="J243" s="234"/>
      <c r="K243" s="234"/>
      <c r="L243" s="234"/>
      <c r="M243" s="234"/>
      <c r="N243" s="233"/>
      <c r="O243" s="233"/>
      <c r="P243" s="233"/>
      <c r="Q243" s="233"/>
      <c r="R243" s="234"/>
      <c r="S243" s="234"/>
      <c r="T243" s="234"/>
      <c r="U243" s="234"/>
      <c r="V243" s="234"/>
      <c r="W243" s="234"/>
      <c r="X243" s="234"/>
      <c r="Y243" s="234"/>
      <c r="Z243" s="212"/>
      <c r="AA243" s="212"/>
      <c r="AB243" s="212"/>
      <c r="AC243" s="212"/>
      <c r="AD243" s="212"/>
      <c r="AE243" s="212"/>
      <c r="AF243" s="212"/>
      <c r="AG243" s="212" t="s">
        <v>236</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5">
      <c r="A244" s="230"/>
      <c r="B244" s="231"/>
      <c r="C244" s="268" t="s">
        <v>512</v>
      </c>
      <c r="D244" s="236"/>
      <c r="E244" s="237">
        <v>1.5</v>
      </c>
      <c r="F244" s="234"/>
      <c r="G244" s="234"/>
      <c r="H244" s="234"/>
      <c r="I244" s="234"/>
      <c r="J244" s="234"/>
      <c r="K244" s="234"/>
      <c r="L244" s="234"/>
      <c r="M244" s="234"/>
      <c r="N244" s="233"/>
      <c r="O244" s="233"/>
      <c r="P244" s="233"/>
      <c r="Q244" s="233"/>
      <c r="R244" s="234"/>
      <c r="S244" s="234"/>
      <c r="T244" s="234"/>
      <c r="U244" s="234"/>
      <c r="V244" s="234"/>
      <c r="W244" s="234"/>
      <c r="X244" s="234"/>
      <c r="Y244" s="234"/>
      <c r="Z244" s="212"/>
      <c r="AA244" s="212"/>
      <c r="AB244" s="212"/>
      <c r="AC244" s="212"/>
      <c r="AD244" s="212"/>
      <c r="AE244" s="212"/>
      <c r="AF244" s="212"/>
      <c r="AG244" s="212" t="s">
        <v>236</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5">
      <c r="A245" s="230"/>
      <c r="B245" s="231"/>
      <c r="C245" s="268" t="s">
        <v>513</v>
      </c>
      <c r="D245" s="236"/>
      <c r="E245" s="237">
        <v>4.5999999999999996</v>
      </c>
      <c r="F245" s="234"/>
      <c r="G245" s="234"/>
      <c r="H245" s="234"/>
      <c r="I245" s="234"/>
      <c r="J245" s="234"/>
      <c r="K245" s="234"/>
      <c r="L245" s="234"/>
      <c r="M245" s="234"/>
      <c r="N245" s="233"/>
      <c r="O245" s="233"/>
      <c r="P245" s="233"/>
      <c r="Q245" s="233"/>
      <c r="R245" s="234"/>
      <c r="S245" s="234"/>
      <c r="T245" s="234"/>
      <c r="U245" s="234"/>
      <c r="V245" s="234"/>
      <c r="W245" s="234"/>
      <c r="X245" s="234"/>
      <c r="Y245" s="234"/>
      <c r="Z245" s="212"/>
      <c r="AA245" s="212"/>
      <c r="AB245" s="212"/>
      <c r="AC245" s="212"/>
      <c r="AD245" s="212"/>
      <c r="AE245" s="212"/>
      <c r="AF245" s="212"/>
      <c r="AG245" s="212" t="s">
        <v>236</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5">
      <c r="A246" s="249">
        <v>75</v>
      </c>
      <c r="B246" s="250" t="s">
        <v>514</v>
      </c>
      <c r="C246" s="266" t="s">
        <v>515</v>
      </c>
      <c r="D246" s="251" t="s">
        <v>231</v>
      </c>
      <c r="E246" s="252">
        <v>18.2</v>
      </c>
      <c r="F246" s="253"/>
      <c r="G246" s="254">
        <f>ROUND(E246*F246,2)</f>
        <v>0</v>
      </c>
      <c r="H246" s="235"/>
      <c r="I246" s="234">
        <f>ROUND(E246*H246,2)</f>
        <v>0</v>
      </c>
      <c r="J246" s="235"/>
      <c r="K246" s="234">
        <f>ROUND(E246*J246,2)</f>
        <v>0</v>
      </c>
      <c r="L246" s="234">
        <v>21</v>
      </c>
      <c r="M246" s="234">
        <f>G246*(1+L246/100)</f>
        <v>0</v>
      </c>
      <c r="N246" s="233">
        <v>6.5700000000000003E-3</v>
      </c>
      <c r="O246" s="233">
        <f>ROUND(E246*N246,2)</f>
        <v>0.12</v>
      </c>
      <c r="P246" s="233">
        <v>0</v>
      </c>
      <c r="Q246" s="233">
        <f>ROUND(E246*P246,2)</f>
        <v>0</v>
      </c>
      <c r="R246" s="234"/>
      <c r="S246" s="234" t="s">
        <v>232</v>
      </c>
      <c r="T246" s="234" t="s">
        <v>232</v>
      </c>
      <c r="U246" s="234">
        <v>0.90244999999999997</v>
      </c>
      <c r="V246" s="234">
        <f>ROUND(E246*U246,2)</f>
        <v>16.420000000000002</v>
      </c>
      <c r="W246" s="234"/>
      <c r="X246" s="234" t="s">
        <v>233</v>
      </c>
      <c r="Y246" s="234" t="s">
        <v>225</v>
      </c>
      <c r="Z246" s="212"/>
      <c r="AA246" s="212"/>
      <c r="AB246" s="212"/>
      <c r="AC246" s="212"/>
      <c r="AD246" s="212"/>
      <c r="AE246" s="212"/>
      <c r="AF246" s="212"/>
      <c r="AG246" s="212" t="s">
        <v>234</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5">
      <c r="A247" s="230"/>
      <c r="B247" s="231"/>
      <c r="C247" s="267" t="s">
        <v>508</v>
      </c>
      <c r="D247" s="255"/>
      <c r="E247" s="255"/>
      <c r="F247" s="255"/>
      <c r="G247" s="255"/>
      <c r="H247" s="234"/>
      <c r="I247" s="234"/>
      <c r="J247" s="234"/>
      <c r="K247" s="234"/>
      <c r="L247" s="234"/>
      <c r="M247" s="234"/>
      <c r="N247" s="233"/>
      <c r="O247" s="233"/>
      <c r="P247" s="233"/>
      <c r="Q247" s="233"/>
      <c r="R247" s="234"/>
      <c r="S247" s="234"/>
      <c r="T247" s="234"/>
      <c r="U247" s="234"/>
      <c r="V247" s="234"/>
      <c r="W247" s="234"/>
      <c r="X247" s="234"/>
      <c r="Y247" s="234"/>
      <c r="Z247" s="212"/>
      <c r="AA247" s="212"/>
      <c r="AB247" s="212"/>
      <c r="AC247" s="212"/>
      <c r="AD247" s="212"/>
      <c r="AE247" s="212"/>
      <c r="AF247" s="212"/>
      <c r="AG247" s="212" t="s">
        <v>228</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5">
      <c r="A248" s="230"/>
      <c r="B248" s="231"/>
      <c r="C248" s="268" t="s">
        <v>516</v>
      </c>
      <c r="D248" s="236"/>
      <c r="E248" s="237">
        <v>3</v>
      </c>
      <c r="F248" s="234"/>
      <c r="G248" s="234"/>
      <c r="H248" s="234"/>
      <c r="I248" s="234"/>
      <c r="J248" s="234"/>
      <c r="K248" s="234"/>
      <c r="L248" s="234"/>
      <c r="M248" s="234"/>
      <c r="N248" s="233"/>
      <c r="O248" s="233"/>
      <c r="P248" s="233"/>
      <c r="Q248" s="233"/>
      <c r="R248" s="234"/>
      <c r="S248" s="234"/>
      <c r="T248" s="234"/>
      <c r="U248" s="234"/>
      <c r="V248" s="234"/>
      <c r="W248" s="234"/>
      <c r="X248" s="234"/>
      <c r="Y248" s="234"/>
      <c r="Z248" s="212"/>
      <c r="AA248" s="212"/>
      <c r="AB248" s="212"/>
      <c r="AC248" s="212"/>
      <c r="AD248" s="212"/>
      <c r="AE248" s="212"/>
      <c r="AF248" s="212"/>
      <c r="AG248" s="212" t="s">
        <v>236</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5">
      <c r="A249" s="230"/>
      <c r="B249" s="231"/>
      <c r="C249" s="268" t="s">
        <v>517</v>
      </c>
      <c r="D249" s="236"/>
      <c r="E249" s="237">
        <v>5.2</v>
      </c>
      <c r="F249" s="234"/>
      <c r="G249" s="234"/>
      <c r="H249" s="234"/>
      <c r="I249" s="234"/>
      <c r="J249" s="234"/>
      <c r="K249" s="234"/>
      <c r="L249" s="234"/>
      <c r="M249" s="234"/>
      <c r="N249" s="233"/>
      <c r="O249" s="233"/>
      <c r="P249" s="233"/>
      <c r="Q249" s="233"/>
      <c r="R249" s="234"/>
      <c r="S249" s="234"/>
      <c r="T249" s="234"/>
      <c r="U249" s="234"/>
      <c r="V249" s="234"/>
      <c r="W249" s="234"/>
      <c r="X249" s="234"/>
      <c r="Y249" s="234"/>
      <c r="Z249" s="212"/>
      <c r="AA249" s="212"/>
      <c r="AB249" s="212"/>
      <c r="AC249" s="212"/>
      <c r="AD249" s="212"/>
      <c r="AE249" s="212"/>
      <c r="AF249" s="212"/>
      <c r="AG249" s="212" t="s">
        <v>236</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5">
      <c r="A250" s="230"/>
      <c r="B250" s="231"/>
      <c r="C250" s="268" t="s">
        <v>518</v>
      </c>
      <c r="D250" s="236"/>
      <c r="E250" s="237">
        <v>4</v>
      </c>
      <c r="F250" s="234"/>
      <c r="G250" s="234"/>
      <c r="H250" s="234"/>
      <c r="I250" s="234"/>
      <c r="J250" s="234"/>
      <c r="K250" s="234"/>
      <c r="L250" s="234"/>
      <c r="M250" s="234"/>
      <c r="N250" s="233"/>
      <c r="O250" s="233"/>
      <c r="P250" s="233"/>
      <c r="Q250" s="233"/>
      <c r="R250" s="234"/>
      <c r="S250" s="234"/>
      <c r="T250" s="234"/>
      <c r="U250" s="234"/>
      <c r="V250" s="234"/>
      <c r="W250" s="234"/>
      <c r="X250" s="234"/>
      <c r="Y250" s="234"/>
      <c r="Z250" s="212"/>
      <c r="AA250" s="212"/>
      <c r="AB250" s="212"/>
      <c r="AC250" s="212"/>
      <c r="AD250" s="212"/>
      <c r="AE250" s="212"/>
      <c r="AF250" s="212"/>
      <c r="AG250" s="212" t="s">
        <v>236</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5">
      <c r="A251" s="230"/>
      <c r="B251" s="231"/>
      <c r="C251" s="268" t="s">
        <v>519</v>
      </c>
      <c r="D251" s="236"/>
      <c r="E251" s="237">
        <v>1.5</v>
      </c>
      <c r="F251" s="234"/>
      <c r="G251" s="234"/>
      <c r="H251" s="234"/>
      <c r="I251" s="234"/>
      <c r="J251" s="234"/>
      <c r="K251" s="234"/>
      <c r="L251" s="234"/>
      <c r="M251" s="234"/>
      <c r="N251" s="233"/>
      <c r="O251" s="233"/>
      <c r="P251" s="233"/>
      <c r="Q251" s="233"/>
      <c r="R251" s="234"/>
      <c r="S251" s="234"/>
      <c r="T251" s="234"/>
      <c r="U251" s="234"/>
      <c r="V251" s="234"/>
      <c r="W251" s="234"/>
      <c r="X251" s="234"/>
      <c r="Y251" s="234"/>
      <c r="Z251" s="212"/>
      <c r="AA251" s="212"/>
      <c r="AB251" s="212"/>
      <c r="AC251" s="212"/>
      <c r="AD251" s="212"/>
      <c r="AE251" s="212"/>
      <c r="AF251" s="212"/>
      <c r="AG251" s="212" t="s">
        <v>236</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5">
      <c r="A252" s="230"/>
      <c r="B252" s="231"/>
      <c r="C252" s="268" t="s">
        <v>520</v>
      </c>
      <c r="D252" s="236"/>
      <c r="E252" s="237">
        <v>4.5</v>
      </c>
      <c r="F252" s="234"/>
      <c r="G252" s="234"/>
      <c r="H252" s="234"/>
      <c r="I252" s="234"/>
      <c r="J252" s="234"/>
      <c r="K252" s="234"/>
      <c r="L252" s="234"/>
      <c r="M252" s="234"/>
      <c r="N252" s="233"/>
      <c r="O252" s="233"/>
      <c r="P252" s="233"/>
      <c r="Q252" s="233"/>
      <c r="R252" s="234"/>
      <c r="S252" s="234"/>
      <c r="T252" s="234"/>
      <c r="U252" s="234"/>
      <c r="V252" s="234"/>
      <c r="W252" s="234"/>
      <c r="X252" s="234"/>
      <c r="Y252" s="234"/>
      <c r="Z252" s="212"/>
      <c r="AA252" s="212"/>
      <c r="AB252" s="212"/>
      <c r="AC252" s="212"/>
      <c r="AD252" s="212"/>
      <c r="AE252" s="212"/>
      <c r="AF252" s="212"/>
      <c r="AG252" s="212" t="s">
        <v>236</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5">
      <c r="A253" s="249">
        <v>76</v>
      </c>
      <c r="B253" s="250" t="s">
        <v>521</v>
      </c>
      <c r="C253" s="266" t="s">
        <v>522</v>
      </c>
      <c r="D253" s="251" t="s">
        <v>231</v>
      </c>
      <c r="E253" s="252">
        <v>80.319000000000003</v>
      </c>
      <c r="F253" s="253"/>
      <c r="G253" s="254">
        <f>ROUND(E253*F253,2)</f>
        <v>0</v>
      </c>
      <c r="H253" s="235"/>
      <c r="I253" s="234">
        <f>ROUND(E253*H253,2)</f>
        <v>0</v>
      </c>
      <c r="J253" s="235"/>
      <c r="K253" s="234">
        <f>ROUND(E253*J253,2)</f>
        <v>0</v>
      </c>
      <c r="L253" s="234">
        <v>21</v>
      </c>
      <c r="M253" s="234">
        <f>G253*(1+L253/100)</f>
        <v>0</v>
      </c>
      <c r="N253" s="233">
        <v>6.6100000000000004E-3</v>
      </c>
      <c r="O253" s="233">
        <f>ROUND(E253*N253,2)</f>
        <v>0.53</v>
      </c>
      <c r="P253" s="233">
        <v>0</v>
      </c>
      <c r="Q253" s="233">
        <f>ROUND(E253*P253,2)</f>
        <v>0</v>
      </c>
      <c r="R253" s="234"/>
      <c r="S253" s="234" t="s">
        <v>232</v>
      </c>
      <c r="T253" s="234" t="s">
        <v>232</v>
      </c>
      <c r="U253" s="234">
        <v>0.98</v>
      </c>
      <c r="V253" s="234">
        <f>ROUND(E253*U253,2)</f>
        <v>78.709999999999994</v>
      </c>
      <c r="W253" s="234"/>
      <c r="X253" s="234" t="s">
        <v>233</v>
      </c>
      <c r="Y253" s="234" t="s">
        <v>225</v>
      </c>
      <c r="Z253" s="212"/>
      <c r="AA253" s="212"/>
      <c r="AB253" s="212"/>
      <c r="AC253" s="212"/>
      <c r="AD253" s="212"/>
      <c r="AE253" s="212"/>
      <c r="AF253" s="212"/>
      <c r="AG253" s="212" t="s">
        <v>234</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5">
      <c r="A254" s="230"/>
      <c r="B254" s="231"/>
      <c r="C254" s="267" t="s">
        <v>523</v>
      </c>
      <c r="D254" s="255"/>
      <c r="E254" s="255"/>
      <c r="F254" s="255"/>
      <c r="G254" s="255"/>
      <c r="H254" s="234"/>
      <c r="I254" s="234"/>
      <c r="J254" s="234"/>
      <c r="K254" s="234"/>
      <c r="L254" s="234"/>
      <c r="M254" s="234"/>
      <c r="N254" s="233"/>
      <c r="O254" s="233"/>
      <c r="P254" s="233"/>
      <c r="Q254" s="233"/>
      <c r="R254" s="234"/>
      <c r="S254" s="234"/>
      <c r="T254" s="234"/>
      <c r="U254" s="234"/>
      <c r="V254" s="234"/>
      <c r="W254" s="234"/>
      <c r="X254" s="234"/>
      <c r="Y254" s="234"/>
      <c r="Z254" s="212"/>
      <c r="AA254" s="212"/>
      <c r="AB254" s="212"/>
      <c r="AC254" s="212"/>
      <c r="AD254" s="212"/>
      <c r="AE254" s="212"/>
      <c r="AF254" s="212"/>
      <c r="AG254" s="212" t="s">
        <v>228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5">
      <c r="A255" s="230"/>
      <c r="B255" s="231"/>
      <c r="C255" s="268" t="s">
        <v>524</v>
      </c>
      <c r="D255" s="236"/>
      <c r="E255" s="237"/>
      <c r="F255" s="234"/>
      <c r="G255" s="234"/>
      <c r="H255" s="234"/>
      <c r="I255" s="234"/>
      <c r="J255" s="234"/>
      <c r="K255" s="234"/>
      <c r="L255" s="234"/>
      <c r="M255" s="234"/>
      <c r="N255" s="233"/>
      <c r="O255" s="233"/>
      <c r="P255" s="233"/>
      <c r="Q255" s="233"/>
      <c r="R255" s="234"/>
      <c r="S255" s="234"/>
      <c r="T255" s="234"/>
      <c r="U255" s="234"/>
      <c r="V255" s="234"/>
      <c r="W255" s="234"/>
      <c r="X255" s="234"/>
      <c r="Y255" s="234"/>
      <c r="Z255" s="212"/>
      <c r="AA255" s="212"/>
      <c r="AB255" s="212"/>
      <c r="AC255" s="212"/>
      <c r="AD255" s="212"/>
      <c r="AE255" s="212"/>
      <c r="AF255" s="212"/>
      <c r="AG255" s="212" t="s">
        <v>236</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5">
      <c r="A256" s="230"/>
      <c r="B256" s="231"/>
      <c r="C256" s="268" t="s">
        <v>525</v>
      </c>
      <c r="D256" s="236"/>
      <c r="E256" s="237">
        <v>68.058999999999997</v>
      </c>
      <c r="F256" s="234"/>
      <c r="G256" s="234"/>
      <c r="H256" s="234"/>
      <c r="I256" s="234"/>
      <c r="J256" s="234"/>
      <c r="K256" s="234"/>
      <c r="L256" s="234"/>
      <c r="M256" s="234"/>
      <c r="N256" s="233"/>
      <c r="O256" s="233"/>
      <c r="P256" s="233"/>
      <c r="Q256" s="233"/>
      <c r="R256" s="234"/>
      <c r="S256" s="234"/>
      <c r="T256" s="234"/>
      <c r="U256" s="234"/>
      <c r="V256" s="234"/>
      <c r="W256" s="234"/>
      <c r="X256" s="234"/>
      <c r="Y256" s="234"/>
      <c r="Z256" s="212"/>
      <c r="AA256" s="212"/>
      <c r="AB256" s="212"/>
      <c r="AC256" s="212"/>
      <c r="AD256" s="212"/>
      <c r="AE256" s="212"/>
      <c r="AF256" s="212"/>
      <c r="AG256" s="212" t="s">
        <v>236</v>
      </c>
      <c r="AH256" s="212">
        <v>5</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30.6" outlineLevel="3" x14ac:dyDescent="0.25">
      <c r="A257" s="230"/>
      <c r="B257" s="231"/>
      <c r="C257" s="268" t="s">
        <v>526</v>
      </c>
      <c r="D257" s="236"/>
      <c r="E257" s="237">
        <v>12.26</v>
      </c>
      <c r="F257" s="234"/>
      <c r="G257" s="234"/>
      <c r="H257" s="234"/>
      <c r="I257" s="234"/>
      <c r="J257" s="234"/>
      <c r="K257" s="234"/>
      <c r="L257" s="234"/>
      <c r="M257" s="234"/>
      <c r="N257" s="233"/>
      <c r="O257" s="233"/>
      <c r="P257" s="233"/>
      <c r="Q257" s="233"/>
      <c r="R257" s="234"/>
      <c r="S257" s="234"/>
      <c r="T257" s="234"/>
      <c r="U257" s="234"/>
      <c r="V257" s="234"/>
      <c r="W257" s="234"/>
      <c r="X257" s="234"/>
      <c r="Y257" s="234"/>
      <c r="Z257" s="212"/>
      <c r="AA257" s="212"/>
      <c r="AB257" s="212"/>
      <c r="AC257" s="212"/>
      <c r="AD257" s="212"/>
      <c r="AE257" s="212"/>
      <c r="AF257" s="212"/>
      <c r="AG257" s="212" t="s">
        <v>236</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5">
      <c r="A258" s="249">
        <v>77</v>
      </c>
      <c r="B258" s="250" t="s">
        <v>527</v>
      </c>
      <c r="C258" s="266" t="s">
        <v>528</v>
      </c>
      <c r="D258" s="251" t="s">
        <v>265</v>
      </c>
      <c r="E258" s="252">
        <v>2.4060000000000001</v>
      </c>
      <c r="F258" s="253"/>
      <c r="G258" s="254">
        <f>ROUND(E258*F258,2)</f>
        <v>0</v>
      </c>
      <c r="H258" s="235"/>
      <c r="I258" s="234">
        <f>ROUND(E258*H258,2)</f>
        <v>0</v>
      </c>
      <c r="J258" s="235"/>
      <c r="K258" s="234">
        <f>ROUND(E258*J258,2)</f>
        <v>0</v>
      </c>
      <c r="L258" s="234">
        <v>21</v>
      </c>
      <c r="M258" s="234">
        <f>G258*(1+L258/100)</f>
        <v>0</v>
      </c>
      <c r="N258" s="233">
        <v>8.1099999999999992E-3</v>
      </c>
      <c r="O258" s="233">
        <f>ROUND(E258*N258,2)</f>
        <v>0.02</v>
      </c>
      <c r="P258" s="233">
        <v>0</v>
      </c>
      <c r="Q258" s="233">
        <f>ROUND(E258*P258,2)</f>
        <v>0</v>
      </c>
      <c r="R258" s="234"/>
      <c r="S258" s="234" t="s">
        <v>232</v>
      </c>
      <c r="T258" s="234" t="s">
        <v>232</v>
      </c>
      <c r="U258" s="234">
        <v>3.3235000000000001</v>
      </c>
      <c r="V258" s="234">
        <f>ROUND(E258*U258,2)</f>
        <v>8</v>
      </c>
      <c r="W258" s="234"/>
      <c r="X258" s="234" t="s">
        <v>233</v>
      </c>
      <c r="Y258" s="234" t="s">
        <v>225</v>
      </c>
      <c r="Z258" s="212"/>
      <c r="AA258" s="212"/>
      <c r="AB258" s="212"/>
      <c r="AC258" s="212"/>
      <c r="AD258" s="212"/>
      <c r="AE258" s="212"/>
      <c r="AF258" s="212"/>
      <c r="AG258" s="212" t="s">
        <v>234</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5">
      <c r="A259" s="230"/>
      <c r="B259" s="231"/>
      <c r="C259" s="268" t="s">
        <v>529</v>
      </c>
      <c r="D259" s="236"/>
      <c r="E259" s="237">
        <v>2.4060000000000001</v>
      </c>
      <c r="F259" s="234"/>
      <c r="G259" s="234"/>
      <c r="H259" s="234"/>
      <c r="I259" s="234"/>
      <c r="J259" s="234"/>
      <c r="K259" s="234"/>
      <c r="L259" s="234"/>
      <c r="M259" s="234"/>
      <c r="N259" s="233"/>
      <c r="O259" s="233"/>
      <c r="P259" s="233"/>
      <c r="Q259" s="233"/>
      <c r="R259" s="234"/>
      <c r="S259" s="234"/>
      <c r="T259" s="234"/>
      <c r="U259" s="234"/>
      <c r="V259" s="234"/>
      <c r="W259" s="234"/>
      <c r="X259" s="234"/>
      <c r="Y259" s="234"/>
      <c r="Z259" s="212"/>
      <c r="AA259" s="212"/>
      <c r="AB259" s="212"/>
      <c r="AC259" s="212"/>
      <c r="AD259" s="212"/>
      <c r="AE259" s="212"/>
      <c r="AF259" s="212"/>
      <c r="AG259" s="212" t="s">
        <v>236</v>
      </c>
      <c r="AH259" s="212">
        <v>5</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5">
      <c r="A260" s="256">
        <v>78</v>
      </c>
      <c r="B260" s="257" t="s">
        <v>530</v>
      </c>
      <c r="C260" s="269" t="s">
        <v>531</v>
      </c>
      <c r="D260" s="258" t="s">
        <v>247</v>
      </c>
      <c r="E260" s="259">
        <v>3</v>
      </c>
      <c r="F260" s="260"/>
      <c r="G260" s="261">
        <f>ROUND(E260*F260,2)</f>
        <v>0</v>
      </c>
      <c r="H260" s="235"/>
      <c r="I260" s="234">
        <f>ROUND(E260*H260,2)</f>
        <v>0</v>
      </c>
      <c r="J260" s="235"/>
      <c r="K260" s="234">
        <f>ROUND(E260*J260,2)</f>
        <v>0</v>
      </c>
      <c r="L260" s="234">
        <v>21</v>
      </c>
      <c r="M260" s="234">
        <f>G260*(1+L260/100)</f>
        <v>0</v>
      </c>
      <c r="N260" s="233">
        <v>4.5999999999999999E-3</v>
      </c>
      <c r="O260" s="233">
        <f>ROUND(E260*N260,2)</f>
        <v>0.01</v>
      </c>
      <c r="P260" s="233">
        <v>0</v>
      </c>
      <c r="Q260" s="233">
        <f>ROUND(E260*P260,2)</f>
        <v>0</v>
      </c>
      <c r="R260" s="234"/>
      <c r="S260" s="234" t="s">
        <v>232</v>
      </c>
      <c r="T260" s="234" t="s">
        <v>232</v>
      </c>
      <c r="U260" s="234">
        <v>0.70609999999999995</v>
      </c>
      <c r="V260" s="234">
        <f>ROUND(E260*U260,2)</f>
        <v>2.12</v>
      </c>
      <c r="W260" s="234"/>
      <c r="X260" s="234" t="s">
        <v>233</v>
      </c>
      <c r="Y260" s="234" t="s">
        <v>225</v>
      </c>
      <c r="Z260" s="212"/>
      <c r="AA260" s="212"/>
      <c r="AB260" s="212"/>
      <c r="AC260" s="212"/>
      <c r="AD260" s="212"/>
      <c r="AE260" s="212"/>
      <c r="AF260" s="212"/>
      <c r="AG260" s="212" t="s">
        <v>234</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5">
      <c r="A261" s="249">
        <v>79</v>
      </c>
      <c r="B261" s="250" t="s">
        <v>532</v>
      </c>
      <c r="C261" s="266" t="s">
        <v>533</v>
      </c>
      <c r="D261" s="251" t="s">
        <v>231</v>
      </c>
      <c r="E261" s="252">
        <v>18.2</v>
      </c>
      <c r="F261" s="253"/>
      <c r="G261" s="254">
        <f>ROUND(E261*F261,2)</f>
        <v>0</v>
      </c>
      <c r="H261" s="235"/>
      <c r="I261" s="234">
        <f>ROUND(E261*H261,2)</f>
        <v>0</v>
      </c>
      <c r="J261" s="235"/>
      <c r="K261" s="234">
        <f>ROUND(E261*J261,2)</f>
        <v>0</v>
      </c>
      <c r="L261" s="234">
        <v>21</v>
      </c>
      <c r="M261" s="234">
        <f>G261*(1+L261/100)</f>
        <v>0</v>
      </c>
      <c r="N261" s="233">
        <v>6.4000000000000003E-3</v>
      </c>
      <c r="O261" s="233">
        <f>ROUND(E261*N261,2)</f>
        <v>0.12</v>
      </c>
      <c r="P261" s="233">
        <v>0</v>
      </c>
      <c r="Q261" s="233">
        <f>ROUND(E261*P261,2)</f>
        <v>0</v>
      </c>
      <c r="R261" s="234"/>
      <c r="S261" s="234" t="s">
        <v>232</v>
      </c>
      <c r="T261" s="234" t="s">
        <v>232</v>
      </c>
      <c r="U261" s="234">
        <v>0.86134999999999995</v>
      </c>
      <c r="V261" s="234">
        <f>ROUND(E261*U261,2)</f>
        <v>15.68</v>
      </c>
      <c r="W261" s="234"/>
      <c r="X261" s="234" t="s">
        <v>233</v>
      </c>
      <c r="Y261" s="234" t="s">
        <v>225</v>
      </c>
      <c r="Z261" s="212"/>
      <c r="AA261" s="212"/>
      <c r="AB261" s="212"/>
      <c r="AC261" s="212"/>
      <c r="AD261" s="212"/>
      <c r="AE261" s="212"/>
      <c r="AF261" s="212"/>
      <c r="AG261" s="212" t="s">
        <v>234</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5">
      <c r="A262" s="230"/>
      <c r="B262" s="231"/>
      <c r="C262" s="268" t="s">
        <v>516</v>
      </c>
      <c r="D262" s="236"/>
      <c r="E262" s="237">
        <v>3</v>
      </c>
      <c r="F262" s="234"/>
      <c r="G262" s="234"/>
      <c r="H262" s="234"/>
      <c r="I262" s="234"/>
      <c r="J262" s="234"/>
      <c r="K262" s="234"/>
      <c r="L262" s="234"/>
      <c r="M262" s="234"/>
      <c r="N262" s="233"/>
      <c r="O262" s="233"/>
      <c r="P262" s="233"/>
      <c r="Q262" s="233"/>
      <c r="R262" s="234"/>
      <c r="S262" s="234"/>
      <c r="T262" s="234"/>
      <c r="U262" s="234"/>
      <c r="V262" s="234"/>
      <c r="W262" s="234"/>
      <c r="X262" s="234"/>
      <c r="Y262" s="234"/>
      <c r="Z262" s="212"/>
      <c r="AA262" s="212"/>
      <c r="AB262" s="212"/>
      <c r="AC262" s="212"/>
      <c r="AD262" s="212"/>
      <c r="AE262" s="212"/>
      <c r="AF262" s="212"/>
      <c r="AG262" s="212" t="s">
        <v>236</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5">
      <c r="A263" s="230"/>
      <c r="B263" s="231"/>
      <c r="C263" s="268" t="s">
        <v>517</v>
      </c>
      <c r="D263" s="236"/>
      <c r="E263" s="237">
        <v>5.2</v>
      </c>
      <c r="F263" s="234"/>
      <c r="G263" s="234"/>
      <c r="H263" s="234"/>
      <c r="I263" s="234"/>
      <c r="J263" s="234"/>
      <c r="K263" s="234"/>
      <c r="L263" s="234"/>
      <c r="M263" s="234"/>
      <c r="N263" s="233"/>
      <c r="O263" s="233"/>
      <c r="P263" s="233"/>
      <c r="Q263" s="233"/>
      <c r="R263" s="234"/>
      <c r="S263" s="234"/>
      <c r="T263" s="234"/>
      <c r="U263" s="234"/>
      <c r="V263" s="234"/>
      <c r="W263" s="234"/>
      <c r="X263" s="234"/>
      <c r="Y263" s="234"/>
      <c r="Z263" s="212"/>
      <c r="AA263" s="212"/>
      <c r="AB263" s="212"/>
      <c r="AC263" s="212"/>
      <c r="AD263" s="212"/>
      <c r="AE263" s="212"/>
      <c r="AF263" s="212"/>
      <c r="AG263" s="212" t="s">
        <v>236</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5">
      <c r="A264" s="230"/>
      <c r="B264" s="231"/>
      <c r="C264" s="268" t="s">
        <v>518</v>
      </c>
      <c r="D264" s="236"/>
      <c r="E264" s="237">
        <v>4</v>
      </c>
      <c r="F264" s="234"/>
      <c r="G264" s="234"/>
      <c r="H264" s="234"/>
      <c r="I264" s="234"/>
      <c r="J264" s="234"/>
      <c r="K264" s="234"/>
      <c r="L264" s="234"/>
      <c r="M264" s="234"/>
      <c r="N264" s="233"/>
      <c r="O264" s="233"/>
      <c r="P264" s="233"/>
      <c r="Q264" s="233"/>
      <c r="R264" s="234"/>
      <c r="S264" s="234"/>
      <c r="T264" s="234"/>
      <c r="U264" s="234"/>
      <c r="V264" s="234"/>
      <c r="W264" s="234"/>
      <c r="X264" s="234"/>
      <c r="Y264" s="234"/>
      <c r="Z264" s="212"/>
      <c r="AA264" s="212"/>
      <c r="AB264" s="212"/>
      <c r="AC264" s="212"/>
      <c r="AD264" s="212"/>
      <c r="AE264" s="212"/>
      <c r="AF264" s="212"/>
      <c r="AG264" s="212" t="s">
        <v>236</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5">
      <c r="A265" s="230"/>
      <c r="B265" s="231"/>
      <c r="C265" s="268" t="s">
        <v>519</v>
      </c>
      <c r="D265" s="236"/>
      <c r="E265" s="237">
        <v>1.5</v>
      </c>
      <c r="F265" s="234"/>
      <c r="G265" s="234"/>
      <c r="H265" s="234"/>
      <c r="I265" s="234"/>
      <c r="J265" s="234"/>
      <c r="K265" s="234"/>
      <c r="L265" s="234"/>
      <c r="M265" s="234"/>
      <c r="N265" s="233"/>
      <c r="O265" s="233"/>
      <c r="P265" s="233"/>
      <c r="Q265" s="233"/>
      <c r="R265" s="234"/>
      <c r="S265" s="234"/>
      <c r="T265" s="234"/>
      <c r="U265" s="234"/>
      <c r="V265" s="234"/>
      <c r="W265" s="234"/>
      <c r="X265" s="234"/>
      <c r="Y265" s="234"/>
      <c r="Z265" s="212"/>
      <c r="AA265" s="212"/>
      <c r="AB265" s="212"/>
      <c r="AC265" s="212"/>
      <c r="AD265" s="212"/>
      <c r="AE265" s="212"/>
      <c r="AF265" s="212"/>
      <c r="AG265" s="212" t="s">
        <v>236</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5">
      <c r="A266" s="230"/>
      <c r="B266" s="231"/>
      <c r="C266" s="268" t="s">
        <v>520</v>
      </c>
      <c r="D266" s="236"/>
      <c r="E266" s="237">
        <v>4.5</v>
      </c>
      <c r="F266" s="234"/>
      <c r="G266" s="234"/>
      <c r="H266" s="234"/>
      <c r="I266" s="234"/>
      <c r="J266" s="234"/>
      <c r="K266" s="234"/>
      <c r="L266" s="234"/>
      <c r="M266" s="234"/>
      <c r="N266" s="233"/>
      <c r="O266" s="233"/>
      <c r="P266" s="233"/>
      <c r="Q266" s="233"/>
      <c r="R266" s="234"/>
      <c r="S266" s="234"/>
      <c r="T266" s="234"/>
      <c r="U266" s="234"/>
      <c r="V266" s="234"/>
      <c r="W266" s="234"/>
      <c r="X266" s="234"/>
      <c r="Y266" s="234"/>
      <c r="Z266" s="212"/>
      <c r="AA266" s="212"/>
      <c r="AB266" s="212"/>
      <c r="AC266" s="212"/>
      <c r="AD266" s="212"/>
      <c r="AE266" s="212"/>
      <c r="AF266" s="212"/>
      <c r="AG266" s="212" t="s">
        <v>236</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5">
      <c r="A267" s="249">
        <v>80</v>
      </c>
      <c r="B267" s="250" t="s">
        <v>534</v>
      </c>
      <c r="C267" s="266" t="s">
        <v>535</v>
      </c>
      <c r="D267" s="251" t="s">
        <v>231</v>
      </c>
      <c r="E267" s="252">
        <v>86.8</v>
      </c>
      <c r="F267" s="253"/>
      <c r="G267" s="254">
        <f>ROUND(E267*F267,2)</f>
        <v>0</v>
      </c>
      <c r="H267" s="235"/>
      <c r="I267" s="234">
        <f>ROUND(E267*H267,2)</f>
        <v>0</v>
      </c>
      <c r="J267" s="235"/>
      <c r="K267" s="234">
        <f>ROUND(E267*J267,2)</f>
        <v>0</v>
      </c>
      <c r="L267" s="234">
        <v>21</v>
      </c>
      <c r="M267" s="234">
        <f>G267*(1+L267/100)</f>
        <v>0</v>
      </c>
      <c r="N267" s="233">
        <v>3.5200000000000001E-3</v>
      </c>
      <c r="O267" s="233">
        <f>ROUND(E267*N267,2)</f>
        <v>0.31</v>
      </c>
      <c r="P267" s="233">
        <v>0</v>
      </c>
      <c r="Q267" s="233">
        <f>ROUND(E267*P267,2)</f>
        <v>0</v>
      </c>
      <c r="R267" s="234"/>
      <c r="S267" s="234" t="s">
        <v>232</v>
      </c>
      <c r="T267" s="234" t="s">
        <v>232</v>
      </c>
      <c r="U267" s="234">
        <v>0.60934999999999995</v>
      </c>
      <c r="V267" s="234">
        <f>ROUND(E267*U267,2)</f>
        <v>52.89</v>
      </c>
      <c r="W267" s="234"/>
      <c r="X267" s="234" t="s">
        <v>233</v>
      </c>
      <c r="Y267" s="234" t="s">
        <v>225</v>
      </c>
      <c r="Z267" s="212"/>
      <c r="AA267" s="212"/>
      <c r="AB267" s="212"/>
      <c r="AC267" s="212"/>
      <c r="AD267" s="212"/>
      <c r="AE267" s="212"/>
      <c r="AF267" s="212"/>
      <c r="AG267" s="212" t="s">
        <v>234</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5">
      <c r="A268" s="230"/>
      <c r="B268" s="231"/>
      <c r="C268" s="267" t="s">
        <v>523</v>
      </c>
      <c r="D268" s="255"/>
      <c r="E268" s="255"/>
      <c r="F268" s="255"/>
      <c r="G268" s="255"/>
      <c r="H268" s="234"/>
      <c r="I268" s="234"/>
      <c r="J268" s="234"/>
      <c r="K268" s="234"/>
      <c r="L268" s="234"/>
      <c r="M268" s="234"/>
      <c r="N268" s="233"/>
      <c r="O268" s="233"/>
      <c r="P268" s="233"/>
      <c r="Q268" s="233"/>
      <c r="R268" s="234"/>
      <c r="S268" s="234"/>
      <c r="T268" s="234"/>
      <c r="U268" s="234"/>
      <c r="V268" s="234"/>
      <c r="W268" s="234"/>
      <c r="X268" s="234"/>
      <c r="Y268" s="234"/>
      <c r="Z268" s="212"/>
      <c r="AA268" s="212"/>
      <c r="AB268" s="212"/>
      <c r="AC268" s="212"/>
      <c r="AD268" s="212"/>
      <c r="AE268" s="212"/>
      <c r="AF268" s="212"/>
      <c r="AG268" s="212" t="s">
        <v>228</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5">
      <c r="A269" s="230"/>
      <c r="B269" s="231"/>
      <c r="C269" s="268" t="s">
        <v>536</v>
      </c>
      <c r="D269" s="236"/>
      <c r="E269" s="237">
        <v>86.8</v>
      </c>
      <c r="F269" s="234"/>
      <c r="G269" s="234"/>
      <c r="H269" s="234"/>
      <c r="I269" s="234"/>
      <c r="J269" s="234"/>
      <c r="K269" s="234"/>
      <c r="L269" s="234"/>
      <c r="M269" s="234"/>
      <c r="N269" s="233"/>
      <c r="O269" s="233"/>
      <c r="P269" s="233"/>
      <c r="Q269" s="233"/>
      <c r="R269" s="234"/>
      <c r="S269" s="234"/>
      <c r="T269" s="234"/>
      <c r="U269" s="234"/>
      <c r="V269" s="234"/>
      <c r="W269" s="234"/>
      <c r="X269" s="234"/>
      <c r="Y269" s="234"/>
      <c r="Z269" s="212"/>
      <c r="AA269" s="212"/>
      <c r="AB269" s="212"/>
      <c r="AC269" s="212"/>
      <c r="AD269" s="212"/>
      <c r="AE269" s="212"/>
      <c r="AF269" s="212"/>
      <c r="AG269" s="212" t="s">
        <v>236</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5">
      <c r="A270" s="249">
        <v>81</v>
      </c>
      <c r="B270" s="250" t="s">
        <v>537</v>
      </c>
      <c r="C270" s="266" t="s">
        <v>538</v>
      </c>
      <c r="D270" s="251" t="s">
        <v>231</v>
      </c>
      <c r="E270" s="252">
        <v>101.559</v>
      </c>
      <c r="F270" s="253"/>
      <c r="G270" s="254">
        <f>ROUND(E270*F270,2)</f>
        <v>0</v>
      </c>
      <c r="H270" s="235"/>
      <c r="I270" s="234">
        <f>ROUND(E270*H270,2)</f>
        <v>0</v>
      </c>
      <c r="J270" s="235"/>
      <c r="K270" s="234">
        <f>ROUND(E270*J270,2)</f>
        <v>0</v>
      </c>
      <c r="L270" s="234">
        <v>21</v>
      </c>
      <c r="M270" s="234">
        <f>G270*(1+L270/100)</f>
        <v>0</v>
      </c>
      <c r="N270" s="233">
        <v>4.1200000000000004E-3</v>
      </c>
      <c r="O270" s="233">
        <f>ROUND(E270*N270,2)</f>
        <v>0.42</v>
      </c>
      <c r="P270" s="233">
        <v>0</v>
      </c>
      <c r="Q270" s="233">
        <f>ROUND(E270*P270,2)</f>
        <v>0</v>
      </c>
      <c r="R270" s="234"/>
      <c r="S270" s="234" t="s">
        <v>232</v>
      </c>
      <c r="T270" s="234" t="s">
        <v>232</v>
      </c>
      <c r="U270" s="234">
        <v>0.622</v>
      </c>
      <c r="V270" s="234">
        <f>ROUND(E270*U270,2)</f>
        <v>63.17</v>
      </c>
      <c r="W270" s="234"/>
      <c r="X270" s="234" t="s">
        <v>233</v>
      </c>
      <c r="Y270" s="234" t="s">
        <v>225</v>
      </c>
      <c r="Z270" s="212"/>
      <c r="AA270" s="212"/>
      <c r="AB270" s="212"/>
      <c r="AC270" s="212"/>
      <c r="AD270" s="212"/>
      <c r="AE270" s="212"/>
      <c r="AF270" s="212"/>
      <c r="AG270" s="212" t="s">
        <v>234</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5">
      <c r="A271" s="230"/>
      <c r="B271" s="231"/>
      <c r="C271" s="267" t="s">
        <v>523</v>
      </c>
      <c r="D271" s="255"/>
      <c r="E271" s="255"/>
      <c r="F271" s="255"/>
      <c r="G271" s="255"/>
      <c r="H271" s="234"/>
      <c r="I271" s="234"/>
      <c r="J271" s="234"/>
      <c r="K271" s="234"/>
      <c r="L271" s="234"/>
      <c r="M271" s="234"/>
      <c r="N271" s="233"/>
      <c r="O271" s="233"/>
      <c r="P271" s="233"/>
      <c r="Q271" s="233"/>
      <c r="R271" s="234"/>
      <c r="S271" s="234"/>
      <c r="T271" s="234"/>
      <c r="U271" s="234"/>
      <c r="V271" s="234"/>
      <c r="W271" s="234"/>
      <c r="X271" s="234"/>
      <c r="Y271" s="234"/>
      <c r="Z271" s="212"/>
      <c r="AA271" s="212"/>
      <c r="AB271" s="212"/>
      <c r="AC271" s="212"/>
      <c r="AD271" s="212"/>
      <c r="AE271" s="212"/>
      <c r="AF271" s="212"/>
      <c r="AG271" s="212" t="s">
        <v>228</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5">
      <c r="A272" s="230"/>
      <c r="B272" s="231"/>
      <c r="C272" s="268" t="s">
        <v>539</v>
      </c>
      <c r="D272" s="236"/>
      <c r="E272" s="237">
        <v>101.559</v>
      </c>
      <c r="F272" s="234"/>
      <c r="G272" s="234"/>
      <c r="H272" s="234"/>
      <c r="I272" s="234"/>
      <c r="J272" s="234"/>
      <c r="K272" s="234"/>
      <c r="L272" s="234"/>
      <c r="M272" s="234"/>
      <c r="N272" s="233"/>
      <c r="O272" s="233"/>
      <c r="P272" s="233"/>
      <c r="Q272" s="233"/>
      <c r="R272" s="234"/>
      <c r="S272" s="234"/>
      <c r="T272" s="234"/>
      <c r="U272" s="234"/>
      <c r="V272" s="234"/>
      <c r="W272" s="234"/>
      <c r="X272" s="234"/>
      <c r="Y272" s="234"/>
      <c r="Z272" s="212"/>
      <c r="AA272" s="212"/>
      <c r="AB272" s="212"/>
      <c r="AC272" s="212"/>
      <c r="AD272" s="212"/>
      <c r="AE272" s="212"/>
      <c r="AF272" s="212"/>
      <c r="AG272" s="212" t="s">
        <v>236</v>
      </c>
      <c r="AH272" s="212">
        <v>5</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5">
      <c r="A273" s="249">
        <v>82</v>
      </c>
      <c r="B273" s="250" t="s">
        <v>540</v>
      </c>
      <c r="C273" s="266" t="s">
        <v>541</v>
      </c>
      <c r="D273" s="251" t="s">
        <v>231</v>
      </c>
      <c r="E273" s="252">
        <v>21</v>
      </c>
      <c r="F273" s="253"/>
      <c r="G273" s="254">
        <f>ROUND(E273*F273,2)</f>
        <v>0</v>
      </c>
      <c r="H273" s="235"/>
      <c r="I273" s="234">
        <f>ROUND(E273*H273,2)</f>
        <v>0</v>
      </c>
      <c r="J273" s="235"/>
      <c r="K273" s="234">
        <f>ROUND(E273*J273,2)</f>
        <v>0</v>
      </c>
      <c r="L273" s="234">
        <v>21</v>
      </c>
      <c r="M273" s="234">
        <f>G273*(1+L273/100)</f>
        <v>0</v>
      </c>
      <c r="N273" s="233">
        <v>3.2599999999999999E-3</v>
      </c>
      <c r="O273" s="233">
        <f>ROUND(E273*N273,2)</f>
        <v>7.0000000000000007E-2</v>
      </c>
      <c r="P273" s="233">
        <v>0</v>
      </c>
      <c r="Q273" s="233">
        <f>ROUND(E273*P273,2)</f>
        <v>0</v>
      </c>
      <c r="R273" s="234"/>
      <c r="S273" s="234" t="s">
        <v>232</v>
      </c>
      <c r="T273" s="234" t="s">
        <v>232</v>
      </c>
      <c r="U273" s="234">
        <v>0.30475000000000002</v>
      </c>
      <c r="V273" s="234">
        <f>ROUND(E273*U273,2)</f>
        <v>6.4</v>
      </c>
      <c r="W273" s="234"/>
      <c r="X273" s="234" t="s">
        <v>233</v>
      </c>
      <c r="Y273" s="234" t="s">
        <v>225</v>
      </c>
      <c r="Z273" s="212"/>
      <c r="AA273" s="212"/>
      <c r="AB273" s="212"/>
      <c r="AC273" s="212"/>
      <c r="AD273" s="212"/>
      <c r="AE273" s="212"/>
      <c r="AF273" s="212"/>
      <c r="AG273" s="212" t="s">
        <v>234</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5">
      <c r="A274" s="230"/>
      <c r="B274" s="231"/>
      <c r="C274" s="267" t="s">
        <v>542</v>
      </c>
      <c r="D274" s="255"/>
      <c r="E274" s="255"/>
      <c r="F274" s="255"/>
      <c r="G274" s="255"/>
      <c r="H274" s="234"/>
      <c r="I274" s="234"/>
      <c r="J274" s="234"/>
      <c r="K274" s="234"/>
      <c r="L274" s="234"/>
      <c r="M274" s="234"/>
      <c r="N274" s="233"/>
      <c r="O274" s="233"/>
      <c r="P274" s="233"/>
      <c r="Q274" s="233"/>
      <c r="R274" s="234"/>
      <c r="S274" s="234"/>
      <c r="T274" s="234"/>
      <c r="U274" s="234"/>
      <c r="V274" s="234"/>
      <c r="W274" s="234"/>
      <c r="X274" s="234"/>
      <c r="Y274" s="234"/>
      <c r="Z274" s="212"/>
      <c r="AA274" s="212"/>
      <c r="AB274" s="212"/>
      <c r="AC274" s="212"/>
      <c r="AD274" s="212"/>
      <c r="AE274" s="212"/>
      <c r="AF274" s="212"/>
      <c r="AG274" s="212" t="s">
        <v>228</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5">
      <c r="A275" s="230"/>
      <c r="B275" s="231"/>
      <c r="C275" s="268" t="s">
        <v>543</v>
      </c>
      <c r="D275" s="236"/>
      <c r="E275" s="237">
        <v>9</v>
      </c>
      <c r="F275" s="234"/>
      <c r="G275" s="234"/>
      <c r="H275" s="234"/>
      <c r="I275" s="234"/>
      <c r="J275" s="234"/>
      <c r="K275" s="234"/>
      <c r="L275" s="234"/>
      <c r="M275" s="234"/>
      <c r="N275" s="233"/>
      <c r="O275" s="233"/>
      <c r="P275" s="233"/>
      <c r="Q275" s="233"/>
      <c r="R275" s="234"/>
      <c r="S275" s="234"/>
      <c r="T275" s="234"/>
      <c r="U275" s="234"/>
      <c r="V275" s="234"/>
      <c r="W275" s="234"/>
      <c r="X275" s="234"/>
      <c r="Y275" s="234"/>
      <c r="Z275" s="212"/>
      <c r="AA275" s="212"/>
      <c r="AB275" s="212"/>
      <c r="AC275" s="212"/>
      <c r="AD275" s="212"/>
      <c r="AE275" s="212"/>
      <c r="AF275" s="212"/>
      <c r="AG275" s="212" t="s">
        <v>236</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5">
      <c r="A276" s="230"/>
      <c r="B276" s="231"/>
      <c r="C276" s="268" t="s">
        <v>544</v>
      </c>
      <c r="D276" s="236"/>
      <c r="E276" s="237">
        <v>12</v>
      </c>
      <c r="F276" s="234"/>
      <c r="G276" s="234"/>
      <c r="H276" s="234"/>
      <c r="I276" s="234"/>
      <c r="J276" s="234"/>
      <c r="K276" s="234"/>
      <c r="L276" s="234"/>
      <c r="M276" s="234"/>
      <c r="N276" s="233"/>
      <c r="O276" s="233"/>
      <c r="P276" s="233"/>
      <c r="Q276" s="233"/>
      <c r="R276" s="234"/>
      <c r="S276" s="234"/>
      <c r="T276" s="234"/>
      <c r="U276" s="234"/>
      <c r="V276" s="234"/>
      <c r="W276" s="234"/>
      <c r="X276" s="234"/>
      <c r="Y276" s="234"/>
      <c r="Z276" s="212"/>
      <c r="AA276" s="212"/>
      <c r="AB276" s="212"/>
      <c r="AC276" s="212"/>
      <c r="AD276" s="212"/>
      <c r="AE276" s="212"/>
      <c r="AF276" s="212"/>
      <c r="AG276" s="212" t="s">
        <v>236</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5">
      <c r="A277" s="249">
        <v>83</v>
      </c>
      <c r="B277" s="250" t="s">
        <v>545</v>
      </c>
      <c r="C277" s="266" t="s">
        <v>546</v>
      </c>
      <c r="D277" s="251" t="s">
        <v>231</v>
      </c>
      <c r="E277" s="252">
        <v>57.43</v>
      </c>
      <c r="F277" s="253"/>
      <c r="G277" s="254">
        <f>ROUND(E277*F277,2)</f>
        <v>0</v>
      </c>
      <c r="H277" s="235"/>
      <c r="I277" s="234">
        <f>ROUND(E277*H277,2)</f>
        <v>0</v>
      </c>
      <c r="J277" s="235"/>
      <c r="K277" s="234">
        <f>ROUND(E277*J277,2)</f>
        <v>0</v>
      </c>
      <c r="L277" s="234">
        <v>21</v>
      </c>
      <c r="M277" s="234">
        <f>G277*(1+L277/100)</f>
        <v>0</v>
      </c>
      <c r="N277" s="233">
        <v>4.62E-3</v>
      </c>
      <c r="O277" s="233">
        <f>ROUND(E277*N277,2)</f>
        <v>0.27</v>
      </c>
      <c r="P277" s="233">
        <v>0</v>
      </c>
      <c r="Q277" s="233">
        <f>ROUND(E277*P277,2)</f>
        <v>0</v>
      </c>
      <c r="R277" s="234"/>
      <c r="S277" s="234" t="s">
        <v>232</v>
      </c>
      <c r="T277" s="234" t="s">
        <v>232</v>
      </c>
      <c r="U277" s="234">
        <v>1.1426499999999999</v>
      </c>
      <c r="V277" s="234">
        <f>ROUND(E277*U277,2)</f>
        <v>65.62</v>
      </c>
      <c r="W277" s="234"/>
      <c r="X277" s="234" t="s">
        <v>233</v>
      </c>
      <c r="Y277" s="234" t="s">
        <v>225</v>
      </c>
      <c r="Z277" s="212"/>
      <c r="AA277" s="212"/>
      <c r="AB277" s="212"/>
      <c r="AC277" s="212"/>
      <c r="AD277" s="212"/>
      <c r="AE277" s="212"/>
      <c r="AF277" s="212"/>
      <c r="AG277" s="212" t="s">
        <v>234</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5">
      <c r="A278" s="230"/>
      <c r="B278" s="231"/>
      <c r="C278" s="267" t="s">
        <v>547</v>
      </c>
      <c r="D278" s="255"/>
      <c r="E278" s="255"/>
      <c r="F278" s="255"/>
      <c r="G278" s="255"/>
      <c r="H278" s="234"/>
      <c r="I278" s="234"/>
      <c r="J278" s="234"/>
      <c r="K278" s="234"/>
      <c r="L278" s="234"/>
      <c r="M278" s="234"/>
      <c r="N278" s="233"/>
      <c r="O278" s="233"/>
      <c r="P278" s="233"/>
      <c r="Q278" s="233"/>
      <c r="R278" s="234"/>
      <c r="S278" s="234"/>
      <c r="T278" s="234"/>
      <c r="U278" s="234"/>
      <c r="V278" s="234"/>
      <c r="W278" s="234"/>
      <c r="X278" s="234"/>
      <c r="Y278" s="234"/>
      <c r="Z278" s="212"/>
      <c r="AA278" s="212"/>
      <c r="AB278" s="212"/>
      <c r="AC278" s="212"/>
      <c r="AD278" s="212"/>
      <c r="AE278" s="212"/>
      <c r="AF278" s="212"/>
      <c r="AG278" s="212" t="s">
        <v>228</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5">
      <c r="A279" s="230"/>
      <c r="B279" s="231"/>
      <c r="C279" s="268" t="s">
        <v>548</v>
      </c>
      <c r="D279" s="236"/>
      <c r="E279" s="237">
        <v>45.17</v>
      </c>
      <c r="F279" s="234"/>
      <c r="G279" s="234"/>
      <c r="H279" s="234"/>
      <c r="I279" s="234"/>
      <c r="J279" s="234"/>
      <c r="K279" s="234"/>
      <c r="L279" s="234"/>
      <c r="M279" s="234"/>
      <c r="N279" s="233"/>
      <c r="O279" s="233"/>
      <c r="P279" s="233"/>
      <c r="Q279" s="233"/>
      <c r="R279" s="234"/>
      <c r="S279" s="234"/>
      <c r="T279" s="234"/>
      <c r="U279" s="234"/>
      <c r="V279" s="234"/>
      <c r="W279" s="234"/>
      <c r="X279" s="234"/>
      <c r="Y279" s="234"/>
      <c r="Z279" s="212"/>
      <c r="AA279" s="212"/>
      <c r="AB279" s="212"/>
      <c r="AC279" s="212"/>
      <c r="AD279" s="212"/>
      <c r="AE279" s="212"/>
      <c r="AF279" s="212"/>
      <c r="AG279" s="212" t="s">
        <v>236</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ht="30.6" outlineLevel="3" x14ac:dyDescent="0.25">
      <c r="A280" s="230"/>
      <c r="B280" s="231"/>
      <c r="C280" s="268" t="s">
        <v>526</v>
      </c>
      <c r="D280" s="236"/>
      <c r="E280" s="237">
        <v>12.26</v>
      </c>
      <c r="F280" s="234"/>
      <c r="G280" s="234"/>
      <c r="H280" s="234"/>
      <c r="I280" s="234"/>
      <c r="J280" s="234"/>
      <c r="K280" s="234"/>
      <c r="L280" s="234"/>
      <c r="M280" s="234"/>
      <c r="N280" s="233"/>
      <c r="O280" s="233"/>
      <c r="P280" s="233"/>
      <c r="Q280" s="233"/>
      <c r="R280" s="234"/>
      <c r="S280" s="234"/>
      <c r="T280" s="234"/>
      <c r="U280" s="234"/>
      <c r="V280" s="234"/>
      <c r="W280" s="234"/>
      <c r="X280" s="234"/>
      <c r="Y280" s="234"/>
      <c r="Z280" s="212"/>
      <c r="AA280" s="212"/>
      <c r="AB280" s="212"/>
      <c r="AC280" s="212"/>
      <c r="AD280" s="212"/>
      <c r="AE280" s="212"/>
      <c r="AF280" s="212"/>
      <c r="AG280" s="212" t="s">
        <v>236</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5">
      <c r="A281" s="249">
        <v>84</v>
      </c>
      <c r="B281" s="250" t="s">
        <v>549</v>
      </c>
      <c r="C281" s="266" t="s">
        <v>550</v>
      </c>
      <c r="D281" s="251" t="s">
        <v>231</v>
      </c>
      <c r="E281" s="252">
        <v>101.559</v>
      </c>
      <c r="F281" s="253"/>
      <c r="G281" s="254">
        <f>ROUND(E281*F281,2)</f>
        <v>0</v>
      </c>
      <c r="H281" s="235"/>
      <c r="I281" s="234">
        <f>ROUND(E281*H281,2)</f>
        <v>0</v>
      </c>
      <c r="J281" s="235"/>
      <c r="K281" s="234">
        <f>ROUND(E281*J281,2)</f>
        <v>0</v>
      </c>
      <c r="L281" s="234">
        <v>21</v>
      </c>
      <c r="M281" s="234">
        <f>G281*(1+L281/100)</f>
        <v>0</v>
      </c>
      <c r="N281" s="233">
        <v>5.1399999999999996E-3</v>
      </c>
      <c r="O281" s="233">
        <f>ROUND(E281*N281,2)</f>
        <v>0.52</v>
      </c>
      <c r="P281" s="233">
        <v>0</v>
      </c>
      <c r="Q281" s="233">
        <f>ROUND(E281*P281,2)</f>
        <v>0</v>
      </c>
      <c r="R281" s="234"/>
      <c r="S281" s="234" t="s">
        <v>232</v>
      </c>
      <c r="T281" s="234" t="s">
        <v>232</v>
      </c>
      <c r="U281" s="234">
        <v>0.87255000000000005</v>
      </c>
      <c r="V281" s="234">
        <f>ROUND(E281*U281,2)</f>
        <v>88.62</v>
      </c>
      <c r="W281" s="234"/>
      <c r="X281" s="234" t="s">
        <v>233</v>
      </c>
      <c r="Y281" s="234" t="s">
        <v>225</v>
      </c>
      <c r="Z281" s="212"/>
      <c r="AA281" s="212"/>
      <c r="AB281" s="212"/>
      <c r="AC281" s="212"/>
      <c r="AD281" s="212"/>
      <c r="AE281" s="212"/>
      <c r="AF281" s="212"/>
      <c r="AG281" s="212" t="s">
        <v>234</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5">
      <c r="A282" s="230"/>
      <c r="B282" s="231"/>
      <c r="C282" s="267" t="s">
        <v>551</v>
      </c>
      <c r="D282" s="255"/>
      <c r="E282" s="255"/>
      <c r="F282" s="255"/>
      <c r="G282" s="255"/>
      <c r="H282" s="234"/>
      <c r="I282" s="234"/>
      <c r="J282" s="234"/>
      <c r="K282" s="234"/>
      <c r="L282" s="234"/>
      <c r="M282" s="234"/>
      <c r="N282" s="233"/>
      <c r="O282" s="233"/>
      <c r="P282" s="233"/>
      <c r="Q282" s="233"/>
      <c r="R282" s="234"/>
      <c r="S282" s="234"/>
      <c r="T282" s="234"/>
      <c r="U282" s="234"/>
      <c r="V282" s="234"/>
      <c r="W282" s="234"/>
      <c r="X282" s="234"/>
      <c r="Y282" s="234"/>
      <c r="Z282" s="212"/>
      <c r="AA282" s="212"/>
      <c r="AB282" s="212"/>
      <c r="AC282" s="212"/>
      <c r="AD282" s="212"/>
      <c r="AE282" s="212"/>
      <c r="AF282" s="212"/>
      <c r="AG282" s="212" t="s">
        <v>228</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5">
      <c r="A283" s="230"/>
      <c r="B283" s="231"/>
      <c r="C283" s="268" t="s">
        <v>552</v>
      </c>
      <c r="D283" s="236"/>
      <c r="E283" s="237">
        <v>16</v>
      </c>
      <c r="F283" s="234"/>
      <c r="G283" s="234"/>
      <c r="H283" s="234"/>
      <c r="I283" s="234"/>
      <c r="J283" s="234"/>
      <c r="K283" s="234"/>
      <c r="L283" s="234"/>
      <c r="M283" s="234"/>
      <c r="N283" s="233"/>
      <c r="O283" s="233"/>
      <c r="P283" s="233"/>
      <c r="Q283" s="233"/>
      <c r="R283" s="234"/>
      <c r="S283" s="234"/>
      <c r="T283" s="234"/>
      <c r="U283" s="234"/>
      <c r="V283" s="234"/>
      <c r="W283" s="234"/>
      <c r="X283" s="234"/>
      <c r="Y283" s="234"/>
      <c r="Z283" s="212"/>
      <c r="AA283" s="212"/>
      <c r="AB283" s="212"/>
      <c r="AC283" s="212"/>
      <c r="AD283" s="212"/>
      <c r="AE283" s="212"/>
      <c r="AF283" s="212"/>
      <c r="AG283" s="212" t="s">
        <v>236</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5">
      <c r="A284" s="230"/>
      <c r="B284" s="231"/>
      <c r="C284" s="268" t="s">
        <v>553</v>
      </c>
      <c r="D284" s="236"/>
      <c r="E284" s="237">
        <v>16</v>
      </c>
      <c r="F284" s="234"/>
      <c r="G284" s="234"/>
      <c r="H284" s="234"/>
      <c r="I284" s="234"/>
      <c r="J284" s="234"/>
      <c r="K284" s="234"/>
      <c r="L284" s="234"/>
      <c r="M284" s="234"/>
      <c r="N284" s="233"/>
      <c r="O284" s="233"/>
      <c r="P284" s="233"/>
      <c r="Q284" s="233"/>
      <c r="R284" s="234"/>
      <c r="S284" s="234"/>
      <c r="T284" s="234"/>
      <c r="U284" s="234"/>
      <c r="V284" s="234"/>
      <c r="W284" s="234"/>
      <c r="X284" s="234"/>
      <c r="Y284" s="234"/>
      <c r="Z284" s="212"/>
      <c r="AA284" s="212"/>
      <c r="AB284" s="212"/>
      <c r="AC284" s="212"/>
      <c r="AD284" s="212"/>
      <c r="AE284" s="212"/>
      <c r="AF284" s="212"/>
      <c r="AG284" s="212" t="s">
        <v>236</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5">
      <c r="A285" s="230"/>
      <c r="B285" s="231"/>
      <c r="C285" s="268" t="s">
        <v>554</v>
      </c>
      <c r="D285" s="236"/>
      <c r="E285" s="237">
        <v>1.5</v>
      </c>
      <c r="F285" s="234"/>
      <c r="G285" s="234"/>
      <c r="H285" s="234"/>
      <c r="I285" s="234"/>
      <c r="J285" s="234"/>
      <c r="K285" s="234"/>
      <c r="L285" s="234"/>
      <c r="M285" s="234"/>
      <c r="N285" s="233"/>
      <c r="O285" s="233"/>
      <c r="P285" s="233"/>
      <c r="Q285" s="233"/>
      <c r="R285" s="234"/>
      <c r="S285" s="234"/>
      <c r="T285" s="234"/>
      <c r="U285" s="234"/>
      <c r="V285" s="234"/>
      <c r="W285" s="234"/>
      <c r="X285" s="234"/>
      <c r="Y285" s="234"/>
      <c r="Z285" s="212"/>
      <c r="AA285" s="212"/>
      <c r="AB285" s="212"/>
      <c r="AC285" s="212"/>
      <c r="AD285" s="212"/>
      <c r="AE285" s="212"/>
      <c r="AF285" s="212"/>
      <c r="AG285" s="212" t="s">
        <v>236</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5">
      <c r="A286" s="230"/>
      <c r="B286" s="231"/>
      <c r="C286" s="268" t="s">
        <v>524</v>
      </c>
      <c r="D286" s="236"/>
      <c r="E286" s="237"/>
      <c r="F286" s="234"/>
      <c r="G286" s="234"/>
      <c r="H286" s="234"/>
      <c r="I286" s="234"/>
      <c r="J286" s="234"/>
      <c r="K286" s="234"/>
      <c r="L286" s="234"/>
      <c r="M286" s="234"/>
      <c r="N286" s="233"/>
      <c r="O286" s="233"/>
      <c r="P286" s="233"/>
      <c r="Q286" s="233"/>
      <c r="R286" s="234"/>
      <c r="S286" s="234"/>
      <c r="T286" s="234"/>
      <c r="U286" s="234"/>
      <c r="V286" s="234"/>
      <c r="W286" s="234"/>
      <c r="X286" s="234"/>
      <c r="Y286" s="234"/>
      <c r="Z286" s="212"/>
      <c r="AA286" s="212"/>
      <c r="AB286" s="212"/>
      <c r="AC286" s="212"/>
      <c r="AD286" s="212"/>
      <c r="AE286" s="212"/>
      <c r="AF286" s="212"/>
      <c r="AG286" s="212" t="s">
        <v>236</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5">
      <c r="A287" s="230"/>
      <c r="B287" s="231"/>
      <c r="C287" s="268" t="s">
        <v>525</v>
      </c>
      <c r="D287" s="236"/>
      <c r="E287" s="237">
        <v>68.058999999999997</v>
      </c>
      <c r="F287" s="234"/>
      <c r="G287" s="234"/>
      <c r="H287" s="234"/>
      <c r="I287" s="234"/>
      <c r="J287" s="234"/>
      <c r="K287" s="234"/>
      <c r="L287" s="234"/>
      <c r="M287" s="234"/>
      <c r="N287" s="233"/>
      <c r="O287" s="233"/>
      <c r="P287" s="233"/>
      <c r="Q287" s="233"/>
      <c r="R287" s="234"/>
      <c r="S287" s="234"/>
      <c r="T287" s="234"/>
      <c r="U287" s="234"/>
      <c r="V287" s="234"/>
      <c r="W287" s="234"/>
      <c r="X287" s="234"/>
      <c r="Y287" s="234"/>
      <c r="Z287" s="212"/>
      <c r="AA287" s="212"/>
      <c r="AB287" s="212"/>
      <c r="AC287" s="212"/>
      <c r="AD287" s="212"/>
      <c r="AE287" s="212"/>
      <c r="AF287" s="212"/>
      <c r="AG287" s="212" t="s">
        <v>236</v>
      </c>
      <c r="AH287" s="212">
        <v>5</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5">
      <c r="A288" s="249">
        <v>85</v>
      </c>
      <c r="B288" s="250" t="s">
        <v>555</v>
      </c>
      <c r="C288" s="266" t="s">
        <v>556</v>
      </c>
      <c r="D288" s="251" t="s">
        <v>231</v>
      </c>
      <c r="E288" s="252">
        <v>1</v>
      </c>
      <c r="F288" s="253"/>
      <c r="G288" s="254">
        <f>ROUND(E288*F288,2)</f>
        <v>0</v>
      </c>
      <c r="H288" s="235"/>
      <c r="I288" s="234">
        <f>ROUND(E288*H288,2)</f>
        <v>0</v>
      </c>
      <c r="J288" s="235"/>
      <c r="K288" s="234">
        <f>ROUND(E288*J288,2)</f>
        <v>0</v>
      </c>
      <c r="L288" s="234">
        <v>21</v>
      </c>
      <c r="M288" s="234">
        <f>G288*(1+L288/100)</f>
        <v>0</v>
      </c>
      <c r="N288" s="233">
        <v>2.9299999999999999E-3</v>
      </c>
      <c r="O288" s="233">
        <f>ROUND(E288*N288,2)</f>
        <v>0</v>
      </c>
      <c r="P288" s="233">
        <v>0</v>
      </c>
      <c r="Q288" s="233">
        <f>ROUND(E288*P288,2)</f>
        <v>0</v>
      </c>
      <c r="R288" s="234"/>
      <c r="S288" s="234" t="s">
        <v>232</v>
      </c>
      <c r="T288" s="234" t="s">
        <v>232</v>
      </c>
      <c r="U288" s="234">
        <v>0.61895</v>
      </c>
      <c r="V288" s="234">
        <f>ROUND(E288*U288,2)</f>
        <v>0.62</v>
      </c>
      <c r="W288" s="234"/>
      <c r="X288" s="234" t="s">
        <v>233</v>
      </c>
      <c r="Y288" s="234" t="s">
        <v>225</v>
      </c>
      <c r="Z288" s="212"/>
      <c r="AA288" s="212"/>
      <c r="AB288" s="212"/>
      <c r="AC288" s="212"/>
      <c r="AD288" s="212"/>
      <c r="AE288" s="212"/>
      <c r="AF288" s="212"/>
      <c r="AG288" s="212" t="s">
        <v>234</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5">
      <c r="A289" s="230"/>
      <c r="B289" s="231"/>
      <c r="C289" s="268" t="s">
        <v>557</v>
      </c>
      <c r="D289" s="236"/>
      <c r="E289" s="237">
        <v>1</v>
      </c>
      <c r="F289" s="234"/>
      <c r="G289" s="234"/>
      <c r="H289" s="234"/>
      <c r="I289" s="234"/>
      <c r="J289" s="234"/>
      <c r="K289" s="234"/>
      <c r="L289" s="234"/>
      <c r="M289" s="234"/>
      <c r="N289" s="233"/>
      <c r="O289" s="233"/>
      <c r="P289" s="233"/>
      <c r="Q289" s="233"/>
      <c r="R289" s="234"/>
      <c r="S289" s="234"/>
      <c r="T289" s="234"/>
      <c r="U289" s="234"/>
      <c r="V289" s="234"/>
      <c r="W289" s="234"/>
      <c r="X289" s="234"/>
      <c r="Y289" s="234"/>
      <c r="Z289" s="212"/>
      <c r="AA289" s="212"/>
      <c r="AB289" s="212"/>
      <c r="AC289" s="212"/>
      <c r="AD289" s="212"/>
      <c r="AE289" s="212"/>
      <c r="AF289" s="212"/>
      <c r="AG289" s="212" t="s">
        <v>236</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5">
      <c r="A290" s="249">
        <v>86</v>
      </c>
      <c r="B290" s="250" t="s">
        <v>558</v>
      </c>
      <c r="C290" s="266" t="s">
        <v>559</v>
      </c>
      <c r="D290" s="251" t="s">
        <v>265</v>
      </c>
      <c r="E290" s="252">
        <v>437.84</v>
      </c>
      <c r="F290" s="253"/>
      <c r="G290" s="254">
        <f>ROUND(E290*F290,2)</f>
        <v>0</v>
      </c>
      <c r="H290" s="235"/>
      <c r="I290" s="234">
        <f>ROUND(E290*H290,2)</f>
        <v>0</v>
      </c>
      <c r="J290" s="235"/>
      <c r="K290" s="234">
        <f>ROUND(E290*J290,2)</f>
        <v>0</v>
      </c>
      <c r="L290" s="234">
        <v>21</v>
      </c>
      <c r="M290" s="234">
        <f>G290*(1+L290/100)</f>
        <v>0</v>
      </c>
      <c r="N290" s="233">
        <v>2.2499999999999998E-3</v>
      </c>
      <c r="O290" s="233">
        <f>ROUND(E290*N290,2)</f>
        <v>0.99</v>
      </c>
      <c r="P290" s="233">
        <v>0</v>
      </c>
      <c r="Q290" s="233">
        <f>ROUND(E290*P290,2)</f>
        <v>0</v>
      </c>
      <c r="R290" s="234"/>
      <c r="S290" s="234" t="s">
        <v>232</v>
      </c>
      <c r="T290" s="234" t="s">
        <v>232</v>
      </c>
      <c r="U290" s="234">
        <v>1.2179500000000001</v>
      </c>
      <c r="V290" s="234">
        <f>ROUND(E290*U290,2)</f>
        <v>533.27</v>
      </c>
      <c r="W290" s="234"/>
      <c r="X290" s="234" t="s">
        <v>233</v>
      </c>
      <c r="Y290" s="234" t="s">
        <v>225</v>
      </c>
      <c r="Z290" s="212"/>
      <c r="AA290" s="212"/>
      <c r="AB290" s="212"/>
      <c r="AC290" s="212"/>
      <c r="AD290" s="212"/>
      <c r="AE290" s="212"/>
      <c r="AF290" s="212"/>
      <c r="AG290" s="212" t="s">
        <v>234</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5">
      <c r="A291" s="230"/>
      <c r="B291" s="231"/>
      <c r="C291" s="267" t="s">
        <v>560</v>
      </c>
      <c r="D291" s="255"/>
      <c r="E291" s="255"/>
      <c r="F291" s="255"/>
      <c r="G291" s="255"/>
      <c r="H291" s="234"/>
      <c r="I291" s="234"/>
      <c r="J291" s="234"/>
      <c r="K291" s="234"/>
      <c r="L291" s="234"/>
      <c r="M291" s="234"/>
      <c r="N291" s="233"/>
      <c r="O291" s="233"/>
      <c r="P291" s="233"/>
      <c r="Q291" s="233"/>
      <c r="R291" s="234"/>
      <c r="S291" s="234"/>
      <c r="T291" s="234"/>
      <c r="U291" s="234"/>
      <c r="V291" s="234"/>
      <c r="W291" s="234"/>
      <c r="X291" s="234"/>
      <c r="Y291" s="234"/>
      <c r="Z291" s="212"/>
      <c r="AA291" s="212"/>
      <c r="AB291" s="212"/>
      <c r="AC291" s="212"/>
      <c r="AD291" s="212"/>
      <c r="AE291" s="212"/>
      <c r="AF291" s="212"/>
      <c r="AG291" s="212" t="s">
        <v>228</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5">
      <c r="A292" s="230"/>
      <c r="B292" s="231"/>
      <c r="C292" s="268" t="s">
        <v>561</v>
      </c>
      <c r="D292" s="236"/>
      <c r="E292" s="237"/>
      <c r="F292" s="234"/>
      <c r="G292" s="234"/>
      <c r="H292" s="234"/>
      <c r="I292" s="234"/>
      <c r="J292" s="234"/>
      <c r="K292" s="234"/>
      <c r="L292" s="234"/>
      <c r="M292" s="234"/>
      <c r="N292" s="233"/>
      <c r="O292" s="233"/>
      <c r="P292" s="233"/>
      <c r="Q292" s="233"/>
      <c r="R292" s="234"/>
      <c r="S292" s="234"/>
      <c r="T292" s="234"/>
      <c r="U292" s="234"/>
      <c r="V292" s="234"/>
      <c r="W292" s="234"/>
      <c r="X292" s="234"/>
      <c r="Y292" s="234"/>
      <c r="Z292" s="212"/>
      <c r="AA292" s="212"/>
      <c r="AB292" s="212"/>
      <c r="AC292" s="212"/>
      <c r="AD292" s="212"/>
      <c r="AE292" s="212"/>
      <c r="AF292" s="212"/>
      <c r="AG292" s="212" t="s">
        <v>236</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5">
      <c r="A293" s="230"/>
      <c r="B293" s="231"/>
      <c r="C293" s="268" t="s">
        <v>457</v>
      </c>
      <c r="D293" s="236"/>
      <c r="E293" s="237">
        <v>437.84</v>
      </c>
      <c r="F293" s="234"/>
      <c r="G293" s="234"/>
      <c r="H293" s="234"/>
      <c r="I293" s="234"/>
      <c r="J293" s="234"/>
      <c r="K293" s="234"/>
      <c r="L293" s="234"/>
      <c r="M293" s="234"/>
      <c r="N293" s="233"/>
      <c r="O293" s="233"/>
      <c r="P293" s="233"/>
      <c r="Q293" s="233"/>
      <c r="R293" s="234"/>
      <c r="S293" s="234"/>
      <c r="T293" s="234"/>
      <c r="U293" s="234"/>
      <c r="V293" s="234"/>
      <c r="W293" s="234"/>
      <c r="X293" s="234"/>
      <c r="Y293" s="234"/>
      <c r="Z293" s="212"/>
      <c r="AA293" s="212"/>
      <c r="AB293" s="212"/>
      <c r="AC293" s="212"/>
      <c r="AD293" s="212"/>
      <c r="AE293" s="212"/>
      <c r="AF293" s="212"/>
      <c r="AG293" s="212" t="s">
        <v>236</v>
      </c>
      <c r="AH293" s="212">
        <v>5</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5">
      <c r="A294" s="249">
        <v>87</v>
      </c>
      <c r="B294" s="250" t="s">
        <v>562</v>
      </c>
      <c r="C294" s="266" t="s">
        <v>563</v>
      </c>
      <c r="D294" s="251" t="s">
        <v>265</v>
      </c>
      <c r="E294" s="252">
        <v>53.2</v>
      </c>
      <c r="F294" s="253"/>
      <c r="G294" s="254">
        <f>ROUND(E294*F294,2)</f>
        <v>0</v>
      </c>
      <c r="H294" s="235"/>
      <c r="I294" s="234">
        <f>ROUND(E294*H294,2)</f>
        <v>0</v>
      </c>
      <c r="J294" s="235"/>
      <c r="K294" s="234">
        <f>ROUND(E294*J294,2)</f>
        <v>0</v>
      </c>
      <c r="L294" s="234">
        <v>21</v>
      </c>
      <c r="M294" s="234">
        <f>G294*(1+L294/100)</f>
        <v>0</v>
      </c>
      <c r="N294" s="233">
        <v>5.2199999999999998E-3</v>
      </c>
      <c r="O294" s="233">
        <f>ROUND(E294*N294,2)</f>
        <v>0.28000000000000003</v>
      </c>
      <c r="P294" s="233">
        <v>0</v>
      </c>
      <c r="Q294" s="233">
        <f>ROUND(E294*P294,2)</f>
        <v>0</v>
      </c>
      <c r="R294" s="234"/>
      <c r="S294" s="234" t="s">
        <v>232</v>
      </c>
      <c r="T294" s="234" t="s">
        <v>232</v>
      </c>
      <c r="U294" s="234">
        <v>1.2524999999999999</v>
      </c>
      <c r="V294" s="234">
        <f>ROUND(E294*U294,2)</f>
        <v>66.63</v>
      </c>
      <c r="W294" s="234"/>
      <c r="X294" s="234" t="s">
        <v>233</v>
      </c>
      <c r="Y294" s="234" t="s">
        <v>225</v>
      </c>
      <c r="Z294" s="212"/>
      <c r="AA294" s="212"/>
      <c r="AB294" s="212"/>
      <c r="AC294" s="212"/>
      <c r="AD294" s="212"/>
      <c r="AE294" s="212"/>
      <c r="AF294" s="212"/>
      <c r="AG294" s="212" t="s">
        <v>234</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5">
      <c r="A295" s="230"/>
      <c r="B295" s="231"/>
      <c r="C295" s="268" t="s">
        <v>564</v>
      </c>
      <c r="D295" s="236"/>
      <c r="E295" s="237">
        <v>24.5</v>
      </c>
      <c r="F295" s="234"/>
      <c r="G295" s="234"/>
      <c r="H295" s="234"/>
      <c r="I295" s="234"/>
      <c r="J295" s="234"/>
      <c r="K295" s="234"/>
      <c r="L295" s="234"/>
      <c r="M295" s="234"/>
      <c r="N295" s="233"/>
      <c r="O295" s="233"/>
      <c r="P295" s="233"/>
      <c r="Q295" s="233"/>
      <c r="R295" s="234"/>
      <c r="S295" s="234"/>
      <c r="T295" s="234"/>
      <c r="U295" s="234"/>
      <c r="V295" s="234"/>
      <c r="W295" s="234"/>
      <c r="X295" s="234"/>
      <c r="Y295" s="234"/>
      <c r="Z295" s="212"/>
      <c r="AA295" s="212"/>
      <c r="AB295" s="212"/>
      <c r="AC295" s="212"/>
      <c r="AD295" s="212"/>
      <c r="AE295" s="212"/>
      <c r="AF295" s="212"/>
      <c r="AG295" s="212" t="s">
        <v>236</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5">
      <c r="A296" s="230"/>
      <c r="B296" s="231"/>
      <c r="C296" s="268" t="s">
        <v>443</v>
      </c>
      <c r="D296" s="236"/>
      <c r="E296" s="237">
        <v>28.7</v>
      </c>
      <c r="F296" s="234"/>
      <c r="G296" s="234"/>
      <c r="H296" s="234"/>
      <c r="I296" s="234"/>
      <c r="J296" s="234"/>
      <c r="K296" s="234"/>
      <c r="L296" s="234"/>
      <c r="M296" s="234"/>
      <c r="N296" s="233"/>
      <c r="O296" s="233"/>
      <c r="P296" s="233"/>
      <c r="Q296" s="233"/>
      <c r="R296" s="234"/>
      <c r="S296" s="234"/>
      <c r="T296" s="234"/>
      <c r="U296" s="234"/>
      <c r="V296" s="234"/>
      <c r="W296" s="234"/>
      <c r="X296" s="234"/>
      <c r="Y296" s="234"/>
      <c r="Z296" s="212"/>
      <c r="AA296" s="212"/>
      <c r="AB296" s="212"/>
      <c r="AC296" s="212"/>
      <c r="AD296" s="212"/>
      <c r="AE296" s="212"/>
      <c r="AF296" s="212"/>
      <c r="AG296" s="212" t="s">
        <v>236</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5">
      <c r="A297" s="249">
        <v>88</v>
      </c>
      <c r="B297" s="250" t="s">
        <v>565</v>
      </c>
      <c r="C297" s="266" t="s">
        <v>566</v>
      </c>
      <c r="D297" s="251" t="s">
        <v>247</v>
      </c>
      <c r="E297" s="252">
        <v>3</v>
      </c>
      <c r="F297" s="253"/>
      <c r="G297" s="254">
        <f>ROUND(E297*F297,2)</f>
        <v>0</v>
      </c>
      <c r="H297" s="235"/>
      <c r="I297" s="234">
        <f>ROUND(E297*H297,2)</f>
        <v>0</v>
      </c>
      <c r="J297" s="235"/>
      <c r="K297" s="234">
        <f>ROUND(E297*J297,2)</f>
        <v>0</v>
      </c>
      <c r="L297" s="234">
        <v>21</v>
      </c>
      <c r="M297" s="234">
        <f>G297*(1+L297/100)</f>
        <v>0</v>
      </c>
      <c r="N297" s="233">
        <v>1.6999999999999999E-3</v>
      </c>
      <c r="O297" s="233">
        <f>ROUND(E297*N297,2)</f>
        <v>0.01</v>
      </c>
      <c r="P297" s="233">
        <v>0</v>
      </c>
      <c r="Q297" s="233">
        <f>ROUND(E297*P297,2)</f>
        <v>0</v>
      </c>
      <c r="R297" s="234"/>
      <c r="S297" s="234" t="s">
        <v>232</v>
      </c>
      <c r="T297" s="234" t="s">
        <v>232</v>
      </c>
      <c r="U297" s="234">
        <v>1.1499999999999999</v>
      </c>
      <c r="V297" s="234">
        <f>ROUND(E297*U297,2)</f>
        <v>3.45</v>
      </c>
      <c r="W297" s="234"/>
      <c r="X297" s="234" t="s">
        <v>233</v>
      </c>
      <c r="Y297" s="234" t="s">
        <v>225</v>
      </c>
      <c r="Z297" s="212"/>
      <c r="AA297" s="212"/>
      <c r="AB297" s="212"/>
      <c r="AC297" s="212"/>
      <c r="AD297" s="212"/>
      <c r="AE297" s="212"/>
      <c r="AF297" s="212"/>
      <c r="AG297" s="212" t="s">
        <v>234</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5">
      <c r="A298" s="230"/>
      <c r="B298" s="231"/>
      <c r="C298" s="267" t="s">
        <v>567</v>
      </c>
      <c r="D298" s="255"/>
      <c r="E298" s="255"/>
      <c r="F298" s="255"/>
      <c r="G298" s="255"/>
      <c r="H298" s="234"/>
      <c r="I298" s="234"/>
      <c r="J298" s="234"/>
      <c r="K298" s="234"/>
      <c r="L298" s="234"/>
      <c r="M298" s="234"/>
      <c r="N298" s="233"/>
      <c r="O298" s="233"/>
      <c r="P298" s="233"/>
      <c r="Q298" s="233"/>
      <c r="R298" s="234"/>
      <c r="S298" s="234"/>
      <c r="T298" s="234"/>
      <c r="U298" s="234"/>
      <c r="V298" s="234"/>
      <c r="W298" s="234"/>
      <c r="X298" s="234"/>
      <c r="Y298" s="234"/>
      <c r="Z298" s="212"/>
      <c r="AA298" s="212"/>
      <c r="AB298" s="212"/>
      <c r="AC298" s="212"/>
      <c r="AD298" s="212"/>
      <c r="AE298" s="212"/>
      <c r="AF298" s="212"/>
      <c r="AG298" s="212" t="s">
        <v>228</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5">
      <c r="A299" s="249">
        <v>89</v>
      </c>
      <c r="B299" s="250" t="s">
        <v>568</v>
      </c>
      <c r="C299" s="266" t="s">
        <v>569</v>
      </c>
      <c r="D299" s="251" t="s">
        <v>231</v>
      </c>
      <c r="E299" s="252">
        <v>33.5</v>
      </c>
      <c r="F299" s="253"/>
      <c r="G299" s="254">
        <f>ROUND(E299*F299,2)</f>
        <v>0</v>
      </c>
      <c r="H299" s="235"/>
      <c r="I299" s="234">
        <f>ROUND(E299*H299,2)</f>
        <v>0</v>
      </c>
      <c r="J299" s="235"/>
      <c r="K299" s="234">
        <f>ROUND(E299*J299,2)</f>
        <v>0</v>
      </c>
      <c r="L299" s="234">
        <v>21</v>
      </c>
      <c r="M299" s="234">
        <f>G299*(1+L299/100)</f>
        <v>0</v>
      </c>
      <c r="N299" s="233">
        <v>0</v>
      </c>
      <c r="O299" s="233">
        <f>ROUND(E299*N299,2)</f>
        <v>0</v>
      </c>
      <c r="P299" s="233">
        <v>2.98E-3</v>
      </c>
      <c r="Q299" s="233">
        <f>ROUND(E299*P299,2)</f>
        <v>0.1</v>
      </c>
      <c r="R299" s="234"/>
      <c r="S299" s="234" t="s">
        <v>232</v>
      </c>
      <c r="T299" s="234" t="s">
        <v>232</v>
      </c>
      <c r="U299" s="234">
        <v>5.7500000000000002E-2</v>
      </c>
      <c r="V299" s="234">
        <f>ROUND(E299*U299,2)</f>
        <v>1.93</v>
      </c>
      <c r="W299" s="234"/>
      <c r="X299" s="234" t="s">
        <v>233</v>
      </c>
      <c r="Y299" s="234" t="s">
        <v>225</v>
      </c>
      <c r="Z299" s="212"/>
      <c r="AA299" s="212"/>
      <c r="AB299" s="212"/>
      <c r="AC299" s="212"/>
      <c r="AD299" s="212"/>
      <c r="AE299" s="212"/>
      <c r="AF299" s="212"/>
      <c r="AG299" s="212" t="s">
        <v>234</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2" x14ac:dyDescent="0.25">
      <c r="A300" s="230"/>
      <c r="B300" s="231"/>
      <c r="C300" s="268" t="s">
        <v>570</v>
      </c>
      <c r="D300" s="236"/>
      <c r="E300" s="237">
        <v>33.5</v>
      </c>
      <c r="F300" s="234"/>
      <c r="G300" s="234"/>
      <c r="H300" s="234"/>
      <c r="I300" s="234"/>
      <c r="J300" s="234"/>
      <c r="K300" s="234"/>
      <c r="L300" s="234"/>
      <c r="M300" s="234"/>
      <c r="N300" s="233"/>
      <c r="O300" s="233"/>
      <c r="P300" s="233"/>
      <c r="Q300" s="233"/>
      <c r="R300" s="234"/>
      <c r="S300" s="234"/>
      <c r="T300" s="234"/>
      <c r="U300" s="234"/>
      <c r="V300" s="234"/>
      <c r="W300" s="234"/>
      <c r="X300" s="234"/>
      <c r="Y300" s="234"/>
      <c r="Z300" s="212"/>
      <c r="AA300" s="212"/>
      <c r="AB300" s="212"/>
      <c r="AC300" s="212"/>
      <c r="AD300" s="212"/>
      <c r="AE300" s="212"/>
      <c r="AF300" s="212"/>
      <c r="AG300" s="212" t="s">
        <v>236</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5">
      <c r="A301" s="249">
        <v>90</v>
      </c>
      <c r="B301" s="250" t="s">
        <v>571</v>
      </c>
      <c r="C301" s="266" t="s">
        <v>572</v>
      </c>
      <c r="D301" s="251" t="s">
        <v>265</v>
      </c>
      <c r="E301" s="252">
        <v>2.4060000000000001</v>
      </c>
      <c r="F301" s="253"/>
      <c r="G301" s="254">
        <f>ROUND(E301*F301,2)</f>
        <v>0</v>
      </c>
      <c r="H301" s="235"/>
      <c r="I301" s="234">
        <f>ROUND(E301*H301,2)</f>
        <v>0</v>
      </c>
      <c r="J301" s="235"/>
      <c r="K301" s="234">
        <f>ROUND(E301*J301,2)</f>
        <v>0</v>
      </c>
      <c r="L301" s="234">
        <v>21</v>
      </c>
      <c r="M301" s="234">
        <f>G301*(1+L301/100)</f>
        <v>0</v>
      </c>
      <c r="N301" s="233">
        <v>0</v>
      </c>
      <c r="O301" s="233">
        <f>ROUND(E301*N301,2)</f>
        <v>0</v>
      </c>
      <c r="P301" s="233">
        <v>7.2100000000000003E-3</v>
      </c>
      <c r="Q301" s="233">
        <f>ROUND(E301*P301,2)</f>
        <v>0.02</v>
      </c>
      <c r="R301" s="234"/>
      <c r="S301" s="234" t="s">
        <v>232</v>
      </c>
      <c r="T301" s="234" t="s">
        <v>232</v>
      </c>
      <c r="U301" s="234">
        <v>0.29899999999999999</v>
      </c>
      <c r="V301" s="234">
        <f>ROUND(E301*U301,2)</f>
        <v>0.72</v>
      </c>
      <c r="W301" s="234"/>
      <c r="X301" s="234" t="s">
        <v>233</v>
      </c>
      <c r="Y301" s="234" t="s">
        <v>225</v>
      </c>
      <c r="Z301" s="212"/>
      <c r="AA301" s="212"/>
      <c r="AB301" s="212"/>
      <c r="AC301" s="212"/>
      <c r="AD301" s="212"/>
      <c r="AE301" s="212"/>
      <c r="AF301" s="212"/>
      <c r="AG301" s="212" t="s">
        <v>234</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5">
      <c r="A302" s="230"/>
      <c r="B302" s="231"/>
      <c r="C302" s="268" t="s">
        <v>573</v>
      </c>
      <c r="D302" s="236"/>
      <c r="E302" s="237">
        <v>0.9</v>
      </c>
      <c r="F302" s="234"/>
      <c r="G302" s="234"/>
      <c r="H302" s="234"/>
      <c r="I302" s="234"/>
      <c r="J302" s="234"/>
      <c r="K302" s="234"/>
      <c r="L302" s="234"/>
      <c r="M302" s="234"/>
      <c r="N302" s="233"/>
      <c r="O302" s="233"/>
      <c r="P302" s="233"/>
      <c r="Q302" s="233"/>
      <c r="R302" s="234"/>
      <c r="S302" s="234"/>
      <c r="T302" s="234"/>
      <c r="U302" s="234"/>
      <c r="V302" s="234"/>
      <c r="W302" s="234"/>
      <c r="X302" s="234"/>
      <c r="Y302" s="234"/>
      <c r="Z302" s="212"/>
      <c r="AA302" s="212"/>
      <c r="AB302" s="212"/>
      <c r="AC302" s="212"/>
      <c r="AD302" s="212"/>
      <c r="AE302" s="212"/>
      <c r="AF302" s="212"/>
      <c r="AG302" s="212" t="s">
        <v>236</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5">
      <c r="A303" s="230"/>
      <c r="B303" s="231"/>
      <c r="C303" s="268" t="s">
        <v>574</v>
      </c>
      <c r="D303" s="236"/>
      <c r="E303" s="237">
        <v>0.46500000000000002</v>
      </c>
      <c r="F303" s="234"/>
      <c r="G303" s="234"/>
      <c r="H303" s="234"/>
      <c r="I303" s="234"/>
      <c r="J303" s="234"/>
      <c r="K303" s="234"/>
      <c r="L303" s="234"/>
      <c r="M303" s="234"/>
      <c r="N303" s="233"/>
      <c r="O303" s="233"/>
      <c r="P303" s="233"/>
      <c r="Q303" s="233"/>
      <c r="R303" s="234"/>
      <c r="S303" s="234"/>
      <c r="T303" s="234"/>
      <c r="U303" s="234"/>
      <c r="V303" s="234"/>
      <c r="W303" s="234"/>
      <c r="X303" s="234"/>
      <c r="Y303" s="234"/>
      <c r="Z303" s="212"/>
      <c r="AA303" s="212"/>
      <c r="AB303" s="212"/>
      <c r="AC303" s="212"/>
      <c r="AD303" s="212"/>
      <c r="AE303" s="212"/>
      <c r="AF303" s="212"/>
      <c r="AG303" s="212" t="s">
        <v>236</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5">
      <c r="A304" s="230"/>
      <c r="B304" s="231"/>
      <c r="C304" s="268" t="s">
        <v>575</v>
      </c>
      <c r="D304" s="236"/>
      <c r="E304" s="237">
        <v>1.0409999999999999</v>
      </c>
      <c r="F304" s="234"/>
      <c r="G304" s="234"/>
      <c r="H304" s="234"/>
      <c r="I304" s="234"/>
      <c r="J304" s="234"/>
      <c r="K304" s="234"/>
      <c r="L304" s="234"/>
      <c r="M304" s="234"/>
      <c r="N304" s="233"/>
      <c r="O304" s="233"/>
      <c r="P304" s="233"/>
      <c r="Q304" s="233"/>
      <c r="R304" s="234"/>
      <c r="S304" s="234"/>
      <c r="T304" s="234"/>
      <c r="U304" s="234"/>
      <c r="V304" s="234"/>
      <c r="W304" s="234"/>
      <c r="X304" s="234"/>
      <c r="Y304" s="234"/>
      <c r="Z304" s="212"/>
      <c r="AA304" s="212"/>
      <c r="AB304" s="212"/>
      <c r="AC304" s="212"/>
      <c r="AD304" s="212"/>
      <c r="AE304" s="212"/>
      <c r="AF304" s="212"/>
      <c r="AG304" s="212" t="s">
        <v>236</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5">
      <c r="A305" s="256">
        <v>91</v>
      </c>
      <c r="B305" s="257" t="s">
        <v>576</v>
      </c>
      <c r="C305" s="269" t="s">
        <v>577</v>
      </c>
      <c r="D305" s="258" t="s">
        <v>247</v>
      </c>
      <c r="E305" s="259">
        <v>10</v>
      </c>
      <c r="F305" s="260"/>
      <c r="G305" s="261">
        <f>ROUND(E305*F305,2)</f>
        <v>0</v>
      </c>
      <c r="H305" s="235"/>
      <c r="I305" s="234">
        <f>ROUND(E305*H305,2)</f>
        <v>0</v>
      </c>
      <c r="J305" s="235"/>
      <c r="K305" s="234">
        <f>ROUND(E305*J305,2)</f>
        <v>0</v>
      </c>
      <c r="L305" s="234">
        <v>21</v>
      </c>
      <c r="M305" s="234">
        <f>G305*(1+L305/100)</f>
        <v>0</v>
      </c>
      <c r="N305" s="233">
        <v>0</v>
      </c>
      <c r="O305" s="233">
        <f>ROUND(E305*N305,2)</f>
        <v>0</v>
      </c>
      <c r="P305" s="233">
        <v>3.0500000000000002E-3</v>
      </c>
      <c r="Q305" s="233">
        <f>ROUND(E305*P305,2)</f>
        <v>0.03</v>
      </c>
      <c r="R305" s="234"/>
      <c r="S305" s="234" t="s">
        <v>232</v>
      </c>
      <c r="T305" s="234" t="s">
        <v>232</v>
      </c>
      <c r="U305" s="234">
        <v>9.1999999999999998E-2</v>
      </c>
      <c r="V305" s="234">
        <f>ROUND(E305*U305,2)</f>
        <v>0.92</v>
      </c>
      <c r="W305" s="234"/>
      <c r="X305" s="234" t="s">
        <v>233</v>
      </c>
      <c r="Y305" s="234" t="s">
        <v>225</v>
      </c>
      <c r="Z305" s="212"/>
      <c r="AA305" s="212"/>
      <c r="AB305" s="212"/>
      <c r="AC305" s="212"/>
      <c r="AD305" s="212"/>
      <c r="AE305" s="212"/>
      <c r="AF305" s="212"/>
      <c r="AG305" s="212" t="s">
        <v>234</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5">
      <c r="A306" s="256">
        <v>92</v>
      </c>
      <c r="B306" s="257" t="s">
        <v>578</v>
      </c>
      <c r="C306" s="269" t="s">
        <v>579</v>
      </c>
      <c r="D306" s="258" t="s">
        <v>247</v>
      </c>
      <c r="E306" s="259">
        <v>20</v>
      </c>
      <c r="F306" s="260"/>
      <c r="G306" s="261">
        <f>ROUND(E306*F306,2)</f>
        <v>0</v>
      </c>
      <c r="H306" s="235"/>
      <c r="I306" s="234">
        <f>ROUND(E306*H306,2)</f>
        <v>0</v>
      </c>
      <c r="J306" s="235"/>
      <c r="K306" s="234">
        <f>ROUND(E306*J306,2)</f>
        <v>0</v>
      </c>
      <c r="L306" s="234">
        <v>21</v>
      </c>
      <c r="M306" s="234">
        <f>G306*(1+L306/100)</f>
        <v>0</v>
      </c>
      <c r="N306" s="233">
        <v>0</v>
      </c>
      <c r="O306" s="233">
        <f>ROUND(E306*N306,2)</f>
        <v>0</v>
      </c>
      <c r="P306" s="233">
        <v>9.6000000000000002E-4</v>
      </c>
      <c r="Q306" s="233">
        <f>ROUND(E306*P306,2)</f>
        <v>0.02</v>
      </c>
      <c r="R306" s="234"/>
      <c r="S306" s="234" t="s">
        <v>232</v>
      </c>
      <c r="T306" s="234" t="s">
        <v>232</v>
      </c>
      <c r="U306" s="234">
        <v>5.7500000000000002E-2</v>
      </c>
      <c r="V306" s="234">
        <f>ROUND(E306*U306,2)</f>
        <v>1.1499999999999999</v>
      </c>
      <c r="W306" s="234"/>
      <c r="X306" s="234" t="s">
        <v>233</v>
      </c>
      <c r="Y306" s="234" t="s">
        <v>225</v>
      </c>
      <c r="Z306" s="212"/>
      <c r="AA306" s="212"/>
      <c r="AB306" s="212"/>
      <c r="AC306" s="212"/>
      <c r="AD306" s="212"/>
      <c r="AE306" s="212"/>
      <c r="AF306" s="212"/>
      <c r="AG306" s="212" t="s">
        <v>234</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5">
      <c r="A307" s="249">
        <v>93</v>
      </c>
      <c r="B307" s="250" t="s">
        <v>580</v>
      </c>
      <c r="C307" s="266" t="s">
        <v>581</v>
      </c>
      <c r="D307" s="251" t="s">
        <v>231</v>
      </c>
      <c r="E307" s="252">
        <v>18.7</v>
      </c>
      <c r="F307" s="253"/>
      <c r="G307" s="254">
        <f>ROUND(E307*F307,2)</f>
        <v>0</v>
      </c>
      <c r="H307" s="235"/>
      <c r="I307" s="234">
        <f>ROUND(E307*H307,2)</f>
        <v>0</v>
      </c>
      <c r="J307" s="235"/>
      <c r="K307" s="234">
        <f>ROUND(E307*J307,2)</f>
        <v>0</v>
      </c>
      <c r="L307" s="234">
        <v>21</v>
      </c>
      <c r="M307" s="234">
        <f>G307*(1+L307/100)</f>
        <v>0</v>
      </c>
      <c r="N307" s="233">
        <v>0</v>
      </c>
      <c r="O307" s="233">
        <f>ROUND(E307*N307,2)</f>
        <v>0</v>
      </c>
      <c r="P307" s="233">
        <v>5.1500000000000001E-3</v>
      </c>
      <c r="Q307" s="233">
        <f>ROUND(E307*P307,2)</f>
        <v>0.1</v>
      </c>
      <c r="R307" s="234"/>
      <c r="S307" s="234" t="s">
        <v>232</v>
      </c>
      <c r="T307" s="234" t="s">
        <v>232</v>
      </c>
      <c r="U307" s="234">
        <v>0.13109999999999999</v>
      </c>
      <c r="V307" s="234">
        <f>ROUND(E307*U307,2)</f>
        <v>2.4500000000000002</v>
      </c>
      <c r="W307" s="234"/>
      <c r="X307" s="234" t="s">
        <v>233</v>
      </c>
      <c r="Y307" s="234" t="s">
        <v>225</v>
      </c>
      <c r="Z307" s="212"/>
      <c r="AA307" s="212"/>
      <c r="AB307" s="212"/>
      <c r="AC307" s="212"/>
      <c r="AD307" s="212"/>
      <c r="AE307" s="212"/>
      <c r="AF307" s="212"/>
      <c r="AG307" s="212" t="s">
        <v>234</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5">
      <c r="A308" s="230"/>
      <c r="B308" s="231"/>
      <c r="C308" s="268" t="s">
        <v>582</v>
      </c>
      <c r="D308" s="236"/>
      <c r="E308" s="237">
        <v>18.7</v>
      </c>
      <c r="F308" s="234"/>
      <c r="G308" s="234"/>
      <c r="H308" s="234"/>
      <c r="I308" s="234"/>
      <c r="J308" s="234"/>
      <c r="K308" s="234"/>
      <c r="L308" s="234"/>
      <c r="M308" s="234"/>
      <c r="N308" s="233"/>
      <c r="O308" s="233"/>
      <c r="P308" s="233"/>
      <c r="Q308" s="233"/>
      <c r="R308" s="234"/>
      <c r="S308" s="234"/>
      <c r="T308" s="234"/>
      <c r="U308" s="234"/>
      <c r="V308" s="234"/>
      <c r="W308" s="234"/>
      <c r="X308" s="234"/>
      <c r="Y308" s="234"/>
      <c r="Z308" s="212"/>
      <c r="AA308" s="212"/>
      <c r="AB308" s="212"/>
      <c r="AC308" s="212"/>
      <c r="AD308" s="212"/>
      <c r="AE308" s="212"/>
      <c r="AF308" s="212"/>
      <c r="AG308" s="212" t="s">
        <v>236</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5">
      <c r="A309" s="249">
        <v>94</v>
      </c>
      <c r="B309" s="250" t="s">
        <v>583</v>
      </c>
      <c r="C309" s="266" t="s">
        <v>584</v>
      </c>
      <c r="D309" s="251" t="s">
        <v>247</v>
      </c>
      <c r="E309" s="252">
        <v>21</v>
      </c>
      <c r="F309" s="253"/>
      <c r="G309" s="254">
        <f>ROUND(E309*F309,2)</f>
        <v>0</v>
      </c>
      <c r="H309" s="235"/>
      <c r="I309" s="234">
        <f>ROUND(E309*H309,2)</f>
        <v>0</v>
      </c>
      <c r="J309" s="235"/>
      <c r="K309" s="234">
        <f>ROUND(E309*J309,2)</f>
        <v>0</v>
      </c>
      <c r="L309" s="234">
        <v>21</v>
      </c>
      <c r="M309" s="234">
        <f>G309*(1+L309/100)</f>
        <v>0</v>
      </c>
      <c r="N309" s="233">
        <v>0</v>
      </c>
      <c r="O309" s="233">
        <f>ROUND(E309*N309,2)</f>
        <v>0</v>
      </c>
      <c r="P309" s="233">
        <v>2.0080000000000001E-2</v>
      </c>
      <c r="Q309" s="233">
        <f>ROUND(E309*P309,2)</f>
        <v>0.42</v>
      </c>
      <c r="R309" s="234"/>
      <c r="S309" s="234" t="s">
        <v>232</v>
      </c>
      <c r="T309" s="234" t="s">
        <v>232</v>
      </c>
      <c r="U309" s="234">
        <v>0.10349999999999999</v>
      </c>
      <c r="V309" s="234">
        <f>ROUND(E309*U309,2)</f>
        <v>2.17</v>
      </c>
      <c r="W309" s="234"/>
      <c r="X309" s="234" t="s">
        <v>233</v>
      </c>
      <c r="Y309" s="234" t="s">
        <v>225</v>
      </c>
      <c r="Z309" s="212"/>
      <c r="AA309" s="212"/>
      <c r="AB309" s="212"/>
      <c r="AC309" s="212"/>
      <c r="AD309" s="212"/>
      <c r="AE309" s="212"/>
      <c r="AF309" s="212"/>
      <c r="AG309" s="212" t="s">
        <v>234</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5">
      <c r="A310" s="230"/>
      <c r="B310" s="231"/>
      <c r="C310" s="268" t="s">
        <v>585</v>
      </c>
      <c r="D310" s="236"/>
      <c r="E310" s="237">
        <v>20</v>
      </c>
      <c r="F310" s="234"/>
      <c r="G310" s="234"/>
      <c r="H310" s="234"/>
      <c r="I310" s="234"/>
      <c r="J310" s="234"/>
      <c r="K310" s="234"/>
      <c r="L310" s="234"/>
      <c r="M310" s="234"/>
      <c r="N310" s="233"/>
      <c r="O310" s="233"/>
      <c r="P310" s="233"/>
      <c r="Q310" s="233"/>
      <c r="R310" s="234"/>
      <c r="S310" s="234"/>
      <c r="T310" s="234"/>
      <c r="U310" s="234"/>
      <c r="V310" s="234"/>
      <c r="W310" s="234"/>
      <c r="X310" s="234"/>
      <c r="Y310" s="234"/>
      <c r="Z310" s="212"/>
      <c r="AA310" s="212"/>
      <c r="AB310" s="212"/>
      <c r="AC310" s="212"/>
      <c r="AD310" s="212"/>
      <c r="AE310" s="212"/>
      <c r="AF310" s="212"/>
      <c r="AG310" s="212" t="s">
        <v>236</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5">
      <c r="A311" s="230"/>
      <c r="B311" s="231"/>
      <c r="C311" s="268" t="s">
        <v>586</v>
      </c>
      <c r="D311" s="236"/>
      <c r="E311" s="237">
        <v>1</v>
      </c>
      <c r="F311" s="234"/>
      <c r="G311" s="234"/>
      <c r="H311" s="234"/>
      <c r="I311" s="234"/>
      <c r="J311" s="234"/>
      <c r="K311" s="234"/>
      <c r="L311" s="234"/>
      <c r="M311" s="234"/>
      <c r="N311" s="233"/>
      <c r="O311" s="233"/>
      <c r="P311" s="233"/>
      <c r="Q311" s="233"/>
      <c r="R311" s="234"/>
      <c r="S311" s="234"/>
      <c r="T311" s="234"/>
      <c r="U311" s="234"/>
      <c r="V311" s="234"/>
      <c r="W311" s="234"/>
      <c r="X311" s="234"/>
      <c r="Y311" s="234"/>
      <c r="Z311" s="212"/>
      <c r="AA311" s="212"/>
      <c r="AB311" s="212"/>
      <c r="AC311" s="212"/>
      <c r="AD311" s="212"/>
      <c r="AE311" s="212"/>
      <c r="AF311" s="212"/>
      <c r="AG311" s="212" t="s">
        <v>236</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5">
      <c r="A312" s="249">
        <v>95</v>
      </c>
      <c r="B312" s="250" t="s">
        <v>587</v>
      </c>
      <c r="C312" s="266" t="s">
        <v>588</v>
      </c>
      <c r="D312" s="251" t="s">
        <v>231</v>
      </c>
      <c r="E312" s="252">
        <v>21</v>
      </c>
      <c r="F312" s="253"/>
      <c r="G312" s="254">
        <f>ROUND(E312*F312,2)</f>
        <v>0</v>
      </c>
      <c r="H312" s="235"/>
      <c r="I312" s="234">
        <f>ROUND(E312*H312,2)</f>
        <v>0</v>
      </c>
      <c r="J312" s="235"/>
      <c r="K312" s="234">
        <f>ROUND(E312*J312,2)</f>
        <v>0</v>
      </c>
      <c r="L312" s="234">
        <v>21</v>
      </c>
      <c r="M312" s="234">
        <f>G312*(1+L312/100)</f>
        <v>0</v>
      </c>
      <c r="N312" s="233">
        <v>0</v>
      </c>
      <c r="O312" s="233">
        <f>ROUND(E312*N312,2)</f>
        <v>0</v>
      </c>
      <c r="P312" s="233">
        <v>3.7699999999999999E-3</v>
      </c>
      <c r="Q312" s="233">
        <f>ROUND(E312*P312,2)</f>
        <v>0.08</v>
      </c>
      <c r="R312" s="234"/>
      <c r="S312" s="234" t="s">
        <v>232</v>
      </c>
      <c r="T312" s="234" t="s">
        <v>232</v>
      </c>
      <c r="U312" s="234">
        <v>5.7500000000000002E-2</v>
      </c>
      <c r="V312" s="234">
        <f>ROUND(E312*U312,2)</f>
        <v>1.21</v>
      </c>
      <c r="W312" s="234"/>
      <c r="X312" s="234" t="s">
        <v>233</v>
      </c>
      <c r="Y312" s="234" t="s">
        <v>225</v>
      </c>
      <c r="Z312" s="212"/>
      <c r="AA312" s="212"/>
      <c r="AB312" s="212"/>
      <c r="AC312" s="212"/>
      <c r="AD312" s="212"/>
      <c r="AE312" s="212"/>
      <c r="AF312" s="212"/>
      <c r="AG312" s="212" t="s">
        <v>234</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5">
      <c r="A313" s="230"/>
      <c r="B313" s="231"/>
      <c r="C313" s="268" t="s">
        <v>589</v>
      </c>
      <c r="D313" s="236"/>
      <c r="E313" s="237">
        <v>21</v>
      </c>
      <c r="F313" s="234"/>
      <c r="G313" s="234"/>
      <c r="H313" s="234"/>
      <c r="I313" s="234"/>
      <c r="J313" s="234"/>
      <c r="K313" s="234"/>
      <c r="L313" s="234"/>
      <c r="M313" s="234"/>
      <c r="N313" s="233"/>
      <c r="O313" s="233"/>
      <c r="P313" s="233"/>
      <c r="Q313" s="233"/>
      <c r="R313" s="234"/>
      <c r="S313" s="234"/>
      <c r="T313" s="234"/>
      <c r="U313" s="234"/>
      <c r="V313" s="234"/>
      <c r="W313" s="234"/>
      <c r="X313" s="234"/>
      <c r="Y313" s="234"/>
      <c r="Z313" s="212"/>
      <c r="AA313" s="212"/>
      <c r="AB313" s="212"/>
      <c r="AC313" s="212"/>
      <c r="AD313" s="212"/>
      <c r="AE313" s="212"/>
      <c r="AF313" s="212"/>
      <c r="AG313" s="212" t="s">
        <v>236</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5">
      <c r="A314" s="249">
        <v>96</v>
      </c>
      <c r="B314" s="250" t="s">
        <v>590</v>
      </c>
      <c r="C314" s="266" t="s">
        <v>591</v>
      </c>
      <c r="D314" s="251" t="s">
        <v>231</v>
      </c>
      <c r="E314" s="252">
        <v>19.3</v>
      </c>
      <c r="F314" s="253"/>
      <c r="G314" s="254">
        <f>ROUND(E314*F314,2)</f>
        <v>0</v>
      </c>
      <c r="H314" s="235"/>
      <c r="I314" s="234">
        <f>ROUND(E314*H314,2)</f>
        <v>0</v>
      </c>
      <c r="J314" s="235"/>
      <c r="K314" s="234">
        <f>ROUND(E314*J314,2)</f>
        <v>0</v>
      </c>
      <c r="L314" s="234">
        <v>21</v>
      </c>
      <c r="M314" s="234">
        <f>G314*(1+L314/100)</f>
        <v>0</v>
      </c>
      <c r="N314" s="233">
        <v>0</v>
      </c>
      <c r="O314" s="233">
        <f>ROUND(E314*N314,2)</f>
        <v>0</v>
      </c>
      <c r="P314" s="233">
        <v>2.1000000000000001E-4</v>
      </c>
      <c r="Q314" s="233">
        <f>ROUND(E314*P314,2)</f>
        <v>0</v>
      </c>
      <c r="R314" s="234"/>
      <c r="S314" s="234" t="s">
        <v>232</v>
      </c>
      <c r="T314" s="234" t="s">
        <v>232</v>
      </c>
      <c r="U314" s="234">
        <v>0.115</v>
      </c>
      <c r="V314" s="234">
        <f>ROUND(E314*U314,2)</f>
        <v>2.2200000000000002</v>
      </c>
      <c r="W314" s="234"/>
      <c r="X314" s="234" t="s">
        <v>233</v>
      </c>
      <c r="Y314" s="234" t="s">
        <v>225</v>
      </c>
      <c r="Z314" s="212"/>
      <c r="AA314" s="212"/>
      <c r="AB314" s="212"/>
      <c r="AC314" s="212"/>
      <c r="AD314" s="212"/>
      <c r="AE314" s="212"/>
      <c r="AF314" s="212"/>
      <c r="AG314" s="212" t="s">
        <v>234</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5">
      <c r="A315" s="230"/>
      <c r="B315" s="231"/>
      <c r="C315" s="268" t="s">
        <v>592</v>
      </c>
      <c r="D315" s="236"/>
      <c r="E315" s="237">
        <v>19.3</v>
      </c>
      <c r="F315" s="234"/>
      <c r="G315" s="234"/>
      <c r="H315" s="234"/>
      <c r="I315" s="234"/>
      <c r="J315" s="234"/>
      <c r="K315" s="234"/>
      <c r="L315" s="234"/>
      <c r="M315" s="234"/>
      <c r="N315" s="233"/>
      <c r="O315" s="233"/>
      <c r="P315" s="233"/>
      <c r="Q315" s="233"/>
      <c r="R315" s="234"/>
      <c r="S315" s="234"/>
      <c r="T315" s="234"/>
      <c r="U315" s="234"/>
      <c r="V315" s="234"/>
      <c r="W315" s="234"/>
      <c r="X315" s="234"/>
      <c r="Y315" s="234"/>
      <c r="Z315" s="212"/>
      <c r="AA315" s="212"/>
      <c r="AB315" s="212"/>
      <c r="AC315" s="212"/>
      <c r="AD315" s="212"/>
      <c r="AE315" s="212"/>
      <c r="AF315" s="212"/>
      <c r="AG315" s="212" t="s">
        <v>236</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5">
      <c r="A316" s="249">
        <v>97</v>
      </c>
      <c r="B316" s="250" t="s">
        <v>593</v>
      </c>
      <c r="C316" s="266" t="s">
        <v>594</v>
      </c>
      <c r="D316" s="251" t="s">
        <v>231</v>
      </c>
      <c r="E316" s="252">
        <v>68.058999999999997</v>
      </c>
      <c r="F316" s="253"/>
      <c r="G316" s="254">
        <f>ROUND(E316*F316,2)</f>
        <v>0</v>
      </c>
      <c r="H316" s="235"/>
      <c r="I316" s="234">
        <f>ROUND(E316*H316,2)</f>
        <v>0</v>
      </c>
      <c r="J316" s="235"/>
      <c r="K316" s="234">
        <f>ROUND(E316*J316,2)</f>
        <v>0</v>
      </c>
      <c r="L316" s="234">
        <v>21</v>
      </c>
      <c r="M316" s="234">
        <f>G316*(1+L316/100)</f>
        <v>0</v>
      </c>
      <c r="N316" s="233">
        <v>0</v>
      </c>
      <c r="O316" s="233">
        <f>ROUND(E316*N316,2)</f>
        <v>0</v>
      </c>
      <c r="P316" s="233">
        <v>2.3E-3</v>
      </c>
      <c r="Q316" s="233">
        <f>ROUND(E316*P316,2)</f>
        <v>0.16</v>
      </c>
      <c r="R316" s="234"/>
      <c r="S316" s="234" t="s">
        <v>232</v>
      </c>
      <c r="T316" s="234" t="s">
        <v>232</v>
      </c>
      <c r="U316" s="234">
        <v>0.10349999999999999</v>
      </c>
      <c r="V316" s="234">
        <f>ROUND(E316*U316,2)</f>
        <v>7.04</v>
      </c>
      <c r="W316" s="234"/>
      <c r="X316" s="234" t="s">
        <v>233</v>
      </c>
      <c r="Y316" s="234" t="s">
        <v>225</v>
      </c>
      <c r="Z316" s="212"/>
      <c r="AA316" s="212"/>
      <c r="AB316" s="212"/>
      <c r="AC316" s="212"/>
      <c r="AD316" s="212"/>
      <c r="AE316" s="212"/>
      <c r="AF316" s="212"/>
      <c r="AG316" s="212" t="s">
        <v>234</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5">
      <c r="A317" s="230"/>
      <c r="B317" s="231"/>
      <c r="C317" s="268" t="s">
        <v>595</v>
      </c>
      <c r="D317" s="236"/>
      <c r="E317" s="237">
        <v>28.925000000000001</v>
      </c>
      <c r="F317" s="234"/>
      <c r="G317" s="234"/>
      <c r="H317" s="234"/>
      <c r="I317" s="234"/>
      <c r="J317" s="234"/>
      <c r="K317" s="234"/>
      <c r="L317" s="234"/>
      <c r="M317" s="234"/>
      <c r="N317" s="233"/>
      <c r="O317" s="233"/>
      <c r="P317" s="233"/>
      <c r="Q317" s="233"/>
      <c r="R317" s="234"/>
      <c r="S317" s="234"/>
      <c r="T317" s="234"/>
      <c r="U317" s="234"/>
      <c r="V317" s="234"/>
      <c r="W317" s="234"/>
      <c r="X317" s="234"/>
      <c r="Y317" s="234"/>
      <c r="Z317" s="212"/>
      <c r="AA317" s="212"/>
      <c r="AB317" s="212"/>
      <c r="AC317" s="212"/>
      <c r="AD317" s="212"/>
      <c r="AE317" s="212"/>
      <c r="AF317" s="212"/>
      <c r="AG317" s="212" t="s">
        <v>236</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5">
      <c r="A318" s="230"/>
      <c r="B318" s="231"/>
      <c r="C318" s="268" t="s">
        <v>596</v>
      </c>
      <c r="D318" s="236"/>
      <c r="E318" s="237">
        <v>39.134</v>
      </c>
      <c r="F318" s="234"/>
      <c r="G318" s="234"/>
      <c r="H318" s="234"/>
      <c r="I318" s="234"/>
      <c r="J318" s="234"/>
      <c r="K318" s="234"/>
      <c r="L318" s="234"/>
      <c r="M318" s="234"/>
      <c r="N318" s="233"/>
      <c r="O318" s="233"/>
      <c r="P318" s="233"/>
      <c r="Q318" s="233"/>
      <c r="R318" s="234"/>
      <c r="S318" s="234"/>
      <c r="T318" s="234"/>
      <c r="U318" s="234"/>
      <c r="V318" s="234"/>
      <c r="W318" s="234"/>
      <c r="X318" s="234"/>
      <c r="Y318" s="234"/>
      <c r="Z318" s="212"/>
      <c r="AA318" s="212"/>
      <c r="AB318" s="212"/>
      <c r="AC318" s="212"/>
      <c r="AD318" s="212"/>
      <c r="AE318" s="212"/>
      <c r="AF318" s="212"/>
      <c r="AG318" s="212" t="s">
        <v>236</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5">
      <c r="A319" s="249">
        <v>98</v>
      </c>
      <c r="B319" s="250" t="s">
        <v>597</v>
      </c>
      <c r="C319" s="266" t="s">
        <v>598</v>
      </c>
      <c r="D319" s="251" t="s">
        <v>231</v>
      </c>
      <c r="E319" s="252">
        <v>63.37</v>
      </c>
      <c r="F319" s="253"/>
      <c r="G319" s="254">
        <f>ROUND(E319*F319,2)</f>
        <v>0</v>
      </c>
      <c r="H319" s="235"/>
      <c r="I319" s="234">
        <f>ROUND(E319*H319,2)</f>
        <v>0</v>
      </c>
      <c r="J319" s="235"/>
      <c r="K319" s="234">
        <f>ROUND(E319*J319,2)</f>
        <v>0</v>
      </c>
      <c r="L319" s="234">
        <v>21</v>
      </c>
      <c r="M319" s="234">
        <f>G319*(1+L319/100)</f>
        <v>0</v>
      </c>
      <c r="N319" s="233">
        <v>1.42E-3</v>
      </c>
      <c r="O319" s="233">
        <f>ROUND(E319*N319,2)</f>
        <v>0.09</v>
      </c>
      <c r="P319" s="233">
        <v>0</v>
      </c>
      <c r="Q319" s="233">
        <f>ROUND(E319*P319,2)</f>
        <v>0</v>
      </c>
      <c r="R319" s="234"/>
      <c r="S319" s="234" t="s">
        <v>222</v>
      </c>
      <c r="T319" s="234" t="s">
        <v>223</v>
      </c>
      <c r="U319" s="234">
        <v>5.8650000000000001E-2</v>
      </c>
      <c r="V319" s="234">
        <f>ROUND(E319*U319,2)</f>
        <v>3.72</v>
      </c>
      <c r="W319" s="234"/>
      <c r="X319" s="234" t="s">
        <v>233</v>
      </c>
      <c r="Y319" s="234" t="s">
        <v>225</v>
      </c>
      <c r="Z319" s="212"/>
      <c r="AA319" s="212"/>
      <c r="AB319" s="212"/>
      <c r="AC319" s="212"/>
      <c r="AD319" s="212"/>
      <c r="AE319" s="212"/>
      <c r="AF319" s="212"/>
      <c r="AG319" s="212" t="s">
        <v>234</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5">
      <c r="A320" s="230"/>
      <c r="B320" s="231"/>
      <c r="C320" s="267" t="s">
        <v>599</v>
      </c>
      <c r="D320" s="255"/>
      <c r="E320" s="255"/>
      <c r="F320" s="255"/>
      <c r="G320" s="255"/>
      <c r="H320" s="234"/>
      <c r="I320" s="234"/>
      <c r="J320" s="234"/>
      <c r="K320" s="234"/>
      <c r="L320" s="234"/>
      <c r="M320" s="234"/>
      <c r="N320" s="233"/>
      <c r="O320" s="233"/>
      <c r="P320" s="233"/>
      <c r="Q320" s="233"/>
      <c r="R320" s="234"/>
      <c r="S320" s="234"/>
      <c r="T320" s="234"/>
      <c r="U320" s="234"/>
      <c r="V320" s="234"/>
      <c r="W320" s="234"/>
      <c r="X320" s="234"/>
      <c r="Y320" s="234"/>
      <c r="Z320" s="212"/>
      <c r="AA320" s="212"/>
      <c r="AB320" s="212"/>
      <c r="AC320" s="212"/>
      <c r="AD320" s="212"/>
      <c r="AE320" s="212"/>
      <c r="AF320" s="212"/>
      <c r="AG320" s="212" t="s">
        <v>228</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5">
      <c r="A321" s="230"/>
      <c r="B321" s="231"/>
      <c r="C321" s="268" t="s">
        <v>548</v>
      </c>
      <c r="D321" s="236"/>
      <c r="E321" s="237">
        <v>45.17</v>
      </c>
      <c r="F321" s="234"/>
      <c r="G321" s="234"/>
      <c r="H321" s="234"/>
      <c r="I321" s="234"/>
      <c r="J321" s="234"/>
      <c r="K321" s="234"/>
      <c r="L321" s="234"/>
      <c r="M321" s="234"/>
      <c r="N321" s="233"/>
      <c r="O321" s="233"/>
      <c r="P321" s="233"/>
      <c r="Q321" s="233"/>
      <c r="R321" s="234"/>
      <c r="S321" s="234"/>
      <c r="T321" s="234"/>
      <c r="U321" s="234"/>
      <c r="V321" s="234"/>
      <c r="W321" s="234"/>
      <c r="X321" s="234"/>
      <c r="Y321" s="234"/>
      <c r="Z321" s="212"/>
      <c r="AA321" s="212"/>
      <c r="AB321" s="212"/>
      <c r="AC321" s="212"/>
      <c r="AD321" s="212"/>
      <c r="AE321" s="212"/>
      <c r="AF321" s="212"/>
      <c r="AG321" s="212" t="s">
        <v>236</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5">
      <c r="A322" s="230"/>
      <c r="B322" s="231"/>
      <c r="C322" s="268" t="s">
        <v>516</v>
      </c>
      <c r="D322" s="236"/>
      <c r="E322" s="237">
        <v>3</v>
      </c>
      <c r="F322" s="234"/>
      <c r="G322" s="234"/>
      <c r="H322" s="234"/>
      <c r="I322" s="234"/>
      <c r="J322" s="234"/>
      <c r="K322" s="234"/>
      <c r="L322" s="234"/>
      <c r="M322" s="234"/>
      <c r="N322" s="233"/>
      <c r="O322" s="233"/>
      <c r="P322" s="233"/>
      <c r="Q322" s="233"/>
      <c r="R322" s="234"/>
      <c r="S322" s="234"/>
      <c r="T322" s="234"/>
      <c r="U322" s="234"/>
      <c r="V322" s="234"/>
      <c r="W322" s="234"/>
      <c r="X322" s="234"/>
      <c r="Y322" s="234"/>
      <c r="Z322" s="212"/>
      <c r="AA322" s="212"/>
      <c r="AB322" s="212"/>
      <c r="AC322" s="212"/>
      <c r="AD322" s="212"/>
      <c r="AE322" s="212"/>
      <c r="AF322" s="212"/>
      <c r="AG322" s="212" t="s">
        <v>236</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5">
      <c r="A323" s="230"/>
      <c r="B323" s="231"/>
      <c r="C323" s="268" t="s">
        <v>517</v>
      </c>
      <c r="D323" s="236"/>
      <c r="E323" s="237">
        <v>5.2</v>
      </c>
      <c r="F323" s="234"/>
      <c r="G323" s="234"/>
      <c r="H323" s="234"/>
      <c r="I323" s="234"/>
      <c r="J323" s="234"/>
      <c r="K323" s="234"/>
      <c r="L323" s="234"/>
      <c r="M323" s="234"/>
      <c r="N323" s="233"/>
      <c r="O323" s="233"/>
      <c r="P323" s="233"/>
      <c r="Q323" s="233"/>
      <c r="R323" s="234"/>
      <c r="S323" s="234"/>
      <c r="T323" s="234"/>
      <c r="U323" s="234"/>
      <c r="V323" s="234"/>
      <c r="W323" s="234"/>
      <c r="X323" s="234"/>
      <c r="Y323" s="234"/>
      <c r="Z323" s="212"/>
      <c r="AA323" s="212"/>
      <c r="AB323" s="212"/>
      <c r="AC323" s="212"/>
      <c r="AD323" s="212"/>
      <c r="AE323" s="212"/>
      <c r="AF323" s="212"/>
      <c r="AG323" s="212" t="s">
        <v>236</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5">
      <c r="A324" s="230"/>
      <c r="B324" s="231"/>
      <c r="C324" s="268" t="s">
        <v>518</v>
      </c>
      <c r="D324" s="236"/>
      <c r="E324" s="237">
        <v>4</v>
      </c>
      <c r="F324" s="234"/>
      <c r="G324" s="234"/>
      <c r="H324" s="234"/>
      <c r="I324" s="234"/>
      <c r="J324" s="234"/>
      <c r="K324" s="234"/>
      <c r="L324" s="234"/>
      <c r="M324" s="234"/>
      <c r="N324" s="233"/>
      <c r="O324" s="233"/>
      <c r="P324" s="233"/>
      <c r="Q324" s="233"/>
      <c r="R324" s="234"/>
      <c r="S324" s="234"/>
      <c r="T324" s="234"/>
      <c r="U324" s="234"/>
      <c r="V324" s="234"/>
      <c r="W324" s="234"/>
      <c r="X324" s="234"/>
      <c r="Y324" s="234"/>
      <c r="Z324" s="212"/>
      <c r="AA324" s="212"/>
      <c r="AB324" s="212"/>
      <c r="AC324" s="212"/>
      <c r="AD324" s="212"/>
      <c r="AE324" s="212"/>
      <c r="AF324" s="212"/>
      <c r="AG324" s="212" t="s">
        <v>236</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5">
      <c r="A325" s="230"/>
      <c r="B325" s="231"/>
      <c r="C325" s="268" t="s">
        <v>519</v>
      </c>
      <c r="D325" s="236"/>
      <c r="E325" s="237">
        <v>1.5</v>
      </c>
      <c r="F325" s="234"/>
      <c r="G325" s="234"/>
      <c r="H325" s="234"/>
      <c r="I325" s="234"/>
      <c r="J325" s="234"/>
      <c r="K325" s="234"/>
      <c r="L325" s="234"/>
      <c r="M325" s="234"/>
      <c r="N325" s="233"/>
      <c r="O325" s="233"/>
      <c r="P325" s="233"/>
      <c r="Q325" s="233"/>
      <c r="R325" s="234"/>
      <c r="S325" s="234"/>
      <c r="T325" s="234"/>
      <c r="U325" s="234"/>
      <c r="V325" s="234"/>
      <c r="W325" s="234"/>
      <c r="X325" s="234"/>
      <c r="Y325" s="234"/>
      <c r="Z325" s="212"/>
      <c r="AA325" s="212"/>
      <c r="AB325" s="212"/>
      <c r="AC325" s="212"/>
      <c r="AD325" s="212"/>
      <c r="AE325" s="212"/>
      <c r="AF325" s="212"/>
      <c r="AG325" s="212" t="s">
        <v>236</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5">
      <c r="A326" s="230"/>
      <c r="B326" s="231"/>
      <c r="C326" s="268" t="s">
        <v>520</v>
      </c>
      <c r="D326" s="236"/>
      <c r="E326" s="237">
        <v>4.5</v>
      </c>
      <c r="F326" s="234"/>
      <c r="G326" s="234"/>
      <c r="H326" s="234"/>
      <c r="I326" s="234"/>
      <c r="J326" s="234"/>
      <c r="K326" s="234"/>
      <c r="L326" s="234"/>
      <c r="M326" s="234"/>
      <c r="N326" s="233"/>
      <c r="O326" s="233"/>
      <c r="P326" s="233"/>
      <c r="Q326" s="233"/>
      <c r="R326" s="234"/>
      <c r="S326" s="234"/>
      <c r="T326" s="234"/>
      <c r="U326" s="234"/>
      <c r="V326" s="234"/>
      <c r="W326" s="234"/>
      <c r="X326" s="234"/>
      <c r="Y326" s="234"/>
      <c r="Z326" s="212"/>
      <c r="AA326" s="212"/>
      <c r="AB326" s="212"/>
      <c r="AC326" s="212"/>
      <c r="AD326" s="212"/>
      <c r="AE326" s="212"/>
      <c r="AF326" s="212"/>
      <c r="AG326" s="212" t="s">
        <v>236</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5">
      <c r="A327" s="256">
        <v>99</v>
      </c>
      <c r="B327" s="257" t="s">
        <v>600</v>
      </c>
      <c r="C327" s="269" t="s">
        <v>601</v>
      </c>
      <c r="D327" s="258" t="s">
        <v>247</v>
      </c>
      <c r="E327" s="259">
        <v>1</v>
      </c>
      <c r="F327" s="260"/>
      <c r="G327" s="261">
        <f>ROUND(E327*F327,2)</f>
        <v>0</v>
      </c>
      <c r="H327" s="235"/>
      <c r="I327" s="234">
        <f>ROUND(E327*H327,2)</f>
        <v>0</v>
      </c>
      <c r="J327" s="235"/>
      <c r="K327" s="234">
        <f>ROUND(E327*J327,2)</f>
        <v>0</v>
      </c>
      <c r="L327" s="234">
        <v>21</v>
      </c>
      <c r="M327" s="234">
        <f>G327*(1+L327/100)</f>
        <v>0</v>
      </c>
      <c r="N327" s="233">
        <v>5.1000000000000004E-4</v>
      </c>
      <c r="O327" s="233">
        <f>ROUND(E327*N327,2)</f>
        <v>0</v>
      </c>
      <c r="P327" s="233">
        <v>0</v>
      </c>
      <c r="Q327" s="233">
        <f>ROUND(E327*P327,2)</f>
        <v>0</v>
      </c>
      <c r="R327" s="234"/>
      <c r="S327" s="234" t="s">
        <v>222</v>
      </c>
      <c r="T327" s="234" t="s">
        <v>335</v>
      </c>
      <c r="U327" s="234">
        <v>0.15</v>
      </c>
      <c r="V327" s="234">
        <f>ROUND(E327*U327,2)</f>
        <v>0.15</v>
      </c>
      <c r="W327" s="234"/>
      <c r="X327" s="234" t="s">
        <v>233</v>
      </c>
      <c r="Y327" s="234" t="s">
        <v>225</v>
      </c>
      <c r="Z327" s="212"/>
      <c r="AA327" s="212"/>
      <c r="AB327" s="212"/>
      <c r="AC327" s="212"/>
      <c r="AD327" s="212"/>
      <c r="AE327" s="212"/>
      <c r="AF327" s="212"/>
      <c r="AG327" s="212" t="s">
        <v>234</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5">
      <c r="A328" s="256">
        <v>100</v>
      </c>
      <c r="B328" s="257" t="s">
        <v>602</v>
      </c>
      <c r="C328" s="269" t="s">
        <v>603</v>
      </c>
      <c r="D328" s="258" t="s">
        <v>239</v>
      </c>
      <c r="E328" s="259">
        <v>4.1235400000000002</v>
      </c>
      <c r="F328" s="260"/>
      <c r="G328" s="261">
        <f>ROUND(E328*F328,2)</f>
        <v>0</v>
      </c>
      <c r="H328" s="235"/>
      <c r="I328" s="234">
        <f>ROUND(E328*H328,2)</f>
        <v>0</v>
      </c>
      <c r="J328" s="235"/>
      <c r="K328" s="234">
        <f>ROUND(E328*J328,2)</f>
        <v>0</v>
      </c>
      <c r="L328" s="234">
        <v>21</v>
      </c>
      <c r="M328" s="234">
        <f>G328*(1+L328/100)</f>
        <v>0</v>
      </c>
      <c r="N328" s="233">
        <v>0</v>
      </c>
      <c r="O328" s="233">
        <f>ROUND(E328*N328,2)</f>
        <v>0</v>
      </c>
      <c r="P328" s="233">
        <v>0</v>
      </c>
      <c r="Q328" s="233">
        <f>ROUND(E328*P328,2)</f>
        <v>0</v>
      </c>
      <c r="R328" s="234"/>
      <c r="S328" s="234" t="s">
        <v>232</v>
      </c>
      <c r="T328" s="234" t="s">
        <v>232</v>
      </c>
      <c r="U328" s="234">
        <v>4.9470000000000001</v>
      </c>
      <c r="V328" s="234">
        <f>ROUND(E328*U328,2)</f>
        <v>20.399999999999999</v>
      </c>
      <c r="W328" s="234"/>
      <c r="X328" s="234" t="s">
        <v>400</v>
      </c>
      <c r="Y328" s="234" t="s">
        <v>225</v>
      </c>
      <c r="Z328" s="212"/>
      <c r="AA328" s="212"/>
      <c r="AB328" s="212"/>
      <c r="AC328" s="212"/>
      <c r="AD328" s="212"/>
      <c r="AE328" s="212"/>
      <c r="AF328" s="212"/>
      <c r="AG328" s="212" t="s">
        <v>401</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x14ac:dyDescent="0.25">
      <c r="A329" s="242" t="s">
        <v>217</v>
      </c>
      <c r="B329" s="243" t="s">
        <v>168</v>
      </c>
      <c r="C329" s="265" t="s">
        <v>169</v>
      </c>
      <c r="D329" s="244"/>
      <c r="E329" s="245"/>
      <c r="F329" s="246"/>
      <c r="G329" s="247">
        <f>SUMIF(AG330:AG385,"&lt;&gt;NOR",G330:G385)</f>
        <v>0</v>
      </c>
      <c r="H329" s="241"/>
      <c r="I329" s="241">
        <f>SUM(I330:I385)</f>
        <v>0</v>
      </c>
      <c r="J329" s="241"/>
      <c r="K329" s="241">
        <f>SUM(K330:K385)</f>
        <v>0</v>
      </c>
      <c r="L329" s="241"/>
      <c r="M329" s="241">
        <f>SUM(M330:M385)</f>
        <v>0</v>
      </c>
      <c r="N329" s="240"/>
      <c r="O329" s="240">
        <f>SUM(O330:O385)</f>
        <v>19.700000000000003</v>
      </c>
      <c r="P329" s="240"/>
      <c r="Q329" s="240">
        <f>SUM(Q330:Q385)</f>
        <v>20.440000000000001</v>
      </c>
      <c r="R329" s="241"/>
      <c r="S329" s="241"/>
      <c r="T329" s="241"/>
      <c r="U329" s="241"/>
      <c r="V329" s="241">
        <f>SUM(V330:V385)</f>
        <v>391.46999999999997</v>
      </c>
      <c r="W329" s="241"/>
      <c r="X329" s="241"/>
      <c r="Y329" s="241"/>
      <c r="AG329" t="s">
        <v>218</v>
      </c>
    </row>
    <row r="330" spans="1:60" outlineLevel="1" x14ac:dyDescent="0.25">
      <c r="A330" s="249">
        <v>101</v>
      </c>
      <c r="B330" s="250" t="s">
        <v>604</v>
      </c>
      <c r="C330" s="266" t="s">
        <v>605</v>
      </c>
      <c r="D330" s="251" t="s">
        <v>231</v>
      </c>
      <c r="E330" s="252">
        <v>52.740549999999999</v>
      </c>
      <c r="F330" s="253"/>
      <c r="G330" s="254">
        <f>ROUND(E330*F330,2)</f>
        <v>0</v>
      </c>
      <c r="H330" s="235"/>
      <c r="I330" s="234">
        <f>ROUND(E330*H330,2)</f>
        <v>0</v>
      </c>
      <c r="J330" s="235"/>
      <c r="K330" s="234">
        <f>ROUND(E330*J330,2)</f>
        <v>0</v>
      </c>
      <c r="L330" s="234">
        <v>21</v>
      </c>
      <c r="M330" s="234">
        <f>G330*(1+L330/100)</f>
        <v>0</v>
      </c>
      <c r="N330" s="233">
        <v>0</v>
      </c>
      <c r="O330" s="233">
        <f>ROUND(E330*N330,2)</f>
        <v>0</v>
      </c>
      <c r="P330" s="233">
        <v>2.3E-2</v>
      </c>
      <c r="Q330" s="233">
        <f>ROUND(E330*P330,2)</f>
        <v>1.21</v>
      </c>
      <c r="R330" s="234"/>
      <c r="S330" s="234" t="s">
        <v>232</v>
      </c>
      <c r="T330" s="234" t="s">
        <v>232</v>
      </c>
      <c r="U330" s="234">
        <v>0.08</v>
      </c>
      <c r="V330" s="234">
        <f>ROUND(E330*U330,2)</f>
        <v>4.22</v>
      </c>
      <c r="W330" s="234"/>
      <c r="X330" s="234" t="s">
        <v>233</v>
      </c>
      <c r="Y330" s="234" t="s">
        <v>225</v>
      </c>
      <c r="Z330" s="212"/>
      <c r="AA330" s="212"/>
      <c r="AB330" s="212"/>
      <c r="AC330" s="212"/>
      <c r="AD330" s="212"/>
      <c r="AE330" s="212"/>
      <c r="AF330" s="212"/>
      <c r="AG330" s="212" t="s">
        <v>234</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5">
      <c r="A331" s="230"/>
      <c r="B331" s="231"/>
      <c r="C331" s="268" t="s">
        <v>606</v>
      </c>
      <c r="D331" s="236"/>
      <c r="E331" s="237">
        <v>25.58</v>
      </c>
      <c r="F331" s="234"/>
      <c r="G331" s="234"/>
      <c r="H331" s="234"/>
      <c r="I331" s="234"/>
      <c r="J331" s="234"/>
      <c r="K331" s="234"/>
      <c r="L331" s="234"/>
      <c r="M331" s="234"/>
      <c r="N331" s="233"/>
      <c r="O331" s="233"/>
      <c r="P331" s="233"/>
      <c r="Q331" s="233"/>
      <c r="R331" s="234"/>
      <c r="S331" s="234"/>
      <c r="T331" s="234"/>
      <c r="U331" s="234"/>
      <c r="V331" s="234"/>
      <c r="W331" s="234"/>
      <c r="X331" s="234"/>
      <c r="Y331" s="234"/>
      <c r="Z331" s="212"/>
      <c r="AA331" s="212"/>
      <c r="AB331" s="212"/>
      <c r="AC331" s="212"/>
      <c r="AD331" s="212"/>
      <c r="AE331" s="212"/>
      <c r="AF331" s="212"/>
      <c r="AG331" s="212" t="s">
        <v>236</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0.399999999999999" outlineLevel="3" x14ac:dyDescent="0.25">
      <c r="A332" s="230"/>
      <c r="B332" s="231"/>
      <c r="C332" s="268" t="s">
        <v>607</v>
      </c>
      <c r="D332" s="236"/>
      <c r="E332" s="237">
        <v>27.160550000000001</v>
      </c>
      <c r="F332" s="234"/>
      <c r="G332" s="234"/>
      <c r="H332" s="234"/>
      <c r="I332" s="234"/>
      <c r="J332" s="234"/>
      <c r="K332" s="234"/>
      <c r="L332" s="234"/>
      <c r="M332" s="234"/>
      <c r="N332" s="233"/>
      <c r="O332" s="233"/>
      <c r="P332" s="233"/>
      <c r="Q332" s="233"/>
      <c r="R332" s="234"/>
      <c r="S332" s="234"/>
      <c r="T332" s="234"/>
      <c r="U332" s="234"/>
      <c r="V332" s="234"/>
      <c r="W332" s="234"/>
      <c r="X332" s="234"/>
      <c r="Y332" s="234"/>
      <c r="Z332" s="212"/>
      <c r="AA332" s="212"/>
      <c r="AB332" s="212"/>
      <c r="AC332" s="212"/>
      <c r="AD332" s="212"/>
      <c r="AE332" s="212"/>
      <c r="AF332" s="212"/>
      <c r="AG332" s="212" t="s">
        <v>236</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5">
      <c r="A333" s="249">
        <v>102</v>
      </c>
      <c r="B333" s="250" t="s">
        <v>608</v>
      </c>
      <c r="C333" s="266" t="s">
        <v>609</v>
      </c>
      <c r="D333" s="251" t="s">
        <v>265</v>
      </c>
      <c r="E333" s="252">
        <v>384.64</v>
      </c>
      <c r="F333" s="253"/>
      <c r="G333" s="254">
        <f>ROUND(E333*F333,2)</f>
        <v>0</v>
      </c>
      <c r="H333" s="235"/>
      <c r="I333" s="234">
        <f>ROUND(E333*H333,2)</f>
        <v>0</v>
      </c>
      <c r="J333" s="235"/>
      <c r="K333" s="234">
        <f>ROUND(E333*J333,2)</f>
        <v>0</v>
      </c>
      <c r="L333" s="234">
        <v>21</v>
      </c>
      <c r="M333" s="234">
        <f>G333*(1+L333/100)</f>
        <v>0</v>
      </c>
      <c r="N333" s="233">
        <v>4.3060000000000001E-2</v>
      </c>
      <c r="O333" s="233">
        <f>ROUND(E333*N333,2)</f>
        <v>16.559999999999999</v>
      </c>
      <c r="P333" s="233">
        <v>0</v>
      </c>
      <c r="Q333" s="233">
        <f>ROUND(E333*P333,2)</f>
        <v>0</v>
      </c>
      <c r="R333" s="234"/>
      <c r="S333" s="234" t="s">
        <v>232</v>
      </c>
      <c r="T333" s="234" t="s">
        <v>232</v>
      </c>
      <c r="U333" s="234">
        <v>0.42</v>
      </c>
      <c r="V333" s="234">
        <f>ROUND(E333*U333,2)</f>
        <v>161.55000000000001</v>
      </c>
      <c r="W333" s="234"/>
      <c r="X333" s="234" t="s">
        <v>233</v>
      </c>
      <c r="Y333" s="234" t="s">
        <v>225</v>
      </c>
      <c r="Z333" s="212"/>
      <c r="AA333" s="212"/>
      <c r="AB333" s="212"/>
      <c r="AC333" s="212"/>
      <c r="AD333" s="212"/>
      <c r="AE333" s="212"/>
      <c r="AF333" s="212"/>
      <c r="AG333" s="212" t="s">
        <v>234</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2" x14ac:dyDescent="0.25">
      <c r="A334" s="230"/>
      <c r="B334" s="231"/>
      <c r="C334" s="267" t="s">
        <v>610</v>
      </c>
      <c r="D334" s="255"/>
      <c r="E334" s="255"/>
      <c r="F334" s="255"/>
      <c r="G334" s="255"/>
      <c r="H334" s="234"/>
      <c r="I334" s="234"/>
      <c r="J334" s="234"/>
      <c r="K334" s="234"/>
      <c r="L334" s="234"/>
      <c r="M334" s="234"/>
      <c r="N334" s="233"/>
      <c r="O334" s="233"/>
      <c r="P334" s="233"/>
      <c r="Q334" s="233"/>
      <c r="R334" s="234"/>
      <c r="S334" s="234"/>
      <c r="T334" s="234"/>
      <c r="U334" s="234"/>
      <c r="V334" s="234"/>
      <c r="W334" s="234"/>
      <c r="X334" s="234"/>
      <c r="Y334" s="234"/>
      <c r="Z334" s="212"/>
      <c r="AA334" s="212"/>
      <c r="AB334" s="212"/>
      <c r="AC334" s="212"/>
      <c r="AD334" s="212"/>
      <c r="AE334" s="212"/>
      <c r="AF334" s="212"/>
      <c r="AG334" s="212" t="s">
        <v>228</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31.2" outlineLevel="3" x14ac:dyDescent="0.25">
      <c r="A335" s="230"/>
      <c r="B335" s="231"/>
      <c r="C335" s="271" t="s">
        <v>611</v>
      </c>
      <c r="D335" s="262"/>
      <c r="E335" s="262"/>
      <c r="F335" s="262"/>
      <c r="G335" s="262"/>
      <c r="H335" s="234"/>
      <c r="I335" s="234"/>
      <c r="J335" s="234"/>
      <c r="K335" s="234"/>
      <c r="L335" s="234"/>
      <c r="M335" s="234"/>
      <c r="N335" s="233"/>
      <c r="O335" s="233"/>
      <c r="P335" s="233"/>
      <c r="Q335" s="233"/>
      <c r="R335" s="234"/>
      <c r="S335" s="234"/>
      <c r="T335" s="234"/>
      <c r="U335" s="234"/>
      <c r="V335" s="234"/>
      <c r="W335" s="234"/>
      <c r="X335" s="234"/>
      <c r="Y335" s="234"/>
      <c r="Z335" s="212"/>
      <c r="AA335" s="212"/>
      <c r="AB335" s="212"/>
      <c r="AC335" s="212"/>
      <c r="AD335" s="212"/>
      <c r="AE335" s="212"/>
      <c r="AF335" s="212"/>
      <c r="AG335" s="212" t="s">
        <v>228</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63" t="str">
        <f>C335</f>
        <v>Maloformátová krytina je definována použitím minimálně 12 ks/m2, keramická, červené barvy, přesný dekor bude vybrán před realizací po konzultaci NPÚ. Bude vybrána krytina, která má spotřebu 14,6 ks/m2 a hmotnost jedné tašky je 2,9 kg</v>
      </c>
      <c r="BB335" s="212"/>
      <c r="BC335" s="212"/>
      <c r="BD335" s="212"/>
      <c r="BE335" s="212"/>
      <c r="BF335" s="212"/>
      <c r="BG335" s="212"/>
      <c r="BH335" s="212"/>
    </row>
    <row r="336" spans="1:60" ht="20.399999999999999" outlineLevel="2" x14ac:dyDescent="0.25">
      <c r="A336" s="230"/>
      <c r="B336" s="231"/>
      <c r="C336" s="268" t="s">
        <v>612</v>
      </c>
      <c r="D336" s="236"/>
      <c r="E336" s="237">
        <v>168.76</v>
      </c>
      <c r="F336" s="234"/>
      <c r="G336" s="234"/>
      <c r="H336" s="234"/>
      <c r="I336" s="234"/>
      <c r="J336" s="234"/>
      <c r="K336" s="234"/>
      <c r="L336" s="234"/>
      <c r="M336" s="234"/>
      <c r="N336" s="233"/>
      <c r="O336" s="233"/>
      <c r="P336" s="233"/>
      <c r="Q336" s="233"/>
      <c r="R336" s="234"/>
      <c r="S336" s="234"/>
      <c r="T336" s="234"/>
      <c r="U336" s="234"/>
      <c r="V336" s="234"/>
      <c r="W336" s="234"/>
      <c r="X336" s="234"/>
      <c r="Y336" s="234"/>
      <c r="Z336" s="212"/>
      <c r="AA336" s="212"/>
      <c r="AB336" s="212"/>
      <c r="AC336" s="212"/>
      <c r="AD336" s="212"/>
      <c r="AE336" s="212"/>
      <c r="AF336" s="212"/>
      <c r="AG336" s="212" t="s">
        <v>236</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5">
      <c r="A337" s="230"/>
      <c r="B337" s="231"/>
      <c r="C337" s="268" t="s">
        <v>613</v>
      </c>
      <c r="D337" s="236"/>
      <c r="E337" s="237">
        <v>215.88</v>
      </c>
      <c r="F337" s="234"/>
      <c r="G337" s="234"/>
      <c r="H337" s="234"/>
      <c r="I337" s="234"/>
      <c r="J337" s="234"/>
      <c r="K337" s="234"/>
      <c r="L337" s="234"/>
      <c r="M337" s="234"/>
      <c r="N337" s="233"/>
      <c r="O337" s="233"/>
      <c r="P337" s="233"/>
      <c r="Q337" s="233"/>
      <c r="R337" s="234"/>
      <c r="S337" s="234"/>
      <c r="T337" s="234"/>
      <c r="U337" s="234"/>
      <c r="V337" s="234"/>
      <c r="W337" s="234"/>
      <c r="X337" s="234"/>
      <c r="Y337" s="234"/>
      <c r="Z337" s="212"/>
      <c r="AA337" s="212"/>
      <c r="AB337" s="212"/>
      <c r="AC337" s="212"/>
      <c r="AD337" s="212"/>
      <c r="AE337" s="212"/>
      <c r="AF337" s="212"/>
      <c r="AG337" s="212" t="s">
        <v>236</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5">
      <c r="A338" s="249">
        <v>103</v>
      </c>
      <c r="B338" s="250" t="s">
        <v>614</v>
      </c>
      <c r="C338" s="266" t="s">
        <v>615</v>
      </c>
      <c r="D338" s="251" t="s">
        <v>231</v>
      </c>
      <c r="E338" s="252">
        <v>18.2</v>
      </c>
      <c r="F338" s="253"/>
      <c r="G338" s="254">
        <f>ROUND(E338*F338,2)</f>
        <v>0</v>
      </c>
      <c r="H338" s="235"/>
      <c r="I338" s="234">
        <f>ROUND(E338*H338,2)</f>
        <v>0</v>
      </c>
      <c r="J338" s="235"/>
      <c r="K338" s="234">
        <f>ROUND(E338*J338,2)</f>
        <v>0</v>
      </c>
      <c r="L338" s="234">
        <v>21</v>
      </c>
      <c r="M338" s="234">
        <f>G338*(1+L338/100)</f>
        <v>0</v>
      </c>
      <c r="N338" s="233">
        <v>5.1000000000000004E-4</v>
      </c>
      <c r="O338" s="233">
        <f>ROUND(E338*N338,2)</f>
        <v>0.01</v>
      </c>
      <c r="P338" s="233">
        <v>0</v>
      </c>
      <c r="Q338" s="233">
        <f>ROUND(E338*P338,2)</f>
        <v>0</v>
      </c>
      <c r="R338" s="234"/>
      <c r="S338" s="234" t="s">
        <v>232</v>
      </c>
      <c r="T338" s="234" t="s">
        <v>232</v>
      </c>
      <c r="U338" s="234">
        <v>8.3000000000000004E-2</v>
      </c>
      <c r="V338" s="234">
        <f>ROUND(E338*U338,2)</f>
        <v>1.51</v>
      </c>
      <c r="W338" s="234"/>
      <c r="X338" s="234" t="s">
        <v>233</v>
      </c>
      <c r="Y338" s="234" t="s">
        <v>225</v>
      </c>
      <c r="Z338" s="212"/>
      <c r="AA338" s="212"/>
      <c r="AB338" s="212"/>
      <c r="AC338" s="212"/>
      <c r="AD338" s="212"/>
      <c r="AE338" s="212"/>
      <c r="AF338" s="212"/>
      <c r="AG338" s="212" t="s">
        <v>234</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5">
      <c r="A339" s="230"/>
      <c r="B339" s="231"/>
      <c r="C339" s="267" t="s">
        <v>616</v>
      </c>
      <c r="D339" s="255"/>
      <c r="E339" s="255"/>
      <c r="F339" s="255"/>
      <c r="G339" s="255"/>
      <c r="H339" s="234"/>
      <c r="I339" s="234"/>
      <c r="J339" s="234"/>
      <c r="K339" s="234"/>
      <c r="L339" s="234"/>
      <c r="M339" s="234"/>
      <c r="N339" s="233"/>
      <c r="O339" s="233"/>
      <c r="P339" s="233"/>
      <c r="Q339" s="233"/>
      <c r="R339" s="234"/>
      <c r="S339" s="234"/>
      <c r="T339" s="234"/>
      <c r="U339" s="234"/>
      <c r="V339" s="234"/>
      <c r="W339" s="234"/>
      <c r="X339" s="234"/>
      <c r="Y339" s="234"/>
      <c r="Z339" s="212"/>
      <c r="AA339" s="212"/>
      <c r="AB339" s="212"/>
      <c r="AC339" s="212"/>
      <c r="AD339" s="212"/>
      <c r="AE339" s="212"/>
      <c r="AF339" s="212"/>
      <c r="AG339" s="212" t="s">
        <v>228</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5">
      <c r="A340" s="230"/>
      <c r="B340" s="231"/>
      <c r="C340" s="268" t="s">
        <v>617</v>
      </c>
      <c r="D340" s="236"/>
      <c r="E340" s="237">
        <v>18.2</v>
      </c>
      <c r="F340" s="234"/>
      <c r="G340" s="234"/>
      <c r="H340" s="234"/>
      <c r="I340" s="234"/>
      <c r="J340" s="234"/>
      <c r="K340" s="234"/>
      <c r="L340" s="234"/>
      <c r="M340" s="234"/>
      <c r="N340" s="233"/>
      <c r="O340" s="233"/>
      <c r="P340" s="233"/>
      <c r="Q340" s="233"/>
      <c r="R340" s="234"/>
      <c r="S340" s="234"/>
      <c r="T340" s="234"/>
      <c r="U340" s="234"/>
      <c r="V340" s="234"/>
      <c r="W340" s="234"/>
      <c r="X340" s="234"/>
      <c r="Y340" s="234"/>
      <c r="Z340" s="212"/>
      <c r="AA340" s="212"/>
      <c r="AB340" s="212"/>
      <c r="AC340" s="212"/>
      <c r="AD340" s="212"/>
      <c r="AE340" s="212"/>
      <c r="AF340" s="212"/>
      <c r="AG340" s="212" t="s">
        <v>236</v>
      </c>
      <c r="AH340" s="212">
        <v>5</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5">
      <c r="A341" s="249">
        <v>104</v>
      </c>
      <c r="B341" s="250" t="s">
        <v>618</v>
      </c>
      <c r="C341" s="266" t="s">
        <v>619</v>
      </c>
      <c r="D341" s="251" t="s">
        <v>231</v>
      </c>
      <c r="E341" s="252">
        <v>1.2</v>
      </c>
      <c r="F341" s="253"/>
      <c r="G341" s="254">
        <f>ROUND(E341*F341,2)</f>
        <v>0</v>
      </c>
      <c r="H341" s="235"/>
      <c r="I341" s="234">
        <f>ROUND(E341*H341,2)</f>
        <v>0</v>
      </c>
      <c r="J341" s="235"/>
      <c r="K341" s="234">
        <f>ROUND(E341*J341,2)</f>
        <v>0</v>
      </c>
      <c r="L341" s="234">
        <v>21</v>
      </c>
      <c r="M341" s="234">
        <f>G341*(1+L341/100)</f>
        <v>0</v>
      </c>
      <c r="N341" s="233">
        <v>6.1999999999999998E-3</v>
      </c>
      <c r="O341" s="233">
        <f>ROUND(E341*N341,2)</f>
        <v>0.01</v>
      </c>
      <c r="P341" s="233">
        <v>0</v>
      </c>
      <c r="Q341" s="233">
        <f>ROUND(E341*P341,2)</f>
        <v>0</v>
      </c>
      <c r="R341" s="234"/>
      <c r="S341" s="234" t="s">
        <v>232</v>
      </c>
      <c r="T341" s="234" t="s">
        <v>232</v>
      </c>
      <c r="U341" s="234">
        <v>1</v>
      </c>
      <c r="V341" s="234">
        <f>ROUND(E341*U341,2)</f>
        <v>1.2</v>
      </c>
      <c r="W341" s="234"/>
      <c r="X341" s="234" t="s">
        <v>233</v>
      </c>
      <c r="Y341" s="234" t="s">
        <v>225</v>
      </c>
      <c r="Z341" s="212"/>
      <c r="AA341" s="212"/>
      <c r="AB341" s="212"/>
      <c r="AC341" s="212"/>
      <c r="AD341" s="212"/>
      <c r="AE341" s="212"/>
      <c r="AF341" s="212"/>
      <c r="AG341" s="212" t="s">
        <v>234</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5">
      <c r="A342" s="230"/>
      <c r="B342" s="231"/>
      <c r="C342" s="267" t="s">
        <v>620</v>
      </c>
      <c r="D342" s="255"/>
      <c r="E342" s="255"/>
      <c r="F342" s="255"/>
      <c r="G342" s="255"/>
      <c r="H342" s="234"/>
      <c r="I342" s="234"/>
      <c r="J342" s="234"/>
      <c r="K342" s="234"/>
      <c r="L342" s="234"/>
      <c r="M342" s="234"/>
      <c r="N342" s="233"/>
      <c r="O342" s="233"/>
      <c r="P342" s="233"/>
      <c r="Q342" s="233"/>
      <c r="R342" s="234"/>
      <c r="S342" s="234"/>
      <c r="T342" s="234"/>
      <c r="U342" s="234"/>
      <c r="V342" s="234"/>
      <c r="W342" s="234"/>
      <c r="X342" s="234"/>
      <c r="Y342" s="234"/>
      <c r="Z342" s="212"/>
      <c r="AA342" s="212"/>
      <c r="AB342" s="212"/>
      <c r="AC342" s="212"/>
      <c r="AD342" s="212"/>
      <c r="AE342" s="212"/>
      <c r="AF342" s="212"/>
      <c r="AG342" s="212" t="s">
        <v>228</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5">
      <c r="A343" s="230"/>
      <c r="B343" s="231"/>
      <c r="C343" s="271" t="s">
        <v>621</v>
      </c>
      <c r="D343" s="262"/>
      <c r="E343" s="262"/>
      <c r="F343" s="262"/>
      <c r="G343" s="262"/>
      <c r="H343" s="234"/>
      <c r="I343" s="234"/>
      <c r="J343" s="234"/>
      <c r="K343" s="234"/>
      <c r="L343" s="234"/>
      <c r="M343" s="234"/>
      <c r="N343" s="233"/>
      <c r="O343" s="233"/>
      <c r="P343" s="233"/>
      <c r="Q343" s="233"/>
      <c r="R343" s="234"/>
      <c r="S343" s="234"/>
      <c r="T343" s="234"/>
      <c r="U343" s="234"/>
      <c r="V343" s="234"/>
      <c r="W343" s="234"/>
      <c r="X343" s="234"/>
      <c r="Y343" s="234"/>
      <c r="Z343" s="212"/>
      <c r="AA343" s="212"/>
      <c r="AB343" s="212"/>
      <c r="AC343" s="212"/>
      <c r="AD343" s="212"/>
      <c r="AE343" s="212"/>
      <c r="AF343" s="212"/>
      <c r="AG343" s="212" t="s">
        <v>228</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5">
      <c r="A344" s="230"/>
      <c r="B344" s="231"/>
      <c r="C344" s="271" t="s">
        <v>622</v>
      </c>
      <c r="D344" s="262"/>
      <c r="E344" s="262"/>
      <c r="F344" s="262"/>
      <c r="G344" s="262"/>
      <c r="H344" s="234"/>
      <c r="I344" s="234"/>
      <c r="J344" s="234"/>
      <c r="K344" s="234"/>
      <c r="L344" s="234"/>
      <c r="M344" s="234"/>
      <c r="N344" s="233"/>
      <c r="O344" s="233"/>
      <c r="P344" s="233"/>
      <c r="Q344" s="233"/>
      <c r="R344" s="234"/>
      <c r="S344" s="234"/>
      <c r="T344" s="234"/>
      <c r="U344" s="234"/>
      <c r="V344" s="234"/>
      <c r="W344" s="234"/>
      <c r="X344" s="234"/>
      <c r="Y344" s="234"/>
      <c r="Z344" s="212"/>
      <c r="AA344" s="212"/>
      <c r="AB344" s="212"/>
      <c r="AC344" s="212"/>
      <c r="AD344" s="212"/>
      <c r="AE344" s="212"/>
      <c r="AF344" s="212"/>
      <c r="AG344" s="212" t="s">
        <v>228</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5">
      <c r="A345" s="230"/>
      <c r="B345" s="231"/>
      <c r="C345" s="271" t="s">
        <v>323</v>
      </c>
      <c r="D345" s="262"/>
      <c r="E345" s="262"/>
      <c r="F345" s="262"/>
      <c r="G345" s="262"/>
      <c r="H345" s="234"/>
      <c r="I345" s="234"/>
      <c r="J345" s="234"/>
      <c r="K345" s="234"/>
      <c r="L345" s="234"/>
      <c r="M345" s="234"/>
      <c r="N345" s="233"/>
      <c r="O345" s="233"/>
      <c r="P345" s="233"/>
      <c r="Q345" s="233"/>
      <c r="R345" s="234"/>
      <c r="S345" s="234"/>
      <c r="T345" s="234"/>
      <c r="U345" s="234"/>
      <c r="V345" s="234"/>
      <c r="W345" s="234"/>
      <c r="X345" s="234"/>
      <c r="Y345" s="234"/>
      <c r="Z345" s="212"/>
      <c r="AA345" s="212"/>
      <c r="AB345" s="212"/>
      <c r="AC345" s="212"/>
      <c r="AD345" s="212"/>
      <c r="AE345" s="212"/>
      <c r="AF345" s="212"/>
      <c r="AG345" s="212" t="s">
        <v>228</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5">
      <c r="A346" s="230"/>
      <c r="B346" s="231"/>
      <c r="C346" s="271" t="s">
        <v>623</v>
      </c>
      <c r="D346" s="262"/>
      <c r="E346" s="262"/>
      <c r="F346" s="262"/>
      <c r="G346" s="262"/>
      <c r="H346" s="234"/>
      <c r="I346" s="234"/>
      <c r="J346" s="234"/>
      <c r="K346" s="234"/>
      <c r="L346" s="234"/>
      <c r="M346" s="234"/>
      <c r="N346" s="233"/>
      <c r="O346" s="233"/>
      <c r="P346" s="233"/>
      <c r="Q346" s="233"/>
      <c r="R346" s="234"/>
      <c r="S346" s="234"/>
      <c r="T346" s="234"/>
      <c r="U346" s="234"/>
      <c r="V346" s="234"/>
      <c r="W346" s="234"/>
      <c r="X346" s="234"/>
      <c r="Y346" s="234"/>
      <c r="Z346" s="212"/>
      <c r="AA346" s="212"/>
      <c r="AB346" s="212"/>
      <c r="AC346" s="212"/>
      <c r="AD346" s="212"/>
      <c r="AE346" s="212"/>
      <c r="AF346" s="212"/>
      <c r="AG346" s="212" t="s">
        <v>228</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5">
      <c r="A347" s="230"/>
      <c r="B347" s="231"/>
      <c r="C347" s="271" t="s">
        <v>624</v>
      </c>
      <c r="D347" s="262"/>
      <c r="E347" s="262"/>
      <c r="F347" s="262"/>
      <c r="G347" s="262"/>
      <c r="H347" s="234"/>
      <c r="I347" s="234"/>
      <c r="J347" s="234"/>
      <c r="K347" s="234"/>
      <c r="L347" s="234"/>
      <c r="M347" s="234"/>
      <c r="N347" s="233"/>
      <c r="O347" s="233"/>
      <c r="P347" s="233"/>
      <c r="Q347" s="233"/>
      <c r="R347" s="234"/>
      <c r="S347" s="234"/>
      <c r="T347" s="234"/>
      <c r="U347" s="234"/>
      <c r="V347" s="234"/>
      <c r="W347" s="234"/>
      <c r="X347" s="234"/>
      <c r="Y347" s="234"/>
      <c r="Z347" s="212"/>
      <c r="AA347" s="212"/>
      <c r="AB347" s="212"/>
      <c r="AC347" s="212"/>
      <c r="AD347" s="212"/>
      <c r="AE347" s="212"/>
      <c r="AF347" s="212"/>
      <c r="AG347" s="212" t="s">
        <v>228</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5">
      <c r="A348" s="230"/>
      <c r="B348" s="231"/>
      <c r="C348" s="271" t="s">
        <v>326</v>
      </c>
      <c r="D348" s="262"/>
      <c r="E348" s="262"/>
      <c r="F348" s="262"/>
      <c r="G348" s="262"/>
      <c r="H348" s="234"/>
      <c r="I348" s="234"/>
      <c r="J348" s="234"/>
      <c r="K348" s="234"/>
      <c r="L348" s="234"/>
      <c r="M348" s="234"/>
      <c r="N348" s="233"/>
      <c r="O348" s="233"/>
      <c r="P348" s="233"/>
      <c r="Q348" s="233"/>
      <c r="R348" s="234"/>
      <c r="S348" s="234"/>
      <c r="T348" s="234"/>
      <c r="U348" s="234"/>
      <c r="V348" s="234"/>
      <c r="W348" s="234"/>
      <c r="X348" s="234"/>
      <c r="Y348" s="234"/>
      <c r="Z348" s="212"/>
      <c r="AA348" s="212"/>
      <c r="AB348" s="212"/>
      <c r="AC348" s="212"/>
      <c r="AD348" s="212"/>
      <c r="AE348" s="212"/>
      <c r="AF348" s="212"/>
      <c r="AG348" s="212" t="s">
        <v>228</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5">
      <c r="A349" s="230"/>
      <c r="B349" s="231"/>
      <c r="C349" s="271" t="s">
        <v>327</v>
      </c>
      <c r="D349" s="262"/>
      <c r="E349" s="262"/>
      <c r="F349" s="262"/>
      <c r="G349" s="262"/>
      <c r="H349" s="234"/>
      <c r="I349" s="234"/>
      <c r="J349" s="234"/>
      <c r="K349" s="234"/>
      <c r="L349" s="234"/>
      <c r="M349" s="234"/>
      <c r="N349" s="233"/>
      <c r="O349" s="233"/>
      <c r="P349" s="233"/>
      <c r="Q349" s="233"/>
      <c r="R349" s="234"/>
      <c r="S349" s="234"/>
      <c r="T349" s="234"/>
      <c r="U349" s="234"/>
      <c r="V349" s="234"/>
      <c r="W349" s="234"/>
      <c r="X349" s="234"/>
      <c r="Y349" s="234"/>
      <c r="Z349" s="212"/>
      <c r="AA349" s="212"/>
      <c r="AB349" s="212"/>
      <c r="AC349" s="212"/>
      <c r="AD349" s="212"/>
      <c r="AE349" s="212"/>
      <c r="AF349" s="212"/>
      <c r="AG349" s="212" t="s">
        <v>228</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5">
      <c r="A350" s="230"/>
      <c r="B350" s="231"/>
      <c r="C350" s="271" t="s">
        <v>625</v>
      </c>
      <c r="D350" s="262"/>
      <c r="E350" s="262"/>
      <c r="F350" s="262"/>
      <c r="G350" s="262"/>
      <c r="H350" s="234"/>
      <c r="I350" s="234"/>
      <c r="J350" s="234"/>
      <c r="K350" s="234"/>
      <c r="L350" s="234"/>
      <c r="M350" s="234"/>
      <c r="N350" s="233"/>
      <c r="O350" s="233"/>
      <c r="P350" s="233"/>
      <c r="Q350" s="233"/>
      <c r="R350" s="234"/>
      <c r="S350" s="234"/>
      <c r="T350" s="234"/>
      <c r="U350" s="234"/>
      <c r="V350" s="234"/>
      <c r="W350" s="234"/>
      <c r="X350" s="234"/>
      <c r="Y350" s="234"/>
      <c r="Z350" s="212"/>
      <c r="AA350" s="212"/>
      <c r="AB350" s="212"/>
      <c r="AC350" s="212"/>
      <c r="AD350" s="212"/>
      <c r="AE350" s="212"/>
      <c r="AF350" s="212"/>
      <c r="AG350" s="212" t="s">
        <v>228</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5">
      <c r="A351" s="249">
        <v>105</v>
      </c>
      <c r="B351" s="250" t="s">
        <v>626</v>
      </c>
      <c r="C351" s="266" t="s">
        <v>627</v>
      </c>
      <c r="D351" s="251" t="s">
        <v>231</v>
      </c>
      <c r="E351" s="252">
        <v>13.89345</v>
      </c>
      <c r="F351" s="253"/>
      <c r="G351" s="254">
        <f>ROUND(E351*F351,2)</f>
        <v>0</v>
      </c>
      <c r="H351" s="235"/>
      <c r="I351" s="234">
        <f>ROUND(E351*H351,2)</f>
        <v>0</v>
      </c>
      <c r="J351" s="235"/>
      <c r="K351" s="234">
        <f>ROUND(E351*J351,2)</f>
        <v>0</v>
      </c>
      <c r="L351" s="234">
        <v>21</v>
      </c>
      <c r="M351" s="234">
        <f>G351*(1+L351/100)</f>
        <v>0</v>
      </c>
      <c r="N351" s="233">
        <v>8.4399999999999996E-3</v>
      </c>
      <c r="O351" s="233">
        <f>ROUND(E351*N351,2)</f>
        <v>0.12</v>
      </c>
      <c r="P351" s="233">
        <v>0</v>
      </c>
      <c r="Q351" s="233">
        <f>ROUND(E351*P351,2)</f>
        <v>0</v>
      </c>
      <c r="R351" s="234"/>
      <c r="S351" s="234" t="s">
        <v>232</v>
      </c>
      <c r="T351" s="234" t="s">
        <v>232</v>
      </c>
      <c r="U351" s="234">
        <v>0.2</v>
      </c>
      <c r="V351" s="234">
        <f>ROUND(E351*U351,2)</f>
        <v>2.78</v>
      </c>
      <c r="W351" s="234"/>
      <c r="X351" s="234" t="s">
        <v>233</v>
      </c>
      <c r="Y351" s="234" t="s">
        <v>225</v>
      </c>
      <c r="Z351" s="212"/>
      <c r="AA351" s="212"/>
      <c r="AB351" s="212"/>
      <c r="AC351" s="212"/>
      <c r="AD351" s="212"/>
      <c r="AE351" s="212"/>
      <c r="AF351" s="212"/>
      <c r="AG351" s="212" t="s">
        <v>234</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5">
      <c r="A352" s="230"/>
      <c r="B352" s="231"/>
      <c r="C352" s="268" t="s">
        <v>628</v>
      </c>
      <c r="D352" s="236"/>
      <c r="E352" s="237">
        <v>27.786899999999999</v>
      </c>
      <c r="F352" s="234"/>
      <c r="G352" s="234"/>
      <c r="H352" s="234"/>
      <c r="I352" s="234"/>
      <c r="J352" s="234"/>
      <c r="K352" s="234"/>
      <c r="L352" s="234"/>
      <c r="M352" s="234"/>
      <c r="N352" s="233"/>
      <c r="O352" s="233"/>
      <c r="P352" s="233"/>
      <c r="Q352" s="233"/>
      <c r="R352" s="234"/>
      <c r="S352" s="234"/>
      <c r="T352" s="234"/>
      <c r="U352" s="234"/>
      <c r="V352" s="234"/>
      <c r="W352" s="234"/>
      <c r="X352" s="234"/>
      <c r="Y352" s="234"/>
      <c r="Z352" s="212"/>
      <c r="AA352" s="212"/>
      <c r="AB352" s="212"/>
      <c r="AC352" s="212"/>
      <c r="AD352" s="212"/>
      <c r="AE352" s="212"/>
      <c r="AF352" s="212"/>
      <c r="AG352" s="212" t="s">
        <v>236</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5">
      <c r="A353" s="230"/>
      <c r="B353" s="231"/>
      <c r="C353" s="270" t="s">
        <v>629</v>
      </c>
      <c r="D353" s="238"/>
      <c r="E353" s="239">
        <v>-13.89345</v>
      </c>
      <c r="F353" s="234"/>
      <c r="G353" s="234"/>
      <c r="H353" s="234"/>
      <c r="I353" s="234"/>
      <c r="J353" s="234"/>
      <c r="K353" s="234"/>
      <c r="L353" s="234"/>
      <c r="M353" s="234"/>
      <c r="N353" s="233"/>
      <c r="O353" s="233"/>
      <c r="P353" s="233"/>
      <c r="Q353" s="233"/>
      <c r="R353" s="234"/>
      <c r="S353" s="234"/>
      <c r="T353" s="234"/>
      <c r="U353" s="234"/>
      <c r="V353" s="234"/>
      <c r="W353" s="234"/>
      <c r="X353" s="234"/>
      <c r="Y353" s="234"/>
      <c r="Z353" s="212"/>
      <c r="AA353" s="212"/>
      <c r="AB353" s="212"/>
      <c r="AC353" s="212"/>
      <c r="AD353" s="212"/>
      <c r="AE353" s="212"/>
      <c r="AF353" s="212"/>
      <c r="AG353" s="212" t="s">
        <v>236</v>
      </c>
      <c r="AH353" s="212">
        <v>4</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5">
      <c r="A354" s="249">
        <v>106</v>
      </c>
      <c r="B354" s="250" t="s">
        <v>630</v>
      </c>
      <c r="C354" s="266" t="s">
        <v>631</v>
      </c>
      <c r="D354" s="251" t="s">
        <v>231</v>
      </c>
      <c r="E354" s="252">
        <v>13.89345</v>
      </c>
      <c r="F354" s="253"/>
      <c r="G354" s="254">
        <f>ROUND(E354*F354,2)</f>
        <v>0</v>
      </c>
      <c r="H354" s="235"/>
      <c r="I354" s="234">
        <f>ROUND(E354*H354,2)</f>
        <v>0</v>
      </c>
      <c r="J354" s="235"/>
      <c r="K354" s="234">
        <f>ROUND(E354*J354,2)</f>
        <v>0</v>
      </c>
      <c r="L354" s="234">
        <v>21</v>
      </c>
      <c r="M354" s="234">
        <f>G354*(1+L354/100)</f>
        <v>0</v>
      </c>
      <c r="N354" s="233">
        <v>8.4399999999999996E-3</v>
      </c>
      <c r="O354" s="233">
        <f>ROUND(E354*N354,2)</f>
        <v>0.12</v>
      </c>
      <c r="P354" s="233">
        <v>0</v>
      </c>
      <c r="Q354" s="233">
        <f>ROUND(E354*P354,2)</f>
        <v>0</v>
      </c>
      <c r="R354" s="234"/>
      <c r="S354" s="234" t="s">
        <v>232</v>
      </c>
      <c r="T354" s="234" t="s">
        <v>232</v>
      </c>
      <c r="U354" s="234">
        <v>0.2</v>
      </c>
      <c r="V354" s="234">
        <f>ROUND(E354*U354,2)</f>
        <v>2.78</v>
      </c>
      <c r="W354" s="234"/>
      <c r="X354" s="234" t="s">
        <v>233</v>
      </c>
      <c r="Y354" s="234" t="s">
        <v>225</v>
      </c>
      <c r="Z354" s="212"/>
      <c r="AA354" s="212"/>
      <c r="AB354" s="212"/>
      <c r="AC354" s="212"/>
      <c r="AD354" s="212"/>
      <c r="AE354" s="212"/>
      <c r="AF354" s="212"/>
      <c r="AG354" s="212" t="s">
        <v>234</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5">
      <c r="A355" s="230"/>
      <c r="B355" s="231"/>
      <c r="C355" s="268" t="s">
        <v>632</v>
      </c>
      <c r="D355" s="236"/>
      <c r="E355" s="237">
        <v>13.89345</v>
      </c>
      <c r="F355" s="234"/>
      <c r="G355" s="234"/>
      <c r="H355" s="234"/>
      <c r="I355" s="234"/>
      <c r="J355" s="234"/>
      <c r="K355" s="234"/>
      <c r="L355" s="234"/>
      <c r="M355" s="234"/>
      <c r="N355" s="233"/>
      <c r="O355" s="233"/>
      <c r="P355" s="233"/>
      <c r="Q355" s="233"/>
      <c r="R355" s="234"/>
      <c r="S355" s="234"/>
      <c r="T355" s="234"/>
      <c r="U355" s="234"/>
      <c r="V355" s="234"/>
      <c r="W355" s="234"/>
      <c r="X355" s="234"/>
      <c r="Y355" s="234"/>
      <c r="Z355" s="212"/>
      <c r="AA355" s="212"/>
      <c r="AB355" s="212"/>
      <c r="AC355" s="212"/>
      <c r="AD355" s="212"/>
      <c r="AE355" s="212"/>
      <c r="AF355" s="212"/>
      <c r="AG355" s="212" t="s">
        <v>236</v>
      </c>
      <c r="AH355" s="212">
        <v>5</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5">
      <c r="A356" s="249">
        <v>107</v>
      </c>
      <c r="B356" s="250" t="s">
        <v>633</v>
      </c>
      <c r="C356" s="266" t="s">
        <v>634</v>
      </c>
      <c r="D356" s="251" t="s">
        <v>247</v>
      </c>
      <c r="E356" s="252">
        <v>39.58</v>
      </c>
      <c r="F356" s="253"/>
      <c r="G356" s="254">
        <f>ROUND(E356*F356,2)</f>
        <v>0</v>
      </c>
      <c r="H356" s="235"/>
      <c r="I356" s="234">
        <f>ROUND(E356*H356,2)</f>
        <v>0</v>
      </c>
      <c r="J356" s="235"/>
      <c r="K356" s="234">
        <f>ROUND(E356*J356,2)</f>
        <v>0</v>
      </c>
      <c r="L356" s="234">
        <v>21</v>
      </c>
      <c r="M356" s="234">
        <f>G356*(1+L356/100)</f>
        <v>0</v>
      </c>
      <c r="N356" s="233">
        <v>2.8999999999999998E-3</v>
      </c>
      <c r="O356" s="233">
        <f>ROUND(E356*N356,2)</f>
        <v>0.11</v>
      </c>
      <c r="P356" s="233">
        <v>0</v>
      </c>
      <c r="Q356" s="233">
        <f>ROUND(E356*P356,2)</f>
        <v>0</v>
      </c>
      <c r="R356" s="234"/>
      <c r="S356" s="234" t="s">
        <v>232</v>
      </c>
      <c r="T356" s="234" t="s">
        <v>232</v>
      </c>
      <c r="U356" s="234">
        <v>0.05</v>
      </c>
      <c r="V356" s="234">
        <f>ROUND(E356*U356,2)</f>
        <v>1.98</v>
      </c>
      <c r="W356" s="234"/>
      <c r="X356" s="234" t="s">
        <v>233</v>
      </c>
      <c r="Y356" s="234" t="s">
        <v>225</v>
      </c>
      <c r="Z356" s="212"/>
      <c r="AA356" s="212"/>
      <c r="AB356" s="212"/>
      <c r="AC356" s="212"/>
      <c r="AD356" s="212"/>
      <c r="AE356" s="212"/>
      <c r="AF356" s="212"/>
      <c r="AG356" s="212" t="s">
        <v>234</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5">
      <c r="A357" s="230"/>
      <c r="B357" s="231"/>
      <c r="C357" s="267" t="s">
        <v>635</v>
      </c>
      <c r="D357" s="255"/>
      <c r="E357" s="255"/>
      <c r="F357" s="255"/>
      <c r="G357" s="255"/>
      <c r="H357" s="234"/>
      <c r="I357" s="234"/>
      <c r="J357" s="234"/>
      <c r="K357" s="234"/>
      <c r="L357" s="234"/>
      <c r="M357" s="234"/>
      <c r="N357" s="233"/>
      <c r="O357" s="233"/>
      <c r="P357" s="233"/>
      <c r="Q357" s="233"/>
      <c r="R357" s="234"/>
      <c r="S357" s="234"/>
      <c r="T357" s="234"/>
      <c r="U357" s="234"/>
      <c r="V357" s="234"/>
      <c r="W357" s="234"/>
      <c r="X357" s="234"/>
      <c r="Y357" s="234"/>
      <c r="Z357" s="212"/>
      <c r="AA357" s="212"/>
      <c r="AB357" s="212"/>
      <c r="AC357" s="212"/>
      <c r="AD357" s="212"/>
      <c r="AE357" s="212"/>
      <c r="AF357" s="212"/>
      <c r="AG357" s="212" t="s">
        <v>228</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2" x14ac:dyDescent="0.25">
      <c r="A358" s="230"/>
      <c r="B358" s="231"/>
      <c r="C358" s="268" t="s">
        <v>636</v>
      </c>
      <c r="D358" s="236"/>
      <c r="E358" s="237">
        <v>19.79</v>
      </c>
      <c r="F358" s="234"/>
      <c r="G358" s="234"/>
      <c r="H358" s="234"/>
      <c r="I358" s="234"/>
      <c r="J358" s="234"/>
      <c r="K358" s="234"/>
      <c r="L358" s="234"/>
      <c r="M358" s="234"/>
      <c r="N358" s="233"/>
      <c r="O358" s="233"/>
      <c r="P358" s="233"/>
      <c r="Q358" s="233"/>
      <c r="R358" s="234"/>
      <c r="S358" s="234"/>
      <c r="T358" s="234"/>
      <c r="U358" s="234"/>
      <c r="V358" s="234"/>
      <c r="W358" s="234"/>
      <c r="X358" s="234"/>
      <c r="Y358" s="234"/>
      <c r="Z358" s="212"/>
      <c r="AA358" s="212"/>
      <c r="AB358" s="212"/>
      <c r="AC358" s="212"/>
      <c r="AD358" s="212"/>
      <c r="AE358" s="212"/>
      <c r="AF358" s="212"/>
      <c r="AG358" s="212" t="s">
        <v>236</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5">
      <c r="A359" s="230"/>
      <c r="B359" s="231"/>
      <c r="C359" s="270" t="s">
        <v>493</v>
      </c>
      <c r="D359" s="238"/>
      <c r="E359" s="239">
        <v>19.79</v>
      </c>
      <c r="F359" s="234"/>
      <c r="G359" s="234"/>
      <c r="H359" s="234"/>
      <c r="I359" s="234"/>
      <c r="J359" s="234"/>
      <c r="K359" s="234"/>
      <c r="L359" s="234"/>
      <c r="M359" s="234"/>
      <c r="N359" s="233"/>
      <c r="O359" s="233"/>
      <c r="P359" s="233"/>
      <c r="Q359" s="233"/>
      <c r="R359" s="234"/>
      <c r="S359" s="234"/>
      <c r="T359" s="234"/>
      <c r="U359" s="234"/>
      <c r="V359" s="234"/>
      <c r="W359" s="234"/>
      <c r="X359" s="234"/>
      <c r="Y359" s="234"/>
      <c r="Z359" s="212"/>
      <c r="AA359" s="212"/>
      <c r="AB359" s="212"/>
      <c r="AC359" s="212"/>
      <c r="AD359" s="212"/>
      <c r="AE359" s="212"/>
      <c r="AF359" s="212"/>
      <c r="AG359" s="212" t="s">
        <v>236</v>
      </c>
      <c r="AH359" s="212">
        <v>4</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5">
      <c r="A360" s="256">
        <v>108</v>
      </c>
      <c r="B360" s="257" t="s">
        <v>637</v>
      </c>
      <c r="C360" s="269" t="s">
        <v>638</v>
      </c>
      <c r="D360" s="258" t="s">
        <v>247</v>
      </c>
      <c r="E360" s="259">
        <v>1</v>
      </c>
      <c r="F360" s="260"/>
      <c r="G360" s="261">
        <f>ROUND(E360*F360,2)</f>
        <v>0</v>
      </c>
      <c r="H360" s="235"/>
      <c r="I360" s="234">
        <f>ROUND(E360*H360,2)</f>
        <v>0</v>
      </c>
      <c r="J360" s="235"/>
      <c r="K360" s="234">
        <f>ROUND(E360*J360,2)</f>
        <v>0</v>
      </c>
      <c r="L360" s="234">
        <v>21</v>
      </c>
      <c r="M360" s="234">
        <f>G360*(1+L360/100)</f>
        <v>0</v>
      </c>
      <c r="N360" s="233">
        <v>3.8500000000000001E-3</v>
      </c>
      <c r="O360" s="233">
        <f>ROUND(E360*N360,2)</f>
        <v>0</v>
      </c>
      <c r="P360" s="233">
        <v>0</v>
      </c>
      <c r="Q360" s="233">
        <f>ROUND(E360*P360,2)</f>
        <v>0</v>
      </c>
      <c r="R360" s="234"/>
      <c r="S360" s="234" t="s">
        <v>232</v>
      </c>
      <c r="T360" s="234" t="s">
        <v>232</v>
      </c>
      <c r="U360" s="234">
        <v>0.24</v>
      </c>
      <c r="V360" s="234">
        <f>ROUND(E360*U360,2)</f>
        <v>0.24</v>
      </c>
      <c r="W360" s="234"/>
      <c r="X360" s="234" t="s">
        <v>233</v>
      </c>
      <c r="Y360" s="234" t="s">
        <v>225</v>
      </c>
      <c r="Z360" s="212"/>
      <c r="AA360" s="212"/>
      <c r="AB360" s="212"/>
      <c r="AC360" s="212"/>
      <c r="AD360" s="212"/>
      <c r="AE360" s="212"/>
      <c r="AF360" s="212"/>
      <c r="AG360" s="212" t="s">
        <v>234</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5">
      <c r="A361" s="256">
        <v>109</v>
      </c>
      <c r="B361" s="257" t="s">
        <v>639</v>
      </c>
      <c r="C361" s="269" t="s">
        <v>640</v>
      </c>
      <c r="D361" s="258" t="s">
        <v>247</v>
      </c>
      <c r="E361" s="259">
        <v>10</v>
      </c>
      <c r="F361" s="260"/>
      <c r="G361" s="261">
        <f>ROUND(E361*F361,2)</f>
        <v>0</v>
      </c>
      <c r="H361" s="235"/>
      <c r="I361" s="234">
        <f>ROUND(E361*H361,2)</f>
        <v>0</v>
      </c>
      <c r="J361" s="235"/>
      <c r="K361" s="234">
        <f>ROUND(E361*J361,2)</f>
        <v>0</v>
      </c>
      <c r="L361" s="234">
        <v>21</v>
      </c>
      <c r="M361" s="234">
        <f>G361*(1+L361/100)</f>
        <v>0</v>
      </c>
      <c r="N361" s="233">
        <v>3.8500000000000001E-3</v>
      </c>
      <c r="O361" s="233">
        <f>ROUND(E361*N361,2)</f>
        <v>0.04</v>
      </c>
      <c r="P361" s="233">
        <v>0</v>
      </c>
      <c r="Q361" s="233">
        <f>ROUND(E361*P361,2)</f>
        <v>0</v>
      </c>
      <c r="R361" s="234"/>
      <c r="S361" s="234" t="s">
        <v>232</v>
      </c>
      <c r="T361" s="234" t="s">
        <v>232</v>
      </c>
      <c r="U361" s="234">
        <v>0.24</v>
      </c>
      <c r="V361" s="234">
        <f>ROUND(E361*U361,2)</f>
        <v>2.4</v>
      </c>
      <c r="W361" s="234"/>
      <c r="X361" s="234" t="s">
        <v>233</v>
      </c>
      <c r="Y361" s="234" t="s">
        <v>225</v>
      </c>
      <c r="Z361" s="212"/>
      <c r="AA361" s="212"/>
      <c r="AB361" s="212"/>
      <c r="AC361" s="212"/>
      <c r="AD361" s="212"/>
      <c r="AE361" s="212"/>
      <c r="AF361" s="212"/>
      <c r="AG361" s="212" t="s">
        <v>234</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5">
      <c r="A362" s="249">
        <v>110</v>
      </c>
      <c r="B362" s="250" t="s">
        <v>641</v>
      </c>
      <c r="C362" s="266" t="s">
        <v>642</v>
      </c>
      <c r="D362" s="251" t="s">
        <v>231</v>
      </c>
      <c r="E362" s="252">
        <v>18.2</v>
      </c>
      <c r="F362" s="253"/>
      <c r="G362" s="254">
        <f>ROUND(E362*F362,2)</f>
        <v>0</v>
      </c>
      <c r="H362" s="235"/>
      <c r="I362" s="234">
        <f>ROUND(E362*H362,2)</f>
        <v>0</v>
      </c>
      <c r="J362" s="235"/>
      <c r="K362" s="234">
        <f>ROUND(E362*J362,2)</f>
        <v>0</v>
      </c>
      <c r="L362" s="234">
        <v>21</v>
      </c>
      <c r="M362" s="234">
        <f>G362*(1+L362/100)</f>
        <v>0</v>
      </c>
      <c r="N362" s="233">
        <v>2.4000000000000001E-4</v>
      </c>
      <c r="O362" s="233">
        <f>ROUND(E362*N362,2)</f>
        <v>0</v>
      </c>
      <c r="P362" s="233">
        <v>0</v>
      </c>
      <c r="Q362" s="233">
        <f>ROUND(E362*P362,2)</f>
        <v>0</v>
      </c>
      <c r="R362" s="234"/>
      <c r="S362" s="234" t="s">
        <v>232</v>
      </c>
      <c r="T362" s="234" t="s">
        <v>232</v>
      </c>
      <c r="U362" s="234">
        <v>0.1</v>
      </c>
      <c r="V362" s="234">
        <f>ROUND(E362*U362,2)</f>
        <v>1.82</v>
      </c>
      <c r="W362" s="234"/>
      <c r="X362" s="234" t="s">
        <v>233</v>
      </c>
      <c r="Y362" s="234" t="s">
        <v>225</v>
      </c>
      <c r="Z362" s="212"/>
      <c r="AA362" s="212"/>
      <c r="AB362" s="212"/>
      <c r="AC362" s="212"/>
      <c r="AD362" s="212"/>
      <c r="AE362" s="212"/>
      <c r="AF362" s="212"/>
      <c r="AG362" s="212" t="s">
        <v>234</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5">
      <c r="A363" s="230"/>
      <c r="B363" s="231"/>
      <c r="C363" s="267" t="s">
        <v>643</v>
      </c>
      <c r="D363" s="255"/>
      <c r="E363" s="255"/>
      <c r="F363" s="255"/>
      <c r="G363" s="255"/>
      <c r="H363" s="234"/>
      <c r="I363" s="234"/>
      <c r="J363" s="234"/>
      <c r="K363" s="234"/>
      <c r="L363" s="234"/>
      <c r="M363" s="234"/>
      <c r="N363" s="233"/>
      <c r="O363" s="233"/>
      <c r="P363" s="233"/>
      <c r="Q363" s="233"/>
      <c r="R363" s="234"/>
      <c r="S363" s="234"/>
      <c r="T363" s="234"/>
      <c r="U363" s="234"/>
      <c r="V363" s="234"/>
      <c r="W363" s="234"/>
      <c r="X363" s="234"/>
      <c r="Y363" s="234"/>
      <c r="Z363" s="212"/>
      <c r="AA363" s="212"/>
      <c r="AB363" s="212"/>
      <c r="AC363" s="212"/>
      <c r="AD363" s="212"/>
      <c r="AE363" s="212"/>
      <c r="AF363" s="212"/>
      <c r="AG363" s="212" t="s">
        <v>228</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5">
      <c r="A364" s="230"/>
      <c r="B364" s="231"/>
      <c r="C364" s="268" t="s">
        <v>617</v>
      </c>
      <c r="D364" s="236"/>
      <c r="E364" s="237">
        <v>18.2</v>
      </c>
      <c r="F364" s="234"/>
      <c r="G364" s="234"/>
      <c r="H364" s="234"/>
      <c r="I364" s="234"/>
      <c r="J364" s="234"/>
      <c r="K364" s="234"/>
      <c r="L364" s="234"/>
      <c r="M364" s="234"/>
      <c r="N364" s="233"/>
      <c r="O364" s="233"/>
      <c r="P364" s="233"/>
      <c r="Q364" s="233"/>
      <c r="R364" s="234"/>
      <c r="S364" s="234"/>
      <c r="T364" s="234"/>
      <c r="U364" s="234"/>
      <c r="V364" s="234"/>
      <c r="W364" s="234"/>
      <c r="X364" s="234"/>
      <c r="Y364" s="234"/>
      <c r="Z364" s="212"/>
      <c r="AA364" s="212"/>
      <c r="AB364" s="212"/>
      <c r="AC364" s="212"/>
      <c r="AD364" s="212"/>
      <c r="AE364" s="212"/>
      <c r="AF364" s="212"/>
      <c r="AG364" s="212" t="s">
        <v>236</v>
      </c>
      <c r="AH364" s="212">
        <v>5</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5">
      <c r="A365" s="249">
        <v>111</v>
      </c>
      <c r="B365" s="250" t="s">
        <v>644</v>
      </c>
      <c r="C365" s="266" t="s">
        <v>645</v>
      </c>
      <c r="D365" s="251" t="s">
        <v>231</v>
      </c>
      <c r="E365" s="252">
        <v>52.740549999999999</v>
      </c>
      <c r="F365" s="253"/>
      <c r="G365" s="254">
        <f>ROUND(E365*F365,2)</f>
        <v>0</v>
      </c>
      <c r="H365" s="235"/>
      <c r="I365" s="234">
        <f>ROUND(E365*H365,2)</f>
        <v>0</v>
      </c>
      <c r="J365" s="235"/>
      <c r="K365" s="234">
        <f>ROUND(E365*J365,2)</f>
        <v>0</v>
      </c>
      <c r="L365" s="234">
        <v>21</v>
      </c>
      <c r="M365" s="234">
        <f>G365*(1+L365/100)</f>
        <v>0</v>
      </c>
      <c r="N365" s="233">
        <v>8.7799999999999996E-3</v>
      </c>
      <c r="O365" s="233">
        <f>ROUND(E365*N365,2)</f>
        <v>0.46</v>
      </c>
      <c r="P365" s="233">
        <v>0</v>
      </c>
      <c r="Q365" s="233">
        <f>ROUND(E365*P365,2)</f>
        <v>0</v>
      </c>
      <c r="R365" s="234"/>
      <c r="S365" s="234" t="s">
        <v>232</v>
      </c>
      <c r="T365" s="234" t="s">
        <v>232</v>
      </c>
      <c r="U365" s="234">
        <v>0.33</v>
      </c>
      <c r="V365" s="234">
        <f>ROUND(E365*U365,2)</f>
        <v>17.399999999999999</v>
      </c>
      <c r="W365" s="234"/>
      <c r="X365" s="234" t="s">
        <v>233</v>
      </c>
      <c r="Y365" s="234" t="s">
        <v>225</v>
      </c>
      <c r="Z365" s="212"/>
      <c r="AA365" s="212"/>
      <c r="AB365" s="212"/>
      <c r="AC365" s="212"/>
      <c r="AD365" s="212"/>
      <c r="AE365" s="212"/>
      <c r="AF365" s="212"/>
      <c r="AG365" s="212" t="s">
        <v>234</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5">
      <c r="A366" s="230"/>
      <c r="B366" s="231"/>
      <c r="C366" s="268" t="s">
        <v>606</v>
      </c>
      <c r="D366" s="236"/>
      <c r="E366" s="237">
        <v>25.58</v>
      </c>
      <c r="F366" s="234"/>
      <c r="G366" s="234"/>
      <c r="H366" s="234"/>
      <c r="I366" s="234"/>
      <c r="J366" s="234"/>
      <c r="K366" s="234"/>
      <c r="L366" s="234"/>
      <c r="M366" s="234"/>
      <c r="N366" s="233"/>
      <c r="O366" s="233"/>
      <c r="P366" s="233"/>
      <c r="Q366" s="233"/>
      <c r="R366" s="234"/>
      <c r="S366" s="234"/>
      <c r="T366" s="234"/>
      <c r="U366" s="234"/>
      <c r="V366" s="234"/>
      <c r="W366" s="234"/>
      <c r="X366" s="234"/>
      <c r="Y366" s="234"/>
      <c r="Z366" s="212"/>
      <c r="AA366" s="212"/>
      <c r="AB366" s="212"/>
      <c r="AC366" s="212"/>
      <c r="AD366" s="212"/>
      <c r="AE366" s="212"/>
      <c r="AF366" s="212"/>
      <c r="AG366" s="212" t="s">
        <v>236</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ht="20.399999999999999" outlineLevel="3" x14ac:dyDescent="0.25">
      <c r="A367" s="230"/>
      <c r="B367" s="231"/>
      <c r="C367" s="268" t="s">
        <v>607</v>
      </c>
      <c r="D367" s="236"/>
      <c r="E367" s="237">
        <v>27.160550000000001</v>
      </c>
      <c r="F367" s="234"/>
      <c r="G367" s="234"/>
      <c r="H367" s="234"/>
      <c r="I367" s="234"/>
      <c r="J367" s="234"/>
      <c r="K367" s="234"/>
      <c r="L367" s="234"/>
      <c r="M367" s="234"/>
      <c r="N367" s="233"/>
      <c r="O367" s="233"/>
      <c r="P367" s="233"/>
      <c r="Q367" s="233"/>
      <c r="R367" s="234"/>
      <c r="S367" s="234"/>
      <c r="T367" s="234"/>
      <c r="U367" s="234"/>
      <c r="V367" s="234"/>
      <c r="W367" s="234"/>
      <c r="X367" s="234"/>
      <c r="Y367" s="234"/>
      <c r="Z367" s="212"/>
      <c r="AA367" s="212"/>
      <c r="AB367" s="212"/>
      <c r="AC367" s="212"/>
      <c r="AD367" s="212"/>
      <c r="AE367" s="212"/>
      <c r="AF367" s="212"/>
      <c r="AG367" s="212" t="s">
        <v>236</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5">
      <c r="A368" s="249">
        <v>112</v>
      </c>
      <c r="B368" s="250" t="s">
        <v>646</v>
      </c>
      <c r="C368" s="266" t="s">
        <v>647</v>
      </c>
      <c r="D368" s="251" t="s">
        <v>265</v>
      </c>
      <c r="E368" s="252">
        <v>384.64</v>
      </c>
      <c r="F368" s="253"/>
      <c r="G368" s="254">
        <f>ROUND(E368*F368,2)</f>
        <v>0</v>
      </c>
      <c r="H368" s="235"/>
      <c r="I368" s="234">
        <f>ROUND(E368*H368,2)</f>
        <v>0</v>
      </c>
      <c r="J368" s="235"/>
      <c r="K368" s="234">
        <f>ROUND(E368*J368,2)</f>
        <v>0</v>
      </c>
      <c r="L368" s="234">
        <v>21</v>
      </c>
      <c r="M368" s="234">
        <f>G368*(1+L368/100)</f>
        <v>0</v>
      </c>
      <c r="N368" s="233">
        <v>0</v>
      </c>
      <c r="O368" s="233">
        <f>ROUND(E368*N368,2)</f>
        <v>0</v>
      </c>
      <c r="P368" s="233">
        <v>0.05</v>
      </c>
      <c r="Q368" s="233">
        <f>ROUND(E368*P368,2)</f>
        <v>19.23</v>
      </c>
      <c r="R368" s="234"/>
      <c r="S368" s="234" t="s">
        <v>232</v>
      </c>
      <c r="T368" s="234" t="s">
        <v>232</v>
      </c>
      <c r="U368" s="234">
        <v>0.14599999999999999</v>
      </c>
      <c r="V368" s="234">
        <f>ROUND(E368*U368,2)</f>
        <v>56.16</v>
      </c>
      <c r="W368" s="234"/>
      <c r="X368" s="234" t="s">
        <v>233</v>
      </c>
      <c r="Y368" s="234" t="s">
        <v>225</v>
      </c>
      <c r="Z368" s="212"/>
      <c r="AA368" s="212"/>
      <c r="AB368" s="212"/>
      <c r="AC368" s="212"/>
      <c r="AD368" s="212"/>
      <c r="AE368" s="212"/>
      <c r="AF368" s="212"/>
      <c r="AG368" s="212" t="s">
        <v>234</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20.399999999999999" outlineLevel="2" x14ac:dyDescent="0.25">
      <c r="A369" s="230"/>
      <c r="B369" s="231"/>
      <c r="C369" s="268" t="s">
        <v>648</v>
      </c>
      <c r="D369" s="236"/>
      <c r="E369" s="237">
        <v>168.76</v>
      </c>
      <c r="F369" s="234"/>
      <c r="G369" s="234"/>
      <c r="H369" s="234"/>
      <c r="I369" s="234"/>
      <c r="J369" s="234"/>
      <c r="K369" s="234"/>
      <c r="L369" s="234"/>
      <c r="M369" s="234"/>
      <c r="N369" s="233"/>
      <c r="O369" s="233"/>
      <c r="P369" s="233"/>
      <c r="Q369" s="233"/>
      <c r="R369" s="234"/>
      <c r="S369" s="234"/>
      <c r="T369" s="234"/>
      <c r="U369" s="234"/>
      <c r="V369" s="234"/>
      <c r="W369" s="234"/>
      <c r="X369" s="234"/>
      <c r="Y369" s="234"/>
      <c r="Z369" s="212"/>
      <c r="AA369" s="212"/>
      <c r="AB369" s="212"/>
      <c r="AC369" s="212"/>
      <c r="AD369" s="212"/>
      <c r="AE369" s="212"/>
      <c r="AF369" s="212"/>
      <c r="AG369" s="212" t="s">
        <v>236</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5">
      <c r="A370" s="230"/>
      <c r="B370" s="231"/>
      <c r="C370" s="268" t="s">
        <v>613</v>
      </c>
      <c r="D370" s="236"/>
      <c r="E370" s="237">
        <v>215.88</v>
      </c>
      <c r="F370" s="234"/>
      <c r="G370" s="234"/>
      <c r="H370" s="234"/>
      <c r="I370" s="234"/>
      <c r="J370" s="234"/>
      <c r="K370" s="234"/>
      <c r="L370" s="234"/>
      <c r="M370" s="234"/>
      <c r="N370" s="233"/>
      <c r="O370" s="233"/>
      <c r="P370" s="233"/>
      <c r="Q370" s="233"/>
      <c r="R370" s="234"/>
      <c r="S370" s="234"/>
      <c r="T370" s="234"/>
      <c r="U370" s="234"/>
      <c r="V370" s="234"/>
      <c r="W370" s="234"/>
      <c r="X370" s="234"/>
      <c r="Y370" s="234"/>
      <c r="Z370" s="212"/>
      <c r="AA370" s="212"/>
      <c r="AB370" s="212"/>
      <c r="AC370" s="212"/>
      <c r="AD370" s="212"/>
      <c r="AE370" s="212"/>
      <c r="AF370" s="212"/>
      <c r="AG370" s="212" t="s">
        <v>236</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5">
      <c r="A371" s="249">
        <v>113</v>
      </c>
      <c r="B371" s="250" t="s">
        <v>649</v>
      </c>
      <c r="C371" s="266" t="s">
        <v>650</v>
      </c>
      <c r="D371" s="251" t="s">
        <v>265</v>
      </c>
      <c r="E371" s="252">
        <v>822.48</v>
      </c>
      <c r="F371" s="253"/>
      <c r="G371" s="254">
        <f>ROUND(E371*F371,2)</f>
        <v>0</v>
      </c>
      <c r="H371" s="235"/>
      <c r="I371" s="234">
        <f>ROUND(E371*H371,2)</f>
        <v>0</v>
      </c>
      <c r="J371" s="235"/>
      <c r="K371" s="234">
        <f>ROUND(E371*J371,2)</f>
        <v>0</v>
      </c>
      <c r="L371" s="234">
        <v>21</v>
      </c>
      <c r="M371" s="234">
        <f>G371*(1+L371/100)</f>
        <v>0</v>
      </c>
      <c r="N371" s="233">
        <v>1.9000000000000001E-4</v>
      </c>
      <c r="O371" s="233">
        <f>ROUND(E371*N371,2)</f>
        <v>0.16</v>
      </c>
      <c r="P371" s="233">
        <v>0</v>
      </c>
      <c r="Q371" s="233">
        <f>ROUND(E371*P371,2)</f>
        <v>0</v>
      </c>
      <c r="R371" s="234"/>
      <c r="S371" s="234" t="s">
        <v>232</v>
      </c>
      <c r="T371" s="234" t="s">
        <v>232</v>
      </c>
      <c r="U371" s="234">
        <v>0.1</v>
      </c>
      <c r="V371" s="234">
        <f>ROUND(E371*U371,2)</f>
        <v>82.25</v>
      </c>
      <c r="W371" s="234"/>
      <c r="X371" s="234" t="s">
        <v>233</v>
      </c>
      <c r="Y371" s="234" t="s">
        <v>225</v>
      </c>
      <c r="Z371" s="212"/>
      <c r="AA371" s="212"/>
      <c r="AB371" s="212"/>
      <c r="AC371" s="212"/>
      <c r="AD371" s="212"/>
      <c r="AE371" s="212"/>
      <c r="AF371" s="212"/>
      <c r="AG371" s="212" t="s">
        <v>234</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2" x14ac:dyDescent="0.25">
      <c r="A372" s="230"/>
      <c r="B372" s="231"/>
      <c r="C372" s="267" t="s">
        <v>651</v>
      </c>
      <c r="D372" s="255"/>
      <c r="E372" s="255"/>
      <c r="F372" s="255"/>
      <c r="G372" s="255"/>
      <c r="H372" s="234"/>
      <c r="I372" s="234"/>
      <c r="J372" s="234"/>
      <c r="K372" s="234"/>
      <c r="L372" s="234"/>
      <c r="M372" s="234"/>
      <c r="N372" s="233"/>
      <c r="O372" s="233"/>
      <c r="P372" s="233"/>
      <c r="Q372" s="233"/>
      <c r="R372" s="234"/>
      <c r="S372" s="234"/>
      <c r="T372" s="234"/>
      <c r="U372" s="234"/>
      <c r="V372" s="234"/>
      <c r="W372" s="234"/>
      <c r="X372" s="234"/>
      <c r="Y372" s="234"/>
      <c r="Z372" s="212"/>
      <c r="AA372" s="212"/>
      <c r="AB372" s="212"/>
      <c r="AC372" s="212"/>
      <c r="AD372" s="212"/>
      <c r="AE372" s="212"/>
      <c r="AF372" s="212"/>
      <c r="AG372" s="212" t="s">
        <v>228</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5">
      <c r="A373" s="230"/>
      <c r="B373" s="231"/>
      <c r="C373" s="268" t="s">
        <v>404</v>
      </c>
      <c r="D373" s="236"/>
      <c r="E373" s="237"/>
      <c r="F373" s="234"/>
      <c r="G373" s="234"/>
      <c r="H373" s="234"/>
      <c r="I373" s="234"/>
      <c r="J373" s="234"/>
      <c r="K373" s="234"/>
      <c r="L373" s="234"/>
      <c r="M373" s="234"/>
      <c r="N373" s="233"/>
      <c r="O373" s="233"/>
      <c r="P373" s="233"/>
      <c r="Q373" s="233"/>
      <c r="R373" s="234"/>
      <c r="S373" s="234"/>
      <c r="T373" s="234"/>
      <c r="U373" s="234"/>
      <c r="V373" s="234"/>
      <c r="W373" s="234"/>
      <c r="X373" s="234"/>
      <c r="Y373" s="234"/>
      <c r="Z373" s="212"/>
      <c r="AA373" s="212"/>
      <c r="AB373" s="212"/>
      <c r="AC373" s="212"/>
      <c r="AD373" s="212"/>
      <c r="AE373" s="212"/>
      <c r="AF373" s="212"/>
      <c r="AG373" s="212" t="s">
        <v>236</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5">
      <c r="A374" s="230"/>
      <c r="B374" s="231"/>
      <c r="C374" s="268" t="s">
        <v>331</v>
      </c>
      <c r="D374" s="236"/>
      <c r="E374" s="237">
        <v>384.64</v>
      </c>
      <c r="F374" s="234"/>
      <c r="G374" s="234"/>
      <c r="H374" s="234"/>
      <c r="I374" s="234"/>
      <c r="J374" s="234"/>
      <c r="K374" s="234"/>
      <c r="L374" s="234"/>
      <c r="M374" s="234"/>
      <c r="N374" s="233"/>
      <c r="O374" s="233"/>
      <c r="P374" s="233"/>
      <c r="Q374" s="233"/>
      <c r="R374" s="234"/>
      <c r="S374" s="234"/>
      <c r="T374" s="234"/>
      <c r="U374" s="234"/>
      <c r="V374" s="234"/>
      <c r="W374" s="234"/>
      <c r="X374" s="234"/>
      <c r="Y374" s="234"/>
      <c r="Z374" s="212"/>
      <c r="AA374" s="212"/>
      <c r="AB374" s="212"/>
      <c r="AC374" s="212"/>
      <c r="AD374" s="212"/>
      <c r="AE374" s="212"/>
      <c r="AF374" s="212"/>
      <c r="AG374" s="212" t="s">
        <v>236</v>
      </c>
      <c r="AH374" s="212">
        <v>5</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5">
      <c r="A375" s="230"/>
      <c r="B375" s="231"/>
      <c r="C375" s="268" t="s">
        <v>406</v>
      </c>
      <c r="D375" s="236"/>
      <c r="E375" s="237"/>
      <c r="F375" s="234"/>
      <c r="G375" s="234"/>
      <c r="H375" s="234"/>
      <c r="I375" s="234"/>
      <c r="J375" s="234"/>
      <c r="K375" s="234"/>
      <c r="L375" s="234"/>
      <c r="M375" s="234"/>
      <c r="N375" s="233"/>
      <c r="O375" s="233"/>
      <c r="P375" s="233"/>
      <c r="Q375" s="233"/>
      <c r="R375" s="234"/>
      <c r="S375" s="234"/>
      <c r="T375" s="234"/>
      <c r="U375" s="234"/>
      <c r="V375" s="234"/>
      <c r="W375" s="234"/>
      <c r="X375" s="234"/>
      <c r="Y375" s="234"/>
      <c r="Z375" s="212"/>
      <c r="AA375" s="212"/>
      <c r="AB375" s="212"/>
      <c r="AC375" s="212"/>
      <c r="AD375" s="212"/>
      <c r="AE375" s="212"/>
      <c r="AF375" s="212"/>
      <c r="AG375" s="212" t="s">
        <v>236</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5">
      <c r="A376" s="230"/>
      <c r="B376" s="231"/>
      <c r="C376" s="268" t="s">
        <v>457</v>
      </c>
      <c r="D376" s="236"/>
      <c r="E376" s="237">
        <v>437.84</v>
      </c>
      <c r="F376" s="234"/>
      <c r="G376" s="234"/>
      <c r="H376" s="234"/>
      <c r="I376" s="234"/>
      <c r="J376" s="234"/>
      <c r="K376" s="234"/>
      <c r="L376" s="234"/>
      <c r="M376" s="234"/>
      <c r="N376" s="233"/>
      <c r="O376" s="233"/>
      <c r="P376" s="233"/>
      <c r="Q376" s="233"/>
      <c r="R376" s="234"/>
      <c r="S376" s="234"/>
      <c r="T376" s="234"/>
      <c r="U376" s="234"/>
      <c r="V376" s="234"/>
      <c r="W376" s="234"/>
      <c r="X376" s="234"/>
      <c r="Y376" s="234"/>
      <c r="Z376" s="212"/>
      <c r="AA376" s="212"/>
      <c r="AB376" s="212"/>
      <c r="AC376" s="212"/>
      <c r="AD376" s="212"/>
      <c r="AE376" s="212"/>
      <c r="AF376" s="212"/>
      <c r="AG376" s="212" t="s">
        <v>236</v>
      </c>
      <c r="AH376" s="212">
        <v>5</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5">
      <c r="A377" s="249">
        <v>114</v>
      </c>
      <c r="B377" s="250" t="s">
        <v>652</v>
      </c>
      <c r="C377" s="266" t="s">
        <v>653</v>
      </c>
      <c r="D377" s="251" t="s">
        <v>265</v>
      </c>
      <c r="E377" s="252">
        <v>53.2</v>
      </c>
      <c r="F377" s="253"/>
      <c r="G377" s="254">
        <f>ROUND(E377*F377,2)</f>
        <v>0</v>
      </c>
      <c r="H377" s="235"/>
      <c r="I377" s="234">
        <f>ROUND(E377*H377,2)</f>
        <v>0</v>
      </c>
      <c r="J377" s="235"/>
      <c r="K377" s="234">
        <f>ROUND(E377*J377,2)</f>
        <v>0</v>
      </c>
      <c r="L377" s="234">
        <v>21</v>
      </c>
      <c r="M377" s="234">
        <f>G377*(1+L377/100)</f>
        <v>0</v>
      </c>
      <c r="N377" s="233">
        <v>6.0999999999999997E-4</v>
      </c>
      <c r="O377" s="233">
        <f>ROUND(E377*N377,2)</f>
        <v>0.03</v>
      </c>
      <c r="P377" s="233">
        <v>0</v>
      </c>
      <c r="Q377" s="233">
        <f>ROUND(E377*P377,2)</f>
        <v>0</v>
      </c>
      <c r="R377" s="234"/>
      <c r="S377" s="234" t="s">
        <v>232</v>
      </c>
      <c r="T377" s="234" t="s">
        <v>232</v>
      </c>
      <c r="U377" s="234">
        <v>0.09</v>
      </c>
      <c r="V377" s="234">
        <f>ROUND(E377*U377,2)</f>
        <v>4.79</v>
      </c>
      <c r="W377" s="234"/>
      <c r="X377" s="234" t="s">
        <v>233</v>
      </c>
      <c r="Y377" s="234" t="s">
        <v>225</v>
      </c>
      <c r="Z377" s="212"/>
      <c r="AA377" s="212"/>
      <c r="AB377" s="212"/>
      <c r="AC377" s="212"/>
      <c r="AD377" s="212"/>
      <c r="AE377" s="212"/>
      <c r="AF377" s="212"/>
      <c r="AG377" s="212" t="s">
        <v>234</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5">
      <c r="A378" s="230"/>
      <c r="B378" s="231"/>
      <c r="C378" s="267" t="s">
        <v>654</v>
      </c>
      <c r="D378" s="255"/>
      <c r="E378" s="255"/>
      <c r="F378" s="255"/>
      <c r="G378" s="255"/>
      <c r="H378" s="234"/>
      <c r="I378" s="234"/>
      <c r="J378" s="234"/>
      <c r="K378" s="234"/>
      <c r="L378" s="234"/>
      <c r="M378" s="234"/>
      <c r="N378" s="233"/>
      <c r="O378" s="233"/>
      <c r="P378" s="233"/>
      <c r="Q378" s="233"/>
      <c r="R378" s="234"/>
      <c r="S378" s="234"/>
      <c r="T378" s="234"/>
      <c r="U378" s="234"/>
      <c r="V378" s="234"/>
      <c r="W378" s="234"/>
      <c r="X378" s="234"/>
      <c r="Y378" s="234"/>
      <c r="Z378" s="212"/>
      <c r="AA378" s="212"/>
      <c r="AB378" s="212"/>
      <c r="AC378" s="212"/>
      <c r="AD378" s="212"/>
      <c r="AE378" s="212"/>
      <c r="AF378" s="212"/>
      <c r="AG378" s="212" t="s">
        <v>228</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ht="21" outlineLevel="3" x14ac:dyDescent="0.25">
      <c r="A379" s="230"/>
      <c r="B379" s="231"/>
      <c r="C379" s="271" t="s">
        <v>655</v>
      </c>
      <c r="D379" s="262"/>
      <c r="E379" s="262"/>
      <c r="F379" s="262"/>
      <c r="G379" s="262"/>
      <c r="H379" s="234"/>
      <c r="I379" s="234"/>
      <c r="J379" s="234"/>
      <c r="K379" s="234"/>
      <c r="L379" s="234"/>
      <c r="M379" s="234"/>
      <c r="N379" s="233"/>
      <c r="O379" s="233"/>
      <c r="P379" s="233"/>
      <c r="Q379" s="233"/>
      <c r="R379" s="234"/>
      <c r="S379" s="234"/>
      <c r="T379" s="234"/>
      <c r="U379" s="234"/>
      <c r="V379" s="234"/>
      <c r="W379" s="234"/>
      <c r="X379" s="234"/>
      <c r="Y379" s="234"/>
      <c r="Z379" s="212"/>
      <c r="AA379" s="212"/>
      <c r="AB379" s="212"/>
      <c r="AC379" s="212"/>
      <c r="AD379" s="212"/>
      <c r="AE379" s="212"/>
      <c r="AF379" s="212"/>
      <c r="AG379" s="212" t="s">
        <v>228</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63" t="str">
        <f>C379</f>
        <v>Nová vícevrstvá polypropylenová folie s nakašírovanou strukturovanou rohoží z polypropylenových vláken. Plošná hmostnost fóle 150 g/m2</v>
      </c>
      <c r="BB379" s="212"/>
      <c r="BC379" s="212"/>
      <c r="BD379" s="212"/>
      <c r="BE379" s="212"/>
      <c r="BF379" s="212"/>
      <c r="BG379" s="212"/>
      <c r="BH379" s="212"/>
    </row>
    <row r="380" spans="1:60" outlineLevel="2" x14ac:dyDescent="0.25">
      <c r="A380" s="230"/>
      <c r="B380" s="231"/>
      <c r="C380" s="268" t="s">
        <v>406</v>
      </c>
      <c r="D380" s="236"/>
      <c r="E380" s="237"/>
      <c r="F380" s="234"/>
      <c r="G380" s="234"/>
      <c r="H380" s="234"/>
      <c r="I380" s="234"/>
      <c r="J380" s="234"/>
      <c r="K380" s="234"/>
      <c r="L380" s="234"/>
      <c r="M380" s="234"/>
      <c r="N380" s="233"/>
      <c r="O380" s="233"/>
      <c r="P380" s="233"/>
      <c r="Q380" s="233"/>
      <c r="R380" s="234"/>
      <c r="S380" s="234"/>
      <c r="T380" s="234"/>
      <c r="U380" s="234"/>
      <c r="V380" s="234"/>
      <c r="W380" s="234"/>
      <c r="X380" s="234"/>
      <c r="Y380" s="234"/>
      <c r="Z380" s="212"/>
      <c r="AA380" s="212"/>
      <c r="AB380" s="212"/>
      <c r="AC380" s="212"/>
      <c r="AD380" s="212"/>
      <c r="AE380" s="212"/>
      <c r="AF380" s="212"/>
      <c r="AG380" s="212" t="s">
        <v>236</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5">
      <c r="A381" s="230"/>
      <c r="B381" s="231"/>
      <c r="C381" s="268" t="s">
        <v>332</v>
      </c>
      <c r="D381" s="236"/>
      <c r="E381" s="237">
        <v>53.2</v>
      </c>
      <c r="F381" s="234"/>
      <c r="G381" s="234"/>
      <c r="H381" s="234"/>
      <c r="I381" s="234"/>
      <c r="J381" s="234"/>
      <c r="K381" s="234"/>
      <c r="L381" s="234"/>
      <c r="M381" s="234"/>
      <c r="N381" s="233"/>
      <c r="O381" s="233"/>
      <c r="P381" s="233"/>
      <c r="Q381" s="233"/>
      <c r="R381" s="234"/>
      <c r="S381" s="234"/>
      <c r="T381" s="234"/>
      <c r="U381" s="234"/>
      <c r="V381" s="234"/>
      <c r="W381" s="234"/>
      <c r="X381" s="234"/>
      <c r="Y381" s="234"/>
      <c r="Z381" s="212"/>
      <c r="AA381" s="212"/>
      <c r="AB381" s="212"/>
      <c r="AC381" s="212"/>
      <c r="AD381" s="212"/>
      <c r="AE381" s="212"/>
      <c r="AF381" s="212"/>
      <c r="AG381" s="212" t="s">
        <v>236</v>
      </c>
      <c r="AH381" s="212">
        <v>5</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ht="20.399999999999999" outlineLevel="1" x14ac:dyDescent="0.25">
      <c r="A382" s="249">
        <v>115</v>
      </c>
      <c r="B382" s="250" t="s">
        <v>656</v>
      </c>
      <c r="C382" s="266" t="s">
        <v>657</v>
      </c>
      <c r="D382" s="251" t="s">
        <v>265</v>
      </c>
      <c r="E382" s="252">
        <v>904.72799999999995</v>
      </c>
      <c r="F382" s="253"/>
      <c r="G382" s="254">
        <f>ROUND(E382*F382,2)</f>
        <v>0</v>
      </c>
      <c r="H382" s="235"/>
      <c r="I382" s="234">
        <f>ROUND(E382*H382,2)</f>
        <v>0</v>
      </c>
      <c r="J382" s="235"/>
      <c r="K382" s="234">
        <f>ROUND(E382*J382,2)</f>
        <v>0</v>
      </c>
      <c r="L382" s="234">
        <v>21</v>
      </c>
      <c r="M382" s="234">
        <f>G382*(1+L382/100)</f>
        <v>0</v>
      </c>
      <c r="N382" s="233">
        <v>2.3E-3</v>
      </c>
      <c r="O382" s="233">
        <f>ROUND(E382*N382,2)</f>
        <v>2.08</v>
      </c>
      <c r="P382" s="233">
        <v>0</v>
      </c>
      <c r="Q382" s="233">
        <f>ROUND(E382*P382,2)</f>
        <v>0</v>
      </c>
      <c r="R382" s="234" t="s">
        <v>259</v>
      </c>
      <c r="S382" s="234" t="s">
        <v>232</v>
      </c>
      <c r="T382" s="234" t="s">
        <v>232</v>
      </c>
      <c r="U382" s="234">
        <v>0</v>
      </c>
      <c r="V382" s="234">
        <f>ROUND(E382*U382,2)</f>
        <v>0</v>
      </c>
      <c r="W382" s="234"/>
      <c r="X382" s="234" t="s">
        <v>260</v>
      </c>
      <c r="Y382" s="234" t="s">
        <v>225</v>
      </c>
      <c r="Z382" s="212"/>
      <c r="AA382" s="212"/>
      <c r="AB382" s="212"/>
      <c r="AC382" s="212"/>
      <c r="AD382" s="212"/>
      <c r="AE382" s="212"/>
      <c r="AF382" s="212"/>
      <c r="AG382" s="212" t="s">
        <v>261</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ht="21" outlineLevel="2" x14ac:dyDescent="0.25">
      <c r="A383" s="230"/>
      <c r="B383" s="231"/>
      <c r="C383" s="267" t="s">
        <v>658</v>
      </c>
      <c r="D383" s="255"/>
      <c r="E383" s="255"/>
      <c r="F383" s="255"/>
      <c r="G383" s="255"/>
      <c r="H383" s="234"/>
      <c r="I383" s="234"/>
      <c r="J383" s="234"/>
      <c r="K383" s="234"/>
      <c r="L383" s="234"/>
      <c r="M383" s="234"/>
      <c r="N383" s="233"/>
      <c r="O383" s="233"/>
      <c r="P383" s="233"/>
      <c r="Q383" s="233"/>
      <c r="R383" s="234"/>
      <c r="S383" s="234"/>
      <c r="T383" s="234"/>
      <c r="U383" s="234"/>
      <c r="V383" s="234"/>
      <c r="W383" s="234"/>
      <c r="X383" s="234"/>
      <c r="Y383" s="234"/>
      <c r="Z383" s="212"/>
      <c r="AA383" s="212"/>
      <c r="AB383" s="212"/>
      <c r="AC383" s="212"/>
      <c r="AD383" s="212"/>
      <c r="AE383" s="212"/>
      <c r="AF383" s="212"/>
      <c r="AG383" s="212" t="s">
        <v>228</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63" t="str">
        <f>C383</f>
        <v>o plošné hmotnosti 120 g/m2, na povrchu s polyesterovou střiží. Odolnost proti stékání 70 °C. Ohebnost za nízkých teplot -20 °C. Faktor difuzního odporu 280 000 (±20 000).</v>
      </c>
      <c r="BB383" s="212"/>
      <c r="BC383" s="212"/>
      <c r="BD383" s="212"/>
      <c r="BE383" s="212"/>
      <c r="BF383" s="212"/>
      <c r="BG383" s="212"/>
      <c r="BH383" s="212"/>
    </row>
    <row r="384" spans="1:60" outlineLevel="2" x14ac:dyDescent="0.25">
      <c r="A384" s="230"/>
      <c r="B384" s="231"/>
      <c r="C384" s="268" t="s">
        <v>659</v>
      </c>
      <c r="D384" s="236"/>
      <c r="E384" s="237">
        <v>904.72799999999995</v>
      </c>
      <c r="F384" s="234"/>
      <c r="G384" s="234"/>
      <c r="H384" s="234"/>
      <c r="I384" s="234"/>
      <c r="J384" s="234"/>
      <c r="K384" s="234"/>
      <c r="L384" s="234"/>
      <c r="M384" s="234"/>
      <c r="N384" s="233"/>
      <c r="O384" s="233"/>
      <c r="P384" s="233"/>
      <c r="Q384" s="233"/>
      <c r="R384" s="234"/>
      <c r="S384" s="234"/>
      <c r="T384" s="234"/>
      <c r="U384" s="234"/>
      <c r="V384" s="234"/>
      <c r="W384" s="234"/>
      <c r="X384" s="234"/>
      <c r="Y384" s="234"/>
      <c r="Z384" s="212"/>
      <c r="AA384" s="212"/>
      <c r="AB384" s="212"/>
      <c r="AC384" s="212"/>
      <c r="AD384" s="212"/>
      <c r="AE384" s="212"/>
      <c r="AF384" s="212"/>
      <c r="AG384" s="212" t="s">
        <v>236</v>
      </c>
      <c r="AH384" s="212">
        <v>5</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5">
      <c r="A385" s="256">
        <v>116</v>
      </c>
      <c r="B385" s="257" t="s">
        <v>660</v>
      </c>
      <c r="C385" s="269" t="s">
        <v>661</v>
      </c>
      <c r="D385" s="258" t="s">
        <v>239</v>
      </c>
      <c r="E385" s="259">
        <v>19.707999999999998</v>
      </c>
      <c r="F385" s="260"/>
      <c r="G385" s="261">
        <f>ROUND(E385*F385,2)</f>
        <v>0</v>
      </c>
      <c r="H385" s="235"/>
      <c r="I385" s="234">
        <f>ROUND(E385*H385,2)</f>
        <v>0</v>
      </c>
      <c r="J385" s="235"/>
      <c r="K385" s="234">
        <f>ROUND(E385*J385,2)</f>
        <v>0</v>
      </c>
      <c r="L385" s="234">
        <v>21</v>
      </c>
      <c r="M385" s="234">
        <f>G385*(1+L385/100)</f>
        <v>0</v>
      </c>
      <c r="N385" s="233">
        <v>0</v>
      </c>
      <c r="O385" s="233">
        <f>ROUND(E385*N385,2)</f>
        <v>0</v>
      </c>
      <c r="P385" s="233">
        <v>0</v>
      </c>
      <c r="Q385" s="233">
        <f>ROUND(E385*P385,2)</f>
        <v>0</v>
      </c>
      <c r="R385" s="234"/>
      <c r="S385" s="234" t="s">
        <v>232</v>
      </c>
      <c r="T385" s="234" t="s">
        <v>232</v>
      </c>
      <c r="U385" s="234">
        <v>2.5569999999999999</v>
      </c>
      <c r="V385" s="234">
        <f>ROUND(E385*U385,2)</f>
        <v>50.39</v>
      </c>
      <c r="W385" s="234"/>
      <c r="X385" s="234" t="s">
        <v>400</v>
      </c>
      <c r="Y385" s="234" t="s">
        <v>225</v>
      </c>
      <c r="Z385" s="212"/>
      <c r="AA385" s="212"/>
      <c r="AB385" s="212"/>
      <c r="AC385" s="212"/>
      <c r="AD385" s="212"/>
      <c r="AE385" s="212"/>
      <c r="AF385" s="212"/>
      <c r="AG385" s="212" t="s">
        <v>401</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x14ac:dyDescent="0.25">
      <c r="A386" s="242" t="s">
        <v>217</v>
      </c>
      <c r="B386" s="243" t="s">
        <v>170</v>
      </c>
      <c r="C386" s="265" t="s">
        <v>171</v>
      </c>
      <c r="D386" s="244"/>
      <c r="E386" s="245"/>
      <c r="F386" s="246"/>
      <c r="G386" s="247">
        <f>SUMIF(AG387:AG485,"&lt;&gt;NOR",G387:G485)</f>
        <v>0</v>
      </c>
      <c r="H386" s="241"/>
      <c r="I386" s="241">
        <f>SUM(I387:I485)</f>
        <v>0</v>
      </c>
      <c r="J386" s="241"/>
      <c r="K386" s="241">
        <f>SUM(K387:K485)</f>
        <v>0</v>
      </c>
      <c r="L386" s="241"/>
      <c r="M386" s="241">
        <f>SUM(M387:M485)</f>
        <v>0</v>
      </c>
      <c r="N386" s="240"/>
      <c r="O386" s="240">
        <f>SUM(O387:O485)</f>
        <v>1.7200000000000002</v>
      </c>
      <c r="P386" s="240"/>
      <c r="Q386" s="240">
        <f>SUM(Q387:Q485)</f>
        <v>0</v>
      </c>
      <c r="R386" s="241"/>
      <c r="S386" s="241"/>
      <c r="T386" s="241"/>
      <c r="U386" s="241"/>
      <c r="V386" s="241">
        <f>SUM(V387:V485)</f>
        <v>178.71</v>
      </c>
      <c r="W386" s="241"/>
      <c r="X386" s="241"/>
      <c r="Y386" s="241"/>
      <c r="AG386" t="s">
        <v>218</v>
      </c>
    </row>
    <row r="387" spans="1:60" outlineLevel="1" x14ac:dyDescent="0.25">
      <c r="A387" s="256">
        <v>117</v>
      </c>
      <c r="B387" s="257" t="s">
        <v>662</v>
      </c>
      <c r="C387" s="269" t="s">
        <v>663</v>
      </c>
      <c r="D387" s="258" t="s">
        <v>247</v>
      </c>
      <c r="E387" s="259">
        <v>1</v>
      </c>
      <c r="F387" s="260"/>
      <c r="G387" s="261">
        <f>ROUND(E387*F387,2)</f>
        <v>0</v>
      </c>
      <c r="H387" s="235"/>
      <c r="I387" s="234">
        <f>ROUND(E387*H387,2)</f>
        <v>0</v>
      </c>
      <c r="J387" s="235"/>
      <c r="K387" s="234">
        <f>ROUND(E387*J387,2)</f>
        <v>0</v>
      </c>
      <c r="L387" s="234">
        <v>21</v>
      </c>
      <c r="M387" s="234">
        <f>G387*(1+L387/100)</f>
        <v>0</v>
      </c>
      <c r="N387" s="233">
        <v>1.038E-2</v>
      </c>
      <c r="O387" s="233">
        <f>ROUND(E387*N387,2)</f>
        <v>0.01</v>
      </c>
      <c r="P387" s="233">
        <v>0</v>
      </c>
      <c r="Q387" s="233">
        <f>ROUND(E387*P387,2)</f>
        <v>0</v>
      </c>
      <c r="R387" s="234"/>
      <c r="S387" s="234" t="s">
        <v>232</v>
      </c>
      <c r="T387" s="234" t="s">
        <v>232</v>
      </c>
      <c r="U387" s="234">
        <v>1.371</v>
      </c>
      <c r="V387" s="234">
        <f>ROUND(E387*U387,2)</f>
        <v>1.37</v>
      </c>
      <c r="W387" s="234"/>
      <c r="X387" s="234" t="s">
        <v>233</v>
      </c>
      <c r="Y387" s="234" t="s">
        <v>225</v>
      </c>
      <c r="Z387" s="212"/>
      <c r="AA387" s="212"/>
      <c r="AB387" s="212"/>
      <c r="AC387" s="212"/>
      <c r="AD387" s="212"/>
      <c r="AE387" s="212"/>
      <c r="AF387" s="212"/>
      <c r="AG387" s="212" t="s">
        <v>234</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5">
      <c r="A388" s="249">
        <v>118</v>
      </c>
      <c r="B388" s="250" t="s">
        <v>664</v>
      </c>
      <c r="C388" s="266" t="s">
        <v>665</v>
      </c>
      <c r="D388" s="251" t="s">
        <v>265</v>
      </c>
      <c r="E388" s="252">
        <v>18.763999999999999</v>
      </c>
      <c r="F388" s="253"/>
      <c r="G388" s="254">
        <f>ROUND(E388*F388,2)</f>
        <v>0</v>
      </c>
      <c r="H388" s="235"/>
      <c r="I388" s="234">
        <f>ROUND(E388*H388,2)</f>
        <v>0</v>
      </c>
      <c r="J388" s="235"/>
      <c r="K388" s="234">
        <f>ROUND(E388*J388,2)</f>
        <v>0</v>
      </c>
      <c r="L388" s="234">
        <v>21</v>
      </c>
      <c r="M388" s="234">
        <f>G388*(1+L388/100)</f>
        <v>0</v>
      </c>
      <c r="N388" s="233">
        <v>1.6000000000000001E-4</v>
      </c>
      <c r="O388" s="233">
        <f>ROUND(E388*N388,2)</f>
        <v>0</v>
      </c>
      <c r="P388" s="233">
        <v>0</v>
      </c>
      <c r="Q388" s="233">
        <f>ROUND(E388*P388,2)</f>
        <v>0</v>
      </c>
      <c r="R388" s="234"/>
      <c r="S388" s="234" t="s">
        <v>232</v>
      </c>
      <c r="T388" s="234" t="s">
        <v>232</v>
      </c>
      <c r="U388" s="234">
        <v>1.145</v>
      </c>
      <c r="V388" s="234">
        <f>ROUND(E388*U388,2)</f>
        <v>21.48</v>
      </c>
      <c r="W388" s="234"/>
      <c r="X388" s="234" t="s">
        <v>233</v>
      </c>
      <c r="Y388" s="234" t="s">
        <v>225</v>
      </c>
      <c r="Z388" s="212"/>
      <c r="AA388" s="212"/>
      <c r="AB388" s="212"/>
      <c r="AC388" s="212"/>
      <c r="AD388" s="212"/>
      <c r="AE388" s="212"/>
      <c r="AF388" s="212"/>
      <c r="AG388" s="212" t="s">
        <v>234</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ht="20.399999999999999" outlineLevel="2" x14ac:dyDescent="0.25">
      <c r="A389" s="230"/>
      <c r="B389" s="231"/>
      <c r="C389" s="268" t="s">
        <v>666</v>
      </c>
      <c r="D389" s="236"/>
      <c r="E389" s="237">
        <v>18.763999999999999</v>
      </c>
      <c r="F389" s="234"/>
      <c r="G389" s="234"/>
      <c r="H389" s="234"/>
      <c r="I389" s="234"/>
      <c r="J389" s="234"/>
      <c r="K389" s="234"/>
      <c r="L389" s="234"/>
      <c r="M389" s="234"/>
      <c r="N389" s="233"/>
      <c r="O389" s="233"/>
      <c r="P389" s="233"/>
      <c r="Q389" s="233"/>
      <c r="R389" s="234"/>
      <c r="S389" s="234"/>
      <c r="T389" s="234"/>
      <c r="U389" s="234"/>
      <c r="V389" s="234"/>
      <c r="W389" s="234"/>
      <c r="X389" s="234"/>
      <c r="Y389" s="234"/>
      <c r="Z389" s="212"/>
      <c r="AA389" s="212"/>
      <c r="AB389" s="212"/>
      <c r="AC389" s="212"/>
      <c r="AD389" s="212"/>
      <c r="AE389" s="212"/>
      <c r="AF389" s="212"/>
      <c r="AG389" s="212" t="s">
        <v>236</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5">
      <c r="A390" s="256">
        <v>119</v>
      </c>
      <c r="B390" s="257" t="s">
        <v>667</v>
      </c>
      <c r="C390" s="269" t="s">
        <v>668</v>
      </c>
      <c r="D390" s="258" t="s">
        <v>247</v>
      </c>
      <c r="E390" s="259">
        <v>19</v>
      </c>
      <c r="F390" s="260"/>
      <c r="G390" s="261">
        <f>ROUND(E390*F390,2)</f>
        <v>0</v>
      </c>
      <c r="H390" s="235"/>
      <c r="I390" s="234">
        <f>ROUND(E390*H390,2)</f>
        <v>0</v>
      </c>
      <c r="J390" s="235"/>
      <c r="K390" s="234">
        <f>ROUND(E390*J390,2)</f>
        <v>0</v>
      </c>
      <c r="L390" s="234">
        <v>21</v>
      </c>
      <c r="M390" s="234">
        <f>G390*(1+L390/100)</f>
        <v>0</v>
      </c>
      <c r="N390" s="233">
        <v>2.7999999999999998E-4</v>
      </c>
      <c r="O390" s="233">
        <f>ROUND(E390*N390,2)</f>
        <v>0.01</v>
      </c>
      <c r="P390" s="233">
        <v>0</v>
      </c>
      <c r="Q390" s="233">
        <f>ROUND(E390*P390,2)</f>
        <v>0</v>
      </c>
      <c r="R390" s="234"/>
      <c r="S390" s="234" t="s">
        <v>232</v>
      </c>
      <c r="T390" s="234" t="s">
        <v>232</v>
      </c>
      <c r="U390" s="234">
        <v>4.1900000000000004</v>
      </c>
      <c r="V390" s="234">
        <f>ROUND(E390*U390,2)</f>
        <v>79.61</v>
      </c>
      <c r="W390" s="234"/>
      <c r="X390" s="234" t="s">
        <v>233</v>
      </c>
      <c r="Y390" s="234" t="s">
        <v>225</v>
      </c>
      <c r="Z390" s="212"/>
      <c r="AA390" s="212"/>
      <c r="AB390" s="212"/>
      <c r="AC390" s="212"/>
      <c r="AD390" s="212"/>
      <c r="AE390" s="212"/>
      <c r="AF390" s="212"/>
      <c r="AG390" s="212" t="s">
        <v>234</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5">
      <c r="A391" s="256">
        <v>120</v>
      </c>
      <c r="B391" s="257" t="s">
        <v>669</v>
      </c>
      <c r="C391" s="269" t="s">
        <v>670</v>
      </c>
      <c r="D391" s="258" t="s">
        <v>247</v>
      </c>
      <c r="E391" s="259">
        <v>2</v>
      </c>
      <c r="F391" s="260"/>
      <c r="G391" s="261">
        <f>ROUND(E391*F391,2)</f>
        <v>0</v>
      </c>
      <c r="H391" s="235"/>
      <c r="I391" s="234">
        <f>ROUND(E391*H391,2)</f>
        <v>0</v>
      </c>
      <c r="J391" s="235"/>
      <c r="K391" s="234">
        <f>ROUND(E391*J391,2)</f>
        <v>0</v>
      </c>
      <c r="L391" s="234">
        <v>21</v>
      </c>
      <c r="M391" s="234">
        <f>G391*(1+L391/100)</f>
        <v>0</v>
      </c>
      <c r="N391" s="233">
        <v>2.7999999999999998E-4</v>
      </c>
      <c r="O391" s="233">
        <f>ROUND(E391*N391,2)</f>
        <v>0</v>
      </c>
      <c r="P391" s="233">
        <v>0</v>
      </c>
      <c r="Q391" s="233">
        <f>ROUND(E391*P391,2)</f>
        <v>0</v>
      </c>
      <c r="R391" s="234"/>
      <c r="S391" s="234" t="s">
        <v>232</v>
      </c>
      <c r="T391" s="234" t="s">
        <v>232</v>
      </c>
      <c r="U391" s="234">
        <v>3.8279999999999998</v>
      </c>
      <c r="V391" s="234">
        <f>ROUND(E391*U391,2)</f>
        <v>7.66</v>
      </c>
      <c r="W391" s="234"/>
      <c r="X391" s="234" t="s">
        <v>233</v>
      </c>
      <c r="Y391" s="234" t="s">
        <v>225</v>
      </c>
      <c r="Z391" s="212"/>
      <c r="AA391" s="212"/>
      <c r="AB391" s="212"/>
      <c r="AC391" s="212"/>
      <c r="AD391" s="212"/>
      <c r="AE391" s="212"/>
      <c r="AF391" s="212"/>
      <c r="AG391" s="212" t="s">
        <v>234</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5">
      <c r="A392" s="256">
        <v>121</v>
      </c>
      <c r="B392" s="257" t="s">
        <v>671</v>
      </c>
      <c r="C392" s="269" t="s">
        <v>672</v>
      </c>
      <c r="D392" s="258" t="s">
        <v>247</v>
      </c>
      <c r="E392" s="259">
        <v>21</v>
      </c>
      <c r="F392" s="260"/>
      <c r="G392" s="261">
        <f>ROUND(E392*F392,2)</f>
        <v>0</v>
      </c>
      <c r="H392" s="235"/>
      <c r="I392" s="234">
        <f>ROUND(E392*H392,2)</f>
        <v>0</v>
      </c>
      <c r="J392" s="235"/>
      <c r="K392" s="234">
        <f>ROUND(E392*J392,2)</f>
        <v>0</v>
      </c>
      <c r="L392" s="234">
        <v>21</v>
      </c>
      <c r="M392" s="234">
        <f>G392*(1+L392/100)</f>
        <v>0</v>
      </c>
      <c r="N392" s="233">
        <v>2.7999999999999998E-4</v>
      </c>
      <c r="O392" s="233">
        <f>ROUND(E392*N392,2)</f>
        <v>0.01</v>
      </c>
      <c r="P392" s="233">
        <v>0</v>
      </c>
      <c r="Q392" s="233">
        <f>ROUND(E392*P392,2)</f>
        <v>0</v>
      </c>
      <c r="R392" s="234"/>
      <c r="S392" s="234" t="s">
        <v>232</v>
      </c>
      <c r="T392" s="234" t="s">
        <v>232</v>
      </c>
      <c r="U392" s="234">
        <v>0.72799999999999998</v>
      </c>
      <c r="V392" s="234">
        <f>ROUND(E392*U392,2)</f>
        <v>15.29</v>
      </c>
      <c r="W392" s="234"/>
      <c r="X392" s="234" t="s">
        <v>233</v>
      </c>
      <c r="Y392" s="234" t="s">
        <v>225</v>
      </c>
      <c r="Z392" s="212"/>
      <c r="AA392" s="212"/>
      <c r="AB392" s="212"/>
      <c r="AC392" s="212"/>
      <c r="AD392" s="212"/>
      <c r="AE392" s="212"/>
      <c r="AF392" s="212"/>
      <c r="AG392" s="212" t="s">
        <v>234</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5">
      <c r="A393" s="256">
        <v>122</v>
      </c>
      <c r="B393" s="257" t="s">
        <v>673</v>
      </c>
      <c r="C393" s="269" t="s">
        <v>674</v>
      </c>
      <c r="D393" s="258" t="s">
        <v>247</v>
      </c>
      <c r="E393" s="259">
        <v>1</v>
      </c>
      <c r="F393" s="260"/>
      <c r="G393" s="261">
        <f>ROUND(E393*F393,2)</f>
        <v>0</v>
      </c>
      <c r="H393" s="235"/>
      <c r="I393" s="234">
        <f>ROUND(E393*H393,2)</f>
        <v>0</v>
      </c>
      <c r="J393" s="235"/>
      <c r="K393" s="234">
        <f>ROUND(E393*J393,2)</f>
        <v>0</v>
      </c>
      <c r="L393" s="234">
        <v>21</v>
      </c>
      <c r="M393" s="234">
        <f>G393*(1+L393/100)</f>
        <v>0</v>
      </c>
      <c r="N393" s="233">
        <v>2.7999999999999998E-4</v>
      </c>
      <c r="O393" s="233">
        <f>ROUND(E393*N393,2)</f>
        <v>0</v>
      </c>
      <c r="P393" s="233">
        <v>0</v>
      </c>
      <c r="Q393" s="233">
        <f>ROUND(E393*P393,2)</f>
        <v>0</v>
      </c>
      <c r="R393" s="234"/>
      <c r="S393" s="234" t="s">
        <v>232</v>
      </c>
      <c r="T393" s="234" t="s">
        <v>232</v>
      </c>
      <c r="U393" s="234">
        <v>1.726</v>
      </c>
      <c r="V393" s="234">
        <f>ROUND(E393*U393,2)</f>
        <v>1.73</v>
      </c>
      <c r="W393" s="234"/>
      <c r="X393" s="234" t="s">
        <v>233</v>
      </c>
      <c r="Y393" s="234" t="s">
        <v>225</v>
      </c>
      <c r="Z393" s="212"/>
      <c r="AA393" s="212"/>
      <c r="AB393" s="212"/>
      <c r="AC393" s="212"/>
      <c r="AD393" s="212"/>
      <c r="AE393" s="212"/>
      <c r="AF393" s="212"/>
      <c r="AG393" s="212" t="s">
        <v>234</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5">
      <c r="A394" s="256">
        <v>123</v>
      </c>
      <c r="B394" s="257" t="s">
        <v>675</v>
      </c>
      <c r="C394" s="269" t="s">
        <v>676</v>
      </c>
      <c r="D394" s="258" t="s">
        <v>247</v>
      </c>
      <c r="E394" s="259">
        <v>20</v>
      </c>
      <c r="F394" s="260"/>
      <c r="G394" s="261">
        <f>ROUND(E394*F394,2)</f>
        <v>0</v>
      </c>
      <c r="H394" s="235"/>
      <c r="I394" s="234">
        <f>ROUND(E394*H394,2)</f>
        <v>0</v>
      </c>
      <c r="J394" s="235"/>
      <c r="K394" s="234">
        <f>ROUND(E394*J394,2)</f>
        <v>0</v>
      </c>
      <c r="L394" s="234">
        <v>21</v>
      </c>
      <c r="M394" s="234">
        <f>G394*(1+L394/100)</f>
        <v>0</v>
      </c>
      <c r="N394" s="233">
        <v>2.7999999999999998E-4</v>
      </c>
      <c r="O394" s="233">
        <f>ROUND(E394*N394,2)</f>
        <v>0.01</v>
      </c>
      <c r="P394" s="233">
        <v>0</v>
      </c>
      <c r="Q394" s="233">
        <f>ROUND(E394*P394,2)</f>
        <v>0</v>
      </c>
      <c r="R394" s="234"/>
      <c r="S394" s="234" t="s">
        <v>232</v>
      </c>
      <c r="T394" s="234" t="s">
        <v>232</v>
      </c>
      <c r="U394" s="234">
        <v>0.72599999999999998</v>
      </c>
      <c r="V394" s="234">
        <f>ROUND(E394*U394,2)</f>
        <v>14.52</v>
      </c>
      <c r="W394" s="234"/>
      <c r="X394" s="234" t="s">
        <v>233</v>
      </c>
      <c r="Y394" s="234" t="s">
        <v>225</v>
      </c>
      <c r="Z394" s="212"/>
      <c r="AA394" s="212"/>
      <c r="AB394" s="212"/>
      <c r="AC394" s="212"/>
      <c r="AD394" s="212"/>
      <c r="AE394" s="212"/>
      <c r="AF394" s="212"/>
      <c r="AG394" s="212" t="s">
        <v>234</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5">
      <c r="A395" s="256">
        <v>124</v>
      </c>
      <c r="B395" s="257" t="s">
        <v>677</v>
      </c>
      <c r="C395" s="269" t="s">
        <v>678</v>
      </c>
      <c r="D395" s="258" t="s">
        <v>247</v>
      </c>
      <c r="E395" s="259">
        <v>4</v>
      </c>
      <c r="F395" s="260"/>
      <c r="G395" s="261">
        <f>ROUND(E395*F395,2)</f>
        <v>0</v>
      </c>
      <c r="H395" s="235"/>
      <c r="I395" s="234">
        <f>ROUND(E395*H395,2)</f>
        <v>0</v>
      </c>
      <c r="J395" s="235"/>
      <c r="K395" s="234">
        <f>ROUND(E395*J395,2)</f>
        <v>0</v>
      </c>
      <c r="L395" s="234">
        <v>21</v>
      </c>
      <c r="M395" s="234">
        <f>G395*(1+L395/100)</f>
        <v>0</v>
      </c>
      <c r="N395" s="233">
        <v>2.48E-3</v>
      </c>
      <c r="O395" s="233">
        <f>ROUND(E395*N395,2)</f>
        <v>0.01</v>
      </c>
      <c r="P395" s="233">
        <v>0</v>
      </c>
      <c r="Q395" s="233">
        <f>ROUND(E395*P395,2)</f>
        <v>0</v>
      </c>
      <c r="R395" s="234"/>
      <c r="S395" s="234" t="s">
        <v>232</v>
      </c>
      <c r="T395" s="234" t="s">
        <v>232</v>
      </c>
      <c r="U395" s="234">
        <v>6.1660000000000004</v>
      </c>
      <c r="V395" s="234">
        <f>ROUND(E395*U395,2)</f>
        <v>24.66</v>
      </c>
      <c r="W395" s="234"/>
      <c r="X395" s="234" t="s">
        <v>233</v>
      </c>
      <c r="Y395" s="234" t="s">
        <v>225</v>
      </c>
      <c r="Z395" s="212"/>
      <c r="AA395" s="212"/>
      <c r="AB395" s="212"/>
      <c r="AC395" s="212"/>
      <c r="AD395" s="212"/>
      <c r="AE395" s="212"/>
      <c r="AF395" s="212"/>
      <c r="AG395" s="212" t="s">
        <v>234</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5">
      <c r="A396" s="249">
        <v>125</v>
      </c>
      <c r="B396" s="250" t="s">
        <v>679</v>
      </c>
      <c r="C396" s="266" t="s">
        <v>680</v>
      </c>
      <c r="D396" s="251" t="s">
        <v>231</v>
      </c>
      <c r="E396" s="252">
        <v>103.58</v>
      </c>
      <c r="F396" s="253"/>
      <c r="G396" s="254">
        <f>ROUND(E396*F396,2)</f>
        <v>0</v>
      </c>
      <c r="H396" s="235"/>
      <c r="I396" s="234">
        <f>ROUND(E396*H396,2)</f>
        <v>0</v>
      </c>
      <c r="J396" s="235"/>
      <c r="K396" s="234">
        <f>ROUND(E396*J396,2)</f>
        <v>0</v>
      </c>
      <c r="L396" s="234">
        <v>21</v>
      </c>
      <c r="M396" s="234">
        <f>G396*(1+L396/100)</f>
        <v>0</v>
      </c>
      <c r="N396" s="233">
        <v>1.6000000000000001E-4</v>
      </c>
      <c r="O396" s="233">
        <f>ROUND(E396*N396,2)</f>
        <v>0.02</v>
      </c>
      <c r="P396" s="233">
        <v>0</v>
      </c>
      <c r="Q396" s="233">
        <f>ROUND(E396*P396,2)</f>
        <v>0</v>
      </c>
      <c r="R396" s="234"/>
      <c r="S396" s="234" t="s">
        <v>232</v>
      </c>
      <c r="T396" s="234" t="s">
        <v>232</v>
      </c>
      <c r="U396" s="234">
        <v>7.9000000000000001E-2</v>
      </c>
      <c r="V396" s="234">
        <f>ROUND(E396*U396,2)</f>
        <v>8.18</v>
      </c>
      <c r="W396" s="234"/>
      <c r="X396" s="234" t="s">
        <v>233</v>
      </c>
      <c r="Y396" s="234" t="s">
        <v>225</v>
      </c>
      <c r="Z396" s="212"/>
      <c r="AA396" s="212"/>
      <c r="AB396" s="212"/>
      <c r="AC396" s="212"/>
      <c r="AD396" s="212"/>
      <c r="AE396" s="212"/>
      <c r="AF396" s="212"/>
      <c r="AG396" s="212" t="s">
        <v>234</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ht="20.399999999999999" outlineLevel="2" x14ac:dyDescent="0.25">
      <c r="A397" s="230"/>
      <c r="B397" s="231"/>
      <c r="C397" s="268" t="s">
        <v>681</v>
      </c>
      <c r="D397" s="236"/>
      <c r="E397" s="237">
        <v>103.58</v>
      </c>
      <c r="F397" s="234"/>
      <c r="G397" s="234"/>
      <c r="H397" s="234"/>
      <c r="I397" s="234"/>
      <c r="J397" s="234"/>
      <c r="K397" s="234"/>
      <c r="L397" s="234"/>
      <c r="M397" s="234"/>
      <c r="N397" s="233"/>
      <c r="O397" s="233"/>
      <c r="P397" s="233"/>
      <c r="Q397" s="233"/>
      <c r="R397" s="234"/>
      <c r="S397" s="234"/>
      <c r="T397" s="234"/>
      <c r="U397" s="234"/>
      <c r="V397" s="234"/>
      <c r="W397" s="234"/>
      <c r="X397" s="234"/>
      <c r="Y397" s="234"/>
      <c r="Z397" s="212"/>
      <c r="AA397" s="212"/>
      <c r="AB397" s="212"/>
      <c r="AC397" s="212"/>
      <c r="AD397" s="212"/>
      <c r="AE397" s="212"/>
      <c r="AF397" s="212"/>
      <c r="AG397" s="212" t="s">
        <v>236</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5">
      <c r="A398" s="249">
        <v>126</v>
      </c>
      <c r="B398" s="250" t="s">
        <v>682</v>
      </c>
      <c r="C398" s="266" t="s">
        <v>683</v>
      </c>
      <c r="D398" s="251" t="s">
        <v>247</v>
      </c>
      <c r="E398" s="252">
        <v>2</v>
      </c>
      <c r="F398" s="253"/>
      <c r="G398" s="254">
        <f>ROUND(E398*F398,2)</f>
        <v>0</v>
      </c>
      <c r="H398" s="235"/>
      <c r="I398" s="234">
        <f>ROUND(E398*H398,2)</f>
        <v>0</v>
      </c>
      <c r="J398" s="235"/>
      <c r="K398" s="234">
        <f>ROUND(E398*J398,2)</f>
        <v>0</v>
      </c>
      <c r="L398" s="234">
        <v>21</v>
      </c>
      <c r="M398" s="234">
        <f>G398*(1+L398/100)</f>
        <v>0</v>
      </c>
      <c r="N398" s="233">
        <v>3.5299999999999998E-2</v>
      </c>
      <c r="O398" s="233">
        <f>ROUND(E398*N398,2)</f>
        <v>7.0000000000000007E-2</v>
      </c>
      <c r="P398" s="233">
        <v>0</v>
      </c>
      <c r="Q398" s="233">
        <f>ROUND(E398*P398,2)</f>
        <v>0</v>
      </c>
      <c r="R398" s="234"/>
      <c r="S398" s="234" t="s">
        <v>222</v>
      </c>
      <c r="T398" s="234" t="s">
        <v>223</v>
      </c>
      <c r="U398" s="234">
        <v>0</v>
      </c>
      <c r="V398" s="234">
        <f>ROUND(E398*U398,2)</f>
        <v>0</v>
      </c>
      <c r="W398" s="234"/>
      <c r="X398" s="234" t="s">
        <v>260</v>
      </c>
      <c r="Y398" s="234" t="s">
        <v>225</v>
      </c>
      <c r="Z398" s="212"/>
      <c r="AA398" s="212"/>
      <c r="AB398" s="212"/>
      <c r="AC398" s="212"/>
      <c r="AD398" s="212"/>
      <c r="AE398" s="212"/>
      <c r="AF398" s="212"/>
      <c r="AG398" s="212" t="s">
        <v>261</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5">
      <c r="A399" s="230"/>
      <c r="B399" s="231"/>
      <c r="C399" s="267" t="s">
        <v>684</v>
      </c>
      <c r="D399" s="255"/>
      <c r="E399" s="255"/>
      <c r="F399" s="255"/>
      <c r="G399" s="255"/>
      <c r="H399" s="234"/>
      <c r="I399" s="234"/>
      <c r="J399" s="234"/>
      <c r="K399" s="234"/>
      <c r="L399" s="234"/>
      <c r="M399" s="234"/>
      <c r="N399" s="233"/>
      <c r="O399" s="233"/>
      <c r="P399" s="233"/>
      <c r="Q399" s="233"/>
      <c r="R399" s="234"/>
      <c r="S399" s="234"/>
      <c r="T399" s="234"/>
      <c r="U399" s="234"/>
      <c r="V399" s="234"/>
      <c r="W399" s="234"/>
      <c r="X399" s="234"/>
      <c r="Y399" s="234"/>
      <c r="Z399" s="212"/>
      <c r="AA399" s="212"/>
      <c r="AB399" s="212"/>
      <c r="AC399" s="212"/>
      <c r="AD399" s="212"/>
      <c r="AE399" s="212"/>
      <c r="AF399" s="212"/>
      <c r="AG399" s="212" t="s">
        <v>228</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5">
      <c r="A400" s="230"/>
      <c r="B400" s="231"/>
      <c r="C400" s="271" t="s">
        <v>685</v>
      </c>
      <c r="D400" s="262"/>
      <c r="E400" s="262"/>
      <c r="F400" s="262"/>
      <c r="G400" s="262"/>
      <c r="H400" s="234"/>
      <c r="I400" s="234"/>
      <c r="J400" s="234"/>
      <c r="K400" s="234"/>
      <c r="L400" s="234"/>
      <c r="M400" s="234"/>
      <c r="N400" s="233"/>
      <c r="O400" s="233"/>
      <c r="P400" s="233"/>
      <c r="Q400" s="233"/>
      <c r="R400" s="234"/>
      <c r="S400" s="234"/>
      <c r="T400" s="234"/>
      <c r="U400" s="234"/>
      <c r="V400" s="234"/>
      <c r="W400" s="234"/>
      <c r="X400" s="234"/>
      <c r="Y400" s="234"/>
      <c r="Z400" s="212"/>
      <c r="AA400" s="212"/>
      <c r="AB400" s="212"/>
      <c r="AC400" s="212"/>
      <c r="AD400" s="212"/>
      <c r="AE400" s="212"/>
      <c r="AF400" s="212"/>
      <c r="AG400" s="212" t="s">
        <v>228</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5">
      <c r="A401" s="230"/>
      <c r="B401" s="231"/>
      <c r="C401" s="271" t="s">
        <v>686</v>
      </c>
      <c r="D401" s="262"/>
      <c r="E401" s="262"/>
      <c r="F401" s="262"/>
      <c r="G401" s="262"/>
      <c r="H401" s="234"/>
      <c r="I401" s="234"/>
      <c r="J401" s="234"/>
      <c r="K401" s="234"/>
      <c r="L401" s="234"/>
      <c r="M401" s="234"/>
      <c r="N401" s="233"/>
      <c r="O401" s="233"/>
      <c r="P401" s="233"/>
      <c r="Q401" s="233"/>
      <c r="R401" s="234"/>
      <c r="S401" s="234"/>
      <c r="T401" s="234"/>
      <c r="U401" s="234"/>
      <c r="V401" s="234"/>
      <c r="W401" s="234"/>
      <c r="X401" s="234"/>
      <c r="Y401" s="234"/>
      <c r="Z401" s="212"/>
      <c r="AA401" s="212"/>
      <c r="AB401" s="212"/>
      <c r="AC401" s="212"/>
      <c r="AD401" s="212"/>
      <c r="AE401" s="212"/>
      <c r="AF401" s="212"/>
      <c r="AG401" s="212" t="s">
        <v>228</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5">
      <c r="A402" s="230"/>
      <c r="B402" s="231"/>
      <c r="C402" s="271" t="s">
        <v>687</v>
      </c>
      <c r="D402" s="262"/>
      <c r="E402" s="262"/>
      <c r="F402" s="262"/>
      <c r="G402" s="262"/>
      <c r="H402" s="234"/>
      <c r="I402" s="234"/>
      <c r="J402" s="234"/>
      <c r="K402" s="234"/>
      <c r="L402" s="234"/>
      <c r="M402" s="234"/>
      <c r="N402" s="233"/>
      <c r="O402" s="233"/>
      <c r="P402" s="233"/>
      <c r="Q402" s="233"/>
      <c r="R402" s="234"/>
      <c r="S402" s="234"/>
      <c r="T402" s="234"/>
      <c r="U402" s="234"/>
      <c r="V402" s="234"/>
      <c r="W402" s="234"/>
      <c r="X402" s="234"/>
      <c r="Y402" s="234"/>
      <c r="Z402" s="212"/>
      <c r="AA402" s="212"/>
      <c r="AB402" s="212"/>
      <c r="AC402" s="212"/>
      <c r="AD402" s="212"/>
      <c r="AE402" s="212"/>
      <c r="AF402" s="212"/>
      <c r="AG402" s="212" t="s">
        <v>228</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5">
      <c r="A403" s="230"/>
      <c r="B403" s="231"/>
      <c r="C403" s="271" t="s">
        <v>688</v>
      </c>
      <c r="D403" s="262"/>
      <c r="E403" s="262"/>
      <c r="F403" s="262"/>
      <c r="G403" s="262"/>
      <c r="H403" s="234"/>
      <c r="I403" s="234"/>
      <c r="J403" s="234"/>
      <c r="K403" s="234"/>
      <c r="L403" s="234"/>
      <c r="M403" s="234"/>
      <c r="N403" s="233"/>
      <c r="O403" s="233"/>
      <c r="P403" s="233"/>
      <c r="Q403" s="233"/>
      <c r="R403" s="234"/>
      <c r="S403" s="234"/>
      <c r="T403" s="234"/>
      <c r="U403" s="234"/>
      <c r="V403" s="234"/>
      <c r="W403" s="234"/>
      <c r="X403" s="234"/>
      <c r="Y403" s="234"/>
      <c r="Z403" s="212"/>
      <c r="AA403" s="212"/>
      <c r="AB403" s="212"/>
      <c r="AC403" s="212"/>
      <c r="AD403" s="212"/>
      <c r="AE403" s="212"/>
      <c r="AF403" s="212"/>
      <c r="AG403" s="212" t="s">
        <v>228</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5">
      <c r="A404" s="230"/>
      <c r="B404" s="231"/>
      <c r="C404" s="271" t="s">
        <v>689</v>
      </c>
      <c r="D404" s="262"/>
      <c r="E404" s="262"/>
      <c r="F404" s="262"/>
      <c r="G404" s="262"/>
      <c r="H404" s="234"/>
      <c r="I404" s="234"/>
      <c r="J404" s="234"/>
      <c r="K404" s="234"/>
      <c r="L404" s="234"/>
      <c r="M404" s="234"/>
      <c r="N404" s="233"/>
      <c r="O404" s="233"/>
      <c r="P404" s="233"/>
      <c r="Q404" s="233"/>
      <c r="R404" s="234"/>
      <c r="S404" s="234"/>
      <c r="T404" s="234"/>
      <c r="U404" s="234"/>
      <c r="V404" s="234"/>
      <c r="W404" s="234"/>
      <c r="X404" s="234"/>
      <c r="Y404" s="234"/>
      <c r="Z404" s="212"/>
      <c r="AA404" s="212"/>
      <c r="AB404" s="212"/>
      <c r="AC404" s="212"/>
      <c r="AD404" s="212"/>
      <c r="AE404" s="212"/>
      <c r="AF404" s="212"/>
      <c r="AG404" s="212" t="s">
        <v>228</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5">
      <c r="A405" s="230"/>
      <c r="B405" s="231"/>
      <c r="C405" s="271" t="s">
        <v>690</v>
      </c>
      <c r="D405" s="262"/>
      <c r="E405" s="262"/>
      <c r="F405" s="262"/>
      <c r="G405" s="262"/>
      <c r="H405" s="234"/>
      <c r="I405" s="234"/>
      <c r="J405" s="234"/>
      <c r="K405" s="234"/>
      <c r="L405" s="234"/>
      <c r="M405" s="234"/>
      <c r="N405" s="233"/>
      <c r="O405" s="233"/>
      <c r="P405" s="233"/>
      <c r="Q405" s="233"/>
      <c r="R405" s="234"/>
      <c r="S405" s="234"/>
      <c r="T405" s="234"/>
      <c r="U405" s="234"/>
      <c r="V405" s="234"/>
      <c r="W405" s="234"/>
      <c r="X405" s="234"/>
      <c r="Y405" s="234"/>
      <c r="Z405" s="212"/>
      <c r="AA405" s="212"/>
      <c r="AB405" s="212"/>
      <c r="AC405" s="212"/>
      <c r="AD405" s="212"/>
      <c r="AE405" s="212"/>
      <c r="AF405" s="212"/>
      <c r="AG405" s="212" t="s">
        <v>228</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5">
      <c r="A406" s="230"/>
      <c r="B406" s="231"/>
      <c r="C406" s="271" t="s">
        <v>691</v>
      </c>
      <c r="D406" s="262"/>
      <c r="E406" s="262"/>
      <c r="F406" s="262"/>
      <c r="G406" s="262"/>
      <c r="H406" s="234"/>
      <c r="I406" s="234"/>
      <c r="J406" s="234"/>
      <c r="K406" s="234"/>
      <c r="L406" s="234"/>
      <c r="M406" s="234"/>
      <c r="N406" s="233"/>
      <c r="O406" s="233"/>
      <c r="P406" s="233"/>
      <c r="Q406" s="233"/>
      <c r="R406" s="234"/>
      <c r="S406" s="234"/>
      <c r="T406" s="234"/>
      <c r="U406" s="234"/>
      <c r="V406" s="234"/>
      <c r="W406" s="234"/>
      <c r="X406" s="234"/>
      <c r="Y406" s="234"/>
      <c r="Z406" s="212"/>
      <c r="AA406" s="212"/>
      <c r="AB406" s="212"/>
      <c r="AC406" s="212"/>
      <c r="AD406" s="212"/>
      <c r="AE406" s="212"/>
      <c r="AF406" s="212"/>
      <c r="AG406" s="212" t="s">
        <v>228</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5">
      <c r="A407" s="230"/>
      <c r="B407" s="231"/>
      <c r="C407" s="271" t="s">
        <v>692</v>
      </c>
      <c r="D407" s="262"/>
      <c r="E407" s="262"/>
      <c r="F407" s="262"/>
      <c r="G407" s="262"/>
      <c r="H407" s="234"/>
      <c r="I407" s="234"/>
      <c r="J407" s="234"/>
      <c r="K407" s="234"/>
      <c r="L407" s="234"/>
      <c r="M407" s="234"/>
      <c r="N407" s="233"/>
      <c r="O407" s="233"/>
      <c r="P407" s="233"/>
      <c r="Q407" s="233"/>
      <c r="R407" s="234"/>
      <c r="S407" s="234"/>
      <c r="T407" s="234"/>
      <c r="U407" s="234"/>
      <c r="V407" s="234"/>
      <c r="W407" s="234"/>
      <c r="X407" s="234"/>
      <c r="Y407" s="234"/>
      <c r="Z407" s="212"/>
      <c r="AA407" s="212"/>
      <c r="AB407" s="212"/>
      <c r="AC407" s="212"/>
      <c r="AD407" s="212"/>
      <c r="AE407" s="212"/>
      <c r="AF407" s="212"/>
      <c r="AG407" s="212" t="s">
        <v>228</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5">
      <c r="A408" s="230"/>
      <c r="B408" s="231"/>
      <c r="C408" s="271" t="s">
        <v>693</v>
      </c>
      <c r="D408" s="262"/>
      <c r="E408" s="262"/>
      <c r="F408" s="262"/>
      <c r="G408" s="262"/>
      <c r="H408" s="234"/>
      <c r="I408" s="234"/>
      <c r="J408" s="234"/>
      <c r="K408" s="234"/>
      <c r="L408" s="234"/>
      <c r="M408" s="234"/>
      <c r="N408" s="233"/>
      <c r="O408" s="233"/>
      <c r="P408" s="233"/>
      <c r="Q408" s="233"/>
      <c r="R408" s="234"/>
      <c r="S408" s="234"/>
      <c r="T408" s="234"/>
      <c r="U408" s="234"/>
      <c r="V408" s="234"/>
      <c r="W408" s="234"/>
      <c r="X408" s="234"/>
      <c r="Y408" s="234"/>
      <c r="Z408" s="212"/>
      <c r="AA408" s="212"/>
      <c r="AB408" s="212"/>
      <c r="AC408" s="212"/>
      <c r="AD408" s="212"/>
      <c r="AE408" s="212"/>
      <c r="AF408" s="212"/>
      <c r="AG408" s="212" t="s">
        <v>228</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5">
      <c r="A409" s="249">
        <v>127</v>
      </c>
      <c r="B409" s="250" t="s">
        <v>694</v>
      </c>
      <c r="C409" s="266" t="s">
        <v>695</v>
      </c>
      <c r="D409" s="251" t="s">
        <v>247</v>
      </c>
      <c r="E409" s="252">
        <v>19</v>
      </c>
      <c r="F409" s="253"/>
      <c r="G409" s="254">
        <f>ROUND(E409*F409,2)</f>
        <v>0</v>
      </c>
      <c r="H409" s="235"/>
      <c r="I409" s="234">
        <f>ROUND(E409*H409,2)</f>
        <v>0</v>
      </c>
      <c r="J409" s="235"/>
      <c r="K409" s="234">
        <f>ROUND(E409*J409,2)</f>
        <v>0</v>
      </c>
      <c r="L409" s="234">
        <v>21</v>
      </c>
      <c r="M409" s="234">
        <f>G409*(1+L409/100)</f>
        <v>0</v>
      </c>
      <c r="N409" s="233">
        <v>5.6099999999999997E-2</v>
      </c>
      <c r="O409" s="233">
        <f>ROUND(E409*N409,2)</f>
        <v>1.07</v>
      </c>
      <c r="P409" s="233">
        <v>0</v>
      </c>
      <c r="Q409" s="233">
        <f>ROUND(E409*P409,2)</f>
        <v>0</v>
      </c>
      <c r="R409" s="234"/>
      <c r="S409" s="234" t="s">
        <v>222</v>
      </c>
      <c r="T409" s="234" t="s">
        <v>223</v>
      </c>
      <c r="U409" s="234">
        <v>0</v>
      </c>
      <c r="V409" s="234">
        <f>ROUND(E409*U409,2)</f>
        <v>0</v>
      </c>
      <c r="W409" s="234"/>
      <c r="X409" s="234" t="s">
        <v>260</v>
      </c>
      <c r="Y409" s="234" t="s">
        <v>225</v>
      </c>
      <c r="Z409" s="212"/>
      <c r="AA409" s="212"/>
      <c r="AB409" s="212"/>
      <c r="AC409" s="212"/>
      <c r="AD409" s="212"/>
      <c r="AE409" s="212"/>
      <c r="AF409" s="212"/>
      <c r="AG409" s="212" t="s">
        <v>261</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5">
      <c r="A410" s="230"/>
      <c r="B410" s="231"/>
      <c r="C410" s="267" t="s">
        <v>684</v>
      </c>
      <c r="D410" s="255"/>
      <c r="E410" s="255"/>
      <c r="F410" s="255"/>
      <c r="G410" s="255"/>
      <c r="H410" s="234"/>
      <c r="I410" s="234"/>
      <c r="J410" s="234"/>
      <c r="K410" s="234"/>
      <c r="L410" s="234"/>
      <c r="M410" s="234"/>
      <c r="N410" s="233"/>
      <c r="O410" s="233"/>
      <c r="P410" s="233"/>
      <c r="Q410" s="233"/>
      <c r="R410" s="234"/>
      <c r="S410" s="234"/>
      <c r="T410" s="234"/>
      <c r="U410" s="234"/>
      <c r="V410" s="234"/>
      <c r="W410" s="234"/>
      <c r="X410" s="234"/>
      <c r="Y410" s="234"/>
      <c r="Z410" s="212"/>
      <c r="AA410" s="212"/>
      <c r="AB410" s="212"/>
      <c r="AC410" s="212"/>
      <c r="AD410" s="212"/>
      <c r="AE410" s="212"/>
      <c r="AF410" s="212"/>
      <c r="AG410" s="212" t="s">
        <v>228</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5">
      <c r="A411" s="230"/>
      <c r="B411" s="231"/>
      <c r="C411" s="271" t="s">
        <v>685</v>
      </c>
      <c r="D411" s="262"/>
      <c r="E411" s="262"/>
      <c r="F411" s="262"/>
      <c r="G411" s="262"/>
      <c r="H411" s="234"/>
      <c r="I411" s="234"/>
      <c r="J411" s="234"/>
      <c r="K411" s="234"/>
      <c r="L411" s="234"/>
      <c r="M411" s="234"/>
      <c r="N411" s="233"/>
      <c r="O411" s="233"/>
      <c r="P411" s="233"/>
      <c r="Q411" s="233"/>
      <c r="R411" s="234"/>
      <c r="S411" s="234"/>
      <c r="T411" s="234"/>
      <c r="U411" s="234"/>
      <c r="V411" s="234"/>
      <c r="W411" s="234"/>
      <c r="X411" s="234"/>
      <c r="Y411" s="234"/>
      <c r="Z411" s="212"/>
      <c r="AA411" s="212"/>
      <c r="AB411" s="212"/>
      <c r="AC411" s="212"/>
      <c r="AD411" s="212"/>
      <c r="AE411" s="212"/>
      <c r="AF411" s="212"/>
      <c r="AG411" s="212" t="s">
        <v>228</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5">
      <c r="A412" s="230"/>
      <c r="B412" s="231"/>
      <c r="C412" s="271" t="s">
        <v>686</v>
      </c>
      <c r="D412" s="262"/>
      <c r="E412" s="262"/>
      <c r="F412" s="262"/>
      <c r="G412" s="262"/>
      <c r="H412" s="234"/>
      <c r="I412" s="234"/>
      <c r="J412" s="234"/>
      <c r="K412" s="234"/>
      <c r="L412" s="234"/>
      <c r="M412" s="234"/>
      <c r="N412" s="233"/>
      <c r="O412" s="233"/>
      <c r="P412" s="233"/>
      <c r="Q412" s="233"/>
      <c r="R412" s="234"/>
      <c r="S412" s="234"/>
      <c r="T412" s="234"/>
      <c r="U412" s="234"/>
      <c r="V412" s="234"/>
      <c r="W412" s="234"/>
      <c r="X412" s="234"/>
      <c r="Y412" s="234"/>
      <c r="Z412" s="212"/>
      <c r="AA412" s="212"/>
      <c r="AB412" s="212"/>
      <c r="AC412" s="212"/>
      <c r="AD412" s="212"/>
      <c r="AE412" s="212"/>
      <c r="AF412" s="212"/>
      <c r="AG412" s="212" t="s">
        <v>228</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5">
      <c r="A413" s="230"/>
      <c r="B413" s="231"/>
      <c r="C413" s="271" t="s">
        <v>687</v>
      </c>
      <c r="D413" s="262"/>
      <c r="E413" s="262"/>
      <c r="F413" s="262"/>
      <c r="G413" s="262"/>
      <c r="H413" s="234"/>
      <c r="I413" s="234"/>
      <c r="J413" s="234"/>
      <c r="K413" s="234"/>
      <c r="L413" s="234"/>
      <c r="M413" s="234"/>
      <c r="N413" s="233"/>
      <c r="O413" s="233"/>
      <c r="P413" s="233"/>
      <c r="Q413" s="233"/>
      <c r="R413" s="234"/>
      <c r="S413" s="234"/>
      <c r="T413" s="234"/>
      <c r="U413" s="234"/>
      <c r="V413" s="234"/>
      <c r="W413" s="234"/>
      <c r="X413" s="234"/>
      <c r="Y413" s="234"/>
      <c r="Z413" s="212"/>
      <c r="AA413" s="212"/>
      <c r="AB413" s="212"/>
      <c r="AC413" s="212"/>
      <c r="AD413" s="212"/>
      <c r="AE413" s="212"/>
      <c r="AF413" s="212"/>
      <c r="AG413" s="212" t="s">
        <v>228</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5">
      <c r="A414" s="230"/>
      <c r="B414" s="231"/>
      <c r="C414" s="271" t="s">
        <v>688</v>
      </c>
      <c r="D414" s="262"/>
      <c r="E414" s="262"/>
      <c r="F414" s="262"/>
      <c r="G414" s="262"/>
      <c r="H414" s="234"/>
      <c r="I414" s="234"/>
      <c r="J414" s="234"/>
      <c r="K414" s="234"/>
      <c r="L414" s="234"/>
      <c r="M414" s="234"/>
      <c r="N414" s="233"/>
      <c r="O414" s="233"/>
      <c r="P414" s="233"/>
      <c r="Q414" s="233"/>
      <c r="R414" s="234"/>
      <c r="S414" s="234"/>
      <c r="T414" s="234"/>
      <c r="U414" s="234"/>
      <c r="V414" s="234"/>
      <c r="W414" s="234"/>
      <c r="X414" s="234"/>
      <c r="Y414" s="234"/>
      <c r="Z414" s="212"/>
      <c r="AA414" s="212"/>
      <c r="AB414" s="212"/>
      <c r="AC414" s="212"/>
      <c r="AD414" s="212"/>
      <c r="AE414" s="212"/>
      <c r="AF414" s="212"/>
      <c r="AG414" s="212" t="s">
        <v>228</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5">
      <c r="A415" s="230"/>
      <c r="B415" s="231"/>
      <c r="C415" s="271" t="s">
        <v>689</v>
      </c>
      <c r="D415" s="262"/>
      <c r="E415" s="262"/>
      <c r="F415" s="262"/>
      <c r="G415" s="262"/>
      <c r="H415" s="234"/>
      <c r="I415" s="234"/>
      <c r="J415" s="234"/>
      <c r="K415" s="234"/>
      <c r="L415" s="234"/>
      <c r="M415" s="234"/>
      <c r="N415" s="233"/>
      <c r="O415" s="233"/>
      <c r="P415" s="233"/>
      <c r="Q415" s="233"/>
      <c r="R415" s="234"/>
      <c r="S415" s="234"/>
      <c r="T415" s="234"/>
      <c r="U415" s="234"/>
      <c r="V415" s="234"/>
      <c r="W415" s="234"/>
      <c r="X415" s="234"/>
      <c r="Y415" s="234"/>
      <c r="Z415" s="212"/>
      <c r="AA415" s="212"/>
      <c r="AB415" s="212"/>
      <c r="AC415" s="212"/>
      <c r="AD415" s="212"/>
      <c r="AE415" s="212"/>
      <c r="AF415" s="212"/>
      <c r="AG415" s="212" t="s">
        <v>228</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5">
      <c r="A416" s="230"/>
      <c r="B416" s="231"/>
      <c r="C416" s="271" t="s">
        <v>690</v>
      </c>
      <c r="D416" s="262"/>
      <c r="E416" s="262"/>
      <c r="F416" s="262"/>
      <c r="G416" s="262"/>
      <c r="H416" s="234"/>
      <c r="I416" s="234"/>
      <c r="J416" s="234"/>
      <c r="K416" s="234"/>
      <c r="L416" s="234"/>
      <c r="M416" s="234"/>
      <c r="N416" s="233"/>
      <c r="O416" s="233"/>
      <c r="P416" s="233"/>
      <c r="Q416" s="233"/>
      <c r="R416" s="234"/>
      <c r="S416" s="234"/>
      <c r="T416" s="234"/>
      <c r="U416" s="234"/>
      <c r="V416" s="234"/>
      <c r="W416" s="234"/>
      <c r="X416" s="234"/>
      <c r="Y416" s="234"/>
      <c r="Z416" s="212"/>
      <c r="AA416" s="212"/>
      <c r="AB416" s="212"/>
      <c r="AC416" s="212"/>
      <c r="AD416" s="212"/>
      <c r="AE416" s="212"/>
      <c r="AF416" s="212"/>
      <c r="AG416" s="212" t="s">
        <v>228</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5">
      <c r="A417" s="230"/>
      <c r="B417" s="231"/>
      <c r="C417" s="271" t="s">
        <v>691</v>
      </c>
      <c r="D417" s="262"/>
      <c r="E417" s="262"/>
      <c r="F417" s="262"/>
      <c r="G417" s="262"/>
      <c r="H417" s="234"/>
      <c r="I417" s="234"/>
      <c r="J417" s="234"/>
      <c r="K417" s="234"/>
      <c r="L417" s="234"/>
      <c r="M417" s="234"/>
      <c r="N417" s="233"/>
      <c r="O417" s="233"/>
      <c r="P417" s="233"/>
      <c r="Q417" s="233"/>
      <c r="R417" s="234"/>
      <c r="S417" s="234"/>
      <c r="T417" s="234"/>
      <c r="U417" s="234"/>
      <c r="V417" s="234"/>
      <c r="W417" s="234"/>
      <c r="X417" s="234"/>
      <c r="Y417" s="234"/>
      <c r="Z417" s="212"/>
      <c r="AA417" s="212"/>
      <c r="AB417" s="212"/>
      <c r="AC417" s="212"/>
      <c r="AD417" s="212"/>
      <c r="AE417" s="212"/>
      <c r="AF417" s="212"/>
      <c r="AG417" s="212" t="s">
        <v>228</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5">
      <c r="A418" s="230"/>
      <c r="B418" s="231"/>
      <c r="C418" s="271" t="s">
        <v>692</v>
      </c>
      <c r="D418" s="262"/>
      <c r="E418" s="262"/>
      <c r="F418" s="262"/>
      <c r="G418" s="262"/>
      <c r="H418" s="234"/>
      <c r="I418" s="234"/>
      <c r="J418" s="234"/>
      <c r="K418" s="234"/>
      <c r="L418" s="234"/>
      <c r="M418" s="234"/>
      <c r="N418" s="233"/>
      <c r="O418" s="233"/>
      <c r="P418" s="233"/>
      <c r="Q418" s="233"/>
      <c r="R418" s="234"/>
      <c r="S418" s="234"/>
      <c r="T418" s="234"/>
      <c r="U418" s="234"/>
      <c r="V418" s="234"/>
      <c r="W418" s="234"/>
      <c r="X418" s="234"/>
      <c r="Y418" s="234"/>
      <c r="Z418" s="212"/>
      <c r="AA418" s="212"/>
      <c r="AB418" s="212"/>
      <c r="AC418" s="212"/>
      <c r="AD418" s="212"/>
      <c r="AE418" s="212"/>
      <c r="AF418" s="212"/>
      <c r="AG418" s="212" t="s">
        <v>228</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5">
      <c r="A419" s="230"/>
      <c r="B419" s="231"/>
      <c r="C419" s="271" t="s">
        <v>693</v>
      </c>
      <c r="D419" s="262"/>
      <c r="E419" s="262"/>
      <c r="F419" s="262"/>
      <c r="G419" s="262"/>
      <c r="H419" s="234"/>
      <c r="I419" s="234"/>
      <c r="J419" s="234"/>
      <c r="K419" s="234"/>
      <c r="L419" s="234"/>
      <c r="M419" s="234"/>
      <c r="N419" s="233"/>
      <c r="O419" s="233"/>
      <c r="P419" s="233"/>
      <c r="Q419" s="233"/>
      <c r="R419" s="234"/>
      <c r="S419" s="234"/>
      <c r="T419" s="234"/>
      <c r="U419" s="234"/>
      <c r="V419" s="234"/>
      <c r="W419" s="234"/>
      <c r="X419" s="234"/>
      <c r="Y419" s="234"/>
      <c r="Z419" s="212"/>
      <c r="AA419" s="212"/>
      <c r="AB419" s="212"/>
      <c r="AC419" s="212"/>
      <c r="AD419" s="212"/>
      <c r="AE419" s="212"/>
      <c r="AF419" s="212"/>
      <c r="AG419" s="212" t="s">
        <v>228</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5">
      <c r="A420" s="256">
        <v>128</v>
      </c>
      <c r="B420" s="257" t="s">
        <v>696</v>
      </c>
      <c r="C420" s="269" t="s">
        <v>697</v>
      </c>
      <c r="D420" s="258" t="s">
        <v>247</v>
      </c>
      <c r="E420" s="259">
        <v>1</v>
      </c>
      <c r="F420" s="260"/>
      <c r="G420" s="261">
        <f>ROUND(E420*F420,2)</f>
        <v>0</v>
      </c>
      <c r="H420" s="235"/>
      <c r="I420" s="234">
        <f>ROUND(E420*H420,2)</f>
        <v>0</v>
      </c>
      <c r="J420" s="235"/>
      <c r="K420" s="234">
        <f>ROUND(E420*J420,2)</f>
        <v>0</v>
      </c>
      <c r="L420" s="234">
        <v>21</v>
      </c>
      <c r="M420" s="234">
        <f>G420*(1+L420/100)</f>
        <v>0</v>
      </c>
      <c r="N420" s="233">
        <v>4.28E-3</v>
      </c>
      <c r="O420" s="233">
        <f>ROUND(E420*N420,2)</f>
        <v>0</v>
      </c>
      <c r="P420" s="233">
        <v>0</v>
      </c>
      <c r="Q420" s="233">
        <f>ROUND(E420*P420,2)</f>
        <v>0</v>
      </c>
      <c r="R420" s="234"/>
      <c r="S420" s="234" t="s">
        <v>222</v>
      </c>
      <c r="T420" s="234" t="s">
        <v>223</v>
      </c>
      <c r="U420" s="234">
        <v>0</v>
      </c>
      <c r="V420" s="234">
        <f>ROUND(E420*U420,2)</f>
        <v>0</v>
      </c>
      <c r="W420" s="234"/>
      <c r="X420" s="234" t="s">
        <v>260</v>
      </c>
      <c r="Y420" s="234" t="s">
        <v>225</v>
      </c>
      <c r="Z420" s="212"/>
      <c r="AA420" s="212"/>
      <c r="AB420" s="212"/>
      <c r="AC420" s="212"/>
      <c r="AD420" s="212"/>
      <c r="AE420" s="212"/>
      <c r="AF420" s="212"/>
      <c r="AG420" s="212" t="s">
        <v>261</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5">
      <c r="A421" s="256">
        <v>129</v>
      </c>
      <c r="B421" s="257" t="s">
        <v>698</v>
      </c>
      <c r="C421" s="269" t="s">
        <v>699</v>
      </c>
      <c r="D421" s="258" t="s">
        <v>247</v>
      </c>
      <c r="E421" s="259">
        <v>19</v>
      </c>
      <c r="F421" s="260"/>
      <c r="G421" s="261">
        <f>ROUND(E421*F421,2)</f>
        <v>0</v>
      </c>
      <c r="H421" s="235"/>
      <c r="I421" s="234">
        <f>ROUND(E421*H421,2)</f>
        <v>0</v>
      </c>
      <c r="J421" s="235"/>
      <c r="K421" s="234">
        <f>ROUND(E421*J421,2)</f>
        <v>0</v>
      </c>
      <c r="L421" s="234">
        <v>21</v>
      </c>
      <c r="M421" s="234">
        <f>G421*(1+L421/100)</f>
        <v>0</v>
      </c>
      <c r="N421" s="233">
        <v>4.96E-3</v>
      </c>
      <c r="O421" s="233">
        <f>ROUND(E421*N421,2)</f>
        <v>0.09</v>
      </c>
      <c r="P421" s="233">
        <v>0</v>
      </c>
      <c r="Q421" s="233">
        <f>ROUND(E421*P421,2)</f>
        <v>0</v>
      </c>
      <c r="R421" s="234"/>
      <c r="S421" s="234" t="s">
        <v>222</v>
      </c>
      <c r="T421" s="234" t="s">
        <v>223</v>
      </c>
      <c r="U421" s="234">
        <v>0</v>
      </c>
      <c r="V421" s="234">
        <f>ROUND(E421*U421,2)</f>
        <v>0</v>
      </c>
      <c r="W421" s="234"/>
      <c r="X421" s="234" t="s">
        <v>260</v>
      </c>
      <c r="Y421" s="234" t="s">
        <v>225</v>
      </c>
      <c r="Z421" s="212"/>
      <c r="AA421" s="212"/>
      <c r="AB421" s="212"/>
      <c r="AC421" s="212"/>
      <c r="AD421" s="212"/>
      <c r="AE421" s="212"/>
      <c r="AF421" s="212"/>
      <c r="AG421" s="212" t="s">
        <v>261</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5">
      <c r="A422" s="256">
        <v>130</v>
      </c>
      <c r="B422" s="257" t="s">
        <v>700</v>
      </c>
      <c r="C422" s="269" t="s">
        <v>701</v>
      </c>
      <c r="D422" s="258" t="s">
        <v>247</v>
      </c>
      <c r="E422" s="259">
        <v>2</v>
      </c>
      <c r="F422" s="260"/>
      <c r="G422" s="261">
        <f>ROUND(E422*F422,2)</f>
        <v>0</v>
      </c>
      <c r="H422" s="235"/>
      <c r="I422" s="234">
        <f>ROUND(E422*H422,2)</f>
        <v>0</v>
      </c>
      <c r="J422" s="235"/>
      <c r="K422" s="234">
        <f>ROUND(E422*J422,2)</f>
        <v>0</v>
      </c>
      <c r="L422" s="234">
        <v>21</v>
      </c>
      <c r="M422" s="234">
        <f>G422*(1+L422/100)</f>
        <v>0</v>
      </c>
      <c r="N422" s="233">
        <v>3.46E-3</v>
      </c>
      <c r="O422" s="233">
        <f>ROUND(E422*N422,2)</f>
        <v>0.01</v>
      </c>
      <c r="P422" s="233">
        <v>0</v>
      </c>
      <c r="Q422" s="233">
        <f>ROUND(E422*P422,2)</f>
        <v>0</v>
      </c>
      <c r="R422" s="234"/>
      <c r="S422" s="234" t="s">
        <v>222</v>
      </c>
      <c r="T422" s="234" t="s">
        <v>223</v>
      </c>
      <c r="U422" s="234">
        <v>0</v>
      </c>
      <c r="V422" s="234">
        <f>ROUND(E422*U422,2)</f>
        <v>0</v>
      </c>
      <c r="W422" s="234"/>
      <c r="X422" s="234" t="s">
        <v>260</v>
      </c>
      <c r="Y422" s="234" t="s">
        <v>225</v>
      </c>
      <c r="Z422" s="212"/>
      <c r="AA422" s="212"/>
      <c r="AB422" s="212"/>
      <c r="AC422" s="212"/>
      <c r="AD422" s="212"/>
      <c r="AE422" s="212"/>
      <c r="AF422" s="212"/>
      <c r="AG422" s="212" t="s">
        <v>261</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5">
      <c r="A423" s="256">
        <v>131</v>
      </c>
      <c r="B423" s="257" t="s">
        <v>702</v>
      </c>
      <c r="C423" s="269" t="s">
        <v>703</v>
      </c>
      <c r="D423" s="258" t="s">
        <v>247</v>
      </c>
      <c r="E423" s="259">
        <v>19</v>
      </c>
      <c r="F423" s="260"/>
      <c r="G423" s="261">
        <f>ROUND(E423*F423,2)</f>
        <v>0</v>
      </c>
      <c r="H423" s="235"/>
      <c r="I423" s="234">
        <f>ROUND(E423*H423,2)</f>
        <v>0</v>
      </c>
      <c r="J423" s="235"/>
      <c r="K423" s="234">
        <f>ROUND(E423*J423,2)</f>
        <v>0</v>
      </c>
      <c r="L423" s="234">
        <v>21</v>
      </c>
      <c r="M423" s="234">
        <f>G423*(1+L423/100)</f>
        <v>0</v>
      </c>
      <c r="N423" s="233">
        <v>4.0299999999999997E-3</v>
      </c>
      <c r="O423" s="233">
        <f>ROUND(E423*N423,2)</f>
        <v>0.08</v>
      </c>
      <c r="P423" s="233">
        <v>0</v>
      </c>
      <c r="Q423" s="233">
        <f>ROUND(E423*P423,2)</f>
        <v>0</v>
      </c>
      <c r="R423" s="234"/>
      <c r="S423" s="234" t="s">
        <v>222</v>
      </c>
      <c r="T423" s="234" t="s">
        <v>223</v>
      </c>
      <c r="U423" s="234">
        <v>0</v>
      </c>
      <c r="V423" s="234">
        <f>ROUND(E423*U423,2)</f>
        <v>0</v>
      </c>
      <c r="W423" s="234"/>
      <c r="X423" s="234" t="s">
        <v>260</v>
      </c>
      <c r="Y423" s="234" t="s">
        <v>225</v>
      </c>
      <c r="Z423" s="212"/>
      <c r="AA423" s="212"/>
      <c r="AB423" s="212"/>
      <c r="AC423" s="212"/>
      <c r="AD423" s="212"/>
      <c r="AE423" s="212"/>
      <c r="AF423" s="212"/>
      <c r="AG423" s="212" t="s">
        <v>261</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5">
      <c r="A424" s="249">
        <v>132</v>
      </c>
      <c r="B424" s="250" t="s">
        <v>704</v>
      </c>
      <c r="C424" s="266" t="s">
        <v>705</v>
      </c>
      <c r="D424" s="251" t="s">
        <v>247</v>
      </c>
      <c r="E424" s="252">
        <v>4</v>
      </c>
      <c r="F424" s="253"/>
      <c r="G424" s="254">
        <f>ROUND(E424*F424,2)</f>
        <v>0</v>
      </c>
      <c r="H424" s="235"/>
      <c r="I424" s="234">
        <f>ROUND(E424*H424,2)</f>
        <v>0</v>
      </c>
      <c r="J424" s="235"/>
      <c r="K424" s="234">
        <f>ROUND(E424*J424,2)</f>
        <v>0</v>
      </c>
      <c r="L424" s="234">
        <v>21</v>
      </c>
      <c r="M424" s="234">
        <f>G424*(1+L424/100)</f>
        <v>0</v>
      </c>
      <c r="N424" s="233">
        <v>1.2999999999999999E-2</v>
      </c>
      <c r="O424" s="233">
        <f>ROUND(E424*N424,2)</f>
        <v>0.05</v>
      </c>
      <c r="P424" s="233">
        <v>0</v>
      </c>
      <c r="Q424" s="233">
        <f>ROUND(E424*P424,2)</f>
        <v>0</v>
      </c>
      <c r="R424" s="234" t="s">
        <v>259</v>
      </c>
      <c r="S424" s="234" t="s">
        <v>232</v>
      </c>
      <c r="T424" s="234" t="s">
        <v>232</v>
      </c>
      <c r="U424" s="234">
        <v>0</v>
      </c>
      <c r="V424" s="234">
        <f>ROUND(E424*U424,2)</f>
        <v>0</v>
      </c>
      <c r="W424" s="234"/>
      <c r="X424" s="234" t="s">
        <v>260</v>
      </c>
      <c r="Y424" s="234" t="s">
        <v>225</v>
      </c>
      <c r="Z424" s="212"/>
      <c r="AA424" s="212"/>
      <c r="AB424" s="212"/>
      <c r="AC424" s="212"/>
      <c r="AD424" s="212"/>
      <c r="AE424" s="212"/>
      <c r="AF424" s="212"/>
      <c r="AG424" s="212" t="s">
        <v>261</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5">
      <c r="A425" s="230"/>
      <c r="B425" s="231"/>
      <c r="C425" s="267" t="s">
        <v>706</v>
      </c>
      <c r="D425" s="255"/>
      <c r="E425" s="255"/>
      <c r="F425" s="255"/>
      <c r="G425" s="255"/>
      <c r="H425" s="234"/>
      <c r="I425" s="234"/>
      <c r="J425" s="234"/>
      <c r="K425" s="234"/>
      <c r="L425" s="234"/>
      <c r="M425" s="234"/>
      <c r="N425" s="233"/>
      <c r="O425" s="233"/>
      <c r="P425" s="233"/>
      <c r="Q425" s="233"/>
      <c r="R425" s="234"/>
      <c r="S425" s="234"/>
      <c r="T425" s="234"/>
      <c r="U425" s="234"/>
      <c r="V425" s="234"/>
      <c r="W425" s="234"/>
      <c r="X425" s="234"/>
      <c r="Y425" s="234"/>
      <c r="Z425" s="212"/>
      <c r="AA425" s="212"/>
      <c r="AB425" s="212"/>
      <c r="AC425" s="212"/>
      <c r="AD425" s="212"/>
      <c r="AE425" s="212"/>
      <c r="AF425" s="212"/>
      <c r="AG425" s="212" t="s">
        <v>228</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5">
      <c r="A426" s="230"/>
      <c r="B426" s="231"/>
      <c r="C426" s="271" t="s">
        <v>707</v>
      </c>
      <c r="D426" s="262"/>
      <c r="E426" s="262"/>
      <c r="F426" s="262"/>
      <c r="G426" s="262"/>
      <c r="H426" s="234"/>
      <c r="I426" s="234"/>
      <c r="J426" s="234"/>
      <c r="K426" s="234"/>
      <c r="L426" s="234"/>
      <c r="M426" s="234"/>
      <c r="N426" s="233"/>
      <c r="O426" s="233"/>
      <c r="P426" s="233"/>
      <c r="Q426" s="233"/>
      <c r="R426" s="234"/>
      <c r="S426" s="234"/>
      <c r="T426" s="234"/>
      <c r="U426" s="234"/>
      <c r="V426" s="234"/>
      <c r="W426" s="234"/>
      <c r="X426" s="234"/>
      <c r="Y426" s="234"/>
      <c r="Z426" s="212"/>
      <c r="AA426" s="212"/>
      <c r="AB426" s="212"/>
      <c r="AC426" s="212"/>
      <c r="AD426" s="212"/>
      <c r="AE426" s="212"/>
      <c r="AF426" s="212"/>
      <c r="AG426" s="212" t="s">
        <v>228</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5">
      <c r="A427" s="230"/>
      <c r="B427" s="231"/>
      <c r="C427" s="271" t="s">
        <v>708</v>
      </c>
      <c r="D427" s="262"/>
      <c r="E427" s="262"/>
      <c r="F427" s="262"/>
      <c r="G427" s="262"/>
      <c r="H427" s="234"/>
      <c r="I427" s="234"/>
      <c r="J427" s="234"/>
      <c r="K427" s="234"/>
      <c r="L427" s="234"/>
      <c r="M427" s="234"/>
      <c r="N427" s="233"/>
      <c r="O427" s="233"/>
      <c r="P427" s="233"/>
      <c r="Q427" s="233"/>
      <c r="R427" s="234"/>
      <c r="S427" s="234"/>
      <c r="T427" s="234"/>
      <c r="U427" s="234"/>
      <c r="V427" s="234"/>
      <c r="W427" s="234"/>
      <c r="X427" s="234"/>
      <c r="Y427" s="234"/>
      <c r="Z427" s="212"/>
      <c r="AA427" s="212"/>
      <c r="AB427" s="212"/>
      <c r="AC427" s="212"/>
      <c r="AD427" s="212"/>
      <c r="AE427" s="212"/>
      <c r="AF427" s="212"/>
      <c r="AG427" s="212" t="s">
        <v>228</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5">
      <c r="A428" s="230"/>
      <c r="B428" s="231"/>
      <c r="C428" s="271" t="s">
        <v>709</v>
      </c>
      <c r="D428" s="262"/>
      <c r="E428" s="262"/>
      <c r="F428" s="262"/>
      <c r="G428" s="262"/>
      <c r="H428" s="234"/>
      <c r="I428" s="234"/>
      <c r="J428" s="234"/>
      <c r="K428" s="234"/>
      <c r="L428" s="234"/>
      <c r="M428" s="234"/>
      <c r="N428" s="233"/>
      <c r="O428" s="233"/>
      <c r="P428" s="233"/>
      <c r="Q428" s="233"/>
      <c r="R428" s="234"/>
      <c r="S428" s="234"/>
      <c r="T428" s="234"/>
      <c r="U428" s="234"/>
      <c r="V428" s="234"/>
      <c r="W428" s="234"/>
      <c r="X428" s="234"/>
      <c r="Y428" s="234"/>
      <c r="Z428" s="212"/>
      <c r="AA428" s="212"/>
      <c r="AB428" s="212"/>
      <c r="AC428" s="212"/>
      <c r="AD428" s="212"/>
      <c r="AE428" s="212"/>
      <c r="AF428" s="212"/>
      <c r="AG428" s="212" t="s">
        <v>228</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5">
      <c r="A429" s="230"/>
      <c r="B429" s="231"/>
      <c r="C429" s="271" t="s">
        <v>710</v>
      </c>
      <c r="D429" s="262"/>
      <c r="E429" s="262"/>
      <c r="F429" s="262"/>
      <c r="G429" s="262"/>
      <c r="H429" s="234"/>
      <c r="I429" s="234"/>
      <c r="J429" s="234"/>
      <c r="K429" s="234"/>
      <c r="L429" s="234"/>
      <c r="M429" s="234"/>
      <c r="N429" s="233"/>
      <c r="O429" s="233"/>
      <c r="P429" s="233"/>
      <c r="Q429" s="233"/>
      <c r="R429" s="234"/>
      <c r="S429" s="234"/>
      <c r="T429" s="234"/>
      <c r="U429" s="234"/>
      <c r="V429" s="234"/>
      <c r="W429" s="234"/>
      <c r="X429" s="234"/>
      <c r="Y429" s="234"/>
      <c r="Z429" s="212"/>
      <c r="AA429" s="212"/>
      <c r="AB429" s="212"/>
      <c r="AC429" s="212"/>
      <c r="AD429" s="212"/>
      <c r="AE429" s="212"/>
      <c r="AF429" s="212"/>
      <c r="AG429" s="212" t="s">
        <v>228</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5">
      <c r="A430" s="230"/>
      <c r="B430" s="231"/>
      <c r="C430" s="271" t="s">
        <v>711</v>
      </c>
      <c r="D430" s="262"/>
      <c r="E430" s="262"/>
      <c r="F430" s="262"/>
      <c r="G430" s="262"/>
      <c r="H430" s="234"/>
      <c r="I430" s="234"/>
      <c r="J430" s="234"/>
      <c r="K430" s="234"/>
      <c r="L430" s="234"/>
      <c r="M430" s="234"/>
      <c r="N430" s="233"/>
      <c r="O430" s="233"/>
      <c r="P430" s="233"/>
      <c r="Q430" s="233"/>
      <c r="R430" s="234"/>
      <c r="S430" s="234"/>
      <c r="T430" s="234"/>
      <c r="U430" s="234"/>
      <c r="V430" s="234"/>
      <c r="W430" s="234"/>
      <c r="X430" s="234"/>
      <c r="Y430" s="234"/>
      <c r="Z430" s="212"/>
      <c r="AA430" s="212"/>
      <c r="AB430" s="212"/>
      <c r="AC430" s="212"/>
      <c r="AD430" s="212"/>
      <c r="AE430" s="212"/>
      <c r="AF430" s="212"/>
      <c r="AG430" s="212" t="s">
        <v>228</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5">
      <c r="A431" s="230"/>
      <c r="B431" s="231"/>
      <c r="C431" s="271" t="s">
        <v>712</v>
      </c>
      <c r="D431" s="262"/>
      <c r="E431" s="262"/>
      <c r="F431" s="262"/>
      <c r="G431" s="262"/>
      <c r="H431" s="234"/>
      <c r="I431" s="234"/>
      <c r="J431" s="234"/>
      <c r="K431" s="234"/>
      <c r="L431" s="234"/>
      <c r="M431" s="234"/>
      <c r="N431" s="233"/>
      <c r="O431" s="233"/>
      <c r="P431" s="233"/>
      <c r="Q431" s="233"/>
      <c r="R431" s="234"/>
      <c r="S431" s="234"/>
      <c r="T431" s="234"/>
      <c r="U431" s="234"/>
      <c r="V431" s="234"/>
      <c r="W431" s="234"/>
      <c r="X431" s="234"/>
      <c r="Y431" s="234"/>
      <c r="Z431" s="212"/>
      <c r="AA431" s="212"/>
      <c r="AB431" s="212"/>
      <c r="AC431" s="212"/>
      <c r="AD431" s="212"/>
      <c r="AE431" s="212"/>
      <c r="AF431" s="212"/>
      <c r="AG431" s="212" t="s">
        <v>228</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5">
      <c r="A432" s="230"/>
      <c r="B432" s="231"/>
      <c r="C432" s="271" t="s">
        <v>713</v>
      </c>
      <c r="D432" s="262"/>
      <c r="E432" s="262"/>
      <c r="F432" s="262"/>
      <c r="G432" s="262"/>
      <c r="H432" s="234"/>
      <c r="I432" s="234"/>
      <c r="J432" s="234"/>
      <c r="K432" s="234"/>
      <c r="L432" s="234"/>
      <c r="M432" s="234"/>
      <c r="N432" s="233"/>
      <c r="O432" s="233"/>
      <c r="P432" s="233"/>
      <c r="Q432" s="233"/>
      <c r="R432" s="234"/>
      <c r="S432" s="234"/>
      <c r="T432" s="234"/>
      <c r="U432" s="234"/>
      <c r="V432" s="234"/>
      <c r="W432" s="234"/>
      <c r="X432" s="234"/>
      <c r="Y432" s="234"/>
      <c r="Z432" s="212"/>
      <c r="AA432" s="212"/>
      <c r="AB432" s="212"/>
      <c r="AC432" s="212"/>
      <c r="AD432" s="212"/>
      <c r="AE432" s="212"/>
      <c r="AF432" s="212"/>
      <c r="AG432" s="212" t="s">
        <v>228</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5">
      <c r="A433" s="230"/>
      <c r="B433" s="231"/>
      <c r="C433" s="271" t="s">
        <v>714</v>
      </c>
      <c r="D433" s="262"/>
      <c r="E433" s="262"/>
      <c r="F433" s="262"/>
      <c r="G433" s="262"/>
      <c r="H433" s="234"/>
      <c r="I433" s="234"/>
      <c r="J433" s="234"/>
      <c r="K433" s="234"/>
      <c r="L433" s="234"/>
      <c r="M433" s="234"/>
      <c r="N433" s="233"/>
      <c r="O433" s="233"/>
      <c r="P433" s="233"/>
      <c r="Q433" s="233"/>
      <c r="R433" s="234"/>
      <c r="S433" s="234"/>
      <c r="T433" s="234"/>
      <c r="U433" s="234"/>
      <c r="V433" s="234"/>
      <c r="W433" s="234"/>
      <c r="X433" s="234"/>
      <c r="Y433" s="234"/>
      <c r="Z433" s="212"/>
      <c r="AA433" s="212"/>
      <c r="AB433" s="212"/>
      <c r="AC433" s="212"/>
      <c r="AD433" s="212"/>
      <c r="AE433" s="212"/>
      <c r="AF433" s="212"/>
      <c r="AG433" s="212" t="s">
        <v>228</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5">
      <c r="A434" s="230"/>
      <c r="B434" s="231"/>
      <c r="C434" s="271" t="s">
        <v>715</v>
      </c>
      <c r="D434" s="262"/>
      <c r="E434" s="262"/>
      <c r="F434" s="262"/>
      <c r="G434" s="262"/>
      <c r="H434" s="234"/>
      <c r="I434" s="234"/>
      <c r="J434" s="234"/>
      <c r="K434" s="234"/>
      <c r="L434" s="234"/>
      <c r="M434" s="234"/>
      <c r="N434" s="233"/>
      <c r="O434" s="233"/>
      <c r="P434" s="233"/>
      <c r="Q434" s="233"/>
      <c r="R434" s="234"/>
      <c r="S434" s="234"/>
      <c r="T434" s="234"/>
      <c r="U434" s="234"/>
      <c r="V434" s="234"/>
      <c r="W434" s="234"/>
      <c r="X434" s="234"/>
      <c r="Y434" s="234"/>
      <c r="Z434" s="212"/>
      <c r="AA434" s="212"/>
      <c r="AB434" s="212"/>
      <c r="AC434" s="212"/>
      <c r="AD434" s="212"/>
      <c r="AE434" s="212"/>
      <c r="AF434" s="212"/>
      <c r="AG434" s="212" t="s">
        <v>228</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5">
      <c r="A435" s="230"/>
      <c r="B435" s="231"/>
      <c r="C435" s="271" t="s">
        <v>716</v>
      </c>
      <c r="D435" s="262"/>
      <c r="E435" s="262"/>
      <c r="F435" s="262"/>
      <c r="G435" s="262"/>
      <c r="H435" s="234"/>
      <c r="I435" s="234"/>
      <c r="J435" s="234"/>
      <c r="K435" s="234"/>
      <c r="L435" s="234"/>
      <c r="M435" s="234"/>
      <c r="N435" s="233"/>
      <c r="O435" s="233"/>
      <c r="P435" s="233"/>
      <c r="Q435" s="233"/>
      <c r="R435" s="234"/>
      <c r="S435" s="234"/>
      <c r="T435" s="234"/>
      <c r="U435" s="234"/>
      <c r="V435" s="234"/>
      <c r="W435" s="234"/>
      <c r="X435" s="234"/>
      <c r="Y435" s="234"/>
      <c r="Z435" s="212"/>
      <c r="AA435" s="212"/>
      <c r="AB435" s="212"/>
      <c r="AC435" s="212"/>
      <c r="AD435" s="212"/>
      <c r="AE435" s="212"/>
      <c r="AF435" s="212"/>
      <c r="AG435" s="212" t="s">
        <v>228</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5">
      <c r="A436" s="230"/>
      <c r="B436" s="231"/>
      <c r="C436" s="271" t="s">
        <v>717</v>
      </c>
      <c r="D436" s="262"/>
      <c r="E436" s="262"/>
      <c r="F436" s="262"/>
      <c r="G436" s="262"/>
      <c r="H436" s="234"/>
      <c r="I436" s="234"/>
      <c r="J436" s="234"/>
      <c r="K436" s="234"/>
      <c r="L436" s="234"/>
      <c r="M436" s="234"/>
      <c r="N436" s="233"/>
      <c r="O436" s="233"/>
      <c r="P436" s="233"/>
      <c r="Q436" s="233"/>
      <c r="R436" s="234"/>
      <c r="S436" s="234"/>
      <c r="T436" s="234"/>
      <c r="U436" s="234"/>
      <c r="V436" s="234"/>
      <c r="W436" s="234"/>
      <c r="X436" s="234"/>
      <c r="Y436" s="234"/>
      <c r="Z436" s="212"/>
      <c r="AA436" s="212"/>
      <c r="AB436" s="212"/>
      <c r="AC436" s="212"/>
      <c r="AD436" s="212"/>
      <c r="AE436" s="212"/>
      <c r="AF436" s="212"/>
      <c r="AG436" s="212" t="s">
        <v>228</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5">
      <c r="A437" s="230"/>
      <c r="B437" s="231"/>
      <c r="C437" s="271" t="s">
        <v>718</v>
      </c>
      <c r="D437" s="262"/>
      <c r="E437" s="262"/>
      <c r="F437" s="262"/>
      <c r="G437" s="262"/>
      <c r="H437" s="234"/>
      <c r="I437" s="234"/>
      <c r="J437" s="234"/>
      <c r="K437" s="234"/>
      <c r="L437" s="234"/>
      <c r="M437" s="234"/>
      <c r="N437" s="233"/>
      <c r="O437" s="233"/>
      <c r="P437" s="233"/>
      <c r="Q437" s="233"/>
      <c r="R437" s="234"/>
      <c r="S437" s="234"/>
      <c r="T437" s="234"/>
      <c r="U437" s="234"/>
      <c r="V437" s="234"/>
      <c r="W437" s="234"/>
      <c r="X437" s="234"/>
      <c r="Y437" s="234"/>
      <c r="Z437" s="212"/>
      <c r="AA437" s="212"/>
      <c r="AB437" s="212"/>
      <c r="AC437" s="212"/>
      <c r="AD437" s="212"/>
      <c r="AE437" s="212"/>
      <c r="AF437" s="212"/>
      <c r="AG437" s="212" t="s">
        <v>228</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5">
      <c r="A438" s="249">
        <v>133</v>
      </c>
      <c r="B438" s="250" t="s">
        <v>719</v>
      </c>
      <c r="C438" s="266" t="s">
        <v>720</v>
      </c>
      <c r="D438" s="251" t="s">
        <v>247</v>
      </c>
      <c r="E438" s="252">
        <v>1</v>
      </c>
      <c r="F438" s="253"/>
      <c r="G438" s="254">
        <f>ROUND(E438*F438,2)</f>
        <v>0</v>
      </c>
      <c r="H438" s="235"/>
      <c r="I438" s="234">
        <f>ROUND(E438*H438,2)</f>
        <v>0</v>
      </c>
      <c r="J438" s="235"/>
      <c r="K438" s="234">
        <f>ROUND(E438*J438,2)</f>
        <v>0</v>
      </c>
      <c r="L438" s="234">
        <v>21</v>
      </c>
      <c r="M438" s="234">
        <f>G438*(1+L438/100)</f>
        <v>0</v>
      </c>
      <c r="N438" s="233">
        <v>3.4079999999999999E-2</v>
      </c>
      <c r="O438" s="233">
        <f>ROUND(E438*N438,2)</f>
        <v>0.03</v>
      </c>
      <c r="P438" s="233">
        <v>0</v>
      </c>
      <c r="Q438" s="233">
        <f>ROUND(E438*P438,2)</f>
        <v>0</v>
      </c>
      <c r="R438" s="234"/>
      <c r="S438" s="234" t="s">
        <v>222</v>
      </c>
      <c r="T438" s="234" t="s">
        <v>223</v>
      </c>
      <c r="U438" s="234">
        <v>0</v>
      </c>
      <c r="V438" s="234">
        <f>ROUND(E438*U438,2)</f>
        <v>0</v>
      </c>
      <c r="W438" s="234"/>
      <c r="X438" s="234" t="s">
        <v>260</v>
      </c>
      <c r="Y438" s="234" t="s">
        <v>225</v>
      </c>
      <c r="Z438" s="212"/>
      <c r="AA438" s="212"/>
      <c r="AB438" s="212"/>
      <c r="AC438" s="212"/>
      <c r="AD438" s="212"/>
      <c r="AE438" s="212"/>
      <c r="AF438" s="212"/>
      <c r="AG438" s="212" t="s">
        <v>261</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5">
      <c r="A439" s="230"/>
      <c r="B439" s="231"/>
      <c r="C439" s="267" t="s">
        <v>721</v>
      </c>
      <c r="D439" s="255"/>
      <c r="E439" s="255"/>
      <c r="F439" s="255"/>
      <c r="G439" s="255"/>
      <c r="H439" s="234"/>
      <c r="I439" s="234"/>
      <c r="J439" s="234"/>
      <c r="K439" s="234"/>
      <c r="L439" s="234"/>
      <c r="M439" s="234"/>
      <c r="N439" s="233"/>
      <c r="O439" s="233"/>
      <c r="P439" s="233"/>
      <c r="Q439" s="233"/>
      <c r="R439" s="234"/>
      <c r="S439" s="234"/>
      <c r="T439" s="234"/>
      <c r="U439" s="234"/>
      <c r="V439" s="234"/>
      <c r="W439" s="234"/>
      <c r="X439" s="234"/>
      <c r="Y439" s="234"/>
      <c r="Z439" s="212"/>
      <c r="AA439" s="212"/>
      <c r="AB439" s="212"/>
      <c r="AC439" s="212"/>
      <c r="AD439" s="212"/>
      <c r="AE439" s="212"/>
      <c r="AF439" s="212"/>
      <c r="AG439" s="212" t="s">
        <v>228</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5">
      <c r="A440" s="230"/>
      <c r="B440" s="231"/>
      <c r="C440" s="271" t="s">
        <v>722</v>
      </c>
      <c r="D440" s="262"/>
      <c r="E440" s="262"/>
      <c r="F440" s="262"/>
      <c r="G440" s="262"/>
      <c r="H440" s="234"/>
      <c r="I440" s="234"/>
      <c r="J440" s="234"/>
      <c r="K440" s="234"/>
      <c r="L440" s="234"/>
      <c r="M440" s="234"/>
      <c r="N440" s="233"/>
      <c r="O440" s="233"/>
      <c r="P440" s="233"/>
      <c r="Q440" s="233"/>
      <c r="R440" s="234"/>
      <c r="S440" s="234"/>
      <c r="T440" s="234"/>
      <c r="U440" s="234"/>
      <c r="V440" s="234"/>
      <c r="W440" s="234"/>
      <c r="X440" s="234"/>
      <c r="Y440" s="234"/>
      <c r="Z440" s="212"/>
      <c r="AA440" s="212"/>
      <c r="AB440" s="212"/>
      <c r="AC440" s="212"/>
      <c r="AD440" s="212"/>
      <c r="AE440" s="212"/>
      <c r="AF440" s="212"/>
      <c r="AG440" s="212" t="s">
        <v>228</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5">
      <c r="A441" s="230"/>
      <c r="B441" s="231"/>
      <c r="C441" s="271" t="s">
        <v>723</v>
      </c>
      <c r="D441" s="262"/>
      <c r="E441" s="262"/>
      <c r="F441" s="262"/>
      <c r="G441" s="262"/>
      <c r="H441" s="234"/>
      <c r="I441" s="234"/>
      <c r="J441" s="234"/>
      <c r="K441" s="234"/>
      <c r="L441" s="234"/>
      <c r="M441" s="234"/>
      <c r="N441" s="233"/>
      <c r="O441" s="233"/>
      <c r="P441" s="233"/>
      <c r="Q441" s="233"/>
      <c r="R441" s="234"/>
      <c r="S441" s="234"/>
      <c r="T441" s="234"/>
      <c r="U441" s="234"/>
      <c r="V441" s="234"/>
      <c r="W441" s="234"/>
      <c r="X441" s="234"/>
      <c r="Y441" s="234"/>
      <c r="Z441" s="212"/>
      <c r="AA441" s="212"/>
      <c r="AB441" s="212"/>
      <c r="AC441" s="212"/>
      <c r="AD441" s="212"/>
      <c r="AE441" s="212"/>
      <c r="AF441" s="212"/>
      <c r="AG441" s="212" t="s">
        <v>228</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5">
      <c r="A442" s="230"/>
      <c r="B442" s="231"/>
      <c r="C442" s="271" t="s">
        <v>326</v>
      </c>
      <c r="D442" s="262"/>
      <c r="E442" s="262"/>
      <c r="F442" s="262"/>
      <c r="G442" s="262"/>
      <c r="H442" s="234"/>
      <c r="I442" s="234"/>
      <c r="J442" s="234"/>
      <c r="K442" s="234"/>
      <c r="L442" s="234"/>
      <c r="M442" s="234"/>
      <c r="N442" s="233"/>
      <c r="O442" s="233"/>
      <c r="P442" s="233"/>
      <c r="Q442" s="233"/>
      <c r="R442" s="234"/>
      <c r="S442" s="234"/>
      <c r="T442" s="234"/>
      <c r="U442" s="234"/>
      <c r="V442" s="234"/>
      <c r="W442" s="234"/>
      <c r="X442" s="234"/>
      <c r="Y442" s="234"/>
      <c r="Z442" s="212"/>
      <c r="AA442" s="212"/>
      <c r="AB442" s="212"/>
      <c r="AC442" s="212"/>
      <c r="AD442" s="212"/>
      <c r="AE442" s="212"/>
      <c r="AF442" s="212"/>
      <c r="AG442" s="212" t="s">
        <v>228</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5">
      <c r="A443" s="230"/>
      <c r="B443" s="231"/>
      <c r="C443" s="271" t="s">
        <v>724</v>
      </c>
      <c r="D443" s="262"/>
      <c r="E443" s="262"/>
      <c r="F443" s="262"/>
      <c r="G443" s="262"/>
      <c r="H443" s="234"/>
      <c r="I443" s="234"/>
      <c r="J443" s="234"/>
      <c r="K443" s="234"/>
      <c r="L443" s="234"/>
      <c r="M443" s="234"/>
      <c r="N443" s="233"/>
      <c r="O443" s="233"/>
      <c r="P443" s="233"/>
      <c r="Q443" s="233"/>
      <c r="R443" s="234"/>
      <c r="S443" s="234"/>
      <c r="T443" s="234"/>
      <c r="U443" s="234"/>
      <c r="V443" s="234"/>
      <c r="W443" s="234"/>
      <c r="X443" s="234"/>
      <c r="Y443" s="234"/>
      <c r="Z443" s="212"/>
      <c r="AA443" s="212"/>
      <c r="AB443" s="212"/>
      <c r="AC443" s="212"/>
      <c r="AD443" s="212"/>
      <c r="AE443" s="212"/>
      <c r="AF443" s="212"/>
      <c r="AG443" s="212" t="s">
        <v>228</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5">
      <c r="A444" s="230"/>
      <c r="B444" s="231"/>
      <c r="C444" s="271" t="s">
        <v>688</v>
      </c>
      <c r="D444" s="262"/>
      <c r="E444" s="262"/>
      <c r="F444" s="262"/>
      <c r="G444" s="262"/>
      <c r="H444" s="234"/>
      <c r="I444" s="234"/>
      <c r="J444" s="234"/>
      <c r="K444" s="234"/>
      <c r="L444" s="234"/>
      <c r="M444" s="234"/>
      <c r="N444" s="233"/>
      <c r="O444" s="233"/>
      <c r="P444" s="233"/>
      <c r="Q444" s="233"/>
      <c r="R444" s="234"/>
      <c r="S444" s="234"/>
      <c r="T444" s="234"/>
      <c r="U444" s="234"/>
      <c r="V444" s="234"/>
      <c r="W444" s="234"/>
      <c r="X444" s="234"/>
      <c r="Y444" s="234"/>
      <c r="Z444" s="212"/>
      <c r="AA444" s="212"/>
      <c r="AB444" s="212"/>
      <c r="AC444" s="212"/>
      <c r="AD444" s="212"/>
      <c r="AE444" s="212"/>
      <c r="AF444" s="212"/>
      <c r="AG444" s="212" t="s">
        <v>228</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5">
      <c r="A445" s="230"/>
      <c r="B445" s="231"/>
      <c r="C445" s="271" t="s">
        <v>689</v>
      </c>
      <c r="D445" s="262"/>
      <c r="E445" s="262"/>
      <c r="F445" s="262"/>
      <c r="G445" s="262"/>
      <c r="H445" s="234"/>
      <c r="I445" s="234"/>
      <c r="J445" s="234"/>
      <c r="K445" s="234"/>
      <c r="L445" s="234"/>
      <c r="M445" s="234"/>
      <c r="N445" s="233"/>
      <c r="O445" s="233"/>
      <c r="P445" s="233"/>
      <c r="Q445" s="233"/>
      <c r="R445" s="234"/>
      <c r="S445" s="234"/>
      <c r="T445" s="234"/>
      <c r="U445" s="234"/>
      <c r="V445" s="234"/>
      <c r="W445" s="234"/>
      <c r="X445" s="234"/>
      <c r="Y445" s="234"/>
      <c r="Z445" s="212"/>
      <c r="AA445" s="212"/>
      <c r="AB445" s="212"/>
      <c r="AC445" s="212"/>
      <c r="AD445" s="212"/>
      <c r="AE445" s="212"/>
      <c r="AF445" s="212"/>
      <c r="AG445" s="212" t="s">
        <v>228</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5">
      <c r="A446" s="230"/>
      <c r="B446" s="231"/>
      <c r="C446" s="271" t="s">
        <v>725</v>
      </c>
      <c r="D446" s="262"/>
      <c r="E446" s="262"/>
      <c r="F446" s="262"/>
      <c r="G446" s="262"/>
      <c r="H446" s="234"/>
      <c r="I446" s="234"/>
      <c r="J446" s="234"/>
      <c r="K446" s="234"/>
      <c r="L446" s="234"/>
      <c r="M446" s="234"/>
      <c r="N446" s="233"/>
      <c r="O446" s="233"/>
      <c r="P446" s="233"/>
      <c r="Q446" s="233"/>
      <c r="R446" s="234"/>
      <c r="S446" s="234"/>
      <c r="T446" s="234"/>
      <c r="U446" s="234"/>
      <c r="V446" s="234"/>
      <c r="W446" s="234"/>
      <c r="X446" s="234"/>
      <c r="Y446" s="234"/>
      <c r="Z446" s="212"/>
      <c r="AA446" s="212"/>
      <c r="AB446" s="212"/>
      <c r="AC446" s="212"/>
      <c r="AD446" s="212"/>
      <c r="AE446" s="212"/>
      <c r="AF446" s="212"/>
      <c r="AG446" s="212" t="s">
        <v>228</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5">
      <c r="A447" s="230"/>
      <c r="B447" s="231"/>
      <c r="C447" s="271" t="s">
        <v>726</v>
      </c>
      <c r="D447" s="262"/>
      <c r="E447" s="262"/>
      <c r="F447" s="262"/>
      <c r="G447" s="262"/>
      <c r="H447" s="234"/>
      <c r="I447" s="234"/>
      <c r="J447" s="234"/>
      <c r="K447" s="234"/>
      <c r="L447" s="234"/>
      <c r="M447" s="234"/>
      <c r="N447" s="233"/>
      <c r="O447" s="233"/>
      <c r="P447" s="233"/>
      <c r="Q447" s="233"/>
      <c r="R447" s="234"/>
      <c r="S447" s="234"/>
      <c r="T447" s="234"/>
      <c r="U447" s="234"/>
      <c r="V447" s="234"/>
      <c r="W447" s="234"/>
      <c r="X447" s="234"/>
      <c r="Y447" s="234"/>
      <c r="Z447" s="212"/>
      <c r="AA447" s="212"/>
      <c r="AB447" s="212"/>
      <c r="AC447" s="212"/>
      <c r="AD447" s="212"/>
      <c r="AE447" s="212"/>
      <c r="AF447" s="212"/>
      <c r="AG447" s="212" t="s">
        <v>228</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5">
      <c r="A448" s="249">
        <v>134</v>
      </c>
      <c r="B448" s="250" t="s">
        <v>727</v>
      </c>
      <c r="C448" s="266" t="s">
        <v>728</v>
      </c>
      <c r="D448" s="251" t="s">
        <v>247</v>
      </c>
      <c r="E448" s="252">
        <v>1</v>
      </c>
      <c r="F448" s="253"/>
      <c r="G448" s="254">
        <f>ROUND(E448*F448,2)</f>
        <v>0</v>
      </c>
      <c r="H448" s="235"/>
      <c r="I448" s="234">
        <f>ROUND(E448*H448,2)</f>
        <v>0</v>
      </c>
      <c r="J448" s="235"/>
      <c r="K448" s="234">
        <f>ROUND(E448*J448,2)</f>
        <v>0</v>
      </c>
      <c r="L448" s="234">
        <v>21</v>
      </c>
      <c r="M448" s="234">
        <f>G448*(1+L448/100)</f>
        <v>0</v>
      </c>
      <c r="N448" s="233">
        <v>9.1000000000000004E-3</v>
      </c>
      <c r="O448" s="233">
        <f>ROUND(E448*N448,2)</f>
        <v>0.01</v>
      </c>
      <c r="P448" s="233">
        <v>0</v>
      </c>
      <c r="Q448" s="233">
        <f>ROUND(E448*P448,2)</f>
        <v>0</v>
      </c>
      <c r="R448" s="234"/>
      <c r="S448" s="234" t="s">
        <v>222</v>
      </c>
      <c r="T448" s="234" t="s">
        <v>223</v>
      </c>
      <c r="U448" s="234">
        <v>0</v>
      </c>
      <c r="V448" s="234">
        <f>ROUND(E448*U448,2)</f>
        <v>0</v>
      </c>
      <c r="W448" s="234"/>
      <c r="X448" s="234" t="s">
        <v>260</v>
      </c>
      <c r="Y448" s="234" t="s">
        <v>225</v>
      </c>
      <c r="Z448" s="212"/>
      <c r="AA448" s="212"/>
      <c r="AB448" s="212"/>
      <c r="AC448" s="212"/>
      <c r="AD448" s="212"/>
      <c r="AE448" s="212"/>
      <c r="AF448" s="212"/>
      <c r="AG448" s="212" t="s">
        <v>261</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5">
      <c r="A449" s="230"/>
      <c r="B449" s="231"/>
      <c r="C449" s="267" t="s">
        <v>729</v>
      </c>
      <c r="D449" s="255"/>
      <c r="E449" s="255"/>
      <c r="F449" s="255"/>
      <c r="G449" s="255"/>
      <c r="H449" s="234"/>
      <c r="I449" s="234"/>
      <c r="J449" s="234"/>
      <c r="K449" s="234"/>
      <c r="L449" s="234"/>
      <c r="M449" s="234"/>
      <c r="N449" s="233"/>
      <c r="O449" s="233"/>
      <c r="P449" s="233"/>
      <c r="Q449" s="233"/>
      <c r="R449" s="234"/>
      <c r="S449" s="234"/>
      <c r="T449" s="234"/>
      <c r="U449" s="234"/>
      <c r="V449" s="234"/>
      <c r="W449" s="234"/>
      <c r="X449" s="234"/>
      <c r="Y449" s="234"/>
      <c r="Z449" s="212"/>
      <c r="AA449" s="212"/>
      <c r="AB449" s="212"/>
      <c r="AC449" s="212"/>
      <c r="AD449" s="212"/>
      <c r="AE449" s="212"/>
      <c r="AF449" s="212"/>
      <c r="AG449" s="212" t="s">
        <v>228</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5">
      <c r="A450" s="230"/>
      <c r="B450" s="231"/>
      <c r="C450" s="271" t="s">
        <v>722</v>
      </c>
      <c r="D450" s="262"/>
      <c r="E450" s="262"/>
      <c r="F450" s="262"/>
      <c r="G450" s="262"/>
      <c r="H450" s="234"/>
      <c r="I450" s="234"/>
      <c r="J450" s="234"/>
      <c r="K450" s="234"/>
      <c r="L450" s="234"/>
      <c r="M450" s="234"/>
      <c r="N450" s="233"/>
      <c r="O450" s="233"/>
      <c r="P450" s="233"/>
      <c r="Q450" s="233"/>
      <c r="R450" s="234"/>
      <c r="S450" s="234"/>
      <c r="T450" s="234"/>
      <c r="U450" s="234"/>
      <c r="V450" s="234"/>
      <c r="W450" s="234"/>
      <c r="X450" s="234"/>
      <c r="Y450" s="234"/>
      <c r="Z450" s="212"/>
      <c r="AA450" s="212"/>
      <c r="AB450" s="212"/>
      <c r="AC450" s="212"/>
      <c r="AD450" s="212"/>
      <c r="AE450" s="212"/>
      <c r="AF450" s="212"/>
      <c r="AG450" s="212" t="s">
        <v>228</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5">
      <c r="A451" s="230"/>
      <c r="B451" s="231"/>
      <c r="C451" s="271" t="s">
        <v>730</v>
      </c>
      <c r="D451" s="262"/>
      <c r="E451" s="262"/>
      <c r="F451" s="262"/>
      <c r="G451" s="262"/>
      <c r="H451" s="234"/>
      <c r="I451" s="234"/>
      <c r="J451" s="234"/>
      <c r="K451" s="234"/>
      <c r="L451" s="234"/>
      <c r="M451" s="234"/>
      <c r="N451" s="233"/>
      <c r="O451" s="233"/>
      <c r="P451" s="233"/>
      <c r="Q451" s="233"/>
      <c r="R451" s="234"/>
      <c r="S451" s="234"/>
      <c r="T451" s="234"/>
      <c r="U451" s="234"/>
      <c r="V451" s="234"/>
      <c r="W451" s="234"/>
      <c r="X451" s="234"/>
      <c r="Y451" s="234"/>
      <c r="Z451" s="212"/>
      <c r="AA451" s="212"/>
      <c r="AB451" s="212"/>
      <c r="AC451" s="212"/>
      <c r="AD451" s="212"/>
      <c r="AE451" s="212"/>
      <c r="AF451" s="212"/>
      <c r="AG451" s="212" t="s">
        <v>228</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5">
      <c r="A452" s="230"/>
      <c r="B452" s="231"/>
      <c r="C452" s="271" t="s">
        <v>326</v>
      </c>
      <c r="D452" s="262"/>
      <c r="E452" s="262"/>
      <c r="F452" s="262"/>
      <c r="G452" s="262"/>
      <c r="H452" s="234"/>
      <c r="I452" s="234"/>
      <c r="J452" s="234"/>
      <c r="K452" s="234"/>
      <c r="L452" s="234"/>
      <c r="M452" s="234"/>
      <c r="N452" s="233"/>
      <c r="O452" s="233"/>
      <c r="P452" s="233"/>
      <c r="Q452" s="233"/>
      <c r="R452" s="234"/>
      <c r="S452" s="234"/>
      <c r="T452" s="234"/>
      <c r="U452" s="234"/>
      <c r="V452" s="234"/>
      <c r="W452" s="234"/>
      <c r="X452" s="234"/>
      <c r="Y452" s="234"/>
      <c r="Z452" s="212"/>
      <c r="AA452" s="212"/>
      <c r="AB452" s="212"/>
      <c r="AC452" s="212"/>
      <c r="AD452" s="212"/>
      <c r="AE452" s="212"/>
      <c r="AF452" s="212"/>
      <c r="AG452" s="212" t="s">
        <v>228</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5">
      <c r="A453" s="230"/>
      <c r="B453" s="231"/>
      <c r="C453" s="271" t="s">
        <v>731</v>
      </c>
      <c r="D453" s="262"/>
      <c r="E453" s="262"/>
      <c r="F453" s="262"/>
      <c r="G453" s="262"/>
      <c r="H453" s="234"/>
      <c r="I453" s="234"/>
      <c r="J453" s="234"/>
      <c r="K453" s="234"/>
      <c r="L453" s="234"/>
      <c r="M453" s="234"/>
      <c r="N453" s="233"/>
      <c r="O453" s="233"/>
      <c r="P453" s="233"/>
      <c r="Q453" s="233"/>
      <c r="R453" s="234"/>
      <c r="S453" s="234"/>
      <c r="T453" s="234"/>
      <c r="U453" s="234"/>
      <c r="V453" s="234"/>
      <c r="W453" s="234"/>
      <c r="X453" s="234"/>
      <c r="Y453" s="234"/>
      <c r="Z453" s="212"/>
      <c r="AA453" s="212"/>
      <c r="AB453" s="212"/>
      <c r="AC453" s="212"/>
      <c r="AD453" s="212"/>
      <c r="AE453" s="212"/>
      <c r="AF453" s="212"/>
      <c r="AG453" s="212" t="s">
        <v>228</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5">
      <c r="A454" s="230"/>
      <c r="B454" s="231"/>
      <c r="C454" s="271" t="s">
        <v>724</v>
      </c>
      <c r="D454" s="262"/>
      <c r="E454" s="262"/>
      <c r="F454" s="262"/>
      <c r="G454" s="262"/>
      <c r="H454" s="234"/>
      <c r="I454" s="234"/>
      <c r="J454" s="234"/>
      <c r="K454" s="234"/>
      <c r="L454" s="234"/>
      <c r="M454" s="234"/>
      <c r="N454" s="233"/>
      <c r="O454" s="233"/>
      <c r="P454" s="233"/>
      <c r="Q454" s="233"/>
      <c r="R454" s="234"/>
      <c r="S454" s="234"/>
      <c r="T454" s="234"/>
      <c r="U454" s="234"/>
      <c r="V454" s="234"/>
      <c r="W454" s="234"/>
      <c r="X454" s="234"/>
      <c r="Y454" s="234"/>
      <c r="Z454" s="212"/>
      <c r="AA454" s="212"/>
      <c r="AB454" s="212"/>
      <c r="AC454" s="212"/>
      <c r="AD454" s="212"/>
      <c r="AE454" s="212"/>
      <c r="AF454" s="212"/>
      <c r="AG454" s="212" t="s">
        <v>228</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5">
      <c r="A455" s="230"/>
      <c r="B455" s="231"/>
      <c r="C455" s="271" t="s">
        <v>732</v>
      </c>
      <c r="D455" s="262"/>
      <c r="E455" s="262"/>
      <c r="F455" s="262"/>
      <c r="G455" s="262"/>
      <c r="H455" s="234"/>
      <c r="I455" s="234"/>
      <c r="J455" s="234"/>
      <c r="K455" s="234"/>
      <c r="L455" s="234"/>
      <c r="M455" s="234"/>
      <c r="N455" s="233"/>
      <c r="O455" s="233"/>
      <c r="P455" s="233"/>
      <c r="Q455" s="233"/>
      <c r="R455" s="234"/>
      <c r="S455" s="234"/>
      <c r="T455" s="234"/>
      <c r="U455" s="234"/>
      <c r="V455" s="234"/>
      <c r="W455" s="234"/>
      <c r="X455" s="234"/>
      <c r="Y455" s="234"/>
      <c r="Z455" s="212"/>
      <c r="AA455" s="212"/>
      <c r="AB455" s="212"/>
      <c r="AC455" s="212"/>
      <c r="AD455" s="212"/>
      <c r="AE455" s="212"/>
      <c r="AF455" s="212"/>
      <c r="AG455" s="212" t="s">
        <v>228</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5">
      <c r="A456" s="230"/>
      <c r="B456" s="231"/>
      <c r="C456" s="271" t="s">
        <v>733</v>
      </c>
      <c r="D456" s="262"/>
      <c r="E456" s="262"/>
      <c r="F456" s="262"/>
      <c r="G456" s="262"/>
      <c r="H456" s="234"/>
      <c r="I456" s="234"/>
      <c r="J456" s="234"/>
      <c r="K456" s="234"/>
      <c r="L456" s="234"/>
      <c r="M456" s="234"/>
      <c r="N456" s="233"/>
      <c r="O456" s="233"/>
      <c r="P456" s="233"/>
      <c r="Q456" s="233"/>
      <c r="R456" s="234"/>
      <c r="S456" s="234"/>
      <c r="T456" s="234"/>
      <c r="U456" s="234"/>
      <c r="V456" s="234"/>
      <c r="W456" s="234"/>
      <c r="X456" s="234"/>
      <c r="Y456" s="234"/>
      <c r="Z456" s="212"/>
      <c r="AA456" s="212"/>
      <c r="AB456" s="212"/>
      <c r="AC456" s="212"/>
      <c r="AD456" s="212"/>
      <c r="AE456" s="212"/>
      <c r="AF456" s="212"/>
      <c r="AG456" s="212" t="s">
        <v>228</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5">
      <c r="A457" s="230"/>
      <c r="B457" s="231"/>
      <c r="C457" s="271" t="s">
        <v>734</v>
      </c>
      <c r="D457" s="262"/>
      <c r="E457" s="262"/>
      <c r="F457" s="262"/>
      <c r="G457" s="262"/>
      <c r="H457" s="234"/>
      <c r="I457" s="234"/>
      <c r="J457" s="234"/>
      <c r="K457" s="234"/>
      <c r="L457" s="234"/>
      <c r="M457" s="234"/>
      <c r="N457" s="233"/>
      <c r="O457" s="233"/>
      <c r="P457" s="233"/>
      <c r="Q457" s="233"/>
      <c r="R457" s="234"/>
      <c r="S457" s="234"/>
      <c r="T457" s="234"/>
      <c r="U457" s="234"/>
      <c r="V457" s="234"/>
      <c r="W457" s="234"/>
      <c r="X457" s="234"/>
      <c r="Y457" s="234"/>
      <c r="Z457" s="212"/>
      <c r="AA457" s="212"/>
      <c r="AB457" s="212"/>
      <c r="AC457" s="212"/>
      <c r="AD457" s="212"/>
      <c r="AE457" s="212"/>
      <c r="AF457" s="212"/>
      <c r="AG457" s="212" t="s">
        <v>228</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5">
      <c r="A458" s="230"/>
      <c r="B458" s="231"/>
      <c r="C458" s="271" t="s">
        <v>735</v>
      </c>
      <c r="D458" s="262"/>
      <c r="E458" s="262"/>
      <c r="F458" s="262"/>
      <c r="G458" s="262"/>
      <c r="H458" s="234"/>
      <c r="I458" s="234"/>
      <c r="J458" s="234"/>
      <c r="K458" s="234"/>
      <c r="L458" s="234"/>
      <c r="M458" s="234"/>
      <c r="N458" s="233"/>
      <c r="O458" s="233"/>
      <c r="P458" s="233"/>
      <c r="Q458" s="233"/>
      <c r="R458" s="234"/>
      <c r="S458" s="234"/>
      <c r="T458" s="234"/>
      <c r="U458" s="234"/>
      <c r="V458" s="234"/>
      <c r="W458" s="234"/>
      <c r="X458" s="234"/>
      <c r="Y458" s="234"/>
      <c r="Z458" s="212"/>
      <c r="AA458" s="212"/>
      <c r="AB458" s="212"/>
      <c r="AC458" s="212"/>
      <c r="AD458" s="212"/>
      <c r="AE458" s="212"/>
      <c r="AF458" s="212"/>
      <c r="AG458" s="212" t="s">
        <v>228</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5">
      <c r="A459" s="230"/>
      <c r="B459" s="231"/>
      <c r="C459" s="271" t="s">
        <v>692</v>
      </c>
      <c r="D459" s="262"/>
      <c r="E459" s="262"/>
      <c r="F459" s="262"/>
      <c r="G459" s="262"/>
      <c r="H459" s="234"/>
      <c r="I459" s="234"/>
      <c r="J459" s="234"/>
      <c r="K459" s="234"/>
      <c r="L459" s="234"/>
      <c r="M459" s="234"/>
      <c r="N459" s="233"/>
      <c r="O459" s="233"/>
      <c r="P459" s="233"/>
      <c r="Q459" s="233"/>
      <c r="R459" s="234"/>
      <c r="S459" s="234"/>
      <c r="T459" s="234"/>
      <c r="U459" s="234"/>
      <c r="V459" s="234"/>
      <c r="W459" s="234"/>
      <c r="X459" s="234"/>
      <c r="Y459" s="234"/>
      <c r="Z459" s="212"/>
      <c r="AA459" s="212"/>
      <c r="AB459" s="212"/>
      <c r="AC459" s="212"/>
      <c r="AD459" s="212"/>
      <c r="AE459" s="212"/>
      <c r="AF459" s="212"/>
      <c r="AG459" s="212" t="s">
        <v>228</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5">
      <c r="A460" s="230"/>
      <c r="B460" s="231"/>
      <c r="C460" s="271" t="s">
        <v>693</v>
      </c>
      <c r="D460" s="262"/>
      <c r="E460" s="262"/>
      <c r="F460" s="262"/>
      <c r="G460" s="262"/>
      <c r="H460" s="234"/>
      <c r="I460" s="234"/>
      <c r="J460" s="234"/>
      <c r="K460" s="234"/>
      <c r="L460" s="234"/>
      <c r="M460" s="234"/>
      <c r="N460" s="233"/>
      <c r="O460" s="233"/>
      <c r="P460" s="233"/>
      <c r="Q460" s="233"/>
      <c r="R460" s="234"/>
      <c r="S460" s="234"/>
      <c r="T460" s="234"/>
      <c r="U460" s="234"/>
      <c r="V460" s="234"/>
      <c r="W460" s="234"/>
      <c r="X460" s="234"/>
      <c r="Y460" s="234"/>
      <c r="Z460" s="212"/>
      <c r="AA460" s="212"/>
      <c r="AB460" s="212"/>
      <c r="AC460" s="212"/>
      <c r="AD460" s="212"/>
      <c r="AE460" s="212"/>
      <c r="AF460" s="212"/>
      <c r="AG460" s="212" t="s">
        <v>228</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5">
      <c r="A461" s="249">
        <v>135</v>
      </c>
      <c r="B461" s="250" t="s">
        <v>736</v>
      </c>
      <c r="C461" s="266" t="s">
        <v>737</v>
      </c>
      <c r="D461" s="251" t="s">
        <v>247</v>
      </c>
      <c r="E461" s="252">
        <v>2</v>
      </c>
      <c r="F461" s="253"/>
      <c r="G461" s="254">
        <f>ROUND(E461*F461,2)</f>
        <v>0</v>
      </c>
      <c r="H461" s="235"/>
      <c r="I461" s="234">
        <f>ROUND(E461*H461,2)</f>
        <v>0</v>
      </c>
      <c r="J461" s="235"/>
      <c r="K461" s="234">
        <f>ROUND(E461*J461,2)</f>
        <v>0</v>
      </c>
      <c r="L461" s="234">
        <v>21</v>
      </c>
      <c r="M461" s="234">
        <f>G461*(1+L461/100)</f>
        <v>0</v>
      </c>
      <c r="N461" s="233">
        <v>2.0999999999999999E-3</v>
      </c>
      <c r="O461" s="233">
        <f>ROUND(E461*N461,2)</f>
        <v>0</v>
      </c>
      <c r="P461" s="233">
        <v>0</v>
      </c>
      <c r="Q461" s="233">
        <f>ROUND(E461*P461,2)</f>
        <v>0</v>
      </c>
      <c r="R461" s="234"/>
      <c r="S461" s="234" t="s">
        <v>222</v>
      </c>
      <c r="T461" s="234" t="s">
        <v>223</v>
      </c>
      <c r="U461" s="234">
        <v>0</v>
      </c>
      <c r="V461" s="234">
        <f>ROUND(E461*U461,2)</f>
        <v>0</v>
      </c>
      <c r="W461" s="234"/>
      <c r="X461" s="234" t="s">
        <v>260</v>
      </c>
      <c r="Y461" s="234" t="s">
        <v>225</v>
      </c>
      <c r="Z461" s="212"/>
      <c r="AA461" s="212"/>
      <c r="AB461" s="212"/>
      <c r="AC461" s="212"/>
      <c r="AD461" s="212"/>
      <c r="AE461" s="212"/>
      <c r="AF461" s="212"/>
      <c r="AG461" s="212" t="s">
        <v>261</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5">
      <c r="A462" s="230"/>
      <c r="B462" s="231"/>
      <c r="C462" s="267" t="s">
        <v>738</v>
      </c>
      <c r="D462" s="255"/>
      <c r="E462" s="255"/>
      <c r="F462" s="255"/>
      <c r="G462" s="255"/>
      <c r="H462" s="234"/>
      <c r="I462" s="234"/>
      <c r="J462" s="234"/>
      <c r="K462" s="234"/>
      <c r="L462" s="234"/>
      <c r="M462" s="234"/>
      <c r="N462" s="233"/>
      <c r="O462" s="233"/>
      <c r="P462" s="233"/>
      <c r="Q462" s="233"/>
      <c r="R462" s="234"/>
      <c r="S462" s="234"/>
      <c r="T462" s="234"/>
      <c r="U462" s="234"/>
      <c r="V462" s="234"/>
      <c r="W462" s="234"/>
      <c r="X462" s="234"/>
      <c r="Y462" s="234"/>
      <c r="Z462" s="212"/>
      <c r="AA462" s="212"/>
      <c r="AB462" s="212"/>
      <c r="AC462" s="212"/>
      <c r="AD462" s="212"/>
      <c r="AE462" s="212"/>
      <c r="AF462" s="212"/>
      <c r="AG462" s="212" t="s">
        <v>228</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5">
      <c r="A463" s="230"/>
      <c r="B463" s="231"/>
      <c r="C463" s="271" t="s">
        <v>722</v>
      </c>
      <c r="D463" s="262"/>
      <c r="E463" s="262"/>
      <c r="F463" s="262"/>
      <c r="G463" s="262"/>
      <c r="H463" s="234"/>
      <c r="I463" s="234"/>
      <c r="J463" s="234"/>
      <c r="K463" s="234"/>
      <c r="L463" s="234"/>
      <c r="M463" s="234"/>
      <c r="N463" s="233"/>
      <c r="O463" s="233"/>
      <c r="P463" s="233"/>
      <c r="Q463" s="233"/>
      <c r="R463" s="234"/>
      <c r="S463" s="234"/>
      <c r="T463" s="234"/>
      <c r="U463" s="234"/>
      <c r="V463" s="234"/>
      <c r="W463" s="234"/>
      <c r="X463" s="234"/>
      <c r="Y463" s="234"/>
      <c r="Z463" s="212"/>
      <c r="AA463" s="212"/>
      <c r="AB463" s="212"/>
      <c r="AC463" s="212"/>
      <c r="AD463" s="212"/>
      <c r="AE463" s="212"/>
      <c r="AF463" s="212"/>
      <c r="AG463" s="212" t="s">
        <v>228</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5">
      <c r="A464" s="230"/>
      <c r="B464" s="231"/>
      <c r="C464" s="271" t="s">
        <v>739</v>
      </c>
      <c r="D464" s="262"/>
      <c r="E464" s="262"/>
      <c r="F464" s="262"/>
      <c r="G464" s="262"/>
      <c r="H464" s="234"/>
      <c r="I464" s="234"/>
      <c r="J464" s="234"/>
      <c r="K464" s="234"/>
      <c r="L464" s="234"/>
      <c r="M464" s="234"/>
      <c r="N464" s="233"/>
      <c r="O464" s="233"/>
      <c r="P464" s="233"/>
      <c r="Q464" s="233"/>
      <c r="R464" s="234"/>
      <c r="S464" s="234"/>
      <c r="T464" s="234"/>
      <c r="U464" s="234"/>
      <c r="V464" s="234"/>
      <c r="W464" s="234"/>
      <c r="X464" s="234"/>
      <c r="Y464" s="234"/>
      <c r="Z464" s="212"/>
      <c r="AA464" s="212"/>
      <c r="AB464" s="212"/>
      <c r="AC464" s="212"/>
      <c r="AD464" s="212"/>
      <c r="AE464" s="212"/>
      <c r="AF464" s="212"/>
      <c r="AG464" s="212" t="s">
        <v>228</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5">
      <c r="A465" s="230"/>
      <c r="B465" s="231"/>
      <c r="C465" s="271" t="s">
        <v>740</v>
      </c>
      <c r="D465" s="262"/>
      <c r="E465" s="262"/>
      <c r="F465" s="262"/>
      <c r="G465" s="262"/>
      <c r="H465" s="234"/>
      <c r="I465" s="234"/>
      <c r="J465" s="234"/>
      <c r="K465" s="234"/>
      <c r="L465" s="234"/>
      <c r="M465" s="234"/>
      <c r="N465" s="233"/>
      <c r="O465" s="233"/>
      <c r="P465" s="233"/>
      <c r="Q465" s="233"/>
      <c r="R465" s="234"/>
      <c r="S465" s="234"/>
      <c r="T465" s="234"/>
      <c r="U465" s="234"/>
      <c r="V465" s="234"/>
      <c r="W465" s="234"/>
      <c r="X465" s="234"/>
      <c r="Y465" s="234"/>
      <c r="Z465" s="212"/>
      <c r="AA465" s="212"/>
      <c r="AB465" s="212"/>
      <c r="AC465" s="212"/>
      <c r="AD465" s="212"/>
      <c r="AE465" s="212"/>
      <c r="AF465" s="212"/>
      <c r="AG465" s="212" t="s">
        <v>228</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5">
      <c r="A466" s="230"/>
      <c r="B466" s="231"/>
      <c r="C466" s="271" t="s">
        <v>741</v>
      </c>
      <c r="D466" s="262"/>
      <c r="E466" s="262"/>
      <c r="F466" s="262"/>
      <c r="G466" s="262"/>
      <c r="H466" s="234"/>
      <c r="I466" s="234"/>
      <c r="J466" s="234"/>
      <c r="K466" s="234"/>
      <c r="L466" s="234"/>
      <c r="M466" s="234"/>
      <c r="N466" s="233"/>
      <c r="O466" s="233"/>
      <c r="P466" s="233"/>
      <c r="Q466" s="233"/>
      <c r="R466" s="234"/>
      <c r="S466" s="234"/>
      <c r="T466" s="234"/>
      <c r="U466" s="234"/>
      <c r="V466" s="234"/>
      <c r="W466" s="234"/>
      <c r="X466" s="234"/>
      <c r="Y466" s="234"/>
      <c r="Z466" s="212"/>
      <c r="AA466" s="212"/>
      <c r="AB466" s="212"/>
      <c r="AC466" s="212"/>
      <c r="AD466" s="212"/>
      <c r="AE466" s="212"/>
      <c r="AF466" s="212"/>
      <c r="AG466" s="212" t="s">
        <v>228</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5">
      <c r="A467" s="230"/>
      <c r="B467" s="231"/>
      <c r="C467" s="271" t="s">
        <v>326</v>
      </c>
      <c r="D467" s="262"/>
      <c r="E467" s="262"/>
      <c r="F467" s="262"/>
      <c r="G467" s="262"/>
      <c r="H467" s="234"/>
      <c r="I467" s="234"/>
      <c r="J467" s="234"/>
      <c r="K467" s="234"/>
      <c r="L467" s="234"/>
      <c r="M467" s="234"/>
      <c r="N467" s="233"/>
      <c r="O467" s="233"/>
      <c r="P467" s="233"/>
      <c r="Q467" s="233"/>
      <c r="R467" s="234"/>
      <c r="S467" s="234"/>
      <c r="T467" s="234"/>
      <c r="U467" s="234"/>
      <c r="V467" s="234"/>
      <c r="W467" s="234"/>
      <c r="X467" s="234"/>
      <c r="Y467" s="234"/>
      <c r="Z467" s="212"/>
      <c r="AA467" s="212"/>
      <c r="AB467" s="212"/>
      <c r="AC467" s="212"/>
      <c r="AD467" s="212"/>
      <c r="AE467" s="212"/>
      <c r="AF467" s="212"/>
      <c r="AG467" s="212" t="s">
        <v>228</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5">
      <c r="A468" s="230"/>
      <c r="B468" s="231"/>
      <c r="C468" s="271" t="s">
        <v>625</v>
      </c>
      <c r="D468" s="262"/>
      <c r="E468" s="262"/>
      <c r="F468" s="262"/>
      <c r="G468" s="262"/>
      <c r="H468" s="234"/>
      <c r="I468" s="234"/>
      <c r="J468" s="234"/>
      <c r="K468" s="234"/>
      <c r="L468" s="234"/>
      <c r="M468" s="234"/>
      <c r="N468" s="233"/>
      <c r="O468" s="233"/>
      <c r="P468" s="233"/>
      <c r="Q468" s="233"/>
      <c r="R468" s="234"/>
      <c r="S468" s="234"/>
      <c r="T468" s="234"/>
      <c r="U468" s="234"/>
      <c r="V468" s="234"/>
      <c r="W468" s="234"/>
      <c r="X468" s="234"/>
      <c r="Y468" s="234"/>
      <c r="Z468" s="212"/>
      <c r="AA468" s="212"/>
      <c r="AB468" s="212"/>
      <c r="AC468" s="212"/>
      <c r="AD468" s="212"/>
      <c r="AE468" s="212"/>
      <c r="AF468" s="212"/>
      <c r="AG468" s="212" t="s">
        <v>228</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5">
      <c r="A469" s="230"/>
      <c r="B469" s="231"/>
      <c r="C469" s="271" t="s">
        <v>742</v>
      </c>
      <c r="D469" s="262"/>
      <c r="E469" s="262"/>
      <c r="F469" s="262"/>
      <c r="G469" s="262"/>
      <c r="H469" s="234"/>
      <c r="I469" s="234"/>
      <c r="J469" s="234"/>
      <c r="K469" s="234"/>
      <c r="L469" s="234"/>
      <c r="M469" s="234"/>
      <c r="N469" s="233"/>
      <c r="O469" s="233"/>
      <c r="P469" s="233"/>
      <c r="Q469" s="233"/>
      <c r="R469" s="234"/>
      <c r="S469" s="234"/>
      <c r="T469" s="234"/>
      <c r="U469" s="234"/>
      <c r="V469" s="234"/>
      <c r="W469" s="234"/>
      <c r="X469" s="234"/>
      <c r="Y469" s="234"/>
      <c r="Z469" s="212"/>
      <c r="AA469" s="212"/>
      <c r="AB469" s="212"/>
      <c r="AC469" s="212"/>
      <c r="AD469" s="212"/>
      <c r="AE469" s="212"/>
      <c r="AF469" s="212"/>
      <c r="AG469" s="212" t="s">
        <v>228</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5">
      <c r="A470" s="230"/>
      <c r="B470" s="231"/>
      <c r="C470" s="271" t="s">
        <v>743</v>
      </c>
      <c r="D470" s="262"/>
      <c r="E470" s="262"/>
      <c r="F470" s="262"/>
      <c r="G470" s="262"/>
      <c r="H470" s="234"/>
      <c r="I470" s="234"/>
      <c r="J470" s="234"/>
      <c r="K470" s="234"/>
      <c r="L470" s="234"/>
      <c r="M470" s="234"/>
      <c r="N470" s="233"/>
      <c r="O470" s="233"/>
      <c r="P470" s="233"/>
      <c r="Q470" s="233"/>
      <c r="R470" s="234"/>
      <c r="S470" s="234"/>
      <c r="T470" s="234"/>
      <c r="U470" s="234"/>
      <c r="V470" s="234"/>
      <c r="W470" s="234"/>
      <c r="X470" s="234"/>
      <c r="Y470" s="234"/>
      <c r="Z470" s="212"/>
      <c r="AA470" s="212"/>
      <c r="AB470" s="212"/>
      <c r="AC470" s="212"/>
      <c r="AD470" s="212"/>
      <c r="AE470" s="212"/>
      <c r="AF470" s="212"/>
      <c r="AG470" s="212" t="s">
        <v>228</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5">
      <c r="A471" s="249">
        <v>136</v>
      </c>
      <c r="B471" s="250" t="s">
        <v>744</v>
      </c>
      <c r="C471" s="266" t="s">
        <v>745</v>
      </c>
      <c r="D471" s="251" t="s">
        <v>247</v>
      </c>
      <c r="E471" s="252">
        <v>19</v>
      </c>
      <c r="F471" s="253"/>
      <c r="G471" s="254">
        <f>ROUND(E471*F471,2)</f>
        <v>0</v>
      </c>
      <c r="H471" s="235"/>
      <c r="I471" s="234">
        <f>ROUND(E471*H471,2)</f>
        <v>0</v>
      </c>
      <c r="J471" s="235"/>
      <c r="K471" s="234">
        <f>ROUND(E471*J471,2)</f>
        <v>0</v>
      </c>
      <c r="L471" s="234">
        <v>21</v>
      </c>
      <c r="M471" s="234">
        <f>G471*(1+L471/100)</f>
        <v>0</v>
      </c>
      <c r="N471" s="233">
        <v>2.7299999999999998E-3</v>
      </c>
      <c r="O471" s="233">
        <f>ROUND(E471*N471,2)</f>
        <v>0.05</v>
      </c>
      <c r="P471" s="233">
        <v>0</v>
      </c>
      <c r="Q471" s="233">
        <f>ROUND(E471*P471,2)</f>
        <v>0</v>
      </c>
      <c r="R471" s="234"/>
      <c r="S471" s="234" t="s">
        <v>222</v>
      </c>
      <c r="T471" s="234" t="s">
        <v>223</v>
      </c>
      <c r="U471" s="234">
        <v>0</v>
      </c>
      <c r="V471" s="234">
        <f>ROUND(E471*U471,2)</f>
        <v>0</v>
      </c>
      <c r="W471" s="234"/>
      <c r="X471" s="234" t="s">
        <v>260</v>
      </c>
      <c r="Y471" s="234" t="s">
        <v>225</v>
      </c>
      <c r="Z471" s="212"/>
      <c r="AA471" s="212"/>
      <c r="AB471" s="212"/>
      <c r="AC471" s="212"/>
      <c r="AD471" s="212"/>
      <c r="AE471" s="212"/>
      <c r="AF471" s="212"/>
      <c r="AG471" s="212" t="s">
        <v>261</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2" x14ac:dyDescent="0.25">
      <c r="A472" s="230"/>
      <c r="B472" s="231"/>
      <c r="C472" s="267" t="s">
        <v>738</v>
      </c>
      <c r="D472" s="255"/>
      <c r="E472" s="255"/>
      <c r="F472" s="255"/>
      <c r="G472" s="255"/>
      <c r="H472" s="234"/>
      <c r="I472" s="234"/>
      <c r="J472" s="234"/>
      <c r="K472" s="234"/>
      <c r="L472" s="234"/>
      <c r="M472" s="234"/>
      <c r="N472" s="233"/>
      <c r="O472" s="233"/>
      <c r="P472" s="233"/>
      <c r="Q472" s="233"/>
      <c r="R472" s="234"/>
      <c r="S472" s="234"/>
      <c r="T472" s="234"/>
      <c r="U472" s="234"/>
      <c r="V472" s="234"/>
      <c r="W472" s="234"/>
      <c r="X472" s="234"/>
      <c r="Y472" s="234"/>
      <c r="Z472" s="212"/>
      <c r="AA472" s="212"/>
      <c r="AB472" s="212"/>
      <c r="AC472" s="212"/>
      <c r="AD472" s="212"/>
      <c r="AE472" s="212"/>
      <c r="AF472" s="212"/>
      <c r="AG472" s="212" t="s">
        <v>228</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5">
      <c r="A473" s="230"/>
      <c r="B473" s="231"/>
      <c r="C473" s="271" t="s">
        <v>722</v>
      </c>
      <c r="D473" s="262"/>
      <c r="E473" s="262"/>
      <c r="F473" s="262"/>
      <c r="G473" s="262"/>
      <c r="H473" s="234"/>
      <c r="I473" s="234"/>
      <c r="J473" s="234"/>
      <c r="K473" s="234"/>
      <c r="L473" s="234"/>
      <c r="M473" s="234"/>
      <c r="N473" s="233"/>
      <c r="O473" s="233"/>
      <c r="P473" s="233"/>
      <c r="Q473" s="233"/>
      <c r="R473" s="234"/>
      <c r="S473" s="234"/>
      <c r="T473" s="234"/>
      <c r="U473" s="234"/>
      <c r="V473" s="234"/>
      <c r="W473" s="234"/>
      <c r="X473" s="234"/>
      <c r="Y473" s="234"/>
      <c r="Z473" s="212"/>
      <c r="AA473" s="212"/>
      <c r="AB473" s="212"/>
      <c r="AC473" s="212"/>
      <c r="AD473" s="212"/>
      <c r="AE473" s="212"/>
      <c r="AF473" s="212"/>
      <c r="AG473" s="212" t="s">
        <v>228</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5">
      <c r="A474" s="230"/>
      <c r="B474" s="231"/>
      <c r="C474" s="271" t="s">
        <v>746</v>
      </c>
      <c r="D474" s="262"/>
      <c r="E474" s="262"/>
      <c r="F474" s="262"/>
      <c r="G474" s="262"/>
      <c r="H474" s="234"/>
      <c r="I474" s="234"/>
      <c r="J474" s="234"/>
      <c r="K474" s="234"/>
      <c r="L474" s="234"/>
      <c r="M474" s="234"/>
      <c r="N474" s="233"/>
      <c r="O474" s="233"/>
      <c r="P474" s="233"/>
      <c r="Q474" s="233"/>
      <c r="R474" s="234"/>
      <c r="S474" s="234"/>
      <c r="T474" s="234"/>
      <c r="U474" s="234"/>
      <c r="V474" s="234"/>
      <c r="W474" s="234"/>
      <c r="X474" s="234"/>
      <c r="Y474" s="234"/>
      <c r="Z474" s="212"/>
      <c r="AA474" s="212"/>
      <c r="AB474" s="212"/>
      <c r="AC474" s="212"/>
      <c r="AD474" s="212"/>
      <c r="AE474" s="212"/>
      <c r="AF474" s="212"/>
      <c r="AG474" s="212" t="s">
        <v>228</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5">
      <c r="A475" s="230"/>
      <c r="B475" s="231"/>
      <c r="C475" s="271" t="s">
        <v>740</v>
      </c>
      <c r="D475" s="262"/>
      <c r="E475" s="262"/>
      <c r="F475" s="262"/>
      <c r="G475" s="262"/>
      <c r="H475" s="234"/>
      <c r="I475" s="234"/>
      <c r="J475" s="234"/>
      <c r="K475" s="234"/>
      <c r="L475" s="234"/>
      <c r="M475" s="234"/>
      <c r="N475" s="233"/>
      <c r="O475" s="233"/>
      <c r="P475" s="233"/>
      <c r="Q475" s="233"/>
      <c r="R475" s="234"/>
      <c r="S475" s="234"/>
      <c r="T475" s="234"/>
      <c r="U475" s="234"/>
      <c r="V475" s="234"/>
      <c r="W475" s="234"/>
      <c r="X475" s="234"/>
      <c r="Y475" s="234"/>
      <c r="Z475" s="212"/>
      <c r="AA475" s="212"/>
      <c r="AB475" s="212"/>
      <c r="AC475" s="212"/>
      <c r="AD475" s="212"/>
      <c r="AE475" s="212"/>
      <c r="AF475" s="212"/>
      <c r="AG475" s="212" t="s">
        <v>228</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5">
      <c r="A476" s="230"/>
      <c r="B476" s="231"/>
      <c r="C476" s="271" t="s">
        <v>741</v>
      </c>
      <c r="D476" s="262"/>
      <c r="E476" s="262"/>
      <c r="F476" s="262"/>
      <c r="G476" s="262"/>
      <c r="H476" s="234"/>
      <c r="I476" s="234"/>
      <c r="J476" s="234"/>
      <c r="K476" s="234"/>
      <c r="L476" s="234"/>
      <c r="M476" s="234"/>
      <c r="N476" s="233"/>
      <c r="O476" s="233"/>
      <c r="P476" s="233"/>
      <c r="Q476" s="233"/>
      <c r="R476" s="234"/>
      <c r="S476" s="234"/>
      <c r="T476" s="234"/>
      <c r="U476" s="234"/>
      <c r="V476" s="234"/>
      <c r="W476" s="234"/>
      <c r="X476" s="234"/>
      <c r="Y476" s="234"/>
      <c r="Z476" s="212"/>
      <c r="AA476" s="212"/>
      <c r="AB476" s="212"/>
      <c r="AC476" s="212"/>
      <c r="AD476" s="212"/>
      <c r="AE476" s="212"/>
      <c r="AF476" s="212"/>
      <c r="AG476" s="212" t="s">
        <v>228</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5">
      <c r="A477" s="230"/>
      <c r="B477" s="231"/>
      <c r="C477" s="271" t="s">
        <v>326</v>
      </c>
      <c r="D477" s="262"/>
      <c r="E477" s="262"/>
      <c r="F477" s="262"/>
      <c r="G477" s="262"/>
      <c r="H477" s="234"/>
      <c r="I477" s="234"/>
      <c r="J477" s="234"/>
      <c r="K477" s="234"/>
      <c r="L477" s="234"/>
      <c r="M477" s="234"/>
      <c r="N477" s="233"/>
      <c r="O477" s="233"/>
      <c r="P477" s="233"/>
      <c r="Q477" s="233"/>
      <c r="R477" s="234"/>
      <c r="S477" s="234"/>
      <c r="T477" s="234"/>
      <c r="U477" s="234"/>
      <c r="V477" s="234"/>
      <c r="W477" s="234"/>
      <c r="X477" s="234"/>
      <c r="Y477" s="234"/>
      <c r="Z477" s="212"/>
      <c r="AA477" s="212"/>
      <c r="AB477" s="212"/>
      <c r="AC477" s="212"/>
      <c r="AD477" s="212"/>
      <c r="AE477" s="212"/>
      <c r="AF477" s="212"/>
      <c r="AG477" s="212" t="s">
        <v>228</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5">
      <c r="A478" s="230"/>
      <c r="B478" s="231"/>
      <c r="C478" s="271" t="s">
        <v>625</v>
      </c>
      <c r="D478" s="262"/>
      <c r="E478" s="262"/>
      <c r="F478" s="262"/>
      <c r="G478" s="262"/>
      <c r="H478" s="234"/>
      <c r="I478" s="234"/>
      <c r="J478" s="234"/>
      <c r="K478" s="234"/>
      <c r="L478" s="234"/>
      <c r="M478" s="234"/>
      <c r="N478" s="233"/>
      <c r="O478" s="233"/>
      <c r="P478" s="233"/>
      <c r="Q478" s="233"/>
      <c r="R478" s="234"/>
      <c r="S478" s="234"/>
      <c r="T478" s="234"/>
      <c r="U478" s="234"/>
      <c r="V478" s="234"/>
      <c r="W478" s="234"/>
      <c r="X478" s="234"/>
      <c r="Y478" s="234"/>
      <c r="Z478" s="212"/>
      <c r="AA478" s="212"/>
      <c r="AB478" s="212"/>
      <c r="AC478" s="212"/>
      <c r="AD478" s="212"/>
      <c r="AE478" s="212"/>
      <c r="AF478" s="212"/>
      <c r="AG478" s="212" t="s">
        <v>228</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5">
      <c r="A479" s="230"/>
      <c r="B479" s="231"/>
      <c r="C479" s="271" t="s">
        <v>742</v>
      </c>
      <c r="D479" s="262"/>
      <c r="E479" s="262"/>
      <c r="F479" s="262"/>
      <c r="G479" s="262"/>
      <c r="H479" s="234"/>
      <c r="I479" s="234"/>
      <c r="J479" s="234"/>
      <c r="K479" s="234"/>
      <c r="L479" s="234"/>
      <c r="M479" s="234"/>
      <c r="N479" s="233"/>
      <c r="O479" s="233"/>
      <c r="P479" s="233"/>
      <c r="Q479" s="233"/>
      <c r="R479" s="234"/>
      <c r="S479" s="234"/>
      <c r="T479" s="234"/>
      <c r="U479" s="234"/>
      <c r="V479" s="234"/>
      <c r="W479" s="234"/>
      <c r="X479" s="234"/>
      <c r="Y479" s="234"/>
      <c r="Z479" s="212"/>
      <c r="AA479" s="212"/>
      <c r="AB479" s="212"/>
      <c r="AC479" s="212"/>
      <c r="AD479" s="212"/>
      <c r="AE479" s="212"/>
      <c r="AF479" s="212"/>
      <c r="AG479" s="212" t="s">
        <v>228</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5">
      <c r="A480" s="230"/>
      <c r="B480" s="231"/>
      <c r="C480" s="271" t="s">
        <v>743</v>
      </c>
      <c r="D480" s="262"/>
      <c r="E480" s="262"/>
      <c r="F480" s="262"/>
      <c r="G480" s="262"/>
      <c r="H480" s="234"/>
      <c r="I480" s="234"/>
      <c r="J480" s="234"/>
      <c r="K480" s="234"/>
      <c r="L480" s="234"/>
      <c r="M480" s="234"/>
      <c r="N480" s="233"/>
      <c r="O480" s="233"/>
      <c r="P480" s="233"/>
      <c r="Q480" s="233"/>
      <c r="R480" s="234"/>
      <c r="S480" s="234"/>
      <c r="T480" s="234"/>
      <c r="U480" s="234"/>
      <c r="V480" s="234"/>
      <c r="W480" s="234"/>
      <c r="X480" s="234"/>
      <c r="Y480" s="234"/>
      <c r="Z480" s="212"/>
      <c r="AA480" s="212"/>
      <c r="AB480" s="212"/>
      <c r="AC480" s="212"/>
      <c r="AD480" s="212"/>
      <c r="AE480" s="212"/>
      <c r="AF480" s="212"/>
      <c r="AG480" s="212" t="s">
        <v>228</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ht="20.399999999999999" outlineLevel="1" x14ac:dyDescent="0.25">
      <c r="A481" s="249">
        <v>137</v>
      </c>
      <c r="B481" s="250" t="s">
        <v>747</v>
      </c>
      <c r="C481" s="266" t="s">
        <v>748</v>
      </c>
      <c r="D481" s="251" t="s">
        <v>265</v>
      </c>
      <c r="E481" s="252">
        <v>19.514559999999999</v>
      </c>
      <c r="F481" s="253"/>
      <c r="G481" s="254">
        <f>ROUND(E481*F481,2)</f>
        <v>0</v>
      </c>
      <c r="H481" s="235"/>
      <c r="I481" s="234">
        <f>ROUND(E481*H481,2)</f>
        <v>0</v>
      </c>
      <c r="J481" s="235"/>
      <c r="K481" s="234">
        <f>ROUND(E481*J481,2)</f>
        <v>0</v>
      </c>
      <c r="L481" s="234">
        <v>21</v>
      </c>
      <c r="M481" s="234">
        <f>G481*(1+L481/100)</f>
        <v>0</v>
      </c>
      <c r="N481" s="233">
        <v>9.7999999999999997E-3</v>
      </c>
      <c r="O481" s="233">
        <f>ROUND(E481*N481,2)</f>
        <v>0.19</v>
      </c>
      <c r="P481" s="233">
        <v>0</v>
      </c>
      <c r="Q481" s="233">
        <f>ROUND(E481*P481,2)</f>
        <v>0</v>
      </c>
      <c r="R481" s="234" t="s">
        <v>259</v>
      </c>
      <c r="S481" s="234" t="s">
        <v>232</v>
      </c>
      <c r="T481" s="234" t="s">
        <v>232</v>
      </c>
      <c r="U481" s="234">
        <v>0</v>
      </c>
      <c r="V481" s="234">
        <f>ROUND(E481*U481,2)</f>
        <v>0</v>
      </c>
      <c r="W481" s="234"/>
      <c r="X481" s="234" t="s">
        <v>260</v>
      </c>
      <c r="Y481" s="234" t="s">
        <v>225</v>
      </c>
      <c r="Z481" s="212"/>
      <c r="AA481" s="212"/>
      <c r="AB481" s="212"/>
      <c r="AC481" s="212"/>
      <c r="AD481" s="212"/>
      <c r="AE481" s="212"/>
      <c r="AF481" s="212"/>
      <c r="AG481" s="212" t="s">
        <v>261</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5">
      <c r="A482" s="230"/>
      <c r="B482" s="231"/>
      <c r="C482" s="268" t="s">
        <v>749</v>
      </c>
      <c r="D482" s="236"/>
      <c r="E482" s="237">
        <v>19.514559999999999</v>
      </c>
      <c r="F482" s="234"/>
      <c r="G482" s="234"/>
      <c r="H482" s="234"/>
      <c r="I482" s="234"/>
      <c r="J482" s="234"/>
      <c r="K482" s="234"/>
      <c r="L482" s="234"/>
      <c r="M482" s="234"/>
      <c r="N482" s="233"/>
      <c r="O482" s="233"/>
      <c r="P482" s="233"/>
      <c r="Q482" s="233"/>
      <c r="R482" s="234"/>
      <c r="S482" s="234"/>
      <c r="T482" s="234"/>
      <c r="U482" s="234"/>
      <c r="V482" s="234"/>
      <c r="W482" s="234"/>
      <c r="X482" s="234"/>
      <c r="Y482" s="234"/>
      <c r="Z482" s="212"/>
      <c r="AA482" s="212"/>
      <c r="AB482" s="212"/>
      <c r="AC482" s="212"/>
      <c r="AD482" s="212"/>
      <c r="AE482" s="212"/>
      <c r="AF482" s="212"/>
      <c r="AG482" s="212" t="s">
        <v>236</v>
      </c>
      <c r="AH482" s="212">
        <v>5</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5">
      <c r="A483" s="249">
        <v>138</v>
      </c>
      <c r="B483" s="250" t="s">
        <v>750</v>
      </c>
      <c r="C483" s="266" t="s">
        <v>751</v>
      </c>
      <c r="D483" s="251" t="s">
        <v>231</v>
      </c>
      <c r="E483" s="252">
        <v>107.72320000000001</v>
      </c>
      <c r="F483" s="253"/>
      <c r="G483" s="254">
        <f>ROUND(E483*F483,2)</f>
        <v>0</v>
      </c>
      <c r="H483" s="235"/>
      <c r="I483" s="234">
        <f>ROUND(E483*H483,2)</f>
        <v>0</v>
      </c>
      <c r="J483" s="235"/>
      <c r="K483" s="234">
        <f>ROUND(E483*J483,2)</f>
        <v>0</v>
      </c>
      <c r="L483" s="234">
        <v>21</v>
      </c>
      <c r="M483" s="234">
        <f>G483*(1+L483/100)</f>
        <v>0</v>
      </c>
      <c r="N483" s="233">
        <v>0</v>
      </c>
      <c r="O483" s="233">
        <f>ROUND(E483*N483,2)</f>
        <v>0</v>
      </c>
      <c r="P483" s="233">
        <v>0</v>
      </c>
      <c r="Q483" s="233">
        <f>ROUND(E483*P483,2)</f>
        <v>0</v>
      </c>
      <c r="R483" s="234" t="s">
        <v>259</v>
      </c>
      <c r="S483" s="234" t="s">
        <v>232</v>
      </c>
      <c r="T483" s="234" t="s">
        <v>232</v>
      </c>
      <c r="U483" s="234">
        <v>0</v>
      </c>
      <c r="V483" s="234">
        <f>ROUND(E483*U483,2)</f>
        <v>0</v>
      </c>
      <c r="W483" s="234"/>
      <c r="X483" s="234" t="s">
        <v>260</v>
      </c>
      <c r="Y483" s="234" t="s">
        <v>225</v>
      </c>
      <c r="Z483" s="212"/>
      <c r="AA483" s="212"/>
      <c r="AB483" s="212"/>
      <c r="AC483" s="212"/>
      <c r="AD483" s="212"/>
      <c r="AE483" s="212"/>
      <c r="AF483" s="212"/>
      <c r="AG483" s="212" t="s">
        <v>261</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5">
      <c r="A484" s="230"/>
      <c r="B484" s="231"/>
      <c r="C484" s="268" t="s">
        <v>752</v>
      </c>
      <c r="D484" s="236"/>
      <c r="E484" s="237">
        <v>107.72320000000001</v>
      </c>
      <c r="F484" s="234"/>
      <c r="G484" s="234"/>
      <c r="H484" s="234"/>
      <c r="I484" s="234"/>
      <c r="J484" s="234"/>
      <c r="K484" s="234"/>
      <c r="L484" s="234"/>
      <c r="M484" s="234"/>
      <c r="N484" s="233"/>
      <c r="O484" s="233"/>
      <c r="P484" s="233"/>
      <c r="Q484" s="233"/>
      <c r="R484" s="234"/>
      <c r="S484" s="234"/>
      <c r="T484" s="234"/>
      <c r="U484" s="234"/>
      <c r="V484" s="234"/>
      <c r="W484" s="234"/>
      <c r="X484" s="234"/>
      <c r="Y484" s="234"/>
      <c r="Z484" s="212"/>
      <c r="AA484" s="212"/>
      <c r="AB484" s="212"/>
      <c r="AC484" s="212"/>
      <c r="AD484" s="212"/>
      <c r="AE484" s="212"/>
      <c r="AF484" s="212"/>
      <c r="AG484" s="212" t="s">
        <v>236</v>
      </c>
      <c r="AH484" s="212">
        <v>5</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5">
      <c r="A485" s="256">
        <v>139</v>
      </c>
      <c r="B485" s="257" t="s">
        <v>753</v>
      </c>
      <c r="C485" s="269" t="s">
        <v>754</v>
      </c>
      <c r="D485" s="258" t="s">
        <v>239</v>
      </c>
      <c r="E485" s="259">
        <v>1.71852</v>
      </c>
      <c r="F485" s="260"/>
      <c r="G485" s="261">
        <f>ROUND(E485*F485,2)</f>
        <v>0</v>
      </c>
      <c r="H485" s="235"/>
      <c r="I485" s="234">
        <f>ROUND(E485*H485,2)</f>
        <v>0</v>
      </c>
      <c r="J485" s="235"/>
      <c r="K485" s="234">
        <f>ROUND(E485*J485,2)</f>
        <v>0</v>
      </c>
      <c r="L485" s="234">
        <v>21</v>
      </c>
      <c r="M485" s="234">
        <f>G485*(1+L485/100)</f>
        <v>0</v>
      </c>
      <c r="N485" s="233">
        <v>0</v>
      </c>
      <c r="O485" s="233">
        <f>ROUND(E485*N485,2)</f>
        <v>0</v>
      </c>
      <c r="P485" s="233">
        <v>0</v>
      </c>
      <c r="Q485" s="233">
        <f>ROUND(E485*P485,2)</f>
        <v>0</v>
      </c>
      <c r="R485" s="234"/>
      <c r="S485" s="234" t="s">
        <v>232</v>
      </c>
      <c r="T485" s="234" t="s">
        <v>232</v>
      </c>
      <c r="U485" s="234">
        <v>2.4470000000000001</v>
      </c>
      <c r="V485" s="234">
        <f>ROUND(E485*U485,2)</f>
        <v>4.21</v>
      </c>
      <c r="W485" s="234"/>
      <c r="X485" s="234" t="s">
        <v>400</v>
      </c>
      <c r="Y485" s="234" t="s">
        <v>225</v>
      </c>
      <c r="Z485" s="212"/>
      <c r="AA485" s="212"/>
      <c r="AB485" s="212"/>
      <c r="AC485" s="212"/>
      <c r="AD485" s="212"/>
      <c r="AE485" s="212"/>
      <c r="AF485" s="212"/>
      <c r="AG485" s="212" t="s">
        <v>401</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x14ac:dyDescent="0.25">
      <c r="A486" s="242" t="s">
        <v>217</v>
      </c>
      <c r="B486" s="243" t="s">
        <v>172</v>
      </c>
      <c r="C486" s="265" t="s">
        <v>173</v>
      </c>
      <c r="D486" s="244"/>
      <c r="E486" s="245"/>
      <c r="F486" s="246"/>
      <c r="G486" s="247">
        <f>SUMIF(AG487:AG507,"&lt;&gt;NOR",G487:G507)</f>
        <v>0</v>
      </c>
      <c r="H486" s="241"/>
      <c r="I486" s="241">
        <f>SUM(I487:I507)</f>
        <v>0</v>
      </c>
      <c r="J486" s="241"/>
      <c r="K486" s="241">
        <f>SUM(K487:K507)</f>
        <v>0</v>
      </c>
      <c r="L486" s="241"/>
      <c r="M486" s="241">
        <f>SUM(M487:M507)</f>
        <v>0</v>
      </c>
      <c r="N486" s="240"/>
      <c r="O486" s="240">
        <f>SUM(O487:O507)</f>
        <v>0</v>
      </c>
      <c r="P486" s="240"/>
      <c r="Q486" s="240">
        <f>SUM(Q487:Q507)</f>
        <v>3.17</v>
      </c>
      <c r="R486" s="241"/>
      <c r="S486" s="241"/>
      <c r="T486" s="241"/>
      <c r="U486" s="241"/>
      <c r="V486" s="241">
        <f>SUM(V487:V507)</f>
        <v>124.82000000000001</v>
      </c>
      <c r="W486" s="241"/>
      <c r="X486" s="241"/>
      <c r="Y486" s="241"/>
      <c r="AG486" t="s">
        <v>218</v>
      </c>
    </row>
    <row r="487" spans="1:60" outlineLevel="1" x14ac:dyDescent="0.25">
      <c r="A487" s="249">
        <v>140</v>
      </c>
      <c r="B487" s="250" t="s">
        <v>755</v>
      </c>
      <c r="C487" s="266" t="s">
        <v>756</v>
      </c>
      <c r="D487" s="251" t="s">
        <v>265</v>
      </c>
      <c r="E487" s="252">
        <v>437.84</v>
      </c>
      <c r="F487" s="253"/>
      <c r="G487" s="254">
        <f>ROUND(E487*F487,2)</f>
        <v>0</v>
      </c>
      <c r="H487" s="235"/>
      <c r="I487" s="234">
        <f>ROUND(E487*H487,2)</f>
        <v>0</v>
      </c>
      <c r="J487" s="235"/>
      <c r="K487" s="234">
        <f>ROUND(E487*J487,2)</f>
        <v>0</v>
      </c>
      <c r="L487" s="234">
        <v>21</v>
      </c>
      <c r="M487" s="234">
        <f>G487*(1+L487/100)</f>
        <v>0</v>
      </c>
      <c r="N487" s="233">
        <v>0</v>
      </c>
      <c r="O487" s="233">
        <f>ROUND(E487*N487,2)</f>
        <v>0</v>
      </c>
      <c r="P487" s="233">
        <v>7.0000000000000001E-3</v>
      </c>
      <c r="Q487" s="233">
        <f>ROUND(E487*P487,2)</f>
        <v>3.06</v>
      </c>
      <c r="R487" s="234"/>
      <c r="S487" s="234" t="s">
        <v>232</v>
      </c>
      <c r="T487" s="234" t="s">
        <v>232</v>
      </c>
      <c r="U487" s="234">
        <v>0.23799999999999999</v>
      </c>
      <c r="V487" s="234">
        <f>ROUND(E487*U487,2)</f>
        <v>104.21</v>
      </c>
      <c r="W487" s="234"/>
      <c r="X487" s="234" t="s">
        <v>233</v>
      </c>
      <c r="Y487" s="234" t="s">
        <v>225</v>
      </c>
      <c r="Z487" s="212"/>
      <c r="AA487" s="212"/>
      <c r="AB487" s="212"/>
      <c r="AC487" s="212"/>
      <c r="AD487" s="212"/>
      <c r="AE487" s="212"/>
      <c r="AF487" s="212"/>
      <c r="AG487" s="212" t="s">
        <v>234</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2" x14ac:dyDescent="0.25">
      <c r="A488" s="230"/>
      <c r="B488" s="231"/>
      <c r="C488" s="268" t="s">
        <v>757</v>
      </c>
      <c r="D488" s="236"/>
      <c r="E488" s="237">
        <v>24.5</v>
      </c>
      <c r="F488" s="234"/>
      <c r="G488" s="234"/>
      <c r="H488" s="234"/>
      <c r="I488" s="234"/>
      <c r="J488" s="234"/>
      <c r="K488" s="234"/>
      <c r="L488" s="234"/>
      <c r="M488" s="234"/>
      <c r="N488" s="233"/>
      <c r="O488" s="233"/>
      <c r="P488" s="233"/>
      <c r="Q488" s="233"/>
      <c r="R488" s="234"/>
      <c r="S488" s="234"/>
      <c r="T488" s="234"/>
      <c r="U488" s="234"/>
      <c r="V488" s="234"/>
      <c r="W488" s="234"/>
      <c r="X488" s="234"/>
      <c r="Y488" s="234"/>
      <c r="Z488" s="212"/>
      <c r="AA488" s="212"/>
      <c r="AB488" s="212"/>
      <c r="AC488" s="212"/>
      <c r="AD488" s="212"/>
      <c r="AE488" s="212"/>
      <c r="AF488" s="212"/>
      <c r="AG488" s="212" t="s">
        <v>236</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5">
      <c r="A489" s="230"/>
      <c r="B489" s="231"/>
      <c r="C489" s="268" t="s">
        <v>443</v>
      </c>
      <c r="D489" s="236"/>
      <c r="E489" s="237">
        <v>28.7</v>
      </c>
      <c r="F489" s="234"/>
      <c r="G489" s="234"/>
      <c r="H489" s="234"/>
      <c r="I489" s="234"/>
      <c r="J489" s="234"/>
      <c r="K489" s="234"/>
      <c r="L489" s="234"/>
      <c r="M489" s="234"/>
      <c r="N489" s="233"/>
      <c r="O489" s="233"/>
      <c r="P489" s="233"/>
      <c r="Q489" s="233"/>
      <c r="R489" s="234"/>
      <c r="S489" s="234"/>
      <c r="T489" s="234"/>
      <c r="U489" s="234"/>
      <c r="V489" s="234"/>
      <c r="W489" s="234"/>
      <c r="X489" s="234"/>
      <c r="Y489" s="234"/>
      <c r="Z489" s="212"/>
      <c r="AA489" s="212"/>
      <c r="AB489" s="212"/>
      <c r="AC489" s="212"/>
      <c r="AD489" s="212"/>
      <c r="AE489" s="212"/>
      <c r="AF489" s="212"/>
      <c r="AG489" s="212" t="s">
        <v>236</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5">
      <c r="A490" s="230"/>
      <c r="B490" s="231"/>
      <c r="C490" s="268" t="s">
        <v>758</v>
      </c>
      <c r="D490" s="236"/>
      <c r="E490" s="237"/>
      <c r="F490" s="234"/>
      <c r="G490" s="234"/>
      <c r="H490" s="234"/>
      <c r="I490" s="234"/>
      <c r="J490" s="234"/>
      <c r="K490" s="234"/>
      <c r="L490" s="234"/>
      <c r="M490" s="234"/>
      <c r="N490" s="233"/>
      <c r="O490" s="233"/>
      <c r="P490" s="233"/>
      <c r="Q490" s="233"/>
      <c r="R490" s="234"/>
      <c r="S490" s="234"/>
      <c r="T490" s="234"/>
      <c r="U490" s="234"/>
      <c r="V490" s="234"/>
      <c r="W490" s="234"/>
      <c r="X490" s="234"/>
      <c r="Y490" s="234"/>
      <c r="Z490" s="212"/>
      <c r="AA490" s="212"/>
      <c r="AB490" s="212"/>
      <c r="AC490" s="212"/>
      <c r="AD490" s="212"/>
      <c r="AE490" s="212"/>
      <c r="AF490" s="212"/>
      <c r="AG490" s="212" t="s">
        <v>236</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5">
      <c r="A491" s="230"/>
      <c r="B491" s="231"/>
      <c r="C491" s="268" t="s">
        <v>331</v>
      </c>
      <c r="D491" s="236"/>
      <c r="E491" s="237">
        <v>384.64</v>
      </c>
      <c r="F491" s="234"/>
      <c r="G491" s="234"/>
      <c r="H491" s="234"/>
      <c r="I491" s="234"/>
      <c r="J491" s="234"/>
      <c r="K491" s="234"/>
      <c r="L491" s="234"/>
      <c r="M491" s="234"/>
      <c r="N491" s="233"/>
      <c r="O491" s="233"/>
      <c r="P491" s="233"/>
      <c r="Q491" s="233"/>
      <c r="R491" s="234"/>
      <c r="S491" s="234"/>
      <c r="T491" s="234"/>
      <c r="U491" s="234"/>
      <c r="V491" s="234"/>
      <c r="W491" s="234"/>
      <c r="X491" s="234"/>
      <c r="Y491" s="234"/>
      <c r="Z491" s="212"/>
      <c r="AA491" s="212"/>
      <c r="AB491" s="212"/>
      <c r="AC491" s="212"/>
      <c r="AD491" s="212"/>
      <c r="AE491" s="212"/>
      <c r="AF491" s="212"/>
      <c r="AG491" s="212" t="s">
        <v>236</v>
      </c>
      <c r="AH491" s="212">
        <v>5</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5">
      <c r="A492" s="256">
        <v>141</v>
      </c>
      <c r="B492" s="257" t="s">
        <v>759</v>
      </c>
      <c r="C492" s="269" t="s">
        <v>760</v>
      </c>
      <c r="D492" s="258" t="s">
        <v>247</v>
      </c>
      <c r="E492" s="259">
        <v>11</v>
      </c>
      <c r="F492" s="260"/>
      <c r="G492" s="261">
        <f>ROUND(E492*F492,2)</f>
        <v>0</v>
      </c>
      <c r="H492" s="235"/>
      <c r="I492" s="234">
        <f>ROUND(E492*H492,2)</f>
        <v>0</v>
      </c>
      <c r="J492" s="235"/>
      <c r="K492" s="234">
        <f>ROUND(E492*J492,2)</f>
        <v>0</v>
      </c>
      <c r="L492" s="234">
        <v>21</v>
      </c>
      <c r="M492" s="234">
        <f>G492*(1+L492/100)</f>
        <v>0</v>
      </c>
      <c r="N492" s="233">
        <v>0</v>
      </c>
      <c r="O492" s="233">
        <f>ROUND(E492*N492,2)</f>
        <v>0</v>
      </c>
      <c r="P492" s="233">
        <v>7.0000000000000001E-3</v>
      </c>
      <c r="Q492" s="233">
        <f>ROUND(E492*P492,2)</f>
        <v>0.08</v>
      </c>
      <c r="R492" s="234"/>
      <c r="S492" s="234" t="s">
        <v>232</v>
      </c>
      <c r="T492" s="234" t="s">
        <v>232</v>
      </c>
      <c r="U492" s="234">
        <v>0.215</v>
      </c>
      <c r="V492" s="234">
        <f>ROUND(E492*U492,2)</f>
        <v>2.37</v>
      </c>
      <c r="W492" s="234"/>
      <c r="X492" s="234" t="s">
        <v>233</v>
      </c>
      <c r="Y492" s="234" t="s">
        <v>225</v>
      </c>
      <c r="Z492" s="212"/>
      <c r="AA492" s="212"/>
      <c r="AB492" s="212"/>
      <c r="AC492" s="212"/>
      <c r="AD492" s="212"/>
      <c r="AE492" s="212"/>
      <c r="AF492" s="212"/>
      <c r="AG492" s="212" t="s">
        <v>234</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5">
      <c r="A493" s="256">
        <v>142</v>
      </c>
      <c r="B493" s="257" t="s">
        <v>761</v>
      </c>
      <c r="C493" s="269" t="s">
        <v>762</v>
      </c>
      <c r="D493" s="258" t="s">
        <v>231</v>
      </c>
      <c r="E493" s="259">
        <v>0.95</v>
      </c>
      <c r="F493" s="260"/>
      <c r="G493" s="261">
        <f>ROUND(E493*F493,2)</f>
        <v>0</v>
      </c>
      <c r="H493" s="235"/>
      <c r="I493" s="234">
        <f>ROUND(E493*H493,2)</f>
        <v>0</v>
      </c>
      <c r="J493" s="235"/>
      <c r="K493" s="234">
        <f>ROUND(E493*J493,2)</f>
        <v>0</v>
      </c>
      <c r="L493" s="234">
        <v>21</v>
      </c>
      <c r="M493" s="234">
        <f>G493*(1+L493/100)</f>
        <v>0</v>
      </c>
      <c r="N493" s="233">
        <v>0</v>
      </c>
      <c r="O493" s="233">
        <f>ROUND(E493*N493,2)</f>
        <v>0</v>
      </c>
      <c r="P493" s="233">
        <v>0.03</v>
      </c>
      <c r="Q493" s="233">
        <f>ROUND(E493*P493,2)</f>
        <v>0.03</v>
      </c>
      <c r="R493" s="234"/>
      <c r="S493" s="234" t="s">
        <v>232</v>
      </c>
      <c r="T493" s="234" t="s">
        <v>232</v>
      </c>
      <c r="U493" s="234">
        <v>0.26</v>
      </c>
      <c r="V493" s="234">
        <f>ROUND(E493*U493,2)</f>
        <v>0.25</v>
      </c>
      <c r="W493" s="234"/>
      <c r="X493" s="234" t="s">
        <v>233</v>
      </c>
      <c r="Y493" s="234" t="s">
        <v>225</v>
      </c>
      <c r="Z493" s="212"/>
      <c r="AA493" s="212"/>
      <c r="AB493" s="212"/>
      <c r="AC493" s="212"/>
      <c r="AD493" s="212"/>
      <c r="AE493" s="212"/>
      <c r="AF493" s="212"/>
      <c r="AG493" s="212" t="s">
        <v>234</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1" x14ac:dyDescent="0.25">
      <c r="A494" s="249">
        <v>143</v>
      </c>
      <c r="B494" s="250" t="s">
        <v>763</v>
      </c>
      <c r="C494" s="266" t="s">
        <v>764</v>
      </c>
      <c r="D494" s="251" t="s">
        <v>221</v>
      </c>
      <c r="E494" s="252">
        <v>50</v>
      </c>
      <c r="F494" s="253"/>
      <c r="G494" s="254">
        <f>ROUND(E494*F494,2)</f>
        <v>0</v>
      </c>
      <c r="H494" s="235"/>
      <c r="I494" s="234">
        <f>ROUND(E494*H494,2)</f>
        <v>0</v>
      </c>
      <c r="J494" s="235"/>
      <c r="K494" s="234">
        <f>ROUND(E494*J494,2)</f>
        <v>0</v>
      </c>
      <c r="L494" s="234">
        <v>21</v>
      </c>
      <c r="M494" s="234">
        <f>G494*(1+L494/100)</f>
        <v>0</v>
      </c>
      <c r="N494" s="233">
        <v>0</v>
      </c>
      <c r="O494" s="233">
        <f>ROUND(E494*N494,2)</f>
        <v>0</v>
      </c>
      <c r="P494" s="233">
        <v>0</v>
      </c>
      <c r="Q494" s="233">
        <f>ROUND(E494*P494,2)</f>
        <v>0</v>
      </c>
      <c r="R494" s="234"/>
      <c r="S494" s="234" t="s">
        <v>232</v>
      </c>
      <c r="T494" s="234" t="s">
        <v>232</v>
      </c>
      <c r="U494" s="234">
        <v>0.109</v>
      </c>
      <c r="V494" s="234">
        <f>ROUND(E494*U494,2)</f>
        <v>5.45</v>
      </c>
      <c r="W494" s="234"/>
      <c r="X494" s="234" t="s">
        <v>233</v>
      </c>
      <c r="Y494" s="234" t="s">
        <v>225</v>
      </c>
      <c r="Z494" s="212"/>
      <c r="AA494" s="212"/>
      <c r="AB494" s="212"/>
      <c r="AC494" s="212"/>
      <c r="AD494" s="212"/>
      <c r="AE494" s="212"/>
      <c r="AF494" s="212"/>
      <c r="AG494" s="212" t="s">
        <v>234</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2" x14ac:dyDescent="0.25">
      <c r="A495" s="230"/>
      <c r="B495" s="231"/>
      <c r="C495" s="268" t="s">
        <v>765</v>
      </c>
      <c r="D495" s="236"/>
      <c r="E495" s="237"/>
      <c r="F495" s="234"/>
      <c r="G495" s="234"/>
      <c r="H495" s="234"/>
      <c r="I495" s="234"/>
      <c r="J495" s="234"/>
      <c r="K495" s="234"/>
      <c r="L495" s="234"/>
      <c r="M495" s="234"/>
      <c r="N495" s="233"/>
      <c r="O495" s="233"/>
      <c r="P495" s="233"/>
      <c r="Q495" s="233"/>
      <c r="R495" s="234"/>
      <c r="S495" s="234"/>
      <c r="T495" s="234"/>
      <c r="U495" s="234"/>
      <c r="V495" s="234"/>
      <c r="W495" s="234"/>
      <c r="X495" s="234"/>
      <c r="Y495" s="234"/>
      <c r="Z495" s="212"/>
      <c r="AA495" s="212"/>
      <c r="AB495" s="212"/>
      <c r="AC495" s="212"/>
      <c r="AD495" s="212"/>
      <c r="AE495" s="212"/>
      <c r="AF495" s="212"/>
      <c r="AG495" s="212" t="s">
        <v>236</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5">
      <c r="A496" s="230"/>
      <c r="B496" s="231"/>
      <c r="C496" s="268" t="s">
        <v>766</v>
      </c>
      <c r="D496" s="236"/>
      <c r="E496" s="237">
        <v>50</v>
      </c>
      <c r="F496" s="234"/>
      <c r="G496" s="234"/>
      <c r="H496" s="234"/>
      <c r="I496" s="234"/>
      <c r="J496" s="234"/>
      <c r="K496" s="234"/>
      <c r="L496" s="234"/>
      <c r="M496" s="234"/>
      <c r="N496" s="233"/>
      <c r="O496" s="233"/>
      <c r="P496" s="233"/>
      <c r="Q496" s="233"/>
      <c r="R496" s="234"/>
      <c r="S496" s="234"/>
      <c r="T496" s="234"/>
      <c r="U496" s="234"/>
      <c r="V496" s="234"/>
      <c r="W496" s="234"/>
      <c r="X496" s="234"/>
      <c r="Y496" s="234"/>
      <c r="Z496" s="212"/>
      <c r="AA496" s="212"/>
      <c r="AB496" s="212"/>
      <c r="AC496" s="212"/>
      <c r="AD496" s="212"/>
      <c r="AE496" s="212"/>
      <c r="AF496" s="212"/>
      <c r="AG496" s="212" t="s">
        <v>236</v>
      </c>
      <c r="AH496" s="212">
        <v>5</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ht="20.399999999999999" outlineLevel="1" x14ac:dyDescent="0.25">
      <c r="A497" s="249">
        <v>144</v>
      </c>
      <c r="B497" s="250" t="s">
        <v>767</v>
      </c>
      <c r="C497" s="266" t="s">
        <v>768</v>
      </c>
      <c r="D497" s="251" t="s">
        <v>221</v>
      </c>
      <c r="E497" s="252">
        <v>50</v>
      </c>
      <c r="F497" s="253"/>
      <c r="G497" s="254">
        <f>ROUND(E497*F497,2)</f>
        <v>0</v>
      </c>
      <c r="H497" s="235"/>
      <c r="I497" s="234">
        <f>ROUND(E497*H497,2)</f>
        <v>0</v>
      </c>
      <c r="J497" s="235"/>
      <c r="K497" s="234">
        <f>ROUND(E497*J497,2)</f>
        <v>0</v>
      </c>
      <c r="L497" s="234">
        <v>21</v>
      </c>
      <c r="M497" s="234">
        <f>G497*(1+L497/100)</f>
        <v>0</v>
      </c>
      <c r="N497" s="233">
        <v>0</v>
      </c>
      <c r="O497" s="233">
        <f>ROUND(E497*N497,2)</f>
        <v>0</v>
      </c>
      <c r="P497" s="233">
        <v>0</v>
      </c>
      <c r="Q497" s="233">
        <f>ROUND(E497*P497,2)</f>
        <v>0</v>
      </c>
      <c r="R497" s="234"/>
      <c r="S497" s="234" t="s">
        <v>232</v>
      </c>
      <c r="T497" s="234" t="s">
        <v>232</v>
      </c>
      <c r="U497" s="234">
        <v>0.19800000000000001</v>
      </c>
      <c r="V497" s="234">
        <f>ROUND(E497*U497,2)</f>
        <v>9.9</v>
      </c>
      <c r="W497" s="234"/>
      <c r="X497" s="234" t="s">
        <v>233</v>
      </c>
      <c r="Y497" s="234" t="s">
        <v>225</v>
      </c>
      <c r="Z497" s="212"/>
      <c r="AA497" s="212"/>
      <c r="AB497" s="212"/>
      <c r="AC497" s="212"/>
      <c r="AD497" s="212"/>
      <c r="AE497" s="212"/>
      <c r="AF497" s="212"/>
      <c r="AG497" s="212" t="s">
        <v>234</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2" x14ac:dyDescent="0.25">
      <c r="A498" s="230"/>
      <c r="B498" s="231"/>
      <c r="C498" s="268" t="s">
        <v>765</v>
      </c>
      <c r="D498" s="236"/>
      <c r="E498" s="237"/>
      <c r="F498" s="234"/>
      <c r="G498" s="234"/>
      <c r="H498" s="234"/>
      <c r="I498" s="234"/>
      <c r="J498" s="234"/>
      <c r="K498" s="234"/>
      <c r="L498" s="234"/>
      <c r="M498" s="234"/>
      <c r="N498" s="233"/>
      <c r="O498" s="233"/>
      <c r="P498" s="233"/>
      <c r="Q498" s="233"/>
      <c r="R498" s="234"/>
      <c r="S498" s="234"/>
      <c r="T498" s="234"/>
      <c r="U498" s="234"/>
      <c r="V498" s="234"/>
      <c r="W498" s="234"/>
      <c r="X498" s="234"/>
      <c r="Y498" s="234"/>
      <c r="Z498" s="212"/>
      <c r="AA498" s="212"/>
      <c r="AB498" s="212"/>
      <c r="AC498" s="212"/>
      <c r="AD498" s="212"/>
      <c r="AE498" s="212"/>
      <c r="AF498" s="212"/>
      <c r="AG498" s="212" t="s">
        <v>236</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5">
      <c r="A499" s="230"/>
      <c r="B499" s="231"/>
      <c r="C499" s="268" t="s">
        <v>766</v>
      </c>
      <c r="D499" s="236"/>
      <c r="E499" s="237">
        <v>50</v>
      </c>
      <c r="F499" s="234"/>
      <c r="G499" s="234"/>
      <c r="H499" s="234"/>
      <c r="I499" s="234"/>
      <c r="J499" s="234"/>
      <c r="K499" s="234"/>
      <c r="L499" s="234"/>
      <c r="M499" s="234"/>
      <c r="N499" s="233"/>
      <c r="O499" s="233"/>
      <c r="P499" s="233"/>
      <c r="Q499" s="233"/>
      <c r="R499" s="234"/>
      <c r="S499" s="234"/>
      <c r="T499" s="234"/>
      <c r="U499" s="234"/>
      <c r="V499" s="234"/>
      <c r="W499" s="234"/>
      <c r="X499" s="234"/>
      <c r="Y499" s="234"/>
      <c r="Z499" s="212"/>
      <c r="AA499" s="212"/>
      <c r="AB499" s="212"/>
      <c r="AC499" s="212"/>
      <c r="AD499" s="212"/>
      <c r="AE499" s="212"/>
      <c r="AF499" s="212"/>
      <c r="AG499" s="212" t="s">
        <v>236</v>
      </c>
      <c r="AH499" s="212">
        <v>5</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5">
      <c r="A500" s="256">
        <v>145</v>
      </c>
      <c r="B500" s="257" t="s">
        <v>769</v>
      </c>
      <c r="C500" s="269" t="s">
        <v>770</v>
      </c>
      <c r="D500" s="258" t="s">
        <v>247</v>
      </c>
      <c r="E500" s="259">
        <v>1</v>
      </c>
      <c r="F500" s="260"/>
      <c r="G500" s="261">
        <f>ROUND(E500*F500,2)</f>
        <v>0</v>
      </c>
      <c r="H500" s="235"/>
      <c r="I500" s="234">
        <f>ROUND(E500*H500,2)</f>
        <v>0</v>
      </c>
      <c r="J500" s="235"/>
      <c r="K500" s="234">
        <f>ROUND(E500*J500,2)</f>
        <v>0</v>
      </c>
      <c r="L500" s="234">
        <v>21</v>
      </c>
      <c r="M500" s="234">
        <f>G500*(1+L500/100)</f>
        <v>0</v>
      </c>
      <c r="N500" s="233">
        <v>2.4099999999999998E-3</v>
      </c>
      <c r="O500" s="233">
        <f>ROUND(E500*N500,2)</f>
        <v>0</v>
      </c>
      <c r="P500" s="233">
        <v>0</v>
      </c>
      <c r="Q500" s="233">
        <f>ROUND(E500*P500,2)</f>
        <v>0</v>
      </c>
      <c r="R500" s="234"/>
      <c r="S500" s="234" t="s">
        <v>222</v>
      </c>
      <c r="T500" s="234" t="s">
        <v>223</v>
      </c>
      <c r="U500" s="234">
        <v>2.64</v>
      </c>
      <c r="V500" s="234">
        <f>ROUND(E500*U500,2)</f>
        <v>2.64</v>
      </c>
      <c r="W500" s="234"/>
      <c r="X500" s="234" t="s">
        <v>233</v>
      </c>
      <c r="Y500" s="234" t="s">
        <v>225</v>
      </c>
      <c r="Z500" s="212"/>
      <c r="AA500" s="212"/>
      <c r="AB500" s="212"/>
      <c r="AC500" s="212"/>
      <c r="AD500" s="212"/>
      <c r="AE500" s="212"/>
      <c r="AF500" s="212"/>
      <c r="AG500" s="212" t="s">
        <v>234</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5">
      <c r="A501" s="249">
        <v>146</v>
      </c>
      <c r="B501" s="250" t="s">
        <v>771</v>
      </c>
      <c r="C501" s="266" t="s">
        <v>772</v>
      </c>
      <c r="D501" s="251" t="s">
        <v>247</v>
      </c>
      <c r="E501" s="252">
        <v>50</v>
      </c>
      <c r="F501" s="253"/>
      <c r="G501" s="254">
        <f>ROUND(E501*F501,2)</f>
        <v>0</v>
      </c>
      <c r="H501" s="235"/>
      <c r="I501" s="234">
        <f>ROUND(E501*H501,2)</f>
        <v>0</v>
      </c>
      <c r="J501" s="235"/>
      <c r="K501" s="234">
        <f>ROUND(E501*J501,2)</f>
        <v>0</v>
      </c>
      <c r="L501" s="234">
        <v>21</v>
      </c>
      <c r="M501" s="234">
        <f>G501*(1+L501/100)</f>
        <v>0</v>
      </c>
      <c r="N501" s="233">
        <v>0</v>
      </c>
      <c r="O501" s="233">
        <f>ROUND(E501*N501,2)</f>
        <v>0</v>
      </c>
      <c r="P501" s="233">
        <v>0</v>
      </c>
      <c r="Q501" s="233">
        <f>ROUND(E501*P501,2)</f>
        <v>0</v>
      </c>
      <c r="R501" s="234" t="s">
        <v>259</v>
      </c>
      <c r="S501" s="234" t="s">
        <v>232</v>
      </c>
      <c r="T501" s="234" t="s">
        <v>232</v>
      </c>
      <c r="U501" s="234">
        <v>0</v>
      </c>
      <c r="V501" s="234">
        <f>ROUND(E501*U501,2)</f>
        <v>0</v>
      </c>
      <c r="W501" s="234"/>
      <c r="X501" s="234" t="s">
        <v>260</v>
      </c>
      <c r="Y501" s="234" t="s">
        <v>225</v>
      </c>
      <c r="Z501" s="212"/>
      <c r="AA501" s="212"/>
      <c r="AB501" s="212"/>
      <c r="AC501" s="212"/>
      <c r="AD501" s="212"/>
      <c r="AE501" s="212"/>
      <c r="AF501" s="212"/>
      <c r="AG501" s="212" t="s">
        <v>261</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5">
      <c r="A502" s="230"/>
      <c r="B502" s="231"/>
      <c r="C502" s="268" t="s">
        <v>765</v>
      </c>
      <c r="D502" s="236"/>
      <c r="E502" s="237"/>
      <c r="F502" s="234"/>
      <c r="G502" s="234"/>
      <c r="H502" s="234"/>
      <c r="I502" s="234"/>
      <c r="J502" s="234"/>
      <c r="K502" s="234"/>
      <c r="L502" s="234"/>
      <c r="M502" s="234"/>
      <c r="N502" s="233"/>
      <c r="O502" s="233"/>
      <c r="P502" s="233"/>
      <c r="Q502" s="233"/>
      <c r="R502" s="234"/>
      <c r="S502" s="234"/>
      <c r="T502" s="234"/>
      <c r="U502" s="234"/>
      <c r="V502" s="234"/>
      <c r="W502" s="234"/>
      <c r="X502" s="234"/>
      <c r="Y502" s="234"/>
      <c r="Z502" s="212"/>
      <c r="AA502" s="212"/>
      <c r="AB502" s="212"/>
      <c r="AC502" s="212"/>
      <c r="AD502" s="212"/>
      <c r="AE502" s="212"/>
      <c r="AF502" s="212"/>
      <c r="AG502" s="212" t="s">
        <v>236</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5">
      <c r="A503" s="230"/>
      <c r="B503" s="231"/>
      <c r="C503" s="268" t="s">
        <v>766</v>
      </c>
      <c r="D503" s="236"/>
      <c r="E503" s="237">
        <v>50</v>
      </c>
      <c r="F503" s="234"/>
      <c r="G503" s="234"/>
      <c r="H503" s="234"/>
      <c r="I503" s="234"/>
      <c r="J503" s="234"/>
      <c r="K503" s="234"/>
      <c r="L503" s="234"/>
      <c r="M503" s="234"/>
      <c r="N503" s="233"/>
      <c r="O503" s="233"/>
      <c r="P503" s="233"/>
      <c r="Q503" s="233"/>
      <c r="R503" s="234"/>
      <c r="S503" s="234"/>
      <c r="T503" s="234"/>
      <c r="U503" s="234"/>
      <c r="V503" s="234"/>
      <c r="W503" s="234"/>
      <c r="X503" s="234"/>
      <c r="Y503" s="234"/>
      <c r="Z503" s="212"/>
      <c r="AA503" s="212"/>
      <c r="AB503" s="212"/>
      <c r="AC503" s="212"/>
      <c r="AD503" s="212"/>
      <c r="AE503" s="212"/>
      <c r="AF503" s="212"/>
      <c r="AG503" s="212" t="s">
        <v>236</v>
      </c>
      <c r="AH503" s="212">
        <v>5</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5">
      <c r="A504" s="249">
        <v>147</v>
      </c>
      <c r="B504" s="250" t="s">
        <v>773</v>
      </c>
      <c r="C504" s="266" t="s">
        <v>774</v>
      </c>
      <c r="D504" s="251" t="s">
        <v>247</v>
      </c>
      <c r="E504" s="252">
        <v>50</v>
      </c>
      <c r="F504" s="253"/>
      <c r="G504" s="254">
        <f>ROUND(E504*F504,2)</f>
        <v>0</v>
      </c>
      <c r="H504" s="235"/>
      <c r="I504" s="234">
        <f>ROUND(E504*H504,2)</f>
        <v>0</v>
      </c>
      <c r="J504" s="235"/>
      <c r="K504" s="234">
        <f>ROUND(E504*J504,2)</f>
        <v>0</v>
      </c>
      <c r="L504" s="234">
        <v>21</v>
      </c>
      <c r="M504" s="234">
        <f>G504*(1+L504/100)</f>
        <v>0</v>
      </c>
      <c r="N504" s="233">
        <v>5.0000000000000002E-5</v>
      </c>
      <c r="O504" s="233">
        <f>ROUND(E504*N504,2)</f>
        <v>0</v>
      </c>
      <c r="P504" s="233">
        <v>0</v>
      </c>
      <c r="Q504" s="233">
        <f>ROUND(E504*P504,2)</f>
        <v>0</v>
      </c>
      <c r="R504" s="234" t="s">
        <v>259</v>
      </c>
      <c r="S504" s="234" t="s">
        <v>232</v>
      </c>
      <c r="T504" s="234" t="s">
        <v>232</v>
      </c>
      <c r="U504" s="234">
        <v>0</v>
      </c>
      <c r="V504" s="234">
        <f>ROUND(E504*U504,2)</f>
        <v>0</v>
      </c>
      <c r="W504" s="234"/>
      <c r="X504" s="234" t="s">
        <v>260</v>
      </c>
      <c r="Y504" s="234" t="s">
        <v>225</v>
      </c>
      <c r="Z504" s="212"/>
      <c r="AA504" s="212"/>
      <c r="AB504" s="212"/>
      <c r="AC504" s="212"/>
      <c r="AD504" s="212"/>
      <c r="AE504" s="212"/>
      <c r="AF504" s="212"/>
      <c r="AG504" s="212" t="s">
        <v>261</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2" x14ac:dyDescent="0.25">
      <c r="A505" s="230"/>
      <c r="B505" s="231"/>
      <c r="C505" s="268" t="s">
        <v>765</v>
      </c>
      <c r="D505" s="236"/>
      <c r="E505" s="237"/>
      <c r="F505" s="234"/>
      <c r="G505" s="234"/>
      <c r="H505" s="234"/>
      <c r="I505" s="234"/>
      <c r="J505" s="234"/>
      <c r="K505" s="234"/>
      <c r="L505" s="234"/>
      <c r="M505" s="234"/>
      <c r="N505" s="233"/>
      <c r="O505" s="233"/>
      <c r="P505" s="233"/>
      <c r="Q505" s="233"/>
      <c r="R505" s="234"/>
      <c r="S505" s="234"/>
      <c r="T505" s="234"/>
      <c r="U505" s="234"/>
      <c r="V505" s="234"/>
      <c r="W505" s="234"/>
      <c r="X505" s="234"/>
      <c r="Y505" s="234"/>
      <c r="Z505" s="212"/>
      <c r="AA505" s="212"/>
      <c r="AB505" s="212"/>
      <c r="AC505" s="212"/>
      <c r="AD505" s="212"/>
      <c r="AE505" s="212"/>
      <c r="AF505" s="212"/>
      <c r="AG505" s="212" t="s">
        <v>236</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5">
      <c r="A506" s="230"/>
      <c r="B506" s="231"/>
      <c r="C506" s="268" t="s">
        <v>766</v>
      </c>
      <c r="D506" s="236"/>
      <c r="E506" s="237">
        <v>50</v>
      </c>
      <c r="F506" s="234"/>
      <c r="G506" s="234"/>
      <c r="H506" s="234"/>
      <c r="I506" s="234"/>
      <c r="J506" s="234"/>
      <c r="K506" s="234"/>
      <c r="L506" s="234"/>
      <c r="M506" s="234"/>
      <c r="N506" s="233"/>
      <c r="O506" s="233"/>
      <c r="P506" s="233"/>
      <c r="Q506" s="233"/>
      <c r="R506" s="234"/>
      <c r="S506" s="234"/>
      <c r="T506" s="234"/>
      <c r="U506" s="234"/>
      <c r="V506" s="234"/>
      <c r="W506" s="234"/>
      <c r="X506" s="234"/>
      <c r="Y506" s="234"/>
      <c r="Z506" s="212"/>
      <c r="AA506" s="212"/>
      <c r="AB506" s="212"/>
      <c r="AC506" s="212"/>
      <c r="AD506" s="212"/>
      <c r="AE506" s="212"/>
      <c r="AF506" s="212"/>
      <c r="AG506" s="212" t="s">
        <v>236</v>
      </c>
      <c r="AH506" s="212">
        <v>5</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5">
      <c r="A507" s="230">
        <v>148</v>
      </c>
      <c r="B507" s="231" t="s">
        <v>775</v>
      </c>
      <c r="C507" s="272" t="s">
        <v>776</v>
      </c>
      <c r="D507" s="232" t="s">
        <v>0</v>
      </c>
      <c r="E507" s="264"/>
      <c r="F507" s="235"/>
      <c r="G507" s="234">
        <f>ROUND(E507*F507,2)</f>
        <v>0</v>
      </c>
      <c r="H507" s="235"/>
      <c r="I507" s="234">
        <f>ROUND(E507*H507,2)</f>
        <v>0</v>
      </c>
      <c r="J507" s="235"/>
      <c r="K507" s="234">
        <f>ROUND(E507*J507,2)</f>
        <v>0</v>
      </c>
      <c r="L507" s="234">
        <v>21</v>
      </c>
      <c r="M507" s="234">
        <f>G507*(1+L507/100)</f>
        <v>0</v>
      </c>
      <c r="N507" s="233">
        <v>0</v>
      </c>
      <c r="O507" s="233">
        <f>ROUND(E507*N507,2)</f>
        <v>0</v>
      </c>
      <c r="P507" s="233">
        <v>0</v>
      </c>
      <c r="Q507" s="233">
        <f>ROUND(E507*P507,2)</f>
        <v>0</v>
      </c>
      <c r="R507" s="234"/>
      <c r="S507" s="234" t="s">
        <v>232</v>
      </c>
      <c r="T507" s="234" t="s">
        <v>232</v>
      </c>
      <c r="U507" s="234">
        <v>0</v>
      </c>
      <c r="V507" s="234">
        <f>ROUND(E507*U507,2)</f>
        <v>0</v>
      </c>
      <c r="W507" s="234"/>
      <c r="X507" s="234" t="s">
        <v>400</v>
      </c>
      <c r="Y507" s="234" t="s">
        <v>225</v>
      </c>
      <c r="Z507" s="212"/>
      <c r="AA507" s="212"/>
      <c r="AB507" s="212"/>
      <c r="AC507" s="212"/>
      <c r="AD507" s="212"/>
      <c r="AE507" s="212"/>
      <c r="AF507" s="212"/>
      <c r="AG507" s="212" t="s">
        <v>401</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x14ac:dyDescent="0.25">
      <c r="A508" s="242" t="s">
        <v>217</v>
      </c>
      <c r="B508" s="243" t="s">
        <v>174</v>
      </c>
      <c r="C508" s="265" t="s">
        <v>175</v>
      </c>
      <c r="D508" s="244"/>
      <c r="E508" s="245"/>
      <c r="F508" s="246"/>
      <c r="G508" s="247">
        <f>SUMIF(AG509:AG515,"&lt;&gt;NOR",G509:G515)</f>
        <v>0</v>
      </c>
      <c r="H508" s="241"/>
      <c r="I508" s="241">
        <f>SUM(I509:I515)</f>
        <v>0</v>
      </c>
      <c r="J508" s="241"/>
      <c r="K508" s="241">
        <f>SUM(K509:K515)</f>
        <v>0</v>
      </c>
      <c r="L508" s="241"/>
      <c r="M508" s="241">
        <f>SUM(M509:M515)</f>
        <v>0</v>
      </c>
      <c r="N508" s="240"/>
      <c r="O508" s="240">
        <f>SUM(O509:O515)</f>
        <v>0.19</v>
      </c>
      <c r="P508" s="240"/>
      <c r="Q508" s="240">
        <f>SUM(Q509:Q515)</f>
        <v>0</v>
      </c>
      <c r="R508" s="241"/>
      <c r="S508" s="241"/>
      <c r="T508" s="241"/>
      <c r="U508" s="241"/>
      <c r="V508" s="241">
        <f>SUM(V509:V515)</f>
        <v>99.54</v>
      </c>
      <c r="W508" s="241"/>
      <c r="X508" s="241"/>
      <c r="Y508" s="241"/>
      <c r="AG508" t="s">
        <v>218</v>
      </c>
    </row>
    <row r="509" spans="1:60" outlineLevel="1" x14ac:dyDescent="0.25">
      <c r="A509" s="249">
        <v>149</v>
      </c>
      <c r="B509" s="250" t="s">
        <v>777</v>
      </c>
      <c r="C509" s="266" t="s">
        <v>778</v>
      </c>
      <c r="D509" s="251" t="s">
        <v>265</v>
      </c>
      <c r="E509" s="252">
        <v>402.97800000000001</v>
      </c>
      <c r="F509" s="253"/>
      <c r="G509" s="254">
        <f>ROUND(E509*F509,2)</f>
        <v>0</v>
      </c>
      <c r="H509" s="235"/>
      <c r="I509" s="234">
        <f>ROUND(E509*H509,2)</f>
        <v>0</v>
      </c>
      <c r="J509" s="235"/>
      <c r="K509" s="234">
        <f>ROUND(E509*J509,2)</f>
        <v>0</v>
      </c>
      <c r="L509" s="234">
        <v>21</v>
      </c>
      <c r="M509" s="234">
        <f>G509*(1+L509/100)</f>
        <v>0</v>
      </c>
      <c r="N509" s="233">
        <v>3.2000000000000003E-4</v>
      </c>
      <c r="O509" s="233">
        <f>ROUND(E509*N509,2)</f>
        <v>0.13</v>
      </c>
      <c r="P509" s="233">
        <v>0</v>
      </c>
      <c r="Q509" s="233">
        <f>ROUND(E509*P509,2)</f>
        <v>0</v>
      </c>
      <c r="R509" s="234"/>
      <c r="S509" s="234" t="s">
        <v>232</v>
      </c>
      <c r="T509" s="234" t="s">
        <v>232</v>
      </c>
      <c r="U509" s="234">
        <v>9.7000000000000003E-2</v>
      </c>
      <c r="V509" s="234">
        <f>ROUND(E509*U509,2)</f>
        <v>39.090000000000003</v>
      </c>
      <c r="W509" s="234"/>
      <c r="X509" s="234" t="s">
        <v>233</v>
      </c>
      <c r="Y509" s="234" t="s">
        <v>225</v>
      </c>
      <c r="Z509" s="212"/>
      <c r="AA509" s="212"/>
      <c r="AB509" s="212"/>
      <c r="AC509" s="212"/>
      <c r="AD509" s="212"/>
      <c r="AE509" s="212"/>
      <c r="AF509" s="212"/>
      <c r="AG509" s="212" t="s">
        <v>234</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5">
      <c r="A510" s="230"/>
      <c r="B510" s="231"/>
      <c r="C510" s="268" t="s">
        <v>779</v>
      </c>
      <c r="D510" s="236"/>
      <c r="E510" s="237">
        <v>152.65</v>
      </c>
      <c r="F510" s="234"/>
      <c r="G510" s="234"/>
      <c r="H510" s="234"/>
      <c r="I510" s="234"/>
      <c r="J510" s="234"/>
      <c r="K510" s="234"/>
      <c r="L510" s="234"/>
      <c r="M510" s="234"/>
      <c r="N510" s="233"/>
      <c r="O510" s="233"/>
      <c r="P510" s="233"/>
      <c r="Q510" s="233"/>
      <c r="R510" s="234"/>
      <c r="S510" s="234"/>
      <c r="T510" s="234"/>
      <c r="U510" s="234"/>
      <c r="V510" s="234"/>
      <c r="W510" s="234"/>
      <c r="X510" s="234"/>
      <c r="Y510" s="234"/>
      <c r="Z510" s="212"/>
      <c r="AA510" s="212"/>
      <c r="AB510" s="212"/>
      <c r="AC510" s="212"/>
      <c r="AD510" s="212"/>
      <c r="AE510" s="212"/>
      <c r="AF510" s="212"/>
      <c r="AG510" s="212" t="s">
        <v>236</v>
      </c>
      <c r="AH510" s="212">
        <v>5</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5">
      <c r="A511" s="230"/>
      <c r="B511" s="231"/>
      <c r="C511" s="268" t="s">
        <v>780</v>
      </c>
      <c r="D511" s="236"/>
      <c r="E511" s="237">
        <v>37.527999999999999</v>
      </c>
      <c r="F511" s="234"/>
      <c r="G511" s="234"/>
      <c r="H511" s="234"/>
      <c r="I511" s="234"/>
      <c r="J511" s="234"/>
      <c r="K511" s="234"/>
      <c r="L511" s="234"/>
      <c r="M511" s="234"/>
      <c r="N511" s="233"/>
      <c r="O511" s="233"/>
      <c r="P511" s="233"/>
      <c r="Q511" s="233"/>
      <c r="R511" s="234"/>
      <c r="S511" s="234"/>
      <c r="T511" s="234"/>
      <c r="U511" s="234"/>
      <c r="V511" s="234"/>
      <c r="W511" s="234"/>
      <c r="X511" s="234"/>
      <c r="Y511" s="234"/>
      <c r="Z511" s="212"/>
      <c r="AA511" s="212"/>
      <c r="AB511" s="212"/>
      <c r="AC511" s="212"/>
      <c r="AD511" s="212"/>
      <c r="AE511" s="212"/>
      <c r="AF511" s="212"/>
      <c r="AG511" s="212" t="s">
        <v>236</v>
      </c>
      <c r="AH511" s="212">
        <v>5</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5">
      <c r="A512" s="230"/>
      <c r="B512" s="231"/>
      <c r="C512" s="268" t="s">
        <v>781</v>
      </c>
      <c r="D512" s="236"/>
      <c r="E512" s="237">
        <v>212.8</v>
      </c>
      <c r="F512" s="234"/>
      <c r="G512" s="234"/>
      <c r="H512" s="234"/>
      <c r="I512" s="234"/>
      <c r="J512" s="234"/>
      <c r="K512" s="234"/>
      <c r="L512" s="234"/>
      <c r="M512" s="234"/>
      <c r="N512" s="233"/>
      <c r="O512" s="233"/>
      <c r="P512" s="233"/>
      <c r="Q512" s="233"/>
      <c r="R512" s="234"/>
      <c r="S512" s="234"/>
      <c r="T512" s="234"/>
      <c r="U512" s="234"/>
      <c r="V512" s="234"/>
      <c r="W512" s="234"/>
      <c r="X512" s="234"/>
      <c r="Y512" s="234"/>
      <c r="Z512" s="212"/>
      <c r="AA512" s="212"/>
      <c r="AB512" s="212"/>
      <c r="AC512" s="212"/>
      <c r="AD512" s="212"/>
      <c r="AE512" s="212"/>
      <c r="AF512" s="212"/>
      <c r="AG512" s="212" t="s">
        <v>236</v>
      </c>
      <c r="AH512" s="212">
        <v>5</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5">
      <c r="A513" s="249">
        <v>150</v>
      </c>
      <c r="B513" s="250" t="s">
        <v>782</v>
      </c>
      <c r="C513" s="266" t="s">
        <v>783</v>
      </c>
      <c r="D513" s="251" t="s">
        <v>265</v>
      </c>
      <c r="E513" s="252">
        <v>402.97800000000001</v>
      </c>
      <c r="F513" s="253"/>
      <c r="G513" s="254">
        <f>ROUND(E513*F513,2)</f>
        <v>0</v>
      </c>
      <c r="H513" s="235"/>
      <c r="I513" s="234">
        <f>ROUND(E513*H513,2)</f>
        <v>0</v>
      </c>
      <c r="J513" s="235"/>
      <c r="K513" s="234">
        <f>ROUND(E513*J513,2)</f>
        <v>0</v>
      </c>
      <c r="L513" s="234">
        <v>21</v>
      </c>
      <c r="M513" s="234">
        <f>G513*(1+L513/100)</f>
        <v>0</v>
      </c>
      <c r="N513" s="233">
        <v>1.6000000000000001E-4</v>
      </c>
      <c r="O513" s="233">
        <f>ROUND(E513*N513,2)</f>
        <v>0.06</v>
      </c>
      <c r="P513" s="233">
        <v>0</v>
      </c>
      <c r="Q513" s="233">
        <f>ROUND(E513*P513,2)</f>
        <v>0</v>
      </c>
      <c r="R513" s="234"/>
      <c r="S513" s="234" t="s">
        <v>232</v>
      </c>
      <c r="T513" s="234" t="s">
        <v>232</v>
      </c>
      <c r="U513" s="234">
        <v>0.15</v>
      </c>
      <c r="V513" s="234">
        <f>ROUND(E513*U513,2)</f>
        <v>60.45</v>
      </c>
      <c r="W513" s="234"/>
      <c r="X513" s="234" t="s">
        <v>233</v>
      </c>
      <c r="Y513" s="234" t="s">
        <v>225</v>
      </c>
      <c r="Z513" s="212"/>
      <c r="AA513" s="212"/>
      <c r="AB513" s="212"/>
      <c r="AC513" s="212"/>
      <c r="AD513" s="212"/>
      <c r="AE513" s="212"/>
      <c r="AF513" s="212"/>
      <c r="AG513" s="212" t="s">
        <v>234</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5">
      <c r="A514" s="230"/>
      <c r="B514" s="231"/>
      <c r="C514" s="267" t="s">
        <v>784</v>
      </c>
      <c r="D514" s="255"/>
      <c r="E514" s="255"/>
      <c r="F514" s="255"/>
      <c r="G514" s="255"/>
      <c r="H514" s="234"/>
      <c r="I514" s="234"/>
      <c r="J514" s="234"/>
      <c r="K514" s="234"/>
      <c r="L514" s="234"/>
      <c r="M514" s="234"/>
      <c r="N514" s="233"/>
      <c r="O514" s="233"/>
      <c r="P514" s="233"/>
      <c r="Q514" s="233"/>
      <c r="R514" s="234"/>
      <c r="S514" s="234"/>
      <c r="T514" s="234"/>
      <c r="U514" s="234"/>
      <c r="V514" s="234"/>
      <c r="W514" s="234"/>
      <c r="X514" s="234"/>
      <c r="Y514" s="234"/>
      <c r="Z514" s="212"/>
      <c r="AA514" s="212"/>
      <c r="AB514" s="212"/>
      <c r="AC514" s="212"/>
      <c r="AD514" s="212"/>
      <c r="AE514" s="212"/>
      <c r="AF514" s="212"/>
      <c r="AG514" s="212" t="s">
        <v>228</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5">
      <c r="A515" s="230"/>
      <c r="B515" s="231"/>
      <c r="C515" s="268" t="s">
        <v>785</v>
      </c>
      <c r="D515" s="236"/>
      <c r="E515" s="237">
        <v>402.97800000000001</v>
      </c>
      <c r="F515" s="234"/>
      <c r="G515" s="234"/>
      <c r="H515" s="234"/>
      <c r="I515" s="234"/>
      <c r="J515" s="234"/>
      <c r="K515" s="234"/>
      <c r="L515" s="234"/>
      <c r="M515" s="234"/>
      <c r="N515" s="233"/>
      <c r="O515" s="233"/>
      <c r="P515" s="233"/>
      <c r="Q515" s="233"/>
      <c r="R515" s="234"/>
      <c r="S515" s="234"/>
      <c r="T515" s="234"/>
      <c r="U515" s="234"/>
      <c r="V515" s="234"/>
      <c r="W515" s="234"/>
      <c r="X515" s="234"/>
      <c r="Y515" s="234"/>
      <c r="Z515" s="212"/>
      <c r="AA515" s="212"/>
      <c r="AB515" s="212"/>
      <c r="AC515" s="212"/>
      <c r="AD515" s="212"/>
      <c r="AE515" s="212"/>
      <c r="AF515" s="212"/>
      <c r="AG515" s="212" t="s">
        <v>236</v>
      </c>
      <c r="AH515" s="212">
        <v>5</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x14ac:dyDescent="0.25">
      <c r="A516" s="242" t="s">
        <v>217</v>
      </c>
      <c r="B516" s="243" t="s">
        <v>176</v>
      </c>
      <c r="C516" s="265" t="s">
        <v>177</v>
      </c>
      <c r="D516" s="244"/>
      <c r="E516" s="245"/>
      <c r="F516" s="246"/>
      <c r="G516" s="247">
        <f>SUMIF(AG517:AG528,"&lt;&gt;NOR",G517:G528)</f>
        <v>0</v>
      </c>
      <c r="H516" s="241"/>
      <c r="I516" s="241">
        <f>SUM(I517:I528)</f>
        <v>0</v>
      </c>
      <c r="J516" s="241"/>
      <c r="K516" s="241">
        <f>SUM(K517:K528)</f>
        <v>0</v>
      </c>
      <c r="L516" s="241"/>
      <c r="M516" s="241">
        <f>SUM(M517:M528)</f>
        <v>0</v>
      </c>
      <c r="N516" s="240"/>
      <c r="O516" s="240">
        <f>SUM(O517:O528)</f>
        <v>6.9999999999999993E-2</v>
      </c>
      <c r="P516" s="240"/>
      <c r="Q516" s="240">
        <f>SUM(Q517:Q528)</f>
        <v>0</v>
      </c>
      <c r="R516" s="241"/>
      <c r="S516" s="241"/>
      <c r="T516" s="241"/>
      <c r="U516" s="241"/>
      <c r="V516" s="241">
        <f>SUM(V517:V528)</f>
        <v>29.34</v>
      </c>
      <c r="W516" s="241"/>
      <c r="X516" s="241"/>
      <c r="Y516" s="241"/>
      <c r="AG516" t="s">
        <v>218</v>
      </c>
    </row>
    <row r="517" spans="1:60" outlineLevel="1" x14ac:dyDescent="0.25">
      <c r="A517" s="249">
        <v>151</v>
      </c>
      <c r="B517" s="250" t="s">
        <v>786</v>
      </c>
      <c r="C517" s="266" t="s">
        <v>787</v>
      </c>
      <c r="D517" s="251" t="s">
        <v>265</v>
      </c>
      <c r="E517" s="252">
        <v>208.71807999999999</v>
      </c>
      <c r="F517" s="253"/>
      <c r="G517" s="254">
        <f>ROUND(E517*F517,2)</f>
        <v>0</v>
      </c>
      <c r="H517" s="235"/>
      <c r="I517" s="234">
        <f>ROUND(E517*H517,2)</f>
        <v>0</v>
      </c>
      <c r="J517" s="235"/>
      <c r="K517" s="234">
        <f>ROUND(E517*J517,2)</f>
        <v>0</v>
      </c>
      <c r="L517" s="234">
        <v>21</v>
      </c>
      <c r="M517" s="234">
        <f>G517*(1+L517/100)</f>
        <v>0</v>
      </c>
      <c r="N517" s="233">
        <v>6.9999999999999994E-5</v>
      </c>
      <c r="O517" s="233">
        <f>ROUND(E517*N517,2)</f>
        <v>0.01</v>
      </c>
      <c r="P517" s="233">
        <v>0</v>
      </c>
      <c r="Q517" s="233">
        <f>ROUND(E517*P517,2)</f>
        <v>0</v>
      </c>
      <c r="R517" s="234"/>
      <c r="S517" s="234" t="s">
        <v>232</v>
      </c>
      <c r="T517" s="234" t="s">
        <v>232</v>
      </c>
      <c r="U517" s="234">
        <v>0.03</v>
      </c>
      <c r="V517" s="234">
        <f>ROUND(E517*U517,2)</f>
        <v>6.26</v>
      </c>
      <c r="W517" s="234"/>
      <c r="X517" s="234" t="s">
        <v>233</v>
      </c>
      <c r="Y517" s="234" t="s">
        <v>225</v>
      </c>
      <c r="Z517" s="212"/>
      <c r="AA517" s="212"/>
      <c r="AB517" s="212"/>
      <c r="AC517" s="212"/>
      <c r="AD517" s="212"/>
      <c r="AE517" s="212"/>
      <c r="AF517" s="212"/>
      <c r="AG517" s="212" t="s">
        <v>234</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5">
      <c r="A518" s="230"/>
      <c r="B518" s="231"/>
      <c r="C518" s="268" t="s">
        <v>788</v>
      </c>
      <c r="D518" s="236"/>
      <c r="E518" s="237"/>
      <c r="F518" s="234"/>
      <c r="G518" s="234"/>
      <c r="H518" s="234"/>
      <c r="I518" s="234"/>
      <c r="J518" s="234"/>
      <c r="K518" s="234"/>
      <c r="L518" s="234"/>
      <c r="M518" s="234"/>
      <c r="N518" s="233"/>
      <c r="O518" s="233"/>
      <c r="P518" s="233"/>
      <c r="Q518" s="233"/>
      <c r="R518" s="234"/>
      <c r="S518" s="234"/>
      <c r="T518" s="234"/>
      <c r="U518" s="234"/>
      <c r="V518" s="234"/>
      <c r="W518" s="234"/>
      <c r="X518" s="234"/>
      <c r="Y518" s="234"/>
      <c r="Z518" s="212"/>
      <c r="AA518" s="212"/>
      <c r="AB518" s="212"/>
      <c r="AC518" s="212"/>
      <c r="AD518" s="212"/>
      <c r="AE518" s="212"/>
      <c r="AF518" s="212"/>
      <c r="AG518" s="212" t="s">
        <v>236</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5">
      <c r="A519" s="230"/>
      <c r="B519" s="231"/>
      <c r="C519" s="268" t="s">
        <v>789</v>
      </c>
      <c r="D519" s="236"/>
      <c r="E519" s="237">
        <v>76.439700000000002</v>
      </c>
      <c r="F519" s="234"/>
      <c r="G519" s="234"/>
      <c r="H519" s="234"/>
      <c r="I519" s="234"/>
      <c r="J519" s="234"/>
      <c r="K519" s="234"/>
      <c r="L519" s="234"/>
      <c r="M519" s="234"/>
      <c r="N519" s="233"/>
      <c r="O519" s="233"/>
      <c r="P519" s="233"/>
      <c r="Q519" s="233"/>
      <c r="R519" s="234"/>
      <c r="S519" s="234"/>
      <c r="T519" s="234"/>
      <c r="U519" s="234"/>
      <c r="V519" s="234"/>
      <c r="W519" s="234"/>
      <c r="X519" s="234"/>
      <c r="Y519" s="234"/>
      <c r="Z519" s="212"/>
      <c r="AA519" s="212"/>
      <c r="AB519" s="212"/>
      <c r="AC519" s="212"/>
      <c r="AD519" s="212"/>
      <c r="AE519" s="212"/>
      <c r="AF519" s="212"/>
      <c r="AG519" s="212" t="s">
        <v>236</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ht="20.399999999999999" outlineLevel="3" x14ac:dyDescent="0.25">
      <c r="A520" s="230"/>
      <c r="B520" s="231"/>
      <c r="C520" s="268" t="s">
        <v>790</v>
      </c>
      <c r="D520" s="236"/>
      <c r="E520" s="237">
        <v>44.92295</v>
      </c>
      <c r="F520" s="234"/>
      <c r="G520" s="234"/>
      <c r="H520" s="234"/>
      <c r="I520" s="234"/>
      <c r="J520" s="234"/>
      <c r="K520" s="234"/>
      <c r="L520" s="234"/>
      <c r="M520" s="234"/>
      <c r="N520" s="233"/>
      <c r="O520" s="233"/>
      <c r="P520" s="233"/>
      <c r="Q520" s="233"/>
      <c r="R520" s="234"/>
      <c r="S520" s="234"/>
      <c r="T520" s="234"/>
      <c r="U520" s="234"/>
      <c r="V520" s="234"/>
      <c r="W520" s="234"/>
      <c r="X520" s="234"/>
      <c r="Y520" s="234"/>
      <c r="Z520" s="212"/>
      <c r="AA520" s="212"/>
      <c r="AB520" s="212"/>
      <c r="AC520" s="212"/>
      <c r="AD520" s="212"/>
      <c r="AE520" s="212"/>
      <c r="AF520" s="212"/>
      <c r="AG520" s="212" t="s">
        <v>236</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5">
      <c r="A521" s="230"/>
      <c r="B521" s="231"/>
      <c r="C521" s="268" t="s">
        <v>791</v>
      </c>
      <c r="D521" s="236"/>
      <c r="E521" s="237">
        <v>68.591430000000003</v>
      </c>
      <c r="F521" s="234"/>
      <c r="G521" s="234"/>
      <c r="H521" s="234"/>
      <c r="I521" s="234"/>
      <c r="J521" s="234"/>
      <c r="K521" s="234"/>
      <c r="L521" s="234"/>
      <c r="M521" s="234"/>
      <c r="N521" s="233"/>
      <c r="O521" s="233"/>
      <c r="P521" s="233"/>
      <c r="Q521" s="233"/>
      <c r="R521" s="234"/>
      <c r="S521" s="234"/>
      <c r="T521" s="234"/>
      <c r="U521" s="234"/>
      <c r="V521" s="234"/>
      <c r="W521" s="234"/>
      <c r="X521" s="234"/>
      <c r="Y521" s="234"/>
      <c r="Z521" s="212"/>
      <c r="AA521" s="212"/>
      <c r="AB521" s="212"/>
      <c r="AC521" s="212"/>
      <c r="AD521" s="212"/>
      <c r="AE521" s="212"/>
      <c r="AF521" s="212"/>
      <c r="AG521" s="212" t="s">
        <v>236</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5">
      <c r="A522" s="230"/>
      <c r="B522" s="231"/>
      <c r="C522" s="268" t="s">
        <v>792</v>
      </c>
      <c r="D522" s="236"/>
      <c r="E522" s="237"/>
      <c r="F522" s="234"/>
      <c r="G522" s="234"/>
      <c r="H522" s="234"/>
      <c r="I522" s="234"/>
      <c r="J522" s="234"/>
      <c r="K522" s="234"/>
      <c r="L522" s="234"/>
      <c r="M522" s="234"/>
      <c r="N522" s="233"/>
      <c r="O522" s="233"/>
      <c r="P522" s="233"/>
      <c r="Q522" s="233"/>
      <c r="R522" s="234"/>
      <c r="S522" s="234"/>
      <c r="T522" s="234"/>
      <c r="U522" s="234"/>
      <c r="V522" s="234"/>
      <c r="W522" s="234"/>
      <c r="X522" s="234"/>
      <c r="Y522" s="234"/>
      <c r="Z522" s="212"/>
      <c r="AA522" s="212"/>
      <c r="AB522" s="212"/>
      <c r="AC522" s="212"/>
      <c r="AD522" s="212"/>
      <c r="AE522" s="212"/>
      <c r="AF522" s="212"/>
      <c r="AG522" s="212" t="s">
        <v>236</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5">
      <c r="A523" s="230"/>
      <c r="B523" s="231"/>
      <c r="C523" s="268" t="s">
        <v>793</v>
      </c>
      <c r="D523" s="236"/>
      <c r="E523" s="237">
        <v>18.763999999999999</v>
      </c>
      <c r="F523" s="234"/>
      <c r="G523" s="234"/>
      <c r="H523" s="234"/>
      <c r="I523" s="234"/>
      <c r="J523" s="234"/>
      <c r="K523" s="234"/>
      <c r="L523" s="234"/>
      <c r="M523" s="234"/>
      <c r="N523" s="233"/>
      <c r="O523" s="233"/>
      <c r="P523" s="233"/>
      <c r="Q523" s="233"/>
      <c r="R523" s="234"/>
      <c r="S523" s="234"/>
      <c r="T523" s="234"/>
      <c r="U523" s="234"/>
      <c r="V523" s="234"/>
      <c r="W523" s="234"/>
      <c r="X523" s="234"/>
      <c r="Y523" s="234"/>
      <c r="Z523" s="212"/>
      <c r="AA523" s="212"/>
      <c r="AB523" s="212"/>
      <c r="AC523" s="212"/>
      <c r="AD523" s="212"/>
      <c r="AE523" s="212"/>
      <c r="AF523" s="212"/>
      <c r="AG523" s="212" t="s">
        <v>236</v>
      </c>
      <c r="AH523" s="212">
        <v>5</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5">
      <c r="A524" s="249">
        <v>152</v>
      </c>
      <c r="B524" s="250" t="s">
        <v>794</v>
      </c>
      <c r="C524" s="266" t="s">
        <v>795</v>
      </c>
      <c r="D524" s="251" t="s">
        <v>265</v>
      </c>
      <c r="E524" s="252">
        <v>208.71807999999999</v>
      </c>
      <c r="F524" s="253"/>
      <c r="G524" s="254">
        <f>ROUND(E524*F524,2)</f>
        <v>0</v>
      </c>
      <c r="H524" s="235"/>
      <c r="I524" s="234">
        <f>ROUND(E524*H524,2)</f>
        <v>0</v>
      </c>
      <c r="J524" s="235"/>
      <c r="K524" s="234">
        <f>ROUND(E524*J524,2)</f>
        <v>0</v>
      </c>
      <c r="L524" s="234">
        <v>21</v>
      </c>
      <c r="M524" s="234">
        <f>G524*(1+L524/100)</f>
        <v>0</v>
      </c>
      <c r="N524" s="233">
        <v>2.9E-4</v>
      </c>
      <c r="O524" s="233">
        <f>ROUND(E524*N524,2)</f>
        <v>0.06</v>
      </c>
      <c r="P524" s="233">
        <v>0</v>
      </c>
      <c r="Q524" s="233">
        <f>ROUND(E524*P524,2)</f>
        <v>0</v>
      </c>
      <c r="R524" s="234"/>
      <c r="S524" s="234" t="s">
        <v>232</v>
      </c>
      <c r="T524" s="234" t="s">
        <v>232</v>
      </c>
      <c r="U524" s="234">
        <v>0.10191</v>
      </c>
      <c r="V524" s="234">
        <f>ROUND(E524*U524,2)</f>
        <v>21.27</v>
      </c>
      <c r="W524" s="234"/>
      <c r="X524" s="234" t="s">
        <v>233</v>
      </c>
      <c r="Y524" s="234" t="s">
        <v>225</v>
      </c>
      <c r="Z524" s="212"/>
      <c r="AA524" s="212"/>
      <c r="AB524" s="212"/>
      <c r="AC524" s="212"/>
      <c r="AD524" s="212"/>
      <c r="AE524" s="212"/>
      <c r="AF524" s="212"/>
      <c r="AG524" s="212" t="s">
        <v>234</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2" x14ac:dyDescent="0.25">
      <c r="A525" s="230"/>
      <c r="B525" s="231"/>
      <c r="C525" s="268" t="s">
        <v>796</v>
      </c>
      <c r="D525" s="236"/>
      <c r="E525" s="237">
        <v>208.71807999999999</v>
      </c>
      <c r="F525" s="234"/>
      <c r="G525" s="234"/>
      <c r="H525" s="234"/>
      <c r="I525" s="234"/>
      <c r="J525" s="234"/>
      <c r="K525" s="234"/>
      <c r="L525" s="234"/>
      <c r="M525" s="234"/>
      <c r="N525" s="233"/>
      <c r="O525" s="233"/>
      <c r="P525" s="233"/>
      <c r="Q525" s="233"/>
      <c r="R525" s="234"/>
      <c r="S525" s="234"/>
      <c r="T525" s="234"/>
      <c r="U525" s="234"/>
      <c r="V525" s="234"/>
      <c r="W525" s="234"/>
      <c r="X525" s="234"/>
      <c r="Y525" s="234"/>
      <c r="Z525" s="212"/>
      <c r="AA525" s="212"/>
      <c r="AB525" s="212"/>
      <c r="AC525" s="212"/>
      <c r="AD525" s="212"/>
      <c r="AE525" s="212"/>
      <c r="AF525" s="212"/>
      <c r="AG525" s="212" t="s">
        <v>236</v>
      </c>
      <c r="AH525" s="212">
        <v>5</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5">
      <c r="A526" s="249">
        <v>153</v>
      </c>
      <c r="B526" s="250" t="s">
        <v>797</v>
      </c>
      <c r="C526" s="266" t="s">
        <v>798</v>
      </c>
      <c r="D526" s="251" t="s">
        <v>265</v>
      </c>
      <c r="E526" s="252">
        <v>90.5</v>
      </c>
      <c r="F526" s="253"/>
      <c r="G526" s="254">
        <f>ROUND(E526*F526,2)</f>
        <v>0</v>
      </c>
      <c r="H526" s="235"/>
      <c r="I526" s="234">
        <f>ROUND(E526*H526,2)</f>
        <v>0</v>
      </c>
      <c r="J526" s="235"/>
      <c r="K526" s="234">
        <f>ROUND(E526*J526,2)</f>
        <v>0</v>
      </c>
      <c r="L526" s="234">
        <v>21</v>
      </c>
      <c r="M526" s="234">
        <f>G526*(1+L526/100)</f>
        <v>0</v>
      </c>
      <c r="N526" s="233">
        <v>0</v>
      </c>
      <c r="O526" s="233">
        <f>ROUND(E526*N526,2)</f>
        <v>0</v>
      </c>
      <c r="P526" s="233">
        <v>0</v>
      </c>
      <c r="Q526" s="233">
        <f>ROUND(E526*P526,2)</f>
        <v>0</v>
      </c>
      <c r="R526" s="234"/>
      <c r="S526" s="234" t="s">
        <v>222</v>
      </c>
      <c r="T526" s="234" t="s">
        <v>223</v>
      </c>
      <c r="U526" s="234">
        <v>0.02</v>
      </c>
      <c r="V526" s="234">
        <f>ROUND(E526*U526,2)</f>
        <v>1.81</v>
      </c>
      <c r="W526" s="234"/>
      <c r="X526" s="234" t="s">
        <v>233</v>
      </c>
      <c r="Y526" s="234" t="s">
        <v>225</v>
      </c>
      <c r="Z526" s="212"/>
      <c r="AA526" s="212"/>
      <c r="AB526" s="212"/>
      <c r="AC526" s="212"/>
      <c r="AD526" s="212"/>
      <c r="AE526" s="212"/>
      <c r="AF526" s="212"/>
      <c r="AG526" s="212" t="s">
        <v>234</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5">
      <c r="A527" s="230"/>
      <c r="B527" s="231"/>
      <c r="C527" s="268" t="s">
        <v>293</v>
      </c>
      <c r="D527" s="236"/>
      <c r="E527" s="237"/>
      <c r="F527" s="234"/>
      <c r="G527" s="234"/>
      <c r="H527" s="234"/>
      <c r="I527" s="234"/>
      <c r="J527" s="234"/>
      <c r="K527" s="234"/>
      <c r="L527" s="234"/>
      <c r="M527" s="234"/>
      <c r="N527" s="233"/>
      <c r="O527" s="233"/>
      <c r="P527" s="233"/>
      <c r="Q527" s="233"/>
      <c r="R527" s="234"/>
      <c r="S527" s="234"/>
      <c r="T527" s="234"/>
      <c r="U527" s="234"/>
      <c r="V527" s="234"/>
      <c r="W527" s="234"/>
      <c r="X527" s="234"/>
      <c r="Y527" s="234"/>
      <c r="Z527" s="212"/>
      <c r="AA527" s="212"/>
      <c r="AB527" s="212"/>
      <c r="AC527" s="212"/>
      <c r="AD527" s="212"/>
      <c r="AE527" s="212"/>
      <c r="AF527" s="212"/>
      <c r="AG527" s="212" t="s">
        <v>236</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5">
      <c r="A528" s="230"/>
      <c r="B528" s="231"/>
      <c r="C528" s="268" t="s">
        <v>294</v>
      </c>
      <c r="D528" s="236"/>
      <c r="E528" s="237">
        <v>90.5</v>
      </c>
      <c r="F528" s="234"/>
      <c r="G528" s="234"/>
      <c r="H528" s="234"/>
      <c r="I528" s="234"/>
      <c r="J528" s="234"/>
      <c r="K528" s="234"/>
      <c r="L528" s="234"/>
      <c r="M528" s="234"/>
      <c r="N528" s="233"/>
      <c r="O528" s="233"/>
      <c r="P528" s="233"/>
      <c r="Q528" s="233"/>
      <c r="R528" s="234"/>
      <c r="S528" s="234"/>
      <c r="T528" s="234"/>
      <c r="U528" s="234"/>
      <c r="V528" s="234"/>
      <c r="W528" s="234"/>
      <c r="X528" s="234"/>
      <c r="Y528" s="234"/>
      <c r="Z528" s="212"/>
      <c r="AA528" s="212"/>
      <c r="AB528" s="212"/>
      <c r="AC528" s="212"/>
      <c r="AD528" s="212"/>
      <c r="AE528" s="212"/>
      <c r="AF528" s="212"/>
      <c r="AG528" s="212" t="s">
        <v>236</v>
      </c>
      <c r="AH528" s="212">
        <v>5</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x14ac:dyDescent="0.25">
      <c r="A529" s="242" t="s">
        <v>217</v>
      </c>
      <c r="B529" s="243" t="s">
        <v>178</v>
      </c>
      <c r="C529" s="265" t="s">
        <v>179</v>
      </c>
      <c r="D529" s="244"/>
      <c r="E529" s="245"/>
      <c r="F529" s="246"/>
      <c r="G529" s="247">
        <f>SUMIF(AG530:AG538,"&lt;&gt;NOR",G530:G538)</f>
        <v>0</v>
      </c>
      <c r="H529" s="241"/>
      <c r="I529" s="241">
        <f>SUM(I530:I538)</f>
        <v>0</v>
      </c>
      <c r="J529" s="241"/>
      <c r="K529" s="241">
        <f>SUM(K530:K538)</f>
        <v>0</v>
      </c>
      <c r="L529" s="241"/>
      <c r="M529" s="241">
        <f>SUM(M530:M538)</f>
        <v>0</v>
      </c>
      <c r="N529" s="240"/>
      <c r="O529" s="240">
        <f>SUM(O530:O538)</f>
        <v>0.04</v>
      </c>
      <c r="P529" s="240"/>
      <c r="Q529" s="240">
        <f>SUM(Q530:Q538)</f>
        <v>0</v>
      </c>
      <c r="R529" s="241"/>
      <c r="S529" s="241"/>
      <c r="T529" s="241"/>
      <c r="U529" s="241"/>
      <c r="V529" s="241">
        <f>SUM(V530:V538)</f>
        <v>12.610000000000001</v>
      </c>
      <c r="W529" s="241"/>
      <c r="X529" s="241"/>
      <c r="Y529" s="241"/>
      <c r="AG529" t="s">
        <v>218</v>
      </c>
    </row>
    <row r="530" spans="1:60" ht="20.399999999999999" outlineLevel="1" x14ac:dyDescent="0.25">
      <c r="A530" s="256">
        <v>154</v>
      </c>
      <c r="B530" s="257" t="s">
        <v>799</v>
      </c>
      <c r="C530" s="269" t="s">
        <v>800</v>
      </c>
      <c r="D530" s="258" t="s">
        <v>247</v>
      </c>
      <c r="E530" s="259">
        <v>12</v>
      </c>
      <c r="F530" s="260"/>
      <c r="G530" s="261">
        <f>ROUND(E530*F530,2)</f>
        <v>0</v>
      </c>
      <c r="H530" s="235"/>
      <c r="I530" s="234">
        <f>ROUND(E530*H530,2)</f>
        <v>0</v>
      </c>
      <c r="J530" s="235"/>
      <c r="K530" s="234">
        <f>ROUND(E530*J530,2)</f>
        <v>0</v>
      </c>
      <c r="L530" s="234">
        <v>21</v>
      </c>
      <c r="M530" s="234">
        <f>G530*(1+L530/100)</f>
        <v>0</v>
      </c>
      <c r="N530" s="233">
        <v>0</v>
      </c>
      <c r="O530" s="233">
        <f>ROUND(E530*N530,2)</f>
        <v>0</v>
      </c>
      <c r="P530" s="233">
        <v>0</v>
      </c>
      <c r="Q530" s="233">
        <f>ROUND(E530*P530,2)</f>
        <v>0</v>
      </c>
      <c r="R530" s="234"/>
      <c r="S530" s="234" t="s">
        <v>232</v>
      </c>
      <c r="T530" s="234" t="s">
        <v>232</v>
      </c>
      <c r="U530" s="234">
        <v>0.37</v>
      </c>
      <c r="V530" s="234">
        <f>ROUND(E530*U530,2)</f>
        <v>4.4400000000000004</v>
      </c>
      <c r="W530" s="234"/>
      <c r="X530" s="234" t="s">
        <v>233</v>
      </c>
      <c r="Y530" s="234" t="s">
        <v>225</v>
      </c>
      <c r="Z530" s="212"/>
      <c r="AA530" s="212"/>
      <c r="AB530" s="212"/>
      <c r="AC530" s="212"/>
      <c r="AD530" s="212"/>
      <c r="AE530" s="212"/>
      <c r="AF530" s="212"/>
      <c r="AG530" s="212" t="s">
        <v>234</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5">
      <c r="A531" s="256">
        <v>155</v>
      </c>
      <c r="B531" s="257" t="s">
        <v>801</v>
      </c>
      <c r="C531" s="269" t="s">
        <v>802</v>
      </c>
      <c r="D531" s="258" t="s">
        <v>247</v>
      </c>
      <c r="E531" s="259">
        <v>12</v>
      </c>
      <c r="F531" s="260"/>
      <c r="G531" s="261">
        <f>ROUND(E531*F531,2)</f>
        <v>0</v>
      </c>
      <c r="H531" s="235"/>
      <c r="I531" s="234">
        <f>ROUND(E531*H531,2)</f>
        <v>0</v>
      </c>
      <c r="J531" s="235"/>
      <c r="K531" s="234">
        <f>ROUND(E531*J531,2)</f>
        <v>0</v>
      </c>
      <c r="L531" s="234">
        <v>21</v>
      </c>
      <c r="M531" s="234">
        <f>G531*(1+L531/100)</f>
        <v>0</v>
      </c>
      <c r="N531" s="233">
        <v>0</v>
      </c>
      <c r="O531" s="233">
        <f>ROUND(E531*N531,2)</f>
        <v>0</v>
      </c>
      <c r="P531" s="233">
        <v>0</v>
      </c>
      <c r="Q531" s="233">
        <f>ROUND(E531*P531,2)</f>
        <v>0</v>
      </c>
      <c r="R531" s="234"/>
      <c r="S531" s="234" t="s">
        <v>232</v>
      </c>
      <c r="T531" s="234" t="s">
        <v>232</v>
      </c>
      <c r="U531" s="234">
        <v>1.2999999999999999E-2</v>
      </c>
      <c r="V531" s="234">
        <f>ROUND(E531*U531,2)</f>
        <v>0.16</v>
      </c>
      <c r="W531" s="234"/>
      <c r="X531" s="234" t="s">
        <v>233</v>
      </c>
      <c r="Y531" s="234" t="s">
        <v>225</v>
      </c>
      <c r="Z531" s="212"/>
      <c r="AA531" s="212"/>
      <c r="AB531" s="212"/>
      <c r="AC531" s="212"/>
      <c r="AD531" s="212"/>
      <c r="AE531" s="212"/>
      <c r="AF531" s="212"/>
      <c r="AG531" s="212" t="s">
        <v>234</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5">
      <c r="A532" s="256">
        <v>156</v>
      </c>
      <c r="B532" s="257" t="s">
        <v>803</v>
      </c>
      <c r="C532" s="269" t="s">
        <v>804</v>
      </c>
      <c r="D532" s="258" t="s">
        <v>247</v>
      </c>
      <c r="E532" s="259">
        <v>11</v>
      </c>
      <c r="F532" s="260"/>
      <c r="G532" s="261">
        <f>ROUND(E532*F532,2)</f>
        <v>0</v>
      </c>
      <c r="H532" s="235"/>
      <c r="I532" s="234">
        <f>ROUND(E532*H532,2)</f>
        <v>0</v>
      </c>
      <c r="J532" s="235"/>
      <c r="K532" s="234">
        <f>ROUND(E532*J532,2)</f>
        <v>0</v>
      </c>
      <c r="L532" s="234">
        <v>21</v>
      </c>
      <c r="M532" s="234">
        <f>G532*(1+L532/100)</f>
        <v>0</v>
      </c>
      <c r="N532" s="233">
        <v>0</v>
      </c>
      <c r="O532" s="233">
        <f>ROUND(E532*N532,2)</f>
        <v>0</v>
      </c>
      <c r="P532" s="233">
        <v>0</v>
      </c>
      <c r="Q532" s="233">
        <f>ROUND(E532*P532,2)</f>
        <v>0</v>
      </c>
      <c r="R532" s="234"/>
      <c r="S532" s="234" t="s">
        <v>232</v>
      </c>
      <c r="T532" s="234" t="s">
        <v>232</v>
      </c>
      <c r="U532" s="234">
        <v>0.7</v>
      </c>
      <c r="V532" s="234">
        <f>ROUND(E532*U532,2)</f>
        <v>7.7</v>
      </c>
      <c r="W532" s="234"/>
      <c r="X532" s="234" t="s">
        <v>233</v>
      </c>
      <c r="Y532" s="234" t="s">
        <v>225</v>
      </c>
      <c r="Z532" s="212"/>
      <c r="AA532" s="212"/>
      <c r="AB532" s="212"/>
      <c r="AC532" s="212"/>
      <c r="AD532" s="212"/>
      <c r="AE532" s="212"/>
      <c r="AF532" s="212"/>
      <c r="AG532" s="212" t="s">
        <v>234</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ht="20.399999999999999" outlineLevel="1" x14ac:dyDescent="0.25">
      <c r="A533" s="249">
        <v>157</v>
      </c>
      <c r="B533" s="250" t="s">
        <v>805</v>
      </c>
      <c r="C533" s="266" t="s">
        <v>806</v>
      </c>
      <c r="D533" s="251" t="s">
        <v>231</v>
      </c>
      <c r="E533" s="252">
        <v>6</v>
      </c>
      <c r="F533" s="253"/>
      <c r="G533" s="254">
        <f>ROUND(E533*F533,2)</f>
        <v>0</v>
      </c>
      <c r="H533" s="235"/>
      <c r="I533" s="234">
        <f>ROUND(E533*H533,2)</f>
        <v>0</v>
      </c>
      <c r="J533" s="235"/>
      <c r="K533" s="234">
        <f>ROUND(E533*J533,2)</f>
        <v>0</v>
      </c>
      <c r="L533" s="234">
        <v>21</v>
      </c>
      <c r="M533" s="234">
        <f>G533*(1+L533/100)</f>
        <v>0</v>
      </c>
      <c r="N533" s="233">
        <v>1.7000000000000001E-4</v>
      </c>
      <c r="O533" s="233">
        <f>ROUND(E533*N533,2)</f>
        <v>0</v>
      </c>
      <c r="P533" s="233">
        <v>0</v>
      </c>
      <c r="Q533" s="233">
        <f>ROUND(E533*P533,2)</f>
        <v>0</v>
      </c>
      <c r="R533" s="234"/>
      <c r="S533" s="234" t="s">
        <v>232</v>
      </c>
      <c r="T533" s="234" t="s">
        <v>232</v>
      </c>
      <c r="U533" s="234">
        <v>5.0959999999999998E-2</v>
      </c>
      <c r="V533" s="234">
        <f>ROUND(E533*U533,2)</f>
        <v>0.31</v>
      </c>
      <c r="W533" s="234"/>
      <c r="X533" s="234" t="s">
        <v>233</v>
      </c>
      <c r="Y533" s="234" t="s">
        <v>225</v>
      </c>
      <c r="Z533" s="212"/>
      <c r="AA533" s="212"/>
      <c r="AB533" s="212"/>
      <c r="AC533" s="212"/>
      <c r="AD533" s="212"/>
      <c r="AE533" s="212"/>
      <c r="AF533" s="212"/>
      <c r="AG533" s="212" t="s">
        <v>234</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5">
      <c r="A534" s="230"/>
      <c r="B534" s="231"/>
      <c r="C534" s="268" t="s">
        <v>807</v>
      </c>
      <c r="D534" s="236"/>
      <c r="E534" s="237">
        <v>6</v>
      </c>
      <c r="F534" s="234"/>
      <c r="G534" s="234"/>
      <c r="H534" s="234"/>
      <c r="I534" s="234"/>
      <c r="J534" s="234"/>
      <c r="K534" s="234"/>
      <c r="L534" s="234"/>
      <c r="M534" s="234"/>
      <c r="N534" s="233"/>
      <c r="O534" s="233"/>
      <c r="P534" s="233"/>
      <c r="Q534" s="233"/>
      <c r="R534" s="234"/>
      <c r="S534" s="234"/>
      <c r="T534" s="234"/>
      <c r="U534" s="234"/>
      <c r="V534" s="234"/>
      <c r="W534" s="234"/>
      <c r="X534" s="234"/>
      <c r="Y534" s="234"/>
      <c r="Z534" s="212"/>
      <c r="AA534" s="212"/>
      <c r="AB534" s="212"/>
      <c r="AC534" s="212"/>
      <c r="AD534" s="212"/>
      <c r="AE534" s="212"/>
      <c r="AF534" s="212"/>
      <c r="AG534" s="212" t="s">
        <v>236</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5">
      <c r="A535" s="256">
        <v>158</v>
      </c>
      <c r="B535" s="257" t="s">
        <v>808</v>
      </c>
      <c r="C535" s="269" t="s">
        <v>809</v>
      </c>
      <c r="D535" s="258" t="s">
        <v>247</v>
      </c>
      <c r="E535" s="259">
        <v>12</v>
      </c>
      <c r="F535" s="260"/>
      <c r="G535" s="261">
        <f>ROUND(E535*F535,2)</f>
        <v>0</v>
      </c>
      <c r="H535" s="235"/>
      <c r="I535" s="234">
        <f>ROUND(E535*H535,2)</f>
        <v>0</v>
      </c>
      <c r="J535" s="235"/>
      <c r="K535" s="234">
        <f>ROUND(E535*J535,2)</f>
        <v>0</v>
      </c>
      <c r="L535" s="234">
        <v>21</v>
      </c>
      <c r="M535" s="234">
        <f>G535*(1+L535/100)</f>
        <v>0</v>
      </c>
      <c r="N535" s="233">
        <v>0</v>
      </c>
      <c r="O535" s="233">
        <f>ROUND(E535*N535,2)</f>
        <v>0</v>
      </c>
      <c r="P535" s="233">
        <v>0</v>
      </c>
      <c r="Q535" s="233">
        <f>ROUND(E535*P535,2)</f>
        <v>0</v>
      </c>
      <c r="R535" s="234" t="s">
        <v>259</v>
      </c>
      <c r="S535" s="234" t="s">
        <v>232</v>
      </c>
      <c r="T535" s="234" t="s">
        <v>232</v>
      </c>
      <c r="U535" s="234">
        <v>0</v>
      </c>
      <c r="V535" s="234">
        <f>ROUND(E535*U535,2)</f>
        <v>0</v>
      </c>
      <c r="W535" s="234"/>
      <c r="X535" s="234" t="s">
        <v>260</v>
      </c>
      <c r="Y535" s="234" t="s">
        <v>225</v>
      </c>
      <c r="Z535" s="212"/>
      <c r="AA535" s="212"/>
      <c r="AB535" s="212"/>
      <c r="AC535" s="212"/>
      <c r="AD535" s="212"/>
      <c r="AE535" s="212"/>
      <c r="AF535" s="212"/>
      <c r="AG535" s="212" t="s">
        <v>261</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5">
      <c r="A536" s="256">
        <v>159</v>
      </c>
      <c r="B536" s="257" t="s">
        <v>810</v>
      </c>
      <c r="C536" s="269" t="s">
        <v>811</v>
      </c>
      <c r="D536" s="258" t="s">
        <v>247</v>
      </c>
      <c r="E536" s="259">
        <v>12</v>
      </c>
      <c r="F536" s="260"/>
      <c r="G536" s="261">
        <f>ROUND(E536*F536,2)</f>
        <v>0</v>
      </c>
      <c r="H536" s="235"/>
      <c r="I536" s="234">
        <f>ROUND(E536*H536,2)</f>
        <v>0</v>
      </c>
      <c r="J536" s="235"/>
      <c r="K536" s="234">
        <f>ROUND(E536*J536,2)</f>
        <v>0</v>
      </c>
      <c r="L536" s="234">
        <v>21</v>
      </c>
      <c r="M536" s="234">
        <f>G536*(1+L536/100)</f>
        <v>0</v>
      </c>
      <c r="N536" s="233">
        <v>1.0000000000000001E-5</v>
      </c>
      <c r="O536" s="233">
        <f>ROUND(E536*N536,2)</f>
        <v>0</v>
      </c>
      <c r="P536" s="233">
        <v>0</v>
      </c>
      <c r="Q536" s="233">
        <f>ROUND(E536*P536,2)</f>
        <v>0</v>
      </c>
      <c r="R536" s="234" t="s">
        <v>259</v>
      </c>
      <c r="S536" s="234" t="s">
        <v>232</v>
      </c>
      <c r="T536" s="234" t="s">
        <v>232</v>
      </c>
      <c r="U536" s="234">
        <v>0</v>
      </c>
      <c r="V536" s="234">
        <f>ROUND(E536*U536,2)</f>
        <v>0</v>
      </c>
      <c r="W536" s="234"/>
      <c r="X536" s="234" t="s">
        <v>260</v>
      </c>
      <c r="Y536" s="234" t="s">
        <v>225</v>
      </c>
      <c r="Z536" s="212"/>
      <c r="AA536" s="212"/>
      <c r="AB536" s="212"/>
      <c r="AC536" s="212"/>
      <c r="AD536" s="212"/>
      <c r="AE536" s="212"/>
      <c r="AF536" s="212"/>
      <c r="AG536" s="212" t="s">
        <v>261</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5">
      <c r="A537" s="256">
        <v>160</v>
      </c>
      <c r="B537" s="257" t="s">
        <v>812</v>
      </c>
      <c r="C537" s="269" t="s">
        <v>813</v>
      </c>
      <c r="D537" s="258" t="s">
        <v>247</v>
      </c>
      <c r="E537" s="259">
        <v>11</v>
      </c>
      <c r="F537" s="260"/>
      <c r="G537" s="261">
        <f>ROUND(E537*F537,2)</f>
        <v>0</v>
      </c>
      <c r="H537" s="235"/>
      <c r="I537" s="234">
        <f>ROUND(E537*H537,2)</f>
        <v>0</v>
      </c>
      <c r="J537" s="235"/>
      <c r="K537" s="234">
        <f>ROUND(E537*J537,2)</f>
        <v>0</v>
      </c>
      <c r="L537" s="234">
        <v>21</v>
      </c>
      <c r="M537" s="234">
        <f>G537*(1+L537/100)</f>
        <v>0</v>
      </c>
      <c r="N537" s="233">
        <v>4.0000000000000001E-3</v>
      </c>
      <c r="O537" s="233">
        <f>ROUND(E537*N537,2)</f>
        <v>0.04</v>
      </c>
      <c r="P537" s="233">
        <v>0</v>
      </c>
      <c r="Q537" s="233">
        <f>ROUND(E537*P537,2)</f>
        <v>0</v>
      </c>
      <c r="R537" s="234" t="s">
        <v>259</v>
      </c>
      <c r="S537" s="234" t="s">
        <v>232</v>
      </c>
      <c r="T537" s="234" t="s">
        <v>232</v>
      </c>
      <c r="U537" s="234">
        <v>0</v>
      </c>
      <c r="V537" s="234">
        <f>ROUND(E537*U537,2)</f>
        <v>0</v>
      </c>
      <c r="W537" s="234"/>
      <c r="X537" s="234" t="s">
        <v>260</v>
      </c>
      <c r="Y537" s="234" t="s">
        <v>225</v>
      </c>
      <c r="Z537" s="212"/>
      <c r="AA537" s="212"/>
      <c r="AB537" s="212"/>
      <c r="AC537" s="212"/>
      <c r="AD537" s="212"/>
      <c r="AE537" s="212"/>
      <c r="AF537" s="212"/>
      <c r="AG537" s="212" t="s">
        <v>261</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5">
      <c r="A538" s="256">
        <v>161</v>
      </c>
      <c r="B538" s="257" t="s">
        <v>814</v>
      </c>
      <c r="C538" s="269" t="s">
        <v>815</v>
      </c>
      <c r="D538" s="258" t="s">
        <v>247</v>
      </c>
      <c r="E538" s="259">
        <v>12</v>
      </c>
      <c r="F538" s="260"/>
      <c r="G538" s="261">
        <f>ROUND(E538*F538,2)</f>
        <v>0</v>
      </c>
      <c r="H538" s="235"/>
      <c r="I538" s="234">
        <f>ROUND(E538*H538,2)</f>
        <v>0</v>
      </c>
      <c r="J538" s="235"/>
      <c r="K538" s="234">
        <f>ROUND(E538*J538,2)</f>
        <v>0</v>
      </c>
      <c r="L538" s="234">
        <v>21</v>
      </c>
      <c r="M538" s="234">
        <f>G538*(1+L538/100)</f>
        <v>0</v>
      </c>
      <c r="N538" s="233">
        <v>5.0000000000000002E-5</v>
      </c>
      <c r="O538" s="233">
        <f>ROUND(E538*N538,2)</f>
        <v>0</v>
      </c>
      <c r="P538" s="233">
        <v>0</v>
      </c>
      <c r="Q538" s="233">
        <f>ROUND(E538*P538,2)</f>
        <v>0</v>
      </c>
      <c r="R538" s="234" t="s">
        <v>259</v>
      </c>
      <c r="S538" s="234" t="s">
        <v>232</v>
      </c>
      <c r="T538" s="234" t="s">
        <v>232</v>
      </c>
      <c r="U538" s="234">
        <v>0</v>
      </c>
      <c r="V538" s="234">
        <f>ROUND(E538*U538,2)</f>
        <v>0</v>
      </c>
      <c r="W538" s="234"/>
      <c r="X538" s="234" t="s">
        <v>260</v>
      </c>
      <c r="Y538" s="234" t="s">
        <v>225</v>
      </c>
      <c r="Z538" s="212"/>
      <c r="AA538" s="212"/>
      <c r="AB538" s="212"/>
      <c r="AC538" s="212"/>
      <c r="AD538" s="212"/>
      <c r="AE538" s="212"/>
      <c r="AF538" s="212"/>
      <c r="AG538" s="212" t="s">
        <v>261</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x14ac:dyDescent="0.25">
      <c r="A539" s="242" t="s">
        <v>217</v>
      </c>
      <c r="B539" s="243" t="s">
        <v>180</v>
      </c>
      <c r="C539" s="265" t="s">
        <v>181</v>
      </c>
      <c r="D539" s="244"/>
      <c r="E539" s="245"/>
      <c r="F539" s="246"/>
      <c r="G539" s="247">
        <f>SUMIF(AG540:AG543,"&lt;&gt;NOR",G540:G543)</f>
        <v>0</v>
      </c>
      <c r="H539" s="241"/>
      <c r="I539" s="241">
        <f>SUM(I540:I543)</f>
        <v>0</v>
      </c>
      <c r="J539" s="241"/>
      <c r="K539" s="241">
        <f>SUM(K540:K543)</f>
        <v>0</v>
      </c>
      <c r="L539" s="241"/>
      <c r="M539" s="241">
        <f>SUM(M540:M543)</f>
        <v>0</v>
      </c>
      <c r="N539" s="240"/>
      <c r="O539" s="240">
        <f>SUM(O540:O543)</f>
        <v>0</v>
      </c>
      <c r="P539" s="240"/>
      <c r="Q539" s="240">
        <f>SUM(Q540:Q543)</f>
        <v>0</v>
      </c>
      <c r="R539" s="241"/>
      <c r="S539" s="241"/>
      <c r="T539" s="241"/>
      <c r="U539" s="241"/>
      <c r="V539" s="241">
        <f>SUM(V540:V543)</f>
        <v>0.68</v>
      </c>
      <c r="W539" s="241"/>
      <c r="X539" s="241"/>
      <c r="Y539" s="241"/>
      <c r="AG539" t="s">
        <v>218</v>
      </c>
    </row>
    <row r="540" spans="1:60" outlineLevel="1" x14ac:dyDescent="0.25">
      <c r="A540" s="249">
        <v>162</v>
      </c>
      <c r="B540" s="250" t="s">
        <v>816</v>
      </c>
      <c r="C540" s="266" t="s">
        <v>817</v>
      </c>
      <c r="D540" s="251" t="s">
        <v>247</v>
      </c>
      <c r="E540" s="252">
        <v>1</v>
      </c>
      <c r="F540" s="253"/>
      <c r="G540" s="254">
        <f>ROUND(E540*F540,2)</f>
        <v>0</v>
      </c>
      <c r="H540" s="235"/>
      <c r="I540" s="234">
        <f>ROUND(E540*H540,2)</f>
        <v>0</v>
      </c>
      <c r="J540" s="235"/>
      <c r="K540" s="234">
        <f>ROUND(E540*J540,2)</f>
        <v>0</v>
      </c>
      <c r="L540" s="234">
        <v>21</v>
      </c>
      <c r="M540" s="234">
        <f>G540*(1+L540/100)</f>
        <v>0</v>
      </c>
      <c r="N540" s="233">
        <v>0</v>
      </c>
      <c r="O540" s="233">
        <f>ROUND(E540*N540,2)</f>
        <v>0</v>
      </c>
      <c r="P540" s="233">
        <v>0</v>
      </c>
      <c r="Q540" s="233">
        <f>ROUND(E540*P540,2)</f>
        <v>0</v>
      </c>
      <c r="R540" s="234"/>
      <c r="S540" s="234" t="s">
        <v>232</v>
      </c>
      <c r="T540" s="234" t="s">
        <v>232</v>
      </c>
      <c r="U540" s="234">
        <v>0.67759999999999998</v>
      </c>
      <c r="V540" s="234">
        <f>ROUND(E540*U540,2)</f>
        <v>0.68</v>
      </c>
      <c r="W540" s="234"/>
      <c r="X540" s="234" t="s">
        <v>233</v>
      </c>
      <c r="Y540" s="234" t="s">
        <v>225</v>
      </c>
      <c r="Z540" s="212"/>
      <c r="AA540" s="212"/>
      <c r="AB540" s="212"/>
      <c r="AC540" s="212"/>
      <c r="AD540" s="212"/>
      <c r="AE540" s="212"/>
      <c r="AF540" s="212"/>
      <c r="AG540" s="212" t="s">
        <v>234</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5">
      <c r="A541" s="230"/>
      <c r="B541" s="231"/>
      <c r="C541" s="267" t="s">
        <v>818</v>
      </c>
      <c r="D541" s="255"/>
      <c r="E541" s="255"/>
      <c r="F541" s="255"/>
      <c r="G541" s="255"/>
      <c r="H541" s="234"/>
      <c r="I541" s="234"/>
      <c r="J541" s="234"/>
      <c r="K541" s="234"/>
      <c r="L541" s="234"/>
      <c r="M541" s="234"/>
      <c r="N541" s="233"/>
      <c r="O541" s="233"/>
      <c r="P541" s="233"/>
      <c r="Q541" s="233"/>
      <c r="R541" s="234"/>
      <c r="S541" s="234"/>
      <c r="T541" s="234"/>
      <c r="U541" s="234"/>
      <c r="V541" s="234"/>
      <c r="W541" s="234"/>
      <c r="X541" s="234"/>
      <c r="Y541" s="234"/>
      <c r="Z541" s="212"/>
      <c r="AA541" s="212"/>
      <c r="AB541" s="212"/>
      <c r="AC541" s="212"/>
      <c r="AD541" s="212"/>
      <c r="AE541" s="212"/>
      <c r="AF541" s="212"/>
      <c r="AG541" s="212" t="s">
        <v>228</v>
      </c>
      <c r="AH541" s="212"/>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5">
      <c r="A542" s="256">
        <v>163</v>
      </c>
      <c r="B542" s="257" t="s">
        <v>819</v>
      </c>
      <c r="C542" s="269" t="s">
        <v>820</v>
      </c>
      <c r="D542" s="258" t="s">
        <v>247</v>
      </c>
      <c r="E542" s="259">
        <v>1</v>
      </c>
      <c r="F542" s="260"/>
      <c r="G542" s="261">
        <f>ROUND(E542*F542,2)</f>
        <v>0</v>
      </c>
      <c r="H542" s="235"/>
      <c r="I542" s="234">
        <f>ROUND(E542*H542,2)</f>
        <v>0</v>
      </c>
      <c r="J542" s="235"/>
      <c r="K542" s="234">
        <f>ROUND(E542*J542,2)</f>
        <v>0</v>
      </c>
      <c r="L542" s="234">
        <v>21</v>
      </c>
      <c r="M542" s="234">
        <f>G542*(1+L542/100)</f>
        <v>0</v>
      </c>
      <c r="N542" s="233">
        <v>0</v>
      </c>
      <c r="O542" s="233">
        <f>ROUND(E542*N542,2)</f>
        <v>0</v>
      </c>
      <c r="P542" s="233">
        <v>0</v>
      </c>
      <c r="Q542" s="233">
        <f>ROUND(E542*P542,2)</f>
        <v>0</v>
      </c>
      <c r="R542" s="234"/>
      <c r="S542" s="234" t="s">
        <v>232</v>
      </c>
      <c r="T542" s="234" t="s">
        <v>252</v>
      </c>
      <c r="U542" s="234">
        <v>0</v>
      </c>
      <c r="V542" s="234">
        <f>ROUND(E542*U542,2)</f>
        <v>0</v>
      </c>
      <c r="W542" s="234"/>
      <c r="X542" s="234" t="s">
        <v>224</v>
      </c>
      <c r="Y542" s="234" t="s">
        <v>225</v>
      </c>
      <c r="Z542" s="212"/>
      <c r="AA542" s="212"/>
      <c r="AB542" s="212"/>
      <c r="AC542" s="212"/>
      <c r="AD542" s="212"/>
      <c r="AE542" s="212"/>
      <c r="AF542" s="212"/>
      <c r="AG542" s="212" t="s">
        <v>226</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5">
      <c r="A543" s="256">
        <v>164</v>
      </c>
      <c r="B543" s="257" t="s">
        <v>821</v>
      </c>
      <c r="C543" s="269" t="s">
        <v>822</v>
      </c>
      <c r="D543" s="258" t="s">
        <v>247</v>
      </c>
      <c r="E543" s="259">
        <v>1</v>
      </c>
      <c r="F543" s="260"/>
      <c r="G543" s="261">
        <f>ROUND(E543*F543,2)</f>
        <v>0</v>
      </c>
      <c r="H543" s="235"/>
      <c r="I543" s="234">
        <f>ROUND(E543*H543,2)</f>
        <v>0</v>
      </c>
      <c r="J543" s="235"/>
      <c r="K543" s="234">
        <f>ROUND(E543*J543,2)</f>
        <v>0</v>
      </c>
      <c r="L543" s="234">
        <v>21</v>
      </c>
      <c r="M543" s="234">
        <f>G543*(1+L543/100)</f>
        <v>0</v>
      </c>
      <c r="N543" s="233">
        <v>1.3999999999999999E-4</v>
      </c>
      <c r="O543" s="233">
        <f>ROUND(E543*N543,2)</f>
        <v>0</v>
      </c>
      <c r="P543" s="233">
        <v>0</v>
      </c>
      <c r="Q543" s="233">
        <f>ROUND(E543*P543,2)</f>
        <v>0</v>
      </c>
      <c r="R543" s="234"/>
      <c r="S543" s="234" t="s">
        <v>222</v>
      </c>
      <c r="T543" s="234" t="s">
        <v>436</v>
      </c>
      <c r="U543" s="234">
        <v>0</v>
      </c>
      <c r="V543" s="234">
        <f>ROUND(E543*U543,2)</f>
        <v>0</v>
      </c>
      <c r="W543" s="234"/>
      <c r="X543" s="234" t="s">
        <v>260</v>
      </c>
      <c r="Y543" s="234" t="s">
        <v>225</v>
      </c>
      <c r="Z543" s="212"/>
      <c r="AA543" s="212"/>
      <c r="AB543" s="212"/>
      <c r="AC543" s="212"/>
      <c r="AD543" s="212"/>
      <c r="AE543" s="212"/>
      <c r="AF543" s="212"/>
      <c r="AG543" s="212" t="s">
        <v>261</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x14ac:dyDescent="0.25">
      <c r="A544" s="242" t="s">
        <v>217</v>
      </c>
      <c r="B544" s="243" t="s">
        <v>182</v>
      </c>
      <c r="C544" s="265" t="s">
        <v>183</v>
      </c>
      <c r="D544" s="244"/>
      <c r="E544" s="245"/>
      <c r="F544" s="246"/>
      <c r="G544" s="247">
        <f>SUMIF(AG545:AG546,"&lt;&gt;NOR",G545:G546)</f>
        <v>0</v>
      </c>
      <c r="H544" s="241"/>
      <c r="I544" s="241">
        <f>SUM(I545:I546)</f>
        <v>0</v>
      </c>
      <c r="J544" s="241"/>
      <c r="K544" s="241">
        <f>SUM(K545:K546)</f>
        <v>0</v>
      </c>
      <c r="L544" s="241"/>
      <c r="M544" s="241">
        <f>SUM(M545:M546)</f>
        <v>0</v>
      </c>
      <c r="N544" s="240"/>
      <c r="O544" s="240">
        <f>SUM(O545:O546)</f>
        <v>0</v>
      </c>
      <c r="P544" s="240"/>
      <c r="Q544" s="240">
        <f>SUM(Q545:Q546)</f>
        <v>0</v>
      </c>
      <c r="R544" s="241"/>
      <c r="S544" s="241"/>
      <c r="T544" s="241"/>
      <c r="U544" s="241"/>
      <c r="V544" s="241">
        <f>SUM(V545:V546)</f>
        <v>0</v>
      </c>
      <c r="W544" s="241"/>
      <c r="X544" s="241"/>
      <c r="Y544" s="241"/>
      <c r="AG544" t="s">
        <v>218</v>
      </c>
    </row>
    <row r="545" spans="1:60" outlineLevel="1" x14ac:dyDescent="0.25">
      <c r="A545" s="256">
        <v>165</v>
      </c>
      <c r="B545" s="257" t="s">
        <v>823</v>
      </c>
      <c r="C545" s="269" t="s">
        <v>824</v>
      </c>
      <c r="D545" s="258" t="s">
        <v>221</v>
      </c>
      <c r="E545" s="259">
        <v>2</v>
      </c>
      <c r="F545" s="260"/>
      <c r="G545" s="261">
        <f>ROUND(E545*F545,2)</f>
        <v>0</v>
      </c>
      <c r="H545" s="235"/>
      <c r="I545" s="234">
        <f>ROUND(E545*H545,2)</f>
        <v>0</v>
      </c>
      <c r="J545" s="235"/>
      <c r="K545" s="234">
        <f>ROUND(E545*J545,2)</f>
        <v>0</v>
      </c>
      <c r="L545" s="234">
        <v>21</v>
      </c>
      <c r="M545" s="234">
        <f>G545*(1+L545/100)</f>
        <v>0</v>
      </c>
      <c r="N545" s="233">
        <v>0</v>
      </c>
      <c r="O545" s="233">
        <f>ROUND(E545*N545,2)</f>
        <v>0</v>
      </c>
      <c r="P545" s="233">
        <v>0</v>
      </c>
      <c r="Q545" s="233">
        <f>ROUND(E545*P545,2)</f>
        <v>0</v>
      </c>
      <c r="R545" s="234"/>
      <c r="S545" s="234" t="s">
        <v>222</v>
      </c>
      <c r="T545" s="234" t="s">
        <v>223</v>
      </c>
      <c r="U545" s="234">
        <v>0</v>
      </c>
      <c r="V545" s="234">
        <f>ROUND(E545*U545,2)</f>
        <v>0</v>
      </c>
      <c r="W545" s="234"/>
      <c r="X545" s="234" t="s">
        <v>233</v>
      </c>
      <c r="Y545" s="234" t="s">
        <v>225</v>
      </c>
      <c r="Z545" s="212"/>
      <c r="AA545" s="212"/>
      <c r="AB545" s="212"/>
      <c r="AC545" s="212"/>
      <c r="AD545" s="212"/>
      <c r="AE545" s="212"/>
      <c r="AF545" s="212"/>
      <c r="AG545" s="212" t="s">
        <v>234</v>
      </c>
      <c r="AH545" s="212"/>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1" x14ac:dyDescent="0.25">
      <c r="A546" s="256">
        <v>166</v>
      </c>
      <c r="B546" s="257" t="s">
        <v>825</v>
      </c>
      <c r="C546" s="269" t="s">
        <v>826</v>
      </c>
      <c r="D546" s="258" t="s">
        <v>221</v>
      </c>
      <c r="E546" s="259">
        <v>1</v>
      </c>
      <c r="F546" s="260"/>
      <c r="G546" s="261">
        <f>ROUND(E546*F546,2)</f>
        <v>0</v>
      </c>
      <c r="H546" s="235"/>
      <c r="I546" s="234">
        <f>ROUND(E546*H546,2)</f>
        <v>0</v>
      </c>
      <c r="J546" s="235"/>
      <c r="K546" s="234">
        <f>ROUND(E546*J546,2)</f>
        <v>0</v>
      </c>
      <c r="L546" s="234">
        <v>21</v>
      </c>
      <c r="M546" s="234">
        <f>G546*(1+L546/100)</f>
        <v>0</v>
      </c>
      <c r="N546" s="233">
        <v>0</v>
      </c>
      <c r="O546" s="233">
        <f>ROUND(E546*N546,2)</f>
        <v>0</v>
      </c>
      <c r="P546" s="233">
        <v>0</v>
      </c>
      <c r="Q546" s="233">
        <f>ROUND(E546*P546,2)</f>
        <v>0</v>
      </c>
      <c r="R546" s="234"/>
      <c r="S546" s="234" t="s">
        <v>222</v>
      </c>
      <c r="T546" s="234" t="s">
        <v>223</v>
      </c>
      <c r="U546" s="234">
        <v>0</v>
      </c>
      <c r="V546" s="234">
        <f>ROUND(E546*U546,2)</f>
        <v>0</v>
      </c>
      <c r="W546" s="234"/>
      <c r="X546" s="234" t="s">
        <v>233</v>
      </c>
      <c r="Y546" s="234" t="s">
        <v>225</v>
      </c>
      <c r="Z546" s="212"/>
      <c r="AA546" s="212"/>
      <c r="AB546" s="212"/>
      <c r="AC546" s="212"/>
      <c r="AD546" s="212"/>
      <c r="AE546" s="212"/>
      <c r="AF546" s="212"/>
      <c r="AG546" s="212" t="s">
        <v>234</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x14ac:dyDescent="0.25">
      <c r="A547" s="242" t="s">
        <v>217</v>
      </c>
      <c r="B547" s="243" t="s">
        <v>184</v>
      </c>
      <c r="C547" s="265" t="s">
        <v>185</v>
      </c>
      <c r="D547" s="244"/>
      <c r="E547" s="245"/>
      <c r="F547" s="246"/>
      <c r="G547" s="247">
        <f>SUMIF(AG548:AG550,"&lt;&gt;NOR",G548:G550)</f>
        <v>0</v>
      </c>
      <c r="H547" s="241"/>
      <c r="I547" s="241">
        <f>SUM(I548:I550)</f>
        <v>0</v>
      </c>
      <c r="J547" s="241"/>
      <c r="K547" s="241">
        <f>SUM(K548:K550)</f>
        <v>0</v>
      </c>
      <c r="L547" s="241"/>
      <c r="M547" s="241">
        <f>SUM(M548:M550)</f>
        <v>0</v>
      </c>
      <c r="N547" s="240"/>
      <c r="O547" s="240">
        <f>SUM(O548:O550)</f>
        <v>0</v>
      </c>
      <c r="P547" s="240"/>
      <c r="Q547" s="240">
        <f>SUM(Q548:Q550)</f>
        <v>0</v>
      </c>
      <c r="R547" s="241"/>
      <c r="S547" s="241"/>
      <c r="T547" s="241"/>
      <c r="U547" s="241"/>
      <c r="V547" s="241">
        <f>SUM(V548:V550)</f>
        <v>0</v>
      </c>
      <c r="W547" s="241"/>
      <c r="X547" s="241"/>
      <c r="Y547" s="241"/>
      <c r="AG547" t="s">
        <v>218</v>
      </c>
    </row>
    <row r="548" spans="1:60" outlineLevel="1" x14ac:dyDescent="0.25">
      <c r="A548" s="249">
        <v>167</v>
      </c>
      <c r="B548" s="250" t="s">
        <v>827</v>
      </c>
      <c r="C548" s="266" t="s">
        <v>828</v>
      </c>
      <c r="D548" s="251" t="s">
        <v>231</v>
      </c>
      <c r="E548" s="252">
        <v>99.218999999999994</v>
      </c>
      <c r="F548" s="253"/>
      <c r="G548" s="254">
        <f>ROUND(E548*F548,2)</f>
        <v>0</v>
      </c>
      <c r="H548" s="235"/>
      <c r="I548" s="234">
        <f>ROUND(E548*H548,2)</f>
        <v>0</v>
      </c>
      <c r="J548" s="235"/>
      <c r="K548" s="234">
        <f>ROUND(E548*J548,2)</f>
        <v>0</v>
      </c>
      <c r="L548" s="234">
        <v>21</v>
      </c>
      <c r="M548" s="234">
        <f>G548*(1+L548/100)</f>
        <v>0</v>
      </c>
      <c r="N548" s="233">
        <v>0</v>
      </c>
      <c r="O548" s="233">
        <f>ROUND(E548*N548,2)</f>
        <v>0</v>
      </c>
      <c r="P548" s="233">
        <v>0</v>
      </c>
      <c r="Q548" s="233">
        <f>ROUND(E548*P548,2)</f>
        <v>0</v>
      </c>
      <c r="R548" s="234"/>
      <c r="S548" s="234" t="s">
        <v>232</v>
      </c>
      <c r="T548" s="234" t="s">
        <v>252</v>
      </c>
      <c r="U548" s="234">
        <v>0</v>
      </c>
      <c r="V548" s="234">
        <f>ROUND(E548*U548,2)</f>
        <v>0</v>
      </c>
      <c r="W548" s="234"/>
      <c r="X548" s="234" t="s">
        <v>224</v>
      </c>
      <c r="Y548" s="234" t="s">
        <v>225</v>
      </c>
      <c r="Z548" s="212"/>
      <c r="AA548" s="212"/>
      <c r="AB548" s="212"/>
      <c r="AC548" s="212"/>
      <c r="AD548" s="212"/>
      <c r="AE548" s="212"/>
      <c r="AF548" s="212"/>
      <c r="AG548" s="212" t="s">
        <v>226</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5">
      <c r="A549" s="230"/>
      <c r="B549" s="231"/>
      <c r="C549" s="268" t="s">
        <v>829</v>
      </c>
      <c r="D549" s="236"/>
      <c r="E549" s="237">
        <v>76.44</v>
      </c>
      <c r="F549" s="234"/>
      <c r="G549" s="234"/>
      <c r="H549" s="234"/>
      <c r="I549" s="234"/>
      <c r="J549" s="234"/>
      <c r="K549" s="234"/>
      <c r="L549" s="234"/>
      <c r="M549" s="234"/>
      <c r="N549" s="233"/>
      <c r="O549" s="233"/>
      <c r="P549" s="233"/>
      <c r="Q549" s="233"/>
      <c r="R549" s="234"/>
      <c r="S549" s="234"/>
      <c r="T549" s="234"/>
      <c r="U549" s="234"/>
      <c r="V549" s="234"/>
      <c r="W549" s="234"/>
      <c r="X549" s="234"/>
      <c r="Y549" s="234"/>
      <c r="Z549" s="212"/>
      <c r="AA549" s="212"/>
      <c r="AB549" s="212"/>
      <c r="AC549" s="212"/>
      <c r="AD549" s="212"/>
      <c r="AE549" s="212"/>
      <c r="AF549" s="212"/>
      <c r="AG549" s="212" t="s">
        <v>236</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5">
      <c r="A550" s="230"/>
      <c r="B550" s="231"/>
      <c r="C550" s="268" t="s">
        <v>830</v>
      </c>
      <c r="D550" s="236"/>
      <c r="E550" s="237">
        <v>22.779</v>
      </c>
      <c r="F550" s="234"/>
      <c r="G550" s="234"/>
      <c r="H550" s="234"/>
      <c r="I550" s="234"/>
      <c r="J550" s="234"/>
      <c r="K550" s="234"/>
      <c r="L550" s="234"/>
      <c r="M550" s="234"/>
      <c r="N550" s="233"/>
      <c r="O550" s="233"/>
      <c r="P550" s="233"/>
      <c r="Q550" s="233"/>
      <c r="R550" s="234"/>
      <c r="S550" s="234"/>
      <c r="T550" s="234"/>
      <c r="U550" s="234"/>
      <c r="V550" s="234"/>
      <c r="W550" s="234"/>
      <c r="X550" s="234"/>
      <c r="Y550" s="234"/>
      <c r="Z550" s="212"/>
      <c r="AA550" s="212"/>
      <c r="AB550" s="212"/>
      <c r="AC550" s="212"/>
      <c r="AD550" s="212"/>
      <c r="AE550" s="212"/>
      <c r="AF550" s="212"/>
      <c r="AG550" s="212" t="s">
        <v>236</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x14ac:dyDescent="0.25">
      <c r="A551" s="242" t="s">
        <v>217</v>
      </c>
      <c r="B551" s="243" t="s">
        <v>186</v>
      </c>
      <c r="C551" s="265" t="s">
        <v>187</v>
      </c>
      <c r="D551" s="244"/>
      <c r="E551" s="245"/>
      <c r="F551" s="246"/>
      <c r="G551" s="247">
        <f>SUMIF(AG552:AG599,"&lt;&gt;NOR",G552:G599)</f>
        <v>0</v>
      </c>
      <c r="H551" s="241"/>
      <c r="I551" s="241">
        <f>SUM(I552:I599)</f>
        <v>0</v>
      </c>
      <c r="J551" s="241"/>
      <c r="K551" s="241">
        <f>SUM(K552:K599)</f>
        <v>0</v>
      </c>
      <c r="L551" s="241"/>
      <c r="M551" s="241">
        <f>SUM(M552:M599)</f>
        <v>0</v>
      </c>
      <c r="N551" s="240"/>
      <c r="O551" s="240">
        <f>SUM(O552:O599)</f>
        <v>0</v>
      </c>
      <c r="P551" s="240"/>
      <c r="Q551" s="240">
        <f>SUM(Q552:Q599)</f>
        <v>0</v>
      </c>
      <c r="R551" s="241"/>
      <c r="S551" s="241"/>
      <c r="T551" s="241"/>
      <c r="U551" s="241"/>
      <c r="V551" s="241">
        <f>SUM(V552:V599)</f>
        <v>88.85</v>
      </c>
      <c r="W551" s="241"/>
      <c r="X551" s="241"/>
      <c r="Y551" s="241"/>
      <c r="AG551" t="s">
        <v>218</v>
      </c>
    </row>
    <row r="552" spans="1:60" outlineLevel="1" x14ac:dyDescent="0.25">
      <c r="A552" s="249">
        <v>168</v>
      </c>
      <c r="B552" s="250" t="s">
        <v>831</v>
      </c>
      <c r="C552" s="266" t="s">
        <v>832</v>
      </c>
      <c r="D552" s="251" t="s">
        <v>239</v>
      </c>
      <c r="E552" s="252">
        <v>4.0179999999999998</v>
      </c>
      <c r="F552" s="253"/>
      <c r="G552" s="254">
        <f>ROUND(E552*F552,2)</f>
        <v>0</v>
      </c>
      <c r="H552" s="235"/>
      <c r="I552" s="234">
        <f>ROUND(E552*H552,2)</f>
        <v>0</v>
      </c>
      <c r="J552" s="235"/>
      <c r="K552" s="234">
        <f>ROUND(E552*J552,2)</f>
        <v>0</v>
      </c>
      <c r="L552" s="234">
        <v>21</v>
      </c>
      <c r="M552" s="234">
        <f>G552*(1+L552/100)</f>
        <v>0</v>
      </c>
      <c r="N552" s="233">
        <v>0</v>
      </c>
      <c r="O552" s="233">
        <f>ROUND(E552*N552,2)</f>
        <v>0</v>
      </c>
      <c r="P552" s="233">
        <v>0</v>
      </c>
      <c r="Q552" s="233">
        <f>ROUND(E552*P552,2)</f>
        <v>0</v>
      </c>
      <c r="R552" s="234"/>
      <c r="S552" s="234" t="s">
        <v>232</v>
      </c>
      <c r="T552" s="234" t="s">
        <v>232</v>
      </c>
      <c r="U552" s="234">
        <v>0</v>
      </c>
      <c r="V552" s="234">
        <f>ROUND(E552*U552,2)</f>
        <v>0</v>
      </c>
      <c r="W552" s="234"/>
      <c r="X552" s="234" t="s">
        <v>233</v>
      </c>
      <c r="Y552" s="234" t="s">
        <v>225</v>
      </c>
      <c r="Z552" s="212"/>
      <c r="AA552" s="212"/>
      <c r="AB552" s="212"/>
      <c r="AC552" s="212"/>
      <c r="AD552" s="212"/>
      <c r="AE552" s="212"/>
      <c r="AF552" s="212"/>
      <c r="AG552" s="212" t="s">
        <v>234</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ht="21" outlineLevel="2" x14ac:dyDescent="0.25">
      <c r="A553" s="230"/>
      <c r="B553" s="231"/>
      <c r="C553" s="267" t="s">
        <v>833</v>
      </c>
      <c r="D553" s="255"/>
      <c r="E553" s="255"/>
      <c r="F553" s="255"/>
      <c r="G553" s="255"/>
      <c r="H553" s="234"/>
      <c r="I553" s="234"/>
      <c r="J553" s="234"/>
      <c r="K553" s="234"/>
      <c r="L553" s="234"/>
      <c r="M553" s="234"/>
      <c r="N553" s="233"/>
      <c r="O553" s="233"/>
      <c r="P553" s="233"/>
      <c r="Q553" s="233"/>
      <c r="R553" s="234"/>
      <c r="S553" s="234"/>
      <c r="T553" s="234"/>
      <c r="U553" s="234"/>
      <c r="V553" s="234"/>
      <c r="W553" s="234"/>
      <c r="X553" s="234"/>
      <c r="Y553" s="234"/>
      <c r="Z553" s="212"/>
      <c r="AA553" s="212"/>
      <c r="AB553" s="212"/>
      <c r="AC553" s="212"/>
      <c r="AD553" s="212"/>
      <c r="AE553" s="212"/>
      <c r="AF553" s="212"/>
      <c r="AG553" s="212" t="s">
        <v>228</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63" t="str">
        <f>C553</f>
        <v>Pro vyjádření výnosu ve prospěch zhotovitele je nutné jednotkovou cenu uvést se záporným znaménkem. (Získaná částka ponižuje náklad stavby.)</v>
      </c>
      <c r="BB553" s="212"/>
      <c r="BC553" s="212"/>
      <c r="BD553" s="212"/>
      <c r="BE553" s="212"/>
      <c r="BF553" s="212"/>
      <c r="BG553" s="212"/>
      <c r="BH553" s="212"/>
    </row>
    <row r="554" spans="1:60" outlineLevel="2" x14ac:dyDescent="0.25">
      <c r="A554" s="230"/>
      <c r="B554" s="231"/>
      <c r="C554" s="268" t="s">
        <v>834</v>
      </c>
      <c r="D554" s="236"/>
      <c r="E554" s="237">
        <v>9.9830000000000002E-2</v>
      </c>
      <c r="F554" s="234"/>
      <c r="G554" s="234"/>
      <c r="H554" s="234"/>
      <c r="I554" s="234"/>
      <c r="J554" s="234"/>
      <c r="K554" s="234"/>
      <c r="L554" s="234"/>
      <c r="M554" s="234"/>
      <c r="N554" s="233"/>
      <c r="O554" s="233"/>
      <c r="P554" s="233"/>
      <c r="Q554" s="233"/>
      <c r="R554" s="234"/>
      <c r="S554" s="234"/>
      <c r="T554" s="234"/>
      <c r="U554" s="234"/>
      <c r="V554" s="234"/>
      <c r="W554" s="234"/>
      <c r="X554" s="234"/>
      <c r="Y554" s="234"/>
      <c r="Z554" s="212"/>
      <c r="AA554" s="212"/>
      <c r="AB554" s="212"/>
      <c r="AC554" s="212"/>
      <c r="AD554" s="212"/>
      <c r="AE554" s="212"/>
      <c r="AF554" s="212"/>
      <c r="AG554" s="212" t="s">
        <v>236</v>
      </c>
      <c r="AH554" s="212">
        <v>7</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5">
      <c r="A555" s="230"/>
      <c r="B555" s="231"/>
      <c r="C555" s="268" t="s">
        <v>835</v>
      </c>
      <c r="D555" s="236"/>
      <c r="E555" s="237">
        <v>1.7350000000000001E-2</v>
      </c>
      <c r="F555" s="234"/>
      <c r="G555" s="234"/>
      <c r="H555" s="234"/>
      <c r="I555" s="234"/>
      <c r="J555" s="234"/>
      <c r="K555" s="234"/>
      <c r="L555" s="234"/>
      <c r="M555" s="234"/>
      <c r="N555" s="233"/>
      <c r="O555" s="233"/>
      <c r="P555" s="233"/>
      <c r="Q555" s="233"/>
      <c r="R555" s="234"/>
      <c r="S555" s="234"/>
      <c r="T555" s="234"/>
      <c r="U555" s="234"/>
      <c r="V555" s="234"/>
      <c r="W555" s="234"/>
      <c r="X555" s="234"/>
      <c r="Y555" s="234"/>
      <c r="Z555" s="212"/>
      <c r="AA555" s="212"/>
      <c r="AB555" s="212"/>
      <c r="AC555" s="212"/>
      <c r="AD555" s="212"/>
      <c r="AE555" s="212"/>
      <c r="AF555" s="212"/>
      <c r="AG555" s="212" t="s">
        <v>236</v>
      </c>
      <c r="AH555" s="212">
        <v>7</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5">
      <c r="A556" s="230"/>
      <c r="B556" s="231"/>
      <c r="C556" s="268" t="s">
        <v>836</v>
      </c>
      <c r="D556" s="236"/>
      <c r="E556" s="237">
        <v>3.0499999999999999E-2</v>
      </c>
      <c r="F556" s="234"/>
      <c r="G556" s="234"/>
      <c r="H556" s="234"/>
      <c r="I556" s="234"/>
      <c r="J556" s="234"/>
      <c r="K556" s="234"/>
      <c r="L556" s="234"/>
      <c r="M556" s="234"/>
      <c r="N556" s="233"/>
      <c r="O556" s="233"/>
      <c r="P556" s="233"/>
      <c r="Q556" s="233"/>
      <c r="R556" s="234"/>
      <c r="S556" s="234"/>
      <c r="T556" s="234"/>
      <c r="U556" s="234"/>
      <c r="V556" s="234"/>
      <c r="W556" s="234"/>
      <c r="X556" s="234"/>
      <c r="Y556" s="234"/>
      <c r="Z556" s="212"/>
      <c r="AA556" s="212"/>
      <c r="AB556" s="212"/>
      <c r="AC556" s="212"/>
      <c r="AD556" s="212"/>
      <c r="AE556" s="212"/>
      <c r="AF556" s="212"/>
      <c r="AG556" s="212" t="s">
        <v>236</v>
      </c>
      <c r="AH556" s="212">
        <v>7</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5">
      <c r="A557" s="230"/>
      <c r="B557" s="231"/>
      <c r="C557" s="268" t="s">
        <v>837</v>
      </c>
      <c r="D557" s="236"/>
      <c r="E557" s="237">
        <v>1.9199999999999998E-2</v>
      </c>
      <c r="F557" s="234"/>
      <c r="G557" s="234"/>
      <c r="H557" s="234"/>
      <c r="I557" s="234"/>
      <c r="J557" s="234"/>
      <c r="K557" s="234"/>
      <c r="L557" s="234"/>
      <c r="M557" s="234"/>
      <c r="N557" s="233"/>
      <c r="O557" s="233"/>
      <c r="P557" s="233"/>
      <c r="Q557" s="233"/>
      <c r="R557" s="234"/>
      <c r="S557" s="234"/>
      <c r="T557" s="234"/>
      <c r="U557" s="234"/>
      <c r="V557" s="234"/>
      <c r="W557" s="234"/>
      <c r="X557" s="234"/>
      <c r="Y557" s="234"/>
      <c r="Z557" s="212"/>
      <c r="AA557" s="212"/>
      <c r="AB557" s="212"/>
      <c r="AC557" s="212"/>
      <c r="AD557" s="212"/>
      <c r="AE557" s="212"/>
      <c r="AF557" s="212"/>
      <c r="AG557" s="212" t="s">
        <v>236</v>
      </c>
      <c r="AH557" s="212">
        <v>7</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5">
      <c r="A558" s="230"/>
      <c r="B558" s="231"/>
      <c r="C558" s="268" t="s">
        <v>838</v>
      </c>
      <c r="D558" s="236"/>
      <c r="E558" s="237">
        <v>9.6310000000000007E-2</v>
      </c>
      <c r="F558" s="234"/>
      <c r="G558" s="234"/>
      <c r="H558" s="234"/>
      <c r="I558" s="234"/>
      <c r="J558" s="234"/>
      <c r="K558" s="234"/>
      <c r="L558" s="234"/>
      <c r="M558" s="234"/>
      <c r="N558" s="233"/>
      <c r="O558" s="233"/>
      <c r="P558" s="233"/>
      <c r="Q558" s="233"/>
      <c r="R558" s="234"/>
      <c r="S558" s="234"/>
      <c r="T558" s="234"/>
      <c r="U558" s="234"/>
      <c r="V558" s="234"/>
      <c r="W558" s="234"/>
      <c r="X558" s="234"/>
      <c r="Y558" s="234"/>
      <c r="Z558" s="212"/>
      <c r="AA558" s="212"/>
      <c r="AB558" s="212"/>
      <c r="AC558" s="212"/>
      <c r="AD558" s="212"/>
      <c r="AE558" s="212"/>
      <c r="AF558" s="212"/>
      <c r="AG558" s="212" t="s">
        <v>236</v>
      </c>
      <c r="AH558" s="212">
        <v>7</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5">
      <c r="A559" s="230"/>
      <c r="B559" s="231"/>
      <c r="C559" s="268" t="s">
        <v>839</v>
      </c>
      <c r="D559" s="236"/>
      <c r="E559" s="237">
        <v>0.42168</v>
      </c>
      <c r="F559" s="234"/>
      <c r="G559" s="234"/>
      <c r="H559" s="234"/>
      <c r="I559" s="234"/>
      <c r="J559" s="234"/>
      <c r="K559" s="234"/>
      <c r="L559" s="234"/>
      <c r="M559" s="234"/>
      <c r="N559" s="233"/>
      <c r="O559" s="233"/>
      <c r="P559" s="233"/>
      <c r="Q559" s="233"/>
      <c r="R559" s="234"/>
      <c r="S559" s="234"/>
      <c r="T559" s="234"/>
      <c r="U559" s="234"/>
      <c r="V559" s="234"/>
      <c r="W559" s="234"/>
      <c r="X559" s="234"/>
      <c r="Y559" s="234"/>
      <c r="Z559" s="212"/>
      <c r="AA559" s="212"/>
      <c r="AB559" s="212"/>
      <c r="AC559" s="212"/>
      <c r="AD559" s="212"/>
      <c r="AE559" s="212"/>
      <c r="AF559" s="212"/>
      <c r="AG559" s="212" t="s">
        <v>236</v>
      </c>
      <c r="AH559" s="212">
        <v>7</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5">
      <c r="A560" s="230"/>
      <c r="B560" s="231"/>
      <c r="C560" s="268" t="s">
        <v>840</v>
      </c>
      <c r="D560" s="236"/>
      <c r="E560" s="237">
        <v>7.9170000000000004E-2</v>
      </c>
      <c r="F560" s="234"/>
      <c r="G560" s="234"/>
      <c r="H560" s="234"/>
      <c r="I560" s="234"/>
      <c r="J560" s="234"/>
      <c r="K560" s="234"/>
      <c r="L560" s="234"/>
      <c r="M560" s="234"/>
      <c r="N560" s="233"/>
      <c r="O560" s="233"/>
      <c r="P560" s="233"/>
      <c r="Q560" s="233"/>
      <c r="R560" s="234"/>
      <c r="S560" s="234"/>
      <c r="T560" s="234"/>
      <c r="U560" s="234"/>
      <c r="V560" s="234"/>
      <c r="W560" s="234"/>
      <c r="X560" s="234"/>
      <c r="Y560" s="234"/>
      <c r="Z560" s="212"/>
      <c r="AA560" s="212"/>
      <c r="AB560" s="212"/>
      <c r="AC560" s="212"/>
      <c r="AD560" s="212"/>
      <c r="AE560" s="212"/>
      <c r="AF560" s="212"/>
      <c r="AG560" s="212" t="s">
        <v>236</v>
      </c>
      <c r="AH560" s="212">
        <v>7</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5">
      <c r="A561" s="230"/>
      <c r="B561" s="231"/>
      <c r="C561" s="268" t="s">
        <v>841</v>
      </c>
      <c r="D561" s="236"/>
      <c r="E561" s="237">
        <v>4.0499999999999998E-3</v>
      </c>
      <c r="F561" s="234"/>
      <c r="G561" s="234"/>
      <c r="H561" s="234"/>
      <c r="I561" s="234"/>
      <c r="J561" s="234"/>
      <c r="K561" s="234"/>
      <c r="L561" s="234"/>
      <c r="M561" s="234"/>
      <c r="N561" s="233"/>
      <c r="O561" s="233"/>
      <c r="P561" s="233"/>
      <c r="Q561" s="233"/>
      <c r="R561" s="234"/>
      <c r="S561" s="234"/>
      <c r="T561" s="234"/>
      <c r="U561" s="234"/>
      <c r="V561" s="234"/>
      <c r="W561" s="234"/>
      <c r="X561" s="234"/>
      <c r="Y561" s="234"/>
      <c r="Z561" s="212"/>
      <c r="AA561" s="212"/>
      <c r="AB561" s="212"/>
      <c r="AC561" s="212"/>
      <c r="AD561" s="212"/>
      <c r="AE561" s="212"/>
      <c r="AF561" s="212"/>
      <c r="AG561" s="212" t="s">
        <v>236</v>
      </c>
      <c r="AH561" s="212">
        <v>7</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5">
      <c r="A562" s="230"/>
      <c r="B562" s="231"/>
      <c r="C562" s="268" t="s">
        <v>842</v>
      </c>
      <c r="D562" s="236"/>
      <c r="E562" s="237">
        <v>0.15654000000000001</v>
      </c>
      <c r="F562" s="234"/>
      <c r="G562" s="234"/>
      <c r="H562" s="234"/>
      <c r="I562" s="234"/>
      <c r="J562" s="234"/>
      <c r="K562" s="234"/>
      <c r="L562" s="234"/>
      <c r="M562" s="234"/>
      <c r="N562" s="233"/>
      <c r="O562" s="233"/>
      <c r="P562" s="233"/>
      <c r="Q562" s="233"/>
      <c r="R562" s="234"/>
      <c r="S562" s="234"/>
      <c r="T562" s="234"/>
      <c r="U562" s="234"/>
      <c r="V562" s="234"/>
      <c r="W562" s="234"/>
      <c r="X562" s="234"/>
      <c r="Y562" s="234"/>
      <c r="Z562" s="212"/>
      <c r="AA562" s="212"/>
      <c r="AB562" s="212"/>
      <c r="AC562" s="212"/>
      <c r="AD562" s="212"/>
      <c r="AE562" s="212"/>
      <c r="AF562" s="212"/>
      <c r="AG562" s="212" t="s">
        <v>236</v>
      </c>
      <c r="AH562" s="212">
        <v>7</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5">
      <c r="A563" s="230"/>
      <c r="B563" s="231"/>
      <c r="C563" s="268" t="s">
        <v>843</v>
      </c>
      <c r="D563" s="236"/>
      <c r="E563" s="237">
        <v>3.06488</v>
      </c>
      <c r="F563" s="234"/>
      <c r="G563" s="234"/>
      <c r="H563" s="234"/>
      <c r="I563" s="234"/>
      <c r="J563" s="234"/>
      <c r="K563" s="234"/>
      <c r="L563" s="234"/>
      <c r="M563" s="234"/>
      <c r="N563" s="233"/>
      <c r="O563" s="233"/>
      <c r="P563" s="233"/>
      <c r="Q563" s="233"/>
      <c r="R563" s="234"/>
      <c r="S563" s="234"/>
      <c r="T563" s="234"/>
      <c r="U563" s="234"/>
      <c r="V563" s="234"/>
      <c r="W563" s="234"/>
      <c r="X563" s="234"/>
      <c r="Y563" s="234"/>
      <c r="Z563" s="212"/>
      <c r="AA563" s="212"/>
      <c r="AB563" s="212"/>
      <c r="AC563" s="212"/>
      <c r="AD563" s="212"/>
      <c r="AE563" s="212"/>
      <c r="AF563" s="212"/>
      <c r="AG563" s="212" t="s">
        <v>236</v>
      </c>
      <c r="AH563" s="212">
        <v>7</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5">
      <c r="A564" s="230"/>
      <c r="B564" s="231"/>
      <c r="C564" s="268" t="s">
        <v>844</v>
      </c>
      <c r="D564" s="236"/>
      <c r="E564" s="237">
        <v>2.8500000000000001E-2</v>
      </c>
      <c r="F564" s="234"/>
      <c r="G564" s="234"/>
      <c r="H564" s="234"/>
      <c r="I564" s="234"/>
      <c r="J564" s="234"/>
      <c r="K564" s="234"/>
      <c r="L564" s="234"/>
      <c r="M564" s="234"/>
      <c r="N564" s="233"/>
      <c r="O564" s="233"/>
      <c r="P564" s="233"/>
      <c r="Q564" s="233"/>
      <c r="R564" s="234"/>
      <c r="S564" s="234"/>
      <c r="T564" s="234"/>
      <c r="U564" s="234"/>
      <c r="V564" s="234"/>
      <c r="W564" s="234"/>
      <c r="X564" s="234"/>
      <c r="Y564" s="234"/>
      <c r="Z564" s="212"/>
      <c r="AA564" s="212"/>
      <c r="AB564" s="212"/>
      <c r="AC564" s="212"/>
      <c r="AD564" s="212"/>
      <c r="AE564" s="212"/>
      <c r="AF564" s="212"/>
      <c r="AG564" s="212" t="s">
        <v>236</v>
      </c>
      <c r="AH564" s="212">
        <v>7</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5">
      <c r="A565" s="249">
        <v>169</v>
      </c>
      <c r="B565" s="250" t="s">
        <v>845</v>
      </c>
      <c r="C565" s="266" t="s">
        <v>846</v>
      </c>
      <c r="D565" s="251" t="s">
        <v>239</v>
      </c>
      <c r="E565" s="252">
        <v>82.001080000000002</v>
      </c>
      <c r="F565" s="253"/>
      <c r="G565" s="254">
        <f>ROUND(E565*F565,2)</f>
        <v>0</v>
      </c>
      <c r="H565" s="235"/>
      <c r="I565" s="234">
        <f>ROUND(E565*H565,2)</f>
        <v>0</v>
      </c>
      <c r="J565" s="235"/>
      <c r="K565" s="234">
        <f>ROUND(E565*J565,2)</f>
        <v>0</v>
      </c>
      <c r="L565" s="234">
        <v>21</v>
      </c>
      <c r="M565" s="234">
        <f>G565*(1+L565/100)</f>
        <v>0</v>
      </c>
      <c r="N565" s="233">
        <v>0</v>
      </c>
      <c r="O565" s="233">
        <f>ROUND(E565*N565,2)</f>
        <v>0</v>
      </c>
      <c r="P565" s="233">
        <v>0</v>
      </c>
      <c r="Q565" s="233">
        <f>ROUND(E565*P565,2)</f>
        <v>0</v>
      </c>
      <c r="R565" s="234"/>
      <c r="S565" s="234" t="s">
        <v>232</v>
      </c>
      <c r="T565" s="234" t="s">
        <v>232</v>
      </c>
      <c r="U565" s="234">
        <v>0.55000000000000004</v>
      </c>
      <c r="V565" s="234">
        <f>ROUND(E565*U565,2)</f>
        <v>45.1</v>
      </c>
      <c r="W565" s="234"/>
      <c r="X565" s="234" t="s">
        <v>233</v>
      </c>
      <c r="Y565" s="234" t="s">
        <v>225</v>
      </c>
      <c r="Z565" s="212"/>
      <c r="AA565" s="212"/>
      <c r="AB565" s="212"/>
      <c r="AC565" s="212"/>
      <c r="AD565" s="212"/>
      <c r="AE565" s="212"/>
      <c r="AF565" s="212"/>
      <c r="AG565" s="212" t="s">
        <v>234</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2" x14ac:dyDescent="0.25">
      <c r="A566" s="230"/>
      <c r="B566" s="231"/>
      <c r="C566" s="268" t="s">
        <v>847</v>
      </c>
      <c r="D566" s="236"/>
      <c r="E566" s="237">
        <v>13.135199999999999</v>
      </c>
      <c r="F566" s="234"/>
      <c r="G566" s="234"/>
      <c r="H566" s="234"/>
      <c r="I566" s="234"/>
      <c r="J566" s="234"/>
      <c r="K566" s="234"/>
      <c r="L566" s="234"/>
      <c r="M566" s="234"/>
      <c r="N566" s="233"/>
      <c r="O566" s="233"/>
      <c r="P566" s="233"/>
      <c r="Q566" s="233"/>
      <c r="R566" s="234"/>
      <c r="S566" s="234"/>
      <c r="T566" s="234"/>
      <c r="U566" s="234"/>
      <c r="V566" s="234"/>
      <c r="W566" s="234"/>
      <c r="X566" s="234"/>
      <c r="Y566" s="234"/>
      <c r="Z566" s="212"/>
      <c r="AA566" s="212"/>
      <c r="AB566" s="212"/>
      <c r="AC566" s="212"/>
      <c r="AD566" s="212"/>
      <c r="AE566" s="212"/>
      <c r="AF566" s="212"/>
      <c r="AG566" s="212" t="s">
        <v>236</v>
      </c>
      <c r="AH566" s="212">
        <v>7</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5">
      <c r="A567" s="230"/>
      <c r="B567" s="231"/>
      <c r="C567" s="268" t="s">
        <v>848</v>
      </c>
      <c r="D567" s="236"/>
      <c r="E567" s="237">
        <v>2.6924800000000002</v>
      </c>
      <c r="F567" s="234"/>
      <c r="G567" s="234"/>
      <c r="H567" s="234"/>
      <c r="I567" s="234"/>
      <c r="J567" s="234"/>
      <c r="K567" s="234"/>
      <c r="L567" s="234"/>
      <c r="M567" s="234"/>
      <c r="N567" s="233"/>
      <c r="O567" s="233"/>
      <c r="P567" s="233"/>
      <c r="Q567" s="233"/>
      <c r="R567" s="234"/>
      <c r="S567" s="234"/>
      <c r="T567" s="234"/>
      <c r="U567" s="234"/>
      <c r="V567" s="234"/>
      <c r="W567" s="234"/>
      <c r="X567" s="234"/>
      <c r="Y567" s="234"/>
      <c r="Z567" s="212"/>
      <c r="AA567" s="212"/>
      <c r="AB567" s="212"/>
      <c r="AC567" s="212"/>
      <c r="AD567" s="212"/>
      <c r="AE567" s="212"/>
      <c r="AF567" s="212"/>
      <c r="AG567" s="212" t="s">
        <v>236</v>
      </c>
      <c r="AH567" s="212">
        <v>7</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5">
      <c r="A568" s="230"/>
      <c r="B568" s="231"/>
      <c r="C568" s="268" t="s">
        <v>849</v>
      </c>
      <c r="D568" s="236"/>
      <c r="E568" s="237">
        <v>0.55772999999999995</v>
      </c>
      <c r="F568" s="234"/>
      <c r="G568" s="234"/>
      <c r="H568" s="234"/>
      <c r="I568" s="234"/>
      <c r="J568" s="234"/>
      <c r="K568" s="234"/>
      <c r="L568" s="234"/>
      <c r="M568" s="234"/>
      <c r="N568" s="233"/>
      <c r="O568" s="233"/>
      <c r="P568" s="233"/>
      <c r="Q568" s="233"/>
      <c r="R568" s="234"/>
      <c r="S568" s="234"/>
      <c r="T568" s="234"/>
      <c r="U568" s="234"/>
      <c r="V568" s="234"/>
      <c r="W568" s="234"/>
      <c r="X568" s="234"/>
      <c r="Y568" s="234"/>
      <c r="Z568" s="212"/>
      <c r="AA568" s="212"/>
      <c r="AB568" s="212"/>
      <c r="AC568" s="212"/>
      <c r="AD568" s="212"/>
      <c r="AE568" s="212"/>
      <c r="AF568" s="212"/>
      <c r="AG568" s="212" t="s">
        <v>236</v>
      </c>
      <c r="AH568" s="212">
        <v>7</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5">
      <c r="A569" s="230"/>
      <c r="B569" s="231"/>
      <c r="C569" s="268" t="s">
        <v>850</v>
      </c>
      <c r="D569" s="236"/>
      <c r="E569" s="237">
        <v>0.15210000000000001</v>
      </c>
      <c r="F569" s="234"/>
      <c r="G569" s="234"/>
      <c r="H569" s="234"/>
      <c r="I569" s="234"/>
      <c r="J569" s="234"/>
      <c r="K569" s="234"/>
      <c r="L569" s="234"/>
      <c r="M569" s="234"/>
      <c r="N569" s="233"/>
      <c r="O569" s="233"/>
      <c r="P569" s="233"/>
      <c r="Q569" s="233"/>
      <c r="R569" s="234"/>
      <c r="S569" s="234"/>
      <c r="T569" s="234"/>
      <c r="U569" s="234"/>
      <c r="V569" s="234"/>
      <c r="W569" s="234"/>
      <c r="X569" s="234"/>
      <c r="Y569" s="234"/>
      <c r="Z569" s="212"/>
      <c r="AA569" s="212"/>
      <c r="AB569" s="212"/>
      <c r="AC569" s="212"/>
      <c r="AD569" s="212"/>
      <c r="AE569" s="212"/>
      <c r="AF569" s="212"/>
      <c r="AG569" s="212" t="s">
        <v>236</v>
      </c>
      <c r="AH569" s="212">
        <v>7</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5">
      <c r="A570" s="230"/>
      <c r="B570" s="231"/>
      <c r="C570" s="268" t="s">
        <v>834</v>
      </c>
      <c r="D570" s="236"/>
      <c r="E570" s="237">
        <v>9.9830000000000002E-2</v>
      </c>
      <c r="F570" s="234"/>
      <c r="G570" s="234"/>
      <c r="H570" s="234"/>
      <c r="I570" s="234"/>
      <c r="J570" s="234"/>
      <c r="K570" s="234"/>
      <c r="L570" s="234"/>
      <c r="M570" s="234"/>
      <c r="N570" s="233"/>
      <c r="O570" s="233"/>
      <c r="P570" s="233"/>
      <c r="Q570" s="233"/>
      <c r="R570" s="234"/>
      <c r="S570" s="234"/>
      <c r="T570" s="234"/>
      <c r="U570" s="234"/>
      <c r="V570" s="234"/>
      <c r="W570" s="234"/>
      <c r="X570" s="234"/>
      <c r="Y570" s="234"/>
      <c r="Z570" s="212"/>
      <c r="AA570" s="212"/>
      <c r="AB570" s="212"/>
      <c r="AC570" s="212"/>
      <c r="AD570" s="212"/>
      <c r="AE570" s="212"/>
      <c r="AF570" s="212"/>
      <c r="AG570" s="212" t="s">
        <v>236</v>
      </c>
      <c r="AH570" s="212">
        <v>7</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5">
      <c r="A571" s="230"/>
      <c r="B571" s="231"/>
      <c r="C571" s="268" t="s">
        <v>835</v>
      </c>
      <c r="D571" s="236"/>
      <c r="E571" s="237">
        <v>1.7350000000000001E-2</v>
      </c>
      <c r="F571" s="234"/>
      <c r="G571" s="234"/>
      <c r="H571" s="234"/>
      <c r="I571" s="234"/>
      <c r="J571" s="234"/>
      <c r="K571" s="234"/>
      <c r="L571" s="234"/>
      <c r="M571" s="234"/>
      <c r="N571" s="233"/>
      <c r="O571" s="233"/>
      <c r="P571" s="233"/>
      <c r="Q571" s="233"/>
      <c r="R571" s="234"/>
      <c r="S571" s="234"/>
      <c r="T571" s="234"/>
      <c r="U571" s="234"/>
      <c r="V571" s="234"/>
      <c r="W571" s="234"/>
      <c r="X571" s="234"/>
      <c r="Y571" s="234"/>
      <c r="Z571" s="212"/>
      <c r="AA571" s="212"/>
      <c r="AB571" s="212"/>
      <c r="AC571" s="212"/>
      <c r="AD571" s="212"/>
      <c r="AE571" s="212"/>
      <c r="AF571" s="212"/>
      <c r="AG571" s="212" t="s">
        <v>236</v>
      </c>
      <c r="AH571" s="212">
        <v>7</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5">
      <c r="A572" s="230"/>
      <c r="B572" s="231"/>
      <c r="C572" s="268" t="s">
        <v>836</v>
      </c>
      <c r="D572" s="236"/>
      <c r="E572" s="237">
        <v>3.0499999999999999E-2</v>
      </c>
      <c r="F572" s="234"/>
      <c r="G572" s="234"/>
      <c r="H572" s="234"/>
      <c r="I572" s="234"/>
      <c r="J572" s="234"/>
      <c r="K572" s="234"/>
      <c r="L572" s="234"/>
      <c r="M572" s="234"/>
      <c r="N572" s="233"/>
      <c r="O572" s="233"/>
      <c r="P572" s="233"/>
      <c r="Q572" s="233"/>
      <c r="R572" s="234"/>
      <c r="S572" s="234"/>
      <c r="T572" s="234"/>
      <c r="U572" s="234"/>
      <c r="V572" s="234"/>
      <c r="W572" s="234"/>
      <c r="X572" s="234"/>
      <c r="Y572" s="234"/>
      <c r="Z572" s="212"/>
      <c r="AA572" s="212"/>
      <c r="AB572" s="212"/>
      <c r="AC572" s="212"/>
      <c r="AD572" s="212"/>
      <c r="AE572" s="212"/>
      <c r="AF572" s="212"/>
      <c r="AG572" s="212" t="s">
        <v>236</v>
      </c>
      <c r="AH572" s="212">
        <v>7</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5">
      <c r="A573" s="230"/>
      <c r="B573" s="231"/>
      <c r="C573" s="268" t="s">
        <v>837</v>
      </c>
      <c r="D573" s="236"/>
      <c r="E573" s="237">
        <v>1.9199999999999998E-2</v>
      </c>
      <c r="F573" s="234"/>
      <c r="G573" s="234"/>
      <c r="H573" s="234"/>
      <c r="I573" s="234"/>
      <c r="J573" s="234"/>
      <c r="K573" s="234"/>
      <c r="L573" s="234"/>
      <c r="M573" s="234"/>
      <c r="N573" s="233"/>
      <c r="O573" s="233"/>
      <c r="P573" s="233"/>
      <c r="Q573" s="233"/>
      <c r="R573" s="234"/>
      <c r="S573" s="234"/>
      <c r="T573" s="234"/>
      <c r="U573" s="234"/>
      <c r="V573" s="234"/>
      <c r="W573" s="234"/>
      <c r="X573" s="234"/>
      <c r="Y573" s="234"/>
      <c r="Z573" s="212"/>
      <c r="AA573" s="212"/>
      <c r="AB573" s="212"/>
      <c r="AC573" s="212"/>
      <c r="AD573" s="212"/>
      <c r="AE573" s="212"/>
      <c r="AF573" s="212"/>
      <c r="AG573" s="212" t="s">
        <v>236</v>
      </c>
      <c r="AH573" s="212">
        <v>7</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5">
      <c r="A574" s="230"/>
      <c r="B574" s="231"/>
      <c r="C574" s="268" t="s">
        <v>838</v>
      </c>
      <c r="D574" s="236"/>
      <c r="E574" s="237">
        <v>9.6310000000000007E-2</v>
      </c>
      <c r="F574" s="234"/>
      <c r="G574" s="234"/>
      <c r="H574" s="234"/>
      <c r="I574" s="234"/>
      <c r="J574" s="234"/>
      <c r="K574" s="234"/>
      <c r="L574" s="234"/>
      <c r="M574" s="234"/>
      <c r="N574" s="233"/>
      <c r="O574" s="233"/>
      <c r="P574" s="233"/>
      <c r="Q574" s="233"/>
      <c r="R574" s="234"/>
      <c r="S574" s="234"/>
      <c r="T574" s="234"/>
      <c r="U574" s="234"/>
      <c r="V574" s="234"/>
      <c r="W574" s="234"/>
      <c r="X574" s="234"/>
      <c r="Y574" s="234"/>
      <c r="Z574" s="212"/>
      <c r="AA574" s="212"/>
      <c r="AB574" s="212"/>
      <c r="AC574" s="212"/>
      <c r="AD574" s="212"/>
      <c r="AE574" s="212"/>
      <c r="AF574" s="212"/>
      <c r="AG574" s="212" t="s">
        <v>236</v>
      </c>
      <c r="AH574" s="212">
        <v>7</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5">
      <c r="A575" s="230"/>
      <c r="B575" s="231"/>
      <c r="C575" s="268" t="s">
        <v>839</v>
      </c>
      <c r="D575" s="236"/>
      <c r="E575" s="237">
        <v>0.42168</v>
      </c>
      <c r="F575" s="234"/>
      <c r="G575" s="234"/>
      <c r="H575" s="234"/>
      <c r="I575" s="234"/>
      <c r="J575" s="234"/>
      <c r="K575" s="234"/>
      <c r="L575" s="234"/>
      <c r="M575" s="234"/>
      <c r="N575" s="233"/>
      <c r="O575" s="233"/>
      <c r="P575" s="233"/>
      <c r="Q575" s="233"/>
      <c r="R575" s="234"/>
      <c r="S575" s="234"/>
      <c r="T575" s="234"/>
      <c r="U575" s="234"/>
      <c r="V575" s="234"/>
      <c r="W575" s="234"/>
      <c r="X575" s="234"/>
      <c r="Y575" s="234"/>
      <c r="Z575" s="212"/>
      <c r="AA575" s="212"/>
      <c r="AB575" s="212"/>
      <c r="AC575" s="212"/>
      <c r="AD575" s="212"/>
      <c r="AE575" s="212"/>
      <c r="AF575" s="212"/>
      <c r="AG575" s="212" t="s">
        <v>236</v>
      </c>
      <c r="AH575" s="212">
        <v>7</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3" x14ac:dyDescent="0.25">
      <c r="A576" s="230"/>
      <c r="B576" s="231"/>
      <c r="C576" s="268" t="s">
        <v>840</v>
      </c>
      <c r="D576" s="236"/>
      <c r="E576" s="237">
        <v>7.9170000000000004E-2</v>
      </c>
      <c r="F576" s="234"/>
      <c r="G576" s="234"/>
      <c r="H576" s="234"/>
      <c r="I576" s="234"/>
      <c r="J576" s="234"/>
      <c r="K576" s="234"/>
      <c r="L576" s="234"/>
      <c r="M576" s="234"/>
      <c r="N576" s="233"/>
      <c r="O576" s="233"/>
      <c r="P576" s="233"/>
      <c r="Q576" s="233"/>
      <c r="R576" s="234"/>
      <c r="S576" s="234"/>
      <c r="T576" s="234"/>
      <c r="U576" s="234"/>
      <c r="V576" s="234"/>
      <c r="W576" s="234"/>
      <c r="X576" s="234"/>
      <c r="Y576" s="234"/>
      <c r="Z576" s="212"/>
      <c r="AA576" s="212"/>
      <c r="AB576" s="212"/>
      <c r="AC576" s="212"/>
      <c r="AD576" s="212"/>
      <c r="AE576" s="212"/>
      <c r="AF576" s="212"/>
      <c r="AG576" s="212" t="s">
        <v>236</v>
      </c>
      <c r="AH576" s="212">
        <v>7</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5">
      <c r="A577" s="230"/>
      <c r="B577" s="231"/>
      <c r="C577" s="268" t="s">
        <v>841</v>
      </c>
      <c r="D577" s="236"/>
      <c r="E577" s="237">
        <v>4.0499999999999998E-3</v>
      </c>
      <c r="F577" s="234"/>
      <c r="G577" s="234"/>
      <c r="H577" s="234"/>
      <c r="I577" s="234"/>
      <c r="J577" s="234"/>
      <c r="K577" s="234"/>
      <c r="L577" s="234"/>
      <c r="M577" s="234"/>
      <c r="N577" s="233"/>
      <c r="O577" s="233"/>
      <c r="P577" s="233"/>
      <c r="Q577" s="233"/>
      <c r="R577" s="234"/>
      <c r="S577" s="234"/>
      <c r="T577" s="234"/>
      <c r="U577" s="234"/>
      <c r="V577" s="234"/>
      <c r="W577" s="234"/>
      <c r="X577" s="234"/>
      <c r="Y577" s="234"/>
      <c r="Z577" s="212"/>
      <c r="AA577" s="212"/>
      <c r="AB577" s="212"/>
      <c r="AC577" s="212"/>
      <c r="AD577" s="212"/>
      <c r="AE577" s="212"/>
      <c r="AF577" s="212"/>
      <c r="AG577" s="212" t="s">
        <v>236</v>
      </c>
      <c r="AH577" s="212">
        <v>7</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5">
      <c r="A578" s="230"/>
      <c r="B578" s="231"/>
      <c r="C578" s="268" t="s">
        <v>842</v>
      </c>
      <c r="D578" s="236"/>
      <c r="E578" s="237">
        <v>0.15654000000000001</v>
      </c>
      <c r="F578" s="234"/>
      <c r="G578" s="234"/>
      <c r="H578" s="234"/>
      <c r="I578" s="234"/>
      <c r="J578" s="234"/>
      <c r="K578" s="234"/>
      <c r="L578" s="234"/>
      <c r="M578" s="234"/>
      <c r="N578" s="233"/>
      <c r="O578" s="233"/>
      <c r="P578" s="233"/>
      <c r="Q578" s="233"/>
      <c r="R578" s="234"/>
      <c r="S578" s="234"/>
      <c r="T578" s="234"/>
      <c r="U578" s="234"/>
      <c r="V578" s="234"/>
      <c r="W578" s="234"/>
      <c r="X578" s="234"/>
      <c r="Y578" s="234"/>
      <c r="Z578" s="212"/>
      <c r="AA578" s="212"/>
      <c r="AB578" s="212"/>
      <c r="AC578" s="212"/>
      <c r="AD578" s="212"/>
      <c r="AE578" s="212"/>
      <c r="AF578" s="212"/>
      <c r="AG578" s="212" t="s">
        <v>236</v>
      </c>
      <c r="AH578" s="212">
        <v>7</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5">
      <c r="A579" s="230"/>
      <c r="B579" s="231"/>
      <c r="C579" s="268" t="s">
        <v>851</v>
      </c>
      <c r="D579" s="236"/>
      <c r="E579" s="237">
        <v>1.2130300000000001</v>
      </c>
      <c r="F579" s="234"/>
      <c r="G579" s="234"/>
      <c r="H579" s="234"/>
      <c r="I579" s="234"/>
      <c r="J579" s="234"/>
      <c r="K579" s="234"/>
      <c r="L579" s="234"/>
      <c r="M579" s="234"/>
      <c r="N579" s="233"/>
      <c r="O579" s="233"/>
      <c r="P579" s="233"/>
      <c r="Q579" s="233"/>
      <c r="R579" s="234"/>
      <c r="S579" s="234"/>
      <c r="T579" s="234"/>
      <c r="U579" s="234"/>
      <c r="V579" s="234"/>
      <c r="W579" s="234"/>
      <c r="X579" s="234"/>
      <c r="Y579" s="234"/>
      <c r="Z579" s="212"/>
      <c r="AA579" s="212"/>
      <c r="AB579" s="212"/>
      <c r="AC579" s="212"/>
      <c r="AD579" s="212"/>
      <c r="AE579" s="212"/>
      <c r="AF579" s="212"/>
      <c r="AG579" s="212" t="s">
        <v>236</v>
      </c>
      <c r="AH579" s="212">
        <v>7</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5">
      <c r="A580" s="230"/>
      <c r="B580" s="231"/>
      <c r="C580" s="268" t="s">
        <v>852</v>
      </c>
      <c r="D580" s="236"/>
      <c r="E580" s="237">
        <v>19.231999999999999</v>
      </c>
      <c r="F580" s="234"/>
      <c r="G580" s="234"/>
      <c r="H580" s="234"/>
      <c r="I580" s="234"/>
      <c r="J580" s="234"/>
      <c r="K580" s="234"/>
      <c r="L580" s="234"/>
      <c r="M580" s="234"/>
      <c r="N580" s="233"/>
      <c r="O580" s="233"/>
      <c r="P580" s="233"/>
      <c r="Q580" s="233"/>
      <c r="R580" s="234"/>
      <c r="S580" s="234"/>
      <c r="T580" s="234"/>
      <c r="U580" s="234"/>
      <c r="V580" s="234"/>
      <c r="W580" s="234"/>
      <c r="X580" s="234"/>
      <c r="Y580" s="234"/>
      <c r="Z580" s="212"/>
      <c r="AA580" s="212"/>
      <c r="AB580" s="212"/>
      <c r="AC580" s="212"/>
      <c r="AD580" s="212"/>
      <c r="AE580" s="212"/>
      <c r="AF580" s="212"/>
      <c r="AG580" s="212" t="s">
        <v>236</v>
      </c>
      <c r="AH580" s="212">
        <v>7</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5">
      <c r="A581" s="230"/>
      <c r="B581" s="231"/>
      <c r="C581" s="268" t="s">
        <v>843</v>
      </c>
      <c r="D581" s="236"/>
      <c r="E581" s="237">
        <v>3.06488</v>
      </c>
      <c r="F581" s="234"/>
      <c r="G581" s="234"/>
      <c r="H581" s="234"/>
      <c r="I581" s="234"/>
      <c r="J581" s="234"/>
      <c r="K581" s="234"/>
      <c r="L581" s="234"/>
      <c r="M581" s="234"/>
      <c r="N581" s="233"/>
      <c r="O581" s="233"/>
      <c r="P581" s="233"/>
      <c r="Q581" s="233"/>
      <c r="R581" s="234"/>
      <c r="S581" s="234"/>
      <c r="T581" s="234"/>
      <c r="U581" s="234"/>
      <c r="V581" s="234"/>
      <c r="W581" s="234"/>
      <c r="X581" s="234"/>
      <c r="Y581" s="234"/>
      <c r="Z581" s="212"/>
      <c r="AA581" s="212"/>
      <c r="AB581" s="212"/>
      <c r="AC581" s="212"/>
      <c r="AD581" s="212"/>
      <c r="AE581" s="212"/>
      <c r="AF581" s="212"/>
      <c r="AG581" s="212" t="s">
        <v>236</v>
      </c>
      <c r="AH581" s="212">
        <v>7</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5">
      <c r="A582" s="230"/>
      <c r="B582" s="231"/>
      <c r="C582" s="268" t="s">
        <v>844</v>
      </c>
      <c r="D582" s="236"/>
      <c r="E582" s="237">
        <v>2.8500000000000001E-2</v>
      </c>
      <c r="F582" s="234"/>
      <c r="G582" s="234"/>
      <c r="H582" s="234"/>
      <c r="I582" s="234"/>
      <c r="J582" s="234"/>
      <c r="K582" s="234"/>
      <c r="L582" s="234"/>
      <c r="M582" s="234"/>
      <c r="N582" s="233"/>
      <c r="O582" s="233"/>
      <c r="P582" s="233"/>
      <c r="Q582" s="233"/>
      <c r="R582" s="234"/>
      <c r="S582" s="234"/>
      <c r="T582" s="234"/>
      <c r="U582" s="234"/>
      <c r="V582" s="234"/>
      <c r="W582" s="234"/>
      <c r="X582" s="234"/>
      <c r="Y582" s="234"/>
      <c r="Z582" s="212"/>
      <c r="AA582" s="212"/>
      <c r="AB582" s="212"/>
      <c r="AC582" s="212"/>
      <c r="AD582" s="212"/>
      <c r="AE582" s="212"/>
      <c r="AF582" s="212"/>
      <c r="AG582" s="212" t="s">
        <v>236</v>
      </c>
      <c r="AH582" s="212">
        <v>7</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5">
      <c r="A583" s="230"/>
      <c r="B583" s="231"/>
      <c r="C583" s="270" t="s">
        <v>493</v>
      </c>
      <c r="D583" s="238"/>
      <c r="E583" s="239">
        <v>41.000540000000001</v>
      </c>
      <c r="F583" s="234"/>
      <c r="G583" s="234"/>
      <c r="H583" s="234"/>
      <c r="I583" s="234"/>
      <c r="J583" s="234"/>
      <c r="K583" s="234"/>
      <c r="L583" s="234"/>
      <c r="M583" s="234"/>
      <c r="N583" s="233"/>
      <c r="O583" s="233"/>
      <c r="P583" s="233"/>
      <c r="Q583" s="233"/>
      <c r="R583" s="234"/>
      <c r="S583" s="234"/>
      <c r="T583" s="234"/>
      <c r="U583" s="234"/>
      <c r="V583" s="234"/>
      <c r="W583" s="234"/>
      <c r="X583" s="234"/>
      <c r="Y583" s="234"/>
      <c r="Z583" s="212"/>
      <c r="AA583" s="212"/>
      <c r="AB583" s="212"/>
      <c r="AC583" s="212"/>
      <c r="AD583" s="212"/>
      <c r="AE583" s="212"/>
      <c r="AF583" s="212"/>
      <c r="AG583" s="212" t="s">
        <v>236</v>
      </c>
      <c r="AH583" s="212">
        <v>4</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ht="20.399999999999999" outlineLevel="1" x14ac:dyDescent="0.25">
      <c r="A584" s="249">
        <v>170</v>
      </c>
      <c r="B584" s="250" t="s">
        <v>853</v>
      </c>
      <c r="C584" s="266" t="s">
        <v>854</v>
      </c>
      <c r="D584" s="251" t="s">
        <v>239</v>
      </c>
      <c r="E584" s="252">
        <v>39.330440000000003</v>
      </c>
      <c r="F584" s="253"/>
      <c r="G584" s="254">
        <f>ROUND(E584*F584,2)</f>
        <v>0</v>
      </c>
      <c r="H584" s="235"/>
      <c r="I584" s="234">
        <f>ROUND(E584*H584,2)</f>
        <v>0</v>
      </c>
      <c r="J584" s="235"/>
      <c r="K584" s="234">
        <f>ROUND(E584*J584,2)</f>
        <v>0</v>
      </c>
      <c r="L584" s="234">
        <v>21</v>
      </c>
      <c r="M584" s="234">
        <f>G584*(1+L584/100)</f>
        <v>0</v>
      </c>
      <c r="N584" s="233">
        <v>0</v>
      </c>
      <c r="O584" s="233">
        <f>ROUND(E584*N584,2)</f>
        <v>0</v>
      </c>
      <c r="P584" s="233">
        <v>0</v>
      </c>
      <c r="Q584" s="233">
        <f>ROUND(E584*P584,2)</f>
        <v>0</v>
      </c>
      <c r="R584" s="234"/>
      <c r="S584" s="234" t="s">
        <v>232</v>
      </c>
      <c r="T584" s="234" t="s">
        <v>232</v>
      </c>
      <c r="U584" s="234">
        <v>0</v>
      </c>
      <c r="V584" s="234">
        <f>ROUND(E584*U584,2)</f>
        <v>0</v>
      </c>
      <c r="W584" s="234"/>
      <c r="X584" s="234" t="s">
        <v>233</v>
      </c>
      <c r="Y584" s="234" t="s">
        <v>225</v>
      </c>
      <c r="Z584" s="212"/>
      <c r="AA584" s="212"/>
      <c r="AB584" s="212"/>
      <c r="AC584" s="212"/>
      <c r="AD584" s="212"/>
      <c r="AE584" s="212"/>
      <c r="AF584" s="212"/>
      <c r="AG584" s="212" t="s">
        <v>234</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2" x14ac:dyDescent="0.25">
      <c r="A585" s="230"/>
      <c r="B585" s="231"/>
      <c r="C585" s="268" t="s">
        <v>847</v>
      </c>
      <c r="D585" s="236"/>
      <c r="E585" s="237">
        <v>13.135199999999999</v>
      </c>
      <c r="F585" s="234"/>
      <c r="G585" s="234"/>
      <c r="H585" s="234"/>
      <c r="I585" s="234"/>
      <c r="J585" s="234"/>
      <c r="K585" s="234"/>
      <c r="L585" s="234"/>
      <c r="M585" s="234"/>
      <c r="N585" s="233"/>
      <c r="O585" s="233"/>
      <c r="P585" s="233"/>
      <c r="Q585" s="233"/>
      <c r="R585" s="234"/>
      <c r="S585" s="234"/>
      <c r="T585" s="234"/>
      <c r="U585" s="234"/>
      <c r="V585" s="234"/>
      <c r="W585" s="234"/>
      <c r="X585" s="234"/>
      <c r="Y585" s="234"/>
      <c r="Z585" s="212"/>
      <c r="AA585" s="212"/>
      <c r="AB585" s="212"/>
      <c r="AC585" s="212"/>
      <c r="AD585" s="212"/>
      <c r="AE585" s="212"/>
      <c r="AF585" s="212"/>
      <c r="AG585" s="212" t="s">
        <v>236</v>
      </c>
      <c r="AH585" s="212">
        <v>7</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5">
      <c r="A586" s="230"/>
      <c r="B586" s="231"/>
      <c r="C586" s="268" t="s">
        <v>848</v>
      </c>
      <c r="D586" s="236"/>
      <c r="E586" s="237">
        <v>2.6924800000000002</v>
      </c>
      <c r="F586" s="234"/>
      <c r="G586" s="234"/>
      <c r="H586" s="234"/>
      <c r="I586" s="234"/>
      <c r="J586" s="234"/>
      <c r="K586" s="234"/>
      <c r="L586" s="234"/>
      <c r="M586" s="234"/>
      <c r="N586" s="233"/>
      <c r="O586" s="233"/>
      <c r="P586" s="233"/>
      <c r="Q586" s="233"/>
      <c r="R586" s="234"/>
      <c r="S586" s="234"/>
      <c r="T586" s="234"/>
      <c r="U586" s="234"/>
      <c r="V586" s="234"/>
      <c r="W586" s="234"/>
      <c r="X586" s="234"/>
      <c r="Y586" s="234"/>
      <c r="Z586" s="212"/>
      <c r="AA586" s="212"/>
      <c r="AB586" s="212"/>
      <c r="AC586" s="212"/>
      <c r="AD586" s="212"/>
      <c r="AE586" s="212"/>
      <c r="AF586" s="212"/>
      <c r="AG586" s="212" t="s">
        <v>236</v>
      </c>
      <c r="AH586" s="212">
        <v>7</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5">
      <c r="A587" s="230"/>
      <c r="B587" s="231"/>
      <c r="C587" s="268" t="s">
        <v>849</v>
      </c>
      <c r="D587" s="236"/>
      <c r="E587" s="237">
        <v>0.55772999999999995</v>
      </c>
      <c r="F587" s="234"/>
      <c r="G587" s="234"/>
      <c r="H587" s="234"/>
      <c r="I587" s="234"/>
      <c r="J587" s="234"/>
      <c r="K587" s="234"/>
      <c r="L587" s="234"/>
      <c r="M587" s="234"/>
      <c r="N587" s="233"/>
      <c r="O587" s="233"/>
      <c r="P587" s="233"/>
      <c r="Q587" s="233"/>
      <c r="R587" s="234"/>
      <c r="S587" s="234"/>
      <c r="T587" s="234"/>
      <c r="U587" s="234"/>
      <c r="V587" s="234"/>
      <c r="W587" s="234"/>
      <c r="X587" s="234"/>
      <c r="Y587" s="234"/>
      <c r="Z587" s="212"/>
      <c r="AA587" s="212"/>
      <c r="AB587" s="212"/>
      <c r="AC587" s="212"/>
      <c r="AD587" s="212"/>
      <c r="AE587" s="212"/>
      <c r="AF587" s="212"/>
      <c r="AG587" s="212" t="s">
        <v>236</v>
      </c>
      <c r="AH587" s="212">
        <v>7</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5">
      <c r="A588" s="230"/>
      <c r="B588" s="231"/>
      <c r="C588" s="268" t="s">
        <v>850</v>
      </c>
      <c r="D588" s="236"/>
      <c r="E588" s="237">
        <v>0.15210000000000001</v>
      </c>
      <c r="F588" s="234"/>
      <c r="G588" s="234"/>
      <c r="H588" s="234"/>
      <c r="I588" s="234"/>
      <c r="J588" s="234"/>
      <c r="K588" s="234"/>
      <c r="L588" s="234"/>
      <c r="M588" s="234"/>
      <c r="N588" s="233"/>
      <c r="O588" s="233"/>
      <c r="P588" s="233"/>
      <c r="Q588" s="233"/>
      <c r="R588" s="234"/>
      <c r="S588" s="234"/>
      <c r="T588" s="234"/>
      <c r="U588" s="234"/>
      <c r="V588" s="234"/>
      <c r="W588" s="234"/>
      <c r="X588" s="234"/>
      <c r="Y588" s="234"/>
      <c r="Z588" s="212"/>
      <c r="AA588" s="212"/>
      <c r="AB588" s="212"/>
      <c r="AC588" s="212"/>
      <c r="AD588" s="212"/>
      <c r="AE588" s="212"/>
      <c r="AF588" s="212"/>
      <c r="AG588" s="212" t="s">
        <v>236</v>
      </c>
      <c r="AH588" s="212">
        <v>7</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5">
      <c r="A589" s="230"/>
      <c r="B589" s="231"/>
      <c r="C589" s="268" t="s">
        <v>851</v>
      </c>
      <c r="D589" s="236"/>
      <c r="E589" s="237">
        <v>1.2130300000000001</v>
      </c>
      <c r="F589" s="234"/>
      <c r="G589" s="234"/>
      <c r="H589" s="234"/>
      <c r="I589" s="234"/>
      <c r="J589" s="234"/>
      <c r="K589" s="234"/>
      <c r="L589" s="234"/>
      <c r="M589" s="234"/>
      <c r="N589" s="233"/>
      <c r="O589" s="233"/>
      <c r="P589" s="233"/>
      <c r="Q589" s="233"/>
      <c r="R589" s="234"/>
      <c r="S589" s="234"/>
      <c r="T589" s="234"/>
      <c r="U589" s="234"/>
      <c r="V589" s="234"/>
      <c r="W589" s="234"/>
      <c r="X589" s="234"/>
      <c r="Y589" s="234"/>
      <c r="Z589" s="212"/>
      <c r="AA589" s="212"/>
      <c r="AB589" s="212"/>
      <c r="AC589" s="212"/>
      <c r="AD589" s="212"/>
      <c r="AE589" s="212"/>
      <c r="AF589" s="212"/>
      <c r="AG589" s="212" t="s">
        <v>236</v>
      </c>
      <c r="AH589" s="212">
        <v>7</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5">
      <c r="A590" s="230"/>
      <c r="B590" s="231"/>
      <c r="C590" s="268" t="s">
        <v>852</v>
      </c>
      <c r="D590" s="236"/>
      <c r="E590" s="237">
        <v>19.231999999999999</v>
      </c>
      <c r="F590" s="234"/>
      <c r="G590" s="234"/>
      <c r="H590" s="234"/>
      <c r="I590" s="234"/>
      <c r="J590" s="234"/>
      <c r="K590" s="234"/>
      <c r="L590" s="234"/>
      <c r="M590" s="234"/>
      <c r="N590" s="233"/>
      <c r="O590" s="233"/>
      <c r="P590" s="233"/>
      <c r="Q590" s="233"/>
      <c r="R590" s="234"/>
      <c r="S590" s="234"/>
      <c r="T590" s="234"/>
      <c r="U590" s="234"/>
      <c r="V590" s="234"/>
      <c r="W590" s="234"/>
      <c r="X590" s="234"/>
      <c r="Y590" s="234"/>
      <c r="Z590" s="212"/>
      <c r="AA590" s="212"/>
      <c r="AB590" s="212"/>
      <c r="AC590" s="212"/>
      <c r="AD590" s="212"/>
      <c r="AE590" s="212"/>
      <c r="AF590" s="212"/>
      <c r="AG590" s="212" t="s">
        <v>236</v>
      </c>
      <c r="AH590" s="212">
        <v>7</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5">
      <c r="A591" s="230"/>
      <c r="B591" s="231"/>
      <c r="C591" s="268" t="s">
        <v>855</v>
      </c>
      <c r="D591" s="236"/>
      <c r="E591" s="237">
        <v>0.12959999999999999</v>
      </c>
      <c r="F591" s="234"/>
      <c r="G591" s="234"/>
      <c r="H591" s="234"/>
      <c r="I591" s="234"/>
      <c r="J591" s="234"/>
      <c r="K591" s="234"/>
      <c r="L591" s="234"/>
      <c r="M591" s="234"/>
      <c r="N591" s="233"/>
      <c r="O591" s="233"/>
      <c r="P591" s="233"/>
      <c r="Q591" s="233"/>
      <c r="R591" s="234"/>
      <c r="S591" s="234"/>
      <c r="T591" s="234"/>
      <c r="U591" s="234"/>
      <c r="V591" s="234"/>
      <c r="W591" s="234"/>
      <c r="X591" s="234"/>
      <c r="Y591" s="234"/>
      <c r="Z591" s="212"/>
      <c r="AA591" s="212"/>
      <c r="AB591" s="212"/>
      <c r="AC591" s="212"/>
      <c r="AD591" s="212"/>
      <c r="AE591" s="212"/>
      <c r="AF591" s="212"/>
      <c r="AG591" s="212" t="s">
        <v>236</v>
      </c>
      <c r="AH591" s="212">
        <v>7</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5">
      <c r="A592" s="230"/>
      <c r="B592" s="231"/>
      <c r="C592" s="268" t="s">
        <v>856</v>
      </c>
      <c r="D592" s="236"/>
      <c r="E592" s="237">
        <v>1.1583000000000001</v>
      </c>
      <c r="F592" s="234"/>
      <c r="G592" s="234"/>
      <c r="H592" s="234"/>
      <c r="I592" s="234"/>
      <c r="J592" s="234"/>
      <c r="K592" s="234"/>
      <c r="L592" s="234"/>
      <c r="M592" s="234"/>
      <c r="N592" s="233"/>
      <c r="O592" s="233"/>
      <c r="P592" s="233"/>
      <c r="Q592" s="233"/>
      <c r="R592" s="234"/>
      <c r="S592" s="234"/>
      <c r="T592" s="234"/>
      <c r="U592" s="234"/>
      <c r="V592" s="234"/>
      <c r="W592" s="234"/>
      <c r="X592" s="234"/>
      <c r="Y592" s="234"/>
      <c r="Z592" s="212"/>
      <c r="AA592" s="212"/>
      <c r="AB592" s="212"/>
      <c r="AC592" s="212"/>
      <c r="AD592" s="212"/>
      <c r="AE592" s="212"/>
      <c r="AF592" s="212"/>
      <c r="AG592" s="212" t="s">
        <v>236</v>
      </c>
      <c r="AH592" s="212">
        <v>7</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5">
      <c r="A593" s="230"/>
      <c r="B593" s="231"/>
      <c r="C593" s="268" t="s">
        <v>857</v>
      </c>
      <c r="D593" s="236"/>
      <c r="E593" s="237">
        <v>0.85799999999999998</v>
      </c>
      <c r="F593" s="234"/>
      <c r="G593" s="234"/>
      <c r="H593" s="234"/>
      <c r="I593" s="234"/>
      <c r="J593" s="234"/>
      <c r="K593" s="234"/>
      <c r="L593" s="234"/>
      <c r="M593" s="234"/>
      <c r="N593" s="233"/>
      <c r="O593" s="233"/>
      <c r="P593" s="233"/>
      <c r="Q593" s="233"/>
      <c r="R593" s="234"/>
      <c r="S593" s="234"/>
      <c r="T593" s="234"/>
      <c r="U593" s="234"/>
      <c r="V593" s="234"/>
      <c r="W593" s="234"/>
      <c r="X593" s="234"/>
      <c r="Y593" s="234"/>
      <c r="Z593" s="212"/>
      <c r="AA593" s="212"/>
      <c r="AB593" s="212"/>
      <c r="AC593" s="212"/>
      <c r="AD593" s="212"/>
      <c r="AE593" s="212"/>
      <c r="AF593" s="212"/>
      <c r="AG593" s="212" t="s">
        <v>236</v>
      </c>
      <c r="AH593" s="212">
        <v>7</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5">
      <c r="A594" s="230"/>
      <c r="B594" s="231"/>
      <c r="C594" s="268" t="s">
        <v>858</v>
      </c>
      <c r="D594" s="236"/>
      <c r="E594" s="237">
        <v>0.20200000000000001</v>
      </c>
      <c r="F594" s="234"/>
      <c r="G594" s="234"/>
      <c r="H594" s="234"/>
      <c r="I594" s="234"/>
      <c r="J594" s="234"/>
      <c r="K594" s="234"/>
      <c r="L594" s="234"/>
      <c r="M594" s="234"/>
      <c r="N594" s="233"/>
      <c r="O594" s="233"/>
      <c r="P594" s="233"/>
      <c r="Q594" s="233"/>
      <c r="R594" s="234"/>
      <c r="S594" s="234"/>
      <c r="T594" s="234"/>
      <c r="U594" s="234"/>
      <c r="V594" s="234"/>
      <c r="W594" s="234"/>
      <c r="X594" s="234"/>
      <c r="Y594" s="234"/>
      <c r="Z594" s="212"/>
      <c r="AA594" s="212"/>
      <c r="AB594" s="212"/>
      <c r="AC594" s="212"/>
      <c r="AD594" s="212"/>
      <c r="AE594" s="212"/>
      <c r="AF594" s="212"/>
      <c r="AG594" s="212" t="s">
        <v>236</v>
      </c>
      <c r="AH594" s="212">
        <v>7</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ht="20.399999999999999" outlineLevel="1" x14ac:dyDescent="0.25">
      <c r="A595" s="249">
        <v>171</v>
      </c>
      <c r="B595" s="250" t="s">
        <v>859</v>
      </c>
      <c r="C595" s="266" t="s">
        <v>860</v>
      </c>
      <c r="D595" s="251" t="s">
        <v>239</v>
      </c>
      <c r="E595" s="252">
        <v>0.75878000000000001</v>
      </c>
      <c r="F595" s="253"/>
      <c r="G595" s="254">
        <f>ROUND(E595*F595,2)</f>
        <v>0</v>
      </c>
      <c r="H595" s="235"/>
      <c r="I595" s="234">
        <f>ROUND(E595*H595,2)</f>
        <v>0</v>
      </c>
      <c r="J595" s="235"/>
      <c r="K595" s="234">
        <f>ROUND(E595*J595,2)</f>
        <v>0</v>
      </c>
      <c r="L595" s="234">
        <v>21</v>
      </c>
      <c r="M595" s="234">
        <f>G595*(1+L595/100)</f>
        <v>0</v>
      </c>
      <c r="N595" s="233">
        <v>0</v>
      </c>
      <c r="O595" s="233">
        <f>ROUND(E595*N595,2)</f>
        <v>0</v>
      </c>
      <c r="P595" s="233">
        <v>0</v>
      </c>
      <c r="Q595" s="233">
        <f>ROUND(E595*P595,2)</f>
        <v>0</v>
      </c>
      <c r="R595" s="234"/>
      <c r="S595" s="234" t="s">
        <v>232</v>
      </c>
      <c r="T595" s="234" t="s">
        <v>232</v>
      </c>
      <c r="U595" s="234">
        <v>0</v>
      </c>
      <c r="V595" s="234">
        <f>ROUND(E595*U595,2)</f>
        <v>0</v>
      </c>
      <c r="W595" s="234"/>
      <c r="X595" s="234" t="s">
        <v>233</v>
      </c>
      <c r="Y595" s="234" t="s">
        <v>225</v>
      </c>
      <c r="Z595" s="212"/>
      <c r="AA595" s="212"/>
      <c r="AB595" s="212"/>
      <c r="AC595" s="212"/>
      <c r="AD595" s="212"/>
      <c r="AE595" s="212"/>
      <c r="AF595" s="212"/>
      <c r="AG595" s="212" t="s">
        <v>234</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2" x14ac:dyDescent="0.25">
      <c r="A596" s="230"/>
      <c r="B596" s="231"/>
      <c r="C596" s="268" t="s">
        <v>861</v>
      </c>
      <c r="D596" s="236"/>
      <c r="E596" s="237">
        <v>0.75878000000000001</v>
      </c>
      <c r="F596" s="234"/>
      <c r="G596" s="234"/>
      <c r="H596" s="234"/>
      <c r="I596" s="234"/>
      <c r="J596" s="234"/>
      <c r="K596" s="234"/>
      <c r="L596" s="234"/>
      <c r="M596" s="234"/>
      <c r="N596" s="233"/>
      <c r="O596" s="233"/>
      <c r="P596" s="233"/>
      <c r="Q596" s="233"/>
      <c r="R596" s="234"/>
      <c r="S596" s="234"/>
      <c r="T596" s="234"/>
      <c r="U596" s="234"/>
      <c r="V596" s="234"/>
      <c r="W596" s="234"/>
      <c r="X596" s="234"/>
      <c r="Y596" s="234"/>
      <c r="Z596" s="212"/>
      <c r="AA596" s="212"/>
      <c r="AB596" s="212"/>
      <c r="AC596" s="212"/>
      <c r="AD596" s="212"/>
      <c r="AE596" s="212"/>
      <c r="AF596" s="212"/>
      <c r="AG596" s="212" t="s">
        <v>236</v>
      </c>
      <c r="AH596" s="212">
        <v>7</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5">
      <c r="A597" s="256">
        <v>172</v>
      </c>
      <c r="B597" s="257" t="s">
        <v>862</v>
      </c>
      <c r="C597" s="269" t="s">
        <v>863</v>
      </c>
      <c r="D597" s="258" t="s">
        <v>239</v>
      </c>
      <c r="E597" s="259">
        <v>44.184220000000003</v>
      </c>
      <c r="F597" s="260"/>
      <c r="G597" s="261">
        <f>ROUND(E597*F597,2)</f>
        <v>0</v>
      </c>
      <c r="H597" s="235"/>
      <c r="I597" s="234">
        <f>ROUND(E597*H597,2)</f>
        <v>0</v>
      </c>
      <c r="J597" s="235"/>
      <c r="K597" s="234">
        <f>ROUND(E597*J597,2)</f>
        <v>0</v>
      </c>
      <c r="L597" s="234">
        <v>21</v>
      </c>
      <c r="M597" s="234">
        <f>G597*(1+L597/100)</f>
        <v>0</v>
      </c>
      <c r="N597" s="233">
        <v>0</v>
      </c>
      <c r="O597" s="233">
        <f>ROUND(E597*N597,2)</f>
        <v>0</v>
      </c>
      <c r="P597" s="233">
        <v>0</v>
      </c>
      <c r="Q597" s="233">
        <f>ROUND(E597*P597,2)</f>
        <v>0</v>
      </c>
      <c r="R597" s="234"/>
      <c r="S597" s="234" t="s">
        <v>232</v>
      </c>
      <c r="T597" s="234" t="s">
        <v>232</v>
      </c>
      <c r="U597" s="234">
        <v>0.94199999999999995</v>
      </c>
      <c r="V597" s="234">
        <f>ROUND(E597*U597,2)</f>
        <v>41.62</v>
      </c>
      <c r="W597" s="234"/>
      <c r="X597" s="234" t="s">
        <v>864</v>
      </c>
      <c r="Y597" s="234" t="s">
        <v>225</v>
      </c>
      <c r="Z597" s="212"/>
      <c r="AA597" s="212"/>
      <c r="AB597" s="212"/>
      <c r="AC597" s="212"/>
      <c r="AD597" s="212"/>
      <c r="AE597" s="212"/>
      <c r="AF597" s="212"/>
      <c r="AG597" s="212" t="s">
        <v>865</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5">
      <c r="A598" s="256">
        <v>173</v>
      </c>
      <c r="B598" s="257" t="s">
        <v>866</v>
      </c>
      <c r="C598" s="269" t="s">
        <v>867</v>
      </c>
      <c r="D598" s="258" t="s">
        <v>239</v>
      </c>
      <c r="E598" s="259">
        <v>44.184220000000003</v>
      </c>
      <c r="F598" s="260"/>
      <c r="G598" s="261">
        <f>ROUND(E598*F598,2)</f>
        <v>0</v>
      </c>
      <c r="H598" s="235"/>
      <c r="I598" s="234">
        <f>ROUND(E598*H598,2)</f>
        <v>0</v>
      </c>
      <c r="J598" s="235"/>
      <c r="K598" s="234">
        <f>ROUND(E598*J598,2)</f>
        <v>0</v>
      </c>
      <c r="L598" s="234">
        <v>21</v>
      </c>
      <c r="M598" s="234">
        <f>G598*(1+L598/100)</f>
        <v>0</v>
      </c>
      <c r="N598" s="233">
        <v>0</v>
      </c>
      <c r="O598" s="233">
        <f>ROUND(E598*N598,2)</f>
        <v>0</v>
      </c>
      <c r="P598" s="233">
        <v>0</v>
      </c>
      <c r="Q598" s="233">
        <f>ROUND(E598*P598,2)</f>
        <v>0</v>
      </c>
      <c r="R598" s="234"/>
      <c r="S598" s="234" t="s">
        <v>232</v>
      </c>
      <c r="T598" s="234" t="s">
        <v>232</v>
      </c>
      <c r="U598" s="234">
        <v>4.2000000000000003E-2</v>
      </c>
      <c r="V598" s="234">
        <f>ROUND(E598*U598,2)</f>
        <v>1.86</v>
      </c>
      <c r="W598" s="234"/>
      <c r="X598" s="234" t="s">
        <v>864</v>
      </c>
      <c r="Y598" s="234" t="s">
        <v>225</v>
      </c>
      <c r="Z598" s="212"/>
      <c r="AA598" s="212"/>
      <c r="AB598" s="212"/>
      <c r="AC598" s="212"/>
      <c r="AD598" s="212"/>
      <c r="AE598" s="212"/>
      <c r="AF598" s="212"/>
      <c r="AG598" s="212" t="s">
        <v>865</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5">
      <c r="A599" s="256">
        <v>174</v>
      </c>
      <c r="B599" s="257" t="s">
        <v>868</v>
      </c>
      <c r="C599" s="269" t="s">
        <v>869</v>
      </c>
      <c r="D599" s="258" t="s">
        <v>239</v>
      </c>
      <c r="E599" s="259">
        <v>44.184220000000003</v>
      </c>
      <c r="F599" s="260"/>
      <c r="G599" s="261">
        <f>ROUND(E599*F599,2)</f>
        <v>0</v>
      </c>
      <c r="H599" s="235"/>
      <c r="I599" s="234">
        <f>ROUND(E599*H599,2)</f>
        <v>0</v>
      </c>
      <c r="J599" s="235"/>
      <c r="K599" s="234">
        <f>ROUND(E599*J599,2)</f>
        <v>0</v>
      </c>
      <c r="L599" s="234">
        <v>21</v>
      </c>
      <c r="M599" s="234">
        <f>G599*(1+L599/100)</f>
        <v>0</v>
      </c>
      <c r="N599" s="233">
        <v>0</v>
      </c>
      <c r="O599" s="233">
        <f>ROUND(E599*N599,2)</f>
        <v>0</v>
      </c>
      <c r="P599" s="233">
        <v>0</v>
      </c>
      <c r="Q599" s="233">
        <f>ROUND(E599*P599,2)</f>
        <v>0</v>
      </c>
      <c r="R599" s="234"/>
      <c r="S599" s="234" t="s">
        <v>232</v>
      </c>
      <c r="T599" s="234" t="s">
        <v>232</v>
      </c>
      <c r="U599" s="234">
        <v>6.0000000000000001E-3</v>
      </c>
      <c r="V599" s="234">
        <f>ROUND(E599*U599,2)</f>
        <v>0.27</v>
      </c>
      <c r="W599" s="234"/>
      <c r="X599" s="234" t="s">
        <v>864</v>
      </c>
      <c r="Y599" s="234" t="s">
        <v>225</v>
      </c>
      <c r="Z599" s="212"/>
      <c r="AA599" s="212"/>
      <c r="AB599" s="212"/>
      <c r="AC599" s="212"/>
      <c r="AD599" s="212"/>
      <c r="AE599" s="212"/>
      <c r="AF599" s="212"/>
      <c r="AG599" s="212" t="s">
        <v>865</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x14ac:dyDescent="0.25">
      <c r="A600" s="242" t="s">
        <v>217</v>
      </c>
      <c r="B600" s="243" t="s">
        <v>189</v>
      </c>
      <c r="C600" s="265" t="s">
        <v>29</v>
      </c>
      <c r="D600" s="244"/>
      <c r="E600" s="245"/>
      <c r="F600" s="246"/>
      <c r="G600" s="247">
        <f>SUMIF(AG601:AG609,"&lt;&gt;NOR",G601:G609)</f>
        <v>0</v>
      </c>
      <c r="H600" s="241"/>
      <c r="I600" s="241">
        <f>SUM(I601:I609)</f>
        <v>0</v>
      </c>
      <c r="J600" s="241"/>
      <c r="K600" s="241">
        <f>SUM(K601:K609)</f>
        <v>0</v>
      </c>
      <c r="L600" s="241"/>
      <c r="M600" s="241">
        <f>SUM(M601:M609)</f>
        <v>0</v>
      </c>
      <c r="N600" s="240"/>
      <c r="O600" s="240">
        <f>SUM(O601:O609)</f>
        <v>0</v>
      </c>
      <c r="P600" s="240"/>
      <c r="Q600" s="240">
        <f>SUM(Q601:Q609)</f>
        <v>0</v>
      </c>
      <c r="R600" s="241"/>
      <c r="S600" s="241"/>
      <c r="T600" s="241"/>
      <c r="U600" s="241"/>
      <c r="V600" s="241">
        <f>SUM(V601:V609)</f>
        <v>0</v>
      </c>
      <c r="W600" s="241"/>
      <c r="X600" s="241"/>
      <c r="Y600" s="241"/>
      <c r="AG600" t="s">
        <v>218</v>
      </c>
    </row>
    <row r="601" spans="1:60" outlineLevel="1" x14ac:dyDescent="0.25">
      <c r="A601" s="249">
        <v>175</v>
      </c>
      <c r="B601" s="250" t="s">
        <v>870</v>
      </c>
      <c r="C601" s="266" t="s">
        <v>871</v>
      </c>
      <c r="D601" s="251" t="s">
        <v>872</v>
      </c>
      <c r="E601" s="252">
        <v>1</v>
      </c>
      <c r="F601" s="253"/>
      <c r="G601" s="254">
        <f>ROUND(E601*F601,2)</f>
        <v>0</v>
      </c>
      <c r="H601" s="235"/>
      <c r="I601" s="234">
        <f>ROUND(E601*H601,2)</f>
        <v>0</v>
      </c>
      <c r="J601" s="235"/>
      <c r="K601" s="234">
        <f>ROUND(E601*J601,2)</f>
        <v>0</v>
      </c>
      <c r="L601" s="234">
        <v>21</v>
      </c>
      <c r="M601" s="234">
        <f>G601*(1+L601/100)</f>
        <v>0</v>
      </c>
      <c r="N601" s="233">
        <v>0</v>
      </c>
      <c r="O601" s="233">
        <f>ROUND(E601*N601,2)</f>
        <v>0</v>
      </c>
      <c r="P601" s="233">
        <v>0</v>
      </c>
      <c r="Q601" s="233">
        <f>ROUND(E601*P601,2)</f>
        <v>0</v>
      </c>
      <c r="R601" s="234"/>
      <c r="S601" s="234" t="s">
        <v>232</v>
      </c>
      <c r="T601" s="234" t="s">
        <v>223</v>
      </c>
      <c r="U601" s="234">
        <v>0</v>
      </c>
      <c r="V601" s="234">
        <f>ROUND(E601*U601,2)</f>
        <v>0</v>
      </c>
      <c r="W601" s="234"/>
      <c r="X601" s="234" t="s">
        <v>873</v>
      </c>
      <c r="Y601" s="234" t="s">
        <v>225</v>
      </c>
      <c r="Z601" s="212"/>
      <c r="AA601" s="212"/>
      <c r="AB601" s="212"/>
      <c r="AC601" s="212"/>
      <c r="AD601" s="212"/>
      <c r="AE601" s="212"/>
      <c r="AF601" s="212"/>
      <c r="AG601" s="212" t="s">
        <v>874</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2" x14ac:dyDescent="0.25">
      <c r="A602" s="230"/>
      <c r="B602" s="231"/>
      <c r="C602" s="267" t="s">
        <v>875</v>
      </c>
      <c r="D602" s="255"/>
      <c r="E602" s="255"/>
      <c r="F602" s="255"/>
      <c r="G602" s="255"/>
      <c r="H602" s="234"/>
      <c r="I602" s="234"/>
      <c r="J602" s="234"/>
      <c r="K602" s="234"/>
      <c r="L602" s="234"/>
      <c r="M602" s="234"/>
      <c r="N602" s="233"/>
      <c r="O602" s="233"/>
      <c r="P602" s="233"/>
      <c r="Q602" s="233"/>
      <c r="R602" s="234"/>
      <c r="S602" s="234"/>
      <c r="T602" s="234"/>
      <c r="U602" s="234"/>
      <c r="V602" s="234"/>
      <c r="W602" s="234"/>
      <c r="X602" s="234"/>
      <c r="Y602" s="234"/>
      <c r="Z602" s="212"/>
      <c r="AA602" s="212"/>
      <c r="AB602" s="212"/>
      <c r="AC602" s="212"/>
      <c r="AD602" s="212"/>
      <c r="AE602" s="212"/>
      <c r="AF602" s="212"/>
      <c r="AG602" s="212" t="s">
        <v>228</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5">
      <c r="A603" s="249">
        <v>176</v>
      </c>
      <c r="B603" s="250" t="s">
        <v>876</v>
      </c>
      <c r="C603" s="266" t="s">
        <v>877</v>
      </c>
      <c r="D603" s="251" t="s">
        <v>872</v>
      </c>
      <c r="E603" s="252">
        <v>1</v>
      </c>
      <c r="F603" s="253"/>
      <c r="G603" s="254">
        <f>ROUND(E603*F603,2)</f>
        <v>0</v>
      </c>
      <c r="H603" s="235"/>
      <c r="I603" s="234">
        <f>ROUND(E603*H603,2)</f>
        <v>0</v>
      </c>
      <c r="J603" s="235"/>
      <c r="K603" s="234">
        <f>ROUND(E603*J603,2)</f>
        <v>0</v>
      </c>
      <c r="L603" s="234">
        <v>21</v>
      </c>
      <c r="M603" s="234">
        <f>G603*(1+L603/100)</f>
        <v>0</v>
      </c>
      <c r="N603" s="233">
        <v>0</v>
      </c>
      <c r="O603" s="233">
        <f>ROUND(E603*N603,2)</f>
        <v>0</v>
      </c>
      <c r="P603" s="233">
        <v>0</v>
      </c>
      <c r="Q603" s="233">
        <f>ROUND(E603*P603,2)</f>
        <v>0</v>
      </c>
      <c r="R603" s="234"/>
      <c r="S603" s="234" t="s">
        <v>232</v>
      </c>
      <c r="T603" s="234" t="s">
        <v>223</v>
      </c>
      <c r="U603" s="234">
        <v>0</v>
      </c>
      <c r="V603" s="234">
        <f>ROUND(E603*U603,2)</f>
        <v>0</v>
      </c>
      <c r="W603" s="234"/>
      <c r="X603" s="234" t="s">
        <v>873</v>
      </c>
      <c r="Y603" s="234" t="s">
        <v>225</v>
      </c>
      <c r="Z603" s="212"/>
      <c r="AA603" s="212"/>
      <c r="AB603" s="212"/>
      <c r="AC603" s="212"/>
      <c r="AD603" s="212"/>
      <c r="AE603" s="212"/>
      <c r="AF603" s="212"/>
      <c r="AG603" s="212" t="s">
        <v>878</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ht="21" outlineLevel="2" x14ac:dyDescent="0.25">
      <c r="A604" s="230"/>
      <c r="B604" s="231"/>
      <c r="C604" s="267" t="s">
        <v>879</v>
      </c>
      <c r="D604" s="255"/>
      <c r="E604" s="255"/>
      <c r="F604" s="255"/>
      <c r="G604" s="255"/>
      <c r="H604" s="234"/>
      <c r="I604" s="234"/>
      <c r="J604" s="234"/>
      <c r="K604" s="234"/>
      <c r="L604" s="234"/>
      <c r="M604" s="234"/>
      <c r="N604" s="233"/>
      <c r="O604" s="233"/>
      <c r="P604" s="233"/>
      <c r="Q604" s="233"/>
      <c r="R604" s="234"/>
      <c r="S604" s="234"/>
      <c r="T604" s="234"/>
      <c r="U604" s="234"/>
      <c r="V604" s="234"/>
      <c r="W604" s="234"/>
      <c r="X604" s="234"/>
      <c r="Y604" s="234"/>
      <c r="Z604" s="212"/>
      <c r="AA604" s="212"/>
      <c r="AB604" s="212"/>
      <c r="AC604" s="212"/>
      <c r="AD604" s="212"/>
      <c r="AE604" s="212"/>
      <c r="AF604" s="212"/>
      <c r="AG604" s="212" t="s">
        <v>228</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63" t="str">
        <f>C604</f>
        <v>Náklady zhotovitele, související s prováděním zkoušek a revizí předepsaných technickými normami nebo objednatelem a které jsou pro provedení díla nezbytné.</v>
      </c>
      <c r="BB604" s="212"/>
      <c r="BC604" s="212"/>
      <c r="BD604" s="212"/>
      <c r="BE604" s="212"/>
      <c r="BF604" s="212"/>
      <c r="BG604" s="212"/>
      <c r="BH604" s="212"/>
    </row>
    <row r="605" spans="1:60" outlineLevel="1" x14ac:dyDescent="0.25">
      <c r="A605" s="249">
        <v>177</v>
      </c>
      <c r="B605" s="250" t="s">
        <v>880</v>
      </c>
      <c r="C605" s="266" t="s">
        <v>881</v>
      </c>
      <c r="D605" s="251" t="s">
        <v>872</v>
      </c>
      <c r="E605" s="252">
        <v>1</v>
      </c>
      <c r="F605" s="253"/>
      <c r="G605" s="254">
        <f>ROUND(E605*F605,2)</f>
        <v>0</v>
      </c>
      <c r="H605" s="235"/>
      <c r="I605" s="234">
        <f>ROUND(E605*H605,2)</f>
        <v>0</v>
      </c>
      <c r="J605" s="235"/>
      <c r="K605" s="234">
        <f>ROUND(E605*J605,2)</f>
        <v>0</v>
      </c>
      <c r="L605" s="234">
        <v>21</v>
      </c>
      <c r="M605" s="234">
        <f>G605*(1+L605/100)</f>
        <v>0</v>
      </c>
      <c r="N605" s="233">
        <v>0</v>
      </c>
      <c r="O605" s="233">
        <f>ROUND(E605*N605,2)</f>
        <v>0</v>
      </c>
      <c r="P605" s="233">
        <v>0</v>
      </c>
      <c r="Q605" s="233">
        <f>ROUND(E605*P605,2)</f>
        <v>0</v>
      </c>
      <c r="R605" s="234"/>
      <c r="S605" s="234" t="s">
        <v>232</v>
      </c>
      <c r="T605" s="234" t="s">
        <v>223</v>
      </c>
      <c r="U605" s="234">
        <v>0</v>
      </c>
      <c r="V605" s="234">
        <f>ROUND(E605*U605,2)</f>
        <v>0</v>
      </c>
      <c r="W605" s="234"/>
      <c r="X605" s="234" t="s">
        <v>873</v>
      </c>
      <c r="Y605" s="234" t="s">
        <v>225</v>
      </c>
      <c r="Z605" s="212"/>
      <c r="AA605" s="212"/>
      <c r="AB605" s="212"/>
      <c r="AC605" s="212"/>
      <c r="AD605" s="212"/>
      <c r="AE605" s="212"/>
      <c r="AF605" s="212"/>
      <c r="AG605" s="212" t="s">
        <v>878</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2" x14ac:dyDescent="0.25">
      <c r="A606" s="230"/>
      <c r="B606" s="231"/>
      <c r="C606" s="267" t="s">
        <v>882</v>
      </c>
      <c r="D606" s="255"/>
      <c r="E606" s="255"/>
      <c r="F606" s="255"/>
      <c r="G606" s="255"/>
      <c r="H606" s="234"/>
      <c r="I606" s="234"/>
      <c r="J606" s="234"/>
      <c r="K606" s="234"/>
      <c r="L606" s="234"/>
      <c r="M606" s="234"/>
      <c r="N606" s="233"/>
      <c r="O606" s="233"/>
      <c r="P606" s="233"/>
      <c r="Q606" s="233"/>
      <c r="R606" s="234"/>
      <c r="S606" s="234"/>
      <c r="T606" s="234"/>
      <c r="U606" s="234"/>
      <c r="V606" s="234"/>
      <c r="W606" s="234"/>
      <c r="X606" s="234"/>
      <c r="Y606" s="234"/>
      <c r="Z606" s="212"/>
      <c r="AA606" s="212"/>
      <c r="AB606" s="212"/>
      <c r="AC606" s="212"/>
      <c r="AD606" s="212"/>
      <c r="AE606" s="212"/>
      <c r="AF606" s="212"/>
      <c r="AG606" s="212" t="s">
        <v>228</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63" t="str">
        <f>C606</f>
        <v>Náklady zhotovitele, které vzniknou v souvislosti s povinnostmi zhotovitele při předání a převzetí díla.</v>
      </c>
      <c r="BB606" s="212"/>
      <c r="BC606" s="212"/>
      <c r="BD606" s="212"/>
      <c r="BE606" s="212"/>
      <c r="BF606" s="212"/>
      <c r="BG606" s="212"/>
      <c r="BH606" s="212"/>
    </row>
    <row r="607" spans="1:60" outlineLevel="1" x14ac:dyDescent="0.25">
      <c r="A607" s="249">
        <v>178</v>
      </c>
      <c r="B607" s="250" t="s">
        <v>883</v>
      </c>
      <c r="C607" s="266" t="s">
        <v>884</v>
      </c>
      <c r="D607" s="251" t="s">
        <v>872</v>
      </c>
      <c r="E607" s="252">
        <v>1</v>
      </c>
      <c r="F607" s="253"/>
      <c r="G607" s="254">
        <f>ROUND(E607*F607,2)</f>
        <v>0</v>
      </c>
      <c r="H607" s="235"/>
      <c r="I607" s="234">
        <f>ROUND(E607*H607,2)</f>
        <v>0</v>
      </c>
      <c r="J607" s="235"/>
      <c r="K607" s="234">
        <f>ROUND(E607*J607,2)</f>
        <v>0</v>
      </c>
      <c r="L607" s="234">
        <v>21</v>
      </c>
      <c r="M607" s="234">
        <f>G607*(1+L607/100)</f>
        <v>0</v>
      </c>
      <c r="N607" s="233">
        <v>0</v>
      </c>
      <c r="O607" s="233">
        <f>ROUND(E607*N607,2)</f>
        <v>0</v>
      </c>
      <c r="P607" s="233">
        <v>0</v>
      </c>
      <c r="Q607" s="233">
        <f>ROUND(E607*P607,2)</f>
        <v>0</v>
      </c>
      <c r="R607" s="234"/>
      <c r="S607" s="234" t="s">
        <v>222</v>
      </c>
      <c r="T607" s="234" t="s">
        <v>223</v>
      </c>
      <c r="U607" s="234">
        <v>0</v>
      </c>
      <c r="V607" s="234">
        <f>ROUND(E607*U607,2)</f>
        <v>0</v>
      </c>
      <c r="W607" s="234"/>
      <c r="X607" s="234" t="s">
        <v>873</v>
      </c>
      <c r="Y607" s="234" t="s">
        <v>225</v>
      </c>
      <c r="Z607" s="212"/>
      <c r="AA607" s="212"/>
      <c r="AB607" s="212"/>
      <c r="AC607" s="212"/>
      <c r="AD607" s="212"/>
      <c r="AE607" s="212"/>
      <c r="AF607" s="212"/>
      <c r="AG607" s="212" t="s">
        <v>878</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2" x14ac:dyDescent="0.25">
      <c r="A608" s="230"/>
      <c r="B608" s="231"/>
      <c r="C608" s="267" t="s">
        <v>885</v>
      </c>
      <c r="D608" s="255"/>
      <c r="E608" s="255"/>
      <c r="F608" s="255"/>
      <c r="G608" s="255"/>
      <c r="H608" s="234"/>
      <c r="I608" s="234"/>
      <c r="J608" s="234"/>
      <c r="K608" s="234"/>
      <c r="L608" s="234"/>
      <c r="M608" s="234"/>
      <c r="N608" s="233"/>
      <c r="O608" s="233"/>
      <c r="P608" s="233"/>
      <c r="Q608" s="233"/>
      <c r="R608" s="234"/>
      <c r="S608" s="234"/>
      <c r="T608" s="234"/>
      <c r="U608" s="234"/>
      <c r="V608" s="234"/>
      <c r="W608" s="234"/>
      <c r="X608" s="234"/>
      <c r="Y608" s="234"/>
      <c r="Z608" s="212"/>
      <c r="AA608" s="212"/>
      <c r="AB608" s="212"/>
      <c r="AC608" s="212"/>
      <c r="AD608" s="212"/>
      <c r="AE608" s="212"/>
      <c r="AF608" s="212"/>
      <c r="AG608" s="212" t="s">
        <v>228</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ht="21" outlineLevel="3" x14ac:dyDescent="0.25">
      <c r="A609" s="230"/>
      <c r="B609" s="231"/>
      <c r="C609" s="271" t="s">
        <v>886</v>
      </c>
      <c r="D609" s="262"/>
      <c r="E609" s="262"/>
      <c r="F609" s="262"/>
      <c r="G609" s="262"/>
      <c r="H609" s="234"/>
      <c r="I609" s="234"/>
      <c r="J609" s="234"/>
      <c r="K609" s="234"/>
      <c r="L609" s="234"/>
      <c r="M609" s="234"/>
      <c r="N609" s="233"/>
      <c r="O609" s="233"/>
      <c r="P609" s="233"/>
      <c r="Q609" s="233"/>
      <c r="R609" s="234"/>
      <c r="S609" s="234"/>
      <c r="T609" s="234"/>
      <c r="U609" s="234"/>
      <c r="V609" s="234"/>
      <c r="W609" s="234"/>
      <c r="X609" s="234"/>
      <c r="Y609" s="234"/>
      <c r="Z609" s="212"/>
      <c r="AA609" s="212"/>
      <c r="AB609" s="212"/>
      <c r="AC609" s="212"/>
      <c r="AD609" s="212"/>
      <c r="AE609" s="212"/>
      <c r="AF609" s="212"/>
      <c r="AG609" s="212" t="s">
        <v>228</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63" t="str">
        <f>C609</f>
        <v>Dodatečné posouzení (statické, vizuální) vhodnosti použití stávajících závitových tyčí, které nejsou součástí řešené PD</v>
      </c>
      <c r="BB609" s="212"/>
      <c r="BC609" s="212"/>
      <c r="BD609" s="212"/>
      <c r="BE609" s="212"/>
      <c r="BF609" s="212"/>
      <c r="BG609" s="212"/>
      <c r="BH609" s="212"/>
    </row>
    <row r="610" spans="1:60" x14ac:dyDescent="0.25">
      <c r="A610" s="242" t="s">
        <v>217</v>
      </c>
      <c r="B610" s="243" t="s">
        <v>190</v>
      </c>
      <c r="C610" s="265" t="s">
        <v>30</v>
      </c>
      <c r="D610" s="244"/>
      <c r="E610" s="245"/>
      <c r="F610" s="246"/>
      <c r="G610" s="247">
        <f>SUMIF(AG611:AG614,"&lt;&gt;NOR",G611:G614)</f>
        <v>0</v>
      </c>
      <c r="H610" s="241"/>
      <c r="I610" s="241">
        <f>SUM(I611:I614)</f>
        <v>0</v>
      </c>
      <c r="J610" s="241"/>
      <c r="K610" s="241">
        <f>SUM(K611:K614)</f>
        <v>0</v>
      </c>
      <c r="L610" s="241"/>
      <c r="M610" s="241">
        <f>SUM(M611:M614)</f>
        <v>0</v>
      </c>
      <c r="N610" s="240"/>
      <c r="O610" s="240">
        <f>SUM(O611:O614)</f>
        <v>0</v>
      </c>
      <c r="P610" s="240"/>
      <c r="Q610" s="240">
        <f>SUM(Q611:Q614)</f>
        <v>0</v>
      </c>
      <c r="R610" s="241"/>
      <c r="S610" s="241"/>
      <c r="T610" s="241"/>
      <c r="U610" s="241"/>
      <c r="V610" s="241">
        <f>SUM(V611:V614)</f>
        <v>0</v>
      </c>
      <c r="W610" s="241"/>
      <c r="X610" s="241"/>
      <c r="Y610" s="241"/>
      <c r="AG610" t="s">
        <v>218</v>
      </c>
    </row>
    <row r="611" spans="1:60" outlineLevel="1" x14ac:dyDescent="0.25">
      <c r="A611" s="249">
        <v>179</v>
      </c>
      <c r="B611" s="250" t="s">
        <v>887</v>
      </c>
      <c r="C611" s="266" t="s">
        <v>888</v>
      </c>
      <c r="D611" s="251" t="s">
        <v>872</v>
      </c>
      <c r="E611" s="252">
        <v>1</v>
      </c>
      <c r="F611" s="253"/>
      <c r="G611" s="254">
        <f>ROUND(E611*F611,2)</f>
        <v>0</v>
      </c>
      <c r="H611" s="235"/>
      <c r="I611" s="234">
        <f>ROUND(E611*H611,2)</f>
        <v>0</v>
      </c>
      <c r="J611" s="235"/>
      <c r="K611" s="234">
        <f>ROUND(E611*J611,2)</f>
        <v>0</v>
      </c>
      <c r="L611" s="234">
        <v>21</v>
      </c>
      <c r="M611" s="234">
        <f>G611*(1+L611/100)</f>
        <v>0</v>
      </c>
      <c r="N611" s="233">
        <v>0</v>
      </c>
      <c r="O611" s="233">
        <f>ROUND(E611*N611,2)</f>
        <v>0</v>
      </c>
      <c r="P611" s="233">
        <v>0</v>
      </c>
      <c r="Q611" s="233">
        <f>ROUND(E611*P611,2)</f>
        <v>0</v>
      </c>
      <c r="R611" s="234"/>
      <c r="S611" s="234" t="s">
        <v>232</v>
      </c>
      <c r="T611" s="234" t="s">
        <v>223</v>
      </c>
      <c r="U611" s="234">
        <v>0</v>
      </c>
      <c r="V611" s="234">
        <f>ROUND(E611*U611,2)</f>
        <v>0</v>
      </c>
      <c r="W611" s="234"/>
      <c r="X611" s="234" t="s">
        <v>873</v>
      </c>
      <c r="Y611" s="234" t="s">
        <v>225</v>
      </c>
      <c r="Z611" s="212"/>
      <c r="AA611" s="212"/>
      <c r="AB611" s="212"/>
      <c r="AC611" s="212"/>
      <c r="AD611" s="212"/>
      <c r="AE611" s="212"/>
      <c r="AF611" s="212"/>
      <c r="AG611" s="212" t="s">
        <v>878</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ht="31.2" outlineLevel="2" x14ac:dyDescent="0.25">
      <c r="A612" s="230"/>
      <c r="B612" s="231"/>
      <c r="C612" s="267" t="s">
        <v>889</v>
      </c>
      <c r="D612" s="255"/>
      <c r="E612" s="255"/>
      <c r="F612" s="255"/>
      <c r="G612" s="255"/>
      <c r="H612" s="234"/>
      <c r="I612" s="234"/>
      <c r="J612" s="234"/>
      <c r="K612" s="234"/>
      <c r="L612" s="234"/>
      <c r="M612" s="234"/>
      <c r="N612" s="233"/>
      <c r="O612" s="233"/>
      <c r="P612" s="233"/>
      <c r="Q612" s="233"/>
      <c r="R612" s="234"/>
      <c r="S612" s="234"/>
      <c r="T612" s="234"/>
      <c r="U612" s="234"/>
      <c r="V612" s="234"/>
      <c r="W612" s="234"/>
      <c r="X612" s="234"/>
      <c r="Y612" s="234"/>
      <c r="Z612" s="212"/>
      <c r="AA612" s="212"/>
      <c r="AB612" s="212"/>
      <c r="AC612" s="212"/>
      <c r="AD612" s="212"/>
      <c r="AE612" s="212"/>
      <c r="AF612" s="212"/>
      <c r="AG612" s="212" t="s">
        <v>228</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63" t="str">
        <f>C612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612" s="212"/>
      <c r="BC612" s="212"/>
      <c r="BD612" s="212"/>
      <c r="BE612" s="212"/>
      <c r="BF612" s="212"/>
      <c r="BG612" s="212"/>
      <c r="BH612" s="212"/>
    </row>
    <row r="613" spans="1:60" outlineLevel="1" x14ac:dyDescent="0.25">
      <c r="A613" s="249">
        <v>180</v>
      </c>
      <c r="B613" s="250" t="s">
        <v>890</v>
      </c>
      <c r="C613" s="266" t="s">
        <v>891</v>
      </c>
      <c r="D613" s="251" t="s">
        <v>872</v>
      </c>
      <c r="E613" s="252">
        <v>1</v>
      </c>
      <c r="F613" s="253"/>
      <c r="G613" s="254">
        <f>ROUND(E613*F613,2)</f>
        <v>0</v>
      </c>
      <c r="H613" s="235"/>
      <c r="I613" s="234">
        <f>ROUND(E613*H613,2)</f>
        <v>0</v>
      </c>
      <c r="J613" s="235"/>
      <c r="K613" s="234">
        <f>ROUND(E613*J613,2)</f>
        <v>0</v>
      </c>
      <c r="L613" s="234">
        <v>21</v>
      </c>
      <c r="M613" s="234">
        <f>G613*(1+L613/100)</f>
        <v>0</v>
      </c>
      <c r="N613" s="233">
        <v>0</v>
      </c>
      <c r="O613" s="233">
        <f>ROUND(E613*N613,2)</f>
        <v>0</v>
      </c>
      <c r="P613" s="233">
        <v>0</v>
      </c>
      <c r="Q613" s="233">
        <f>ROUND(E613*P613,2)</f>
        <v>0</v>
      </c>
      <c r="R613" s="234"/>
      <c r="S613" s="234" t="s">
        <v>232</v>
      </c>
      <c r="T613" s="234" t="s">
        <v>223</v>
      </c>
      <c r="U613" s="234">
        <v>0</v>
      </c>
      <c r="V613" s="234">
        <f>ROUND(E613*U613,2)</f>
        <v>0</v>
      </c>
      <c r="W613" s="234"/>
      <c r="X613" s="234" t="s">
        <v>873</v>
      </c>
      <c r="Y613" s="234" t="s">
        <v>225</v>
      </c>
      <c r="Z613" s="212"/>
      <c r="AA613" s="212"/>
      <c r="AB613" s="212"/>
      <c r="AC613" s="212"/>
      <c r="AD613" s="212"/>
      <c r="AE613" s="212"/>
      <c r="AF613" s="212"/>
      <c r="AG613" s="212" t="s">
        <v>878</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ht="21" outlineLevel="2" x14ac:dyDescent="0.25">
      <c r="A614" s="230"/>
      <c r="B614" s="231"/>
      <c r="C614" s="267" t="s">
        <v>892</v>
      </c>
      <c r="D614" s="255"/>
      <c r="E614" s="255"/>
      <c r="F614" s="255"/>
      <c r="G614" s="255"/>
      <c r="H614" s="234"/>
      <c r="I614" s="234"/>
      <c r="J614" s="234"/>
      <c r="K614" s="234"/>
      <c r="L614" s="234"/>
      <c r="M614" s="234"/>
      <c r="N614" s="233"/>
      <c r="O614" s="233"/>
      <c r="P614" s="233"/>
      <c r="Q614" s="233"/>
      <c r="R614" s="234"/>
      <c r="S614" s="234"/>
      <c r="T614" s="234"/>
      <c r="U614" s="234"/>
      <c r="V614" s="234"/>
      <c r="W614" s="234"/>
      <c r="X614" s="234"/>
      <c r="Y614" s="234"/>
      <c r="Z614" s="212"/>
      <c r="AA614" s="212"/>
      <c r="AB614" s="212"/>
      <c r="AC614" s="212"/>
      <c r="AD614" s="212"/>
      <c r="AE614" s="212"/>
      <c r="AF614" s="212"/>
      <c r="AG614" s="212" t="s">
        <v>228</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63" t="str">
        <f>C614</f>
        <v>Dodání dopravních značek a světelné signalizace, jejich rozmístění a přemísťování a jejich údržba v průběhu výstavby včetně následného odstranění po ukončení stavebních prací.</v>
      </c>
      <c r="BB614" s="212"/>
      <c r="BC614" s="212"/>
      <c r="BD614" s="212"/>
      <c r="BE614" s="212"/>
      <c r="BF614" s="212"/>
      <c r="BG614" s="212"/>
      <c r="BH614" s="212"/>
    </row>
    <row r="615" spans="1:60" x14ac:dyDescent="0.25">
      <c r="A615" s="3"/>
      <c r="B615" s="4"/>
      <c r="C615" s="273"/>
      <c r="D615" s="6"/>
      <c r="E615" s="3"/>
      <c r="F615" s="3"/>
      <c r="G615" s="3"/>
      <c r="H615" s="3"/>
      <c r="I615" s="3"/>
      <c r="J615" s="3"/>
      <c r="K615" s="3"/>
      <c r="L615" s="3"/>
      <c r="M615" s="3"/>
      <c r="N615" s="3"/>
      <c r="O615" s="3"/>
      <c r="P615" s="3"/>
      <c r="Q615" s="3"/>
      <c r="R615" s="3"/>
      <c r="S615" s="3"/>
      <c r="T615" s="3"/>
      <c r="U615" s="3"/>
      <c r="V615" s="3"/>
      <c r="W615" s="3"/>
      <c r="X615" s="3"/>
      <c r="Y615" s="3"/>
      <c r="AE615">
        <v>15</v>
      </c>
      <c r="AF615">
        <v>21</v>
      </c>
      <c r="AG615" t="s">
        <v>203</v>
      </c>
    </row>
    <row r="616" spans="1:60" x14ac:dyDescent="0.25">
      <c r="A616" s="215"/>
      <c r="B616" s="216" t="s">
        <v>31</v>
      </c>
      <c r="C616" s="274"/>
      <c r="D616" s="217"/>
      <c r="E616" s="218"/>
      <c r="F616" s="218"/>
      <c r="G616" s="248">
        <f>G8+G11+G28+G35+G47+G74+G86+G116+G125+G138+G140+G166+G177+G238+G329+G386+G486+G508+G516+G529+G539+G544+G547+G551+G600+G610</f>
        <v>0</v>
      </c>
      <c r="H616" s="3"/>
      <c r="I616" s="3"/>
      <c r="J616" s="3"/>
      <c r="K616" s="3"/>
      <c r="L616" s="3"/>
      <c r="M616" s="3"/>
      <c r="N616" s="3"/>
      <c r="O616" s="3"/>
      <c r="P616" s="3"/>
      <c r="Q616" s="3"/>
      <c r="R616" s="3"/>
      <c r="S616" s="3"/>
      <c r="T616" s="3"/>
      <c r="U616" s="3"/>
      <c r="V616" s="3"/>
      <c r="W616" s="3"/>
      <c r="X616" s="3"/>
      <c r="Y616" s="3"/>
      <c r="AE616">
        <f>SUMIF(L7:L614,AE615,G7:G614)</f>
        <v>0</v>
      </c>
      <c r="AF616">
        <f>SUMIF(L7:L614,AF615,G7:G614)</f>
        <v>0</v>
      </c>
      <c r="AG616" t="s">
        <v>893</v>
      </c>
    </row>
    <row r="617" spans="1:60" x14ac:dyDescent="0.25">
      <c r="A617" s="219" t="s">
        <v>894</v>
      </c>
      <c r="B617" s="219"/>
      <c r="C617" s="273"/>
      <c r="D617" s="6"/>
      <c r="E617" s="3"/>
      <c r="F617" s="3"/>
      <c r="G617" s="3"/>
      <c r="H617" s="3"/>
      <c r="I617" s="3"/>
      <c r="J617" s="3"/>
      <c r="K617" s="3"/>
      <c r="L617" s="3"/>
      <c r="M617" s="3"/>
      <c r="N617" s="3"/>
      <c r="O617" s="3"/>
      <c r="P617" s="3"/>
      <c r="Q617" s="3"/>
      <c r="R617" s="3"/>
      <c r="S617" s="3"/>
      <c r="T617" s="3"/>
      <c r="U617" s="3"/>
      <c r="V617" s="3"/>
      <c r="W617" s="3"/>
      <c r="X617" s="3"/>
      <c r="Y617" s="3"/>
    </row>
    <row r="618" spans="1:60" x14ac:dyDescent="0.25">
      <c r="A618" s="3"/>
      <c r="B618" s="4" t="s">
        <v>895</v>
      </c>
      <c r="C618" s="273" t="s">
        <v>896</v>
      </c>
      <c r="D618" s="6"/>
      <c r="E618" s="3"/>
      <c r="F618" s="3"/>
      <c r="G618" s="3"/>
      <c r="H618" s="3"/>
      <c r="I618" s="3"/>
      <c r="J618" s="3"/>
      <c r="K618" s="3"/>
      <c r="L618" s="3"/>
      <c r="M618" s="3"/>
      <c r="N618" s="3"/>
      <c r="O618" s="3"/>
      <c r="P618" s="3"/>
      <c r="Q618" s="3"/>
      <c r="R618" s="3"/>
      <c r="S618" s="3"/>
      <c r="T618" s="3"/>
      <c r="U618" s="3"/>
      <c r="V618" s="3"/>
      <c r="W618" s="3"/>
      <c r="X618" s="3"/>
      <c r="Y618" s="3"/>
      <c r="AG618" t="s">
        <v>897</v>
      </c>
    </row>
    <row r="619" spans="1:60" ht="26.4" x14ac:dyDescent="0.25">
      <c r="A619" s="3"/>
      <c r="B619" s="4" t="s">
        <v>898</v>
      </c>
      <c r="C619" s="273" t="s">
        <v>899</v>
      </c>
      <c r="D619" s="6"/>
      <c r="E619" s="3"/>
      <c r="F619" s="3"/>
      <c r="G619" s="3"/>
      <c r="H619" s="3"/>
      <c r="I619" s="3"/>
      <c r="J619" s="3"/>
      <c r="K619" s="3"/>
      <c r="L619" s="3"/>
      <c r="M619" s="3"/>
      <c r="N619" s="3"/>
      <c r="O619" s="3"/>
      <c r="P619" s="3"/>
      <c r="Q619" s="3"/>
      <c r="R619" s="3"/>
      <c r="S619" s="3"/>
      <c r="T619" s="3"/>
      <c r="U619" s="3"/>
      <c r="V619" s="3"/>
      <c r="W619" s="3"/>
      <c r="X619" s="3"/>
      <c r="Y619" s="3"/>
      <c r="AG619" t="s">
        <v>900</v>
      </c>
    </row>
    <row r="620" spans="1:60" ht="26.4" x14ac:dyDescent="0.25">
      <c r="A620" s="3"/>
      <c r="B620" s="4"/>
      <c r="C620" s="273" t="s">
        <v>901</v>
      </c>
      <c r="D620" s="6"/>
      <c r="E620" s="3"/>
      <c r="F620" s="3"/>
      <c r="G620" s="3"/>
      <c r="H620" s="3"/>
      <c r="I620" s="3"/>
      <c r="J620" s="3"/>
      <c r="K620" s="3"/>
      <c r="L620" s="3"/>
      <c r="M620" s="3"/>
      <c r="N620" s="3"/>
      <c r="O620" s="3"/>
      <c r="P620" s="3"/>
      <c r="Q620" s="3"/>
      <c r="R620" s="3"/>
      <c r="S620" s="3"/>
      <c r="T620" s="3"/>
      <c r="U620" s="3"/>
      <c r="V620" s="3"/>
      <c r="W620" s="3"/>
      <c r="X620" s="3"/>
      <c r="Y620" s="3"/>
      <c r="AG620" t="s">
        <v>902</v>
      </c>
    </row>
    <row r="621" spans="1:60" x14ac:dyDescent="0.25">
      <c r="A621" s="3"/>
      <c r="B621" s="4"/>
      <c r="C621" s="273"/>
      <c r="D621" s="6"/>
      <c r="E621" s="3"/>
      <c r="F621" s="3"/>
      <c r="G621" s="3"/>
      <c r="H621" s="3"/>
      <c r="I621" s="3"/>
      <c r="J621" s="3"/>
      <c r="K621" s="3"/>
      <c r="L621" s="3"/>
      <c r="M621" s="3"/>
      <c r="N621" s="3"/>
      <c r="O621" s="3"/>
      <c r="P621" s="3"/>
      <c r="Q621" s="3"/>
      <c r="R621" s="3"/>
      <c r="S621" s="3"/>
      <c r="T621" s="3"/>
      <c r="U621" s="3"/>
      <c r="V621" s="3"/>
      <c r="W621" s="3"/>
      <c r="X621" s="3"/>
      <c r="Y621" s="3"/>
    </row>
    <row r="622" spans="1:60" x14ac:dyDescent="0.25">
      <c r="A622" s="3"/>
      <c r="B622" s="4"/>
      <c r="C622" s="273"/>
      <c r="D622" s="6"/>
      <c r="E622" s="3"/>
      <c r="F622" s="3"/>
      <c r="G622" s="3"/>
      <c r="H622" s="3"/>
      <c r="I622" s="3"/>
      <c r="J622" s="3"/>
      <c r="K622" s="3"/>
      <c r="L622" s="3"/>
      <c r="M622" s="3"/>
      <c r="N622" s="3"/>
      <c r="O622" s="3"/>
      <c r="P622" s="3"/>
      <c r="Q622" s="3"/>
      <c r="R622" s="3"/>
      <c r="S622" s="3"/>
      <c r="T622" s="3"/>
      <c r="U622" s="3"/>
      <c r="V622" s="3"/>
      <c r="W622" s="3"/>
      <c r="X622" s="3"/>
      <c r="Y622" s="3"/>
    </row>
    <row r="623" spans="1:60" x14ac:dyDescent="0.25">
      <c r="A623" s="3"/>
      <c r="B623" s="4"/>
      <c r="C623" s="273"/>
      <c r="D623" s="6"/>
      <c r="E623" s="3"/>
      <c r="F623" s="3"/>
      <c r="G623" s="3"/>
      <c r="H623" s="3"/>
      <c r="I623" s="3"/>
      <c r="J623" s="3"/>
      <c r="K623" s="3"/>
      <c r="L623" s="3"/>
      <c r="M623" s="3"/>
      <c r="N623" s="3"/>
      <c r="O623" s="3"/>
      <c r="P623" s="3"/>
      <c r="Q623" s="3"/>
      <c r="R623" s="3"/>
      <c r="S623" s="3"/>
      <c r="T623" s="3"/>
      <c r="U623" s="3"/>
      <c r="V623" s="3"/>
      <c r="W623" s="3"/>
      <c r="X623" s="3"/>
      <c r="Y623" s="3"/>
    </row>
    <row r="624" spans="1:60" x14ac:dyDescent="0.25">
      <c r="A624" s="220" t="s">
        <v>903</v>
      </c>
      <c r="B624" s="220"/>
      <c r="C624" s="275"/>
      <c r="D624" s="6"/>
      <c r="E624" s="3"/>
      <c r="F624" s="3"/>
      <c r="G624" s="3"/>
      <c r="H624" s="3"/>
      <c r="I624" s="3"/>
      <c r="J624" s="3"/>
      <c r="K624" s="3"/>
      <c r="L624" s="3"/>
      <c r="M624" s="3"/>
      <c r="N624" s="3"/>
      <c r="O624" s="3"/>
      <c r="P624" s="3"/>
      <c r="Q624" s="3"/>
      <c r="R624" s="3"/>
      <c r="S624" s="3"/>
      <c r="T624" s="3"/>
      <c r="U624" s="3"/>
      <c r="V624" s="3"/>
      <c r="W624" s="3"/>
      <c r="X624" s="3"/>
      <c r="Y624" s="3"/>
    </row>
    <row r="625" spans="1:33" x14ac:dyDescent="0.25">
      <c r="A625" s="221"/>
      <c r="B625" s="222"/>
      <c r="C625" s="276"/>
      <c r="D625" s="222"/>
      <c r="E625" s="222"/>
      <c r="F625" s="222"/>
      <c r="G625" s="223"/>
      <c r="H625" s="3"/>
      <c r="I625" s="3"/>
      <c r="J625" s="3"/>
      <c r="K625" s="3"/>
      <c r="L625" s="3"/>
      <c r="M625" s="3"/>
      <c r="N625" s="3"/>
      <c r="O625" s="3"/>
      <c r="P625" s="3"/>
      <c r="Q625" s="3"/>
      <c r="R625" s="3"/>
      <c r="S625" s="3"/>
      <c r="T625" s="3"/>
      <c r="U625" s="3"/>
      <c r="V625" s="3"/>
      <c r="W625" s="3"/>
      <c r="X625" s="3"/>
      <c r="Y625" s="3"/>
      <c r="AG625" t="s">
        <v>904</v>
      </c>
    </row>
    <row r="626" spans="1:33" x14ac:dyDescent="0.25">
      <c r="A626" s="224"/>
      <c r="B626" s="225"/>
      <c r="C626" s="277"/>
      <c r="D626" s="225"/>
      <c r="E626" s="225"/>
      <c r="F626" s="225"/>
      <c r="G626" s="226"/>
      <c r="H626" s="3"/>
      <c r="I626" s="3"/>
      <c r="J626" s="3"/>
      <c r="K626" s="3"/>
      <c r="L626" s="3"/>
      <c r="M626" s="3"/>
      <c r="N626" s="3"/>
      <c r="O626" s="3"/>
      <c r="P626" s="3"/>
      <c r="Q626" s="3"/>
      <c r="R626" s="3"/>
      <c r="S626" s="3"/>
      <c r="T626" s="3"/>
      <c r="U626" s="3"/>
      <c r="V626" s="3"/>
      <c r="W626" s="3"/>
      <c r="X626" s="3"/>
      <c r="Y626" s="3"/>
    </row>
    <row r="627" spans="1:33" x14ac:dyDescent="0.25">
      <c r="A627" s="224"/>
      <c r="B627" s="225"/>
      <c r="C627" s="277"/>
      <c r="D627" s="225"/>
      <c r="E627" s="225"/>
      <c r="F627" s="225"/>
      <c r="G627" s="226"/>
      <c r="H627" s="3"/>
      <c r="I627" s="3"/>
      <c r="J627" s="3"/>
      <c r="K627" s="3"/>
      <c r="L627" s="3"/>
      <c r="M627" s="3"/>
      <c r="N627" s="3"/>
      <c r="O627" s="3"/>
      <c r="P627" s="3"/>
      <c r="Q627" s="3"/>
      <c r="R627" s="3"/>
      <c r="S627" s="3"/>
      <c r="T627" s="3"/>
      <c r="U627" s="3"/>
      <c r="V627" s="3"/>
      <c r="W627" s="3"/>
      <c r="X627" s="3"/>
      <c r="Y627" s="3"/>
    </row>
    <row r="628" spans="1:33" x14ac:dyDescent="0.25">
      <c r="A628" s="224"/>
      <c r="B628" s="225"/>
      <c r="C628" s="277"/>
      <c r="D628" s="225"/>
      <c r="E628" s="225"/>
      <c r="F628" s="225"/>
      <c r="G628" s="226"/>
      <c r="H628" s="3"/>
      <c r="I628" s="3"/>
      <c r="J628" s="3"/>
      <c r="K628" s="3"/>
      <c r="L628" s="3"/>
      <c r="M628" s="3"/>
      <c r="N628" s="3"/>
      <c r="O628" s="3"/>
      <c r="P628" s="3"/>
      <c r="Q628" s="3"/>
      <c r="R628" s="3"/>
      <c r="S628" s="3"/>
      <c r="T628" s="3"/>
      <c r="U628" s="3"/>
      <c r="V628" s="3"/>
      <c r="W628" s="3"/>
      <c r="X628" s="3"/>
      <c r="Y628" s="3"/>
    </row>
    <row r="629" spans="1:33" x14ac:dyDescent="0.25">
      <c r="A629" s="227"/>
      <c r="B629" s="228"/>
      <c r="C629" s="278"/>
      <c r="D629" s="228"/>
      <c r="E629" s="228"/>
      <c r="F629" s="228"/>
      <c r="G629" s="229"/>
      <c r="H629" s="3"/>
      <c r="I629" s="3"/>
      <c r="J629" s="3"/>
      <c r="K629" s="3"/>
      <c r="L629" s="3"/>
      <c r="M629" s="3"/>
      <c r="N629" s="3"/>
      <c r="O629" s="3"/>
      <c r="P629" s="3"/>
      <c r="Q629" s="3"/>
      <c r="R629" s="3"/>
      <c r="S629" s="3"/>
      <c r="T629" s="3"/>
      <c r="U629" s="3"/>
      <c r="V629" s="3"/>
      <c r="W629" s="3"/>
      <c r="X629" s="3"/>
      <c r="Y629" s="3"/>
    </row>
    <row r="630" spans="1:33" x14ac:dyDescent="0.25">
      <c r="A630" s="3"/>
      <c r="B630" s="4"/>
      <c r="C630" s="273"/>
      <c r="D630" s="6"/>
      <c r="E630" s="3"/>
      <c r="F630" s="3"/>
      <c r="G630" s="3"/>
      <c r="H630" s="3"/>
      <c r="I630" s="3"/>
      <c r="J630" s="3"/>
      <c r="K630" s="3"/>
      <c r="L630" s="3"/>
      <c r="M630" s="3"/>
      <c r="N630" s="3"/>
      <c r="O630" s="3"/>
      <c r="P630" s="3"/>
      <c r="Q630" s="3"/>
      <c r="R630" s="3"/>
      <c r="S630" s="3"/>
      <c r="T630" s="3"/>
      <c r="U630" s="3"/>
      <c r="V630" s="3"/>
      <c r="W630" s="3"/>
      <c r="X630" s="3"/>
      <c r="Y630" s="3"/>
    </row>
    <row r="631" spans="1:33" x14ac:dyDescent="0.25">
      <c r="C631" s="279"/>
      <c r="D631" s="10"/>
      <c r="AG631" t="s">
        <v>905</v>
      </c>
    </row>
    <row r="632" spans="1:33" x14ac:dyDescent="0.25">
      <c r="D632" s="10"/>
    </row>
    <row r="633" spans="1:33" x14ac:dyDescent="0.25">
      <c r="D633" s="10"/>
    </row>
    <row r="634" spans="1:33" x14ac:dyDescent="0.25">
      <c r="D634" s="10"/>
    </row>
    <row r="635" spans="1:33" x14ac:dyDescent="0.25">
      <c r="D635" s="10"/>
    </row>
    <row r="636" spans="1:33" x14ac:dyDescent="0.25">
      <c r="D636" s="10"/>
    </row>
    <row r="637" spans="1:33" x14ac:dyDescent="0.25">
      <c r="D637" s="10"/>
    </row>
    <row r="638" spans="1:33" x14ac:dyDescent="0.25">
      <c r="D638" s="10"/>
    </row>
    <row r="639" spans="1:33" x14ac:dyDescent="0.25">
      <c r="D639" s="10"/>
    </row>
    <row r="640" spans="1:33"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135">
    <mergeCell ref="C614:G614"/>
    <mergeCell ref="C602:G602"/>
    <mergeCell ref="C604:G604"/>
    <mergeCell ref="C606:G606"/>
    <mergeCell ref="C608:G608"/>
    <mergeCell ref="C609:G609"/>
    <mergeCell ref="C612:G612"/>
    <mergeCell ref="C478:G478"/>
    <mergeCell ref="C479:G479"/>
    <mergeCell ref="C480:G480"/>
    <mergeCell ref="C514:G514"/>
    <mergeCell ref="C541:G541"/>
    <mergeCell ref="C553:G553"/>
    <mergeCell ref="C472:G472"/>
    <mergeCell ref="C473:G473"/>
    <mergeCell ref="C474:G474"/>
    <mergeCell ref="C475:G475"/>
    <mergeCell ref="C476:G476"/>
    <mergeCell ref="C477:G477"/>
    <mergeCell ref="C465:G465"/>
    <mergeCell ref="C466:G466"/>
    <mergeCell ref="C467:G467"/>
    <mergeCell ref="C468:G468"/>
    <mergeCell ref="C469:G469"/>
    <mergeCell ref="C470:G470"/>
    <mergeCell ref="C458:G458"/>
    <mergeCell ref="C459:G459"/>
    <mergeCell ref="C460:G460"/>
    <mergeCell ref="C462:G462"/>
    <mergeCell ref="C463:G463"/>
    <mergeCell ref="C464:G464"/>
    <mergeCell ref="C452:G452"/>
    <mergeCell ref="C453:G453"/>
    <mergeCell ref="C454:G454"/>
    <mergeCell ref="C455:G455"/>
    <mergeCell ref="C456:G456"/>
    <mergeCell ref="C457:G457"/>
    <mergeCell ref="C445:G445"/>
    <mergeCell ref="C446:G446"/>
    <mergeCell ref="C447:G447"/>
    <mergeCell ref="C449:G449"/>
    <mergeCell ref="C450:G450"/>
    <mergeCell ref="C451:G451"/>
    <mergeCell ref="C439:G439"/>
    <mergeCell ref="C440:G440"/>
    <mergeCell ref="C441:G441"/>
    <mergeCell ref="C442:G442"/>
    <mergeCell ref="C443:G443"/>
    <mergeCell ref="C444:G444"/>
    <mergeCell ref="C432:G432"/>
    <mergeCell ref="C433:G433"/>
    <mergeCell ref="C434:G434"/>
    <mergeCell ref="C435:G435"/>
    <mergeCell ref="C436:G436"/>
    <mergeCell ref="C437:G437"/>
    <mergeCell ref="C426:G426"/>
    <mergeCell ref="C427:G427"/>
    <mergeCell ref="C428:G428"/>
    <mergeCell ref="C429:G429"/>
    <mergeCell ref="C430:G430"/>
    <mergeCell ref="C431:G431"/>
    <mergeCell ref="C415:G415"/>
    <mergeCell ref="C416:G416"/>
    <mergeCell ref="C417:G417"/>
    <mergeCell ref="C418:G418"/>
    <mergeCell ref="C419:G419"/>
    <mergeCell ref="C425:G425"/>
    <mergeCell ref="C408:G408"/>
    <mergeCell ref="C410:G410"/>
    <mergeCell ref="C411:G411"/>
    <mergeCell ref="C412:G412"/>
    <mergeCell ref="C413:G413"/>
    <mergeCell ref="C414:G414"/>
    <mergeCell ref="C402:G402"/>
    <mergeCell ref="C403:G403"/>
    <mergeCell ref="C404:G404"/>
    <mergeCell ref="C405:G405"/>
    <mergeCell ref="C406:G406"/>
    <mergeCell ref="C407:G407"/>
    <mergeCell ref="C378:G378"/>
    <mergeCell ref="C379:G379"/>
    <mergeCell ref="C383:G383"/>
    <mergeCell ref="C399:G399"/>
    <mergeCell ref="C400:G400"/>
    <mergeCell ref="C401:G401"/>
    <mergeCell ref="C348:G348"/>
    <mergeCell ref="C349:G349"/>
    <mergeCell ref="C350:G350"/>
    <mergeCell ref="C357:G357"/>
    <mergeCell ref="C363:G363"/>
    <mergeCell ref="C372:G372"/>
    <mergeCell ref="C342:G342"/>
    <mergeCell ref="C343:G343"/>
    <mergeCell ref="C344:G344"/>
    <mergeCell ref="C345:G345"/>
    <mergeCell ref="C346:G346"/>
    <mergeCell ref="C347:G347"/>
    <mergeCell ref="C291:G291"/>
    <mergeCell ref="C298:G298"/>
    <mergeCell ref="C320:G320"/>
    <mergeCell ref="C334:G334"/>
    <mergeCell ref="C335:G335"/>
    <mergeCell ref="C339:G339"/>
    <mergeCell ref="C254:G254"/>
    <mergeCell ref="C268:G268"/>
    <mergeCell ref="C271:G271"/>
    <mergeCell ref="C274:G274"/>
    <mergeCell ref="C278:G278"/>
    <mergeCell ref="C282:G282"/>
    <mergeCell ref="C134:G134"/>
    <mergeCell ref="C153:G153"/>
    <mergeCell ref="C162:G162"/>
    <mergeCell ref="C225:G225"/>
    <mergeCell ref="C240:G240"/>
    <mergeCell ref="C247:G247"/>
    <mergeCell ref="A625:G629"/>
    <mergeCell ref="C10:G10"/>
    <mergeCell ref="C20:G20"/>
    <mergeCell ref="C33:G33"/>
    <mergeCell ref="C76:G76"/>
    <mergeCell ref="C77:G77"/>
    <mergeCell ref="C78:G78"/>
    <mergeCell ref="C79:G79"/>
    <mergeCell ref="C80:G80"/>
    <mergeCell ref="C81:G81"/>
    <mergeCell ref="A1:G1"/>
    <mergeCell ref="C2:G2"/>
    <mergeCell ref="C3:G3"/>
    <mergeCell ref="C4:G4"/>
    <mergeCell ref="A617:B617"/>
    <mergeCell ref="A624:C624"/>
    <mergeCell ref="C82:G82"/>
    <mergeCell ref="C88:G88"/>
    <mergeCell ref="C92:G92"/>
    <mergeCell ref="C129:G12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1AE6F-78CC-4561-A41D-F4E87E1658D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6" customWidth="1"/>
    <col min="3" max="3" width="38.33203125" style="176" customWidth="1"/>
    <col min="4" max="4" width="4.88671875" customWidth="1"/>
    <col min="5" max="5" width="10.6640625" customWidth="1"/>
    <col min="6" max="6" width="9.88671875" customWidth="1"/>
    <col min="7" max="7" width="12.77734375" customWidth="1"/>
    <col min="8" max="25" width="0" hidden="1" customWidth="1"/>
    <col min="29" max="29" width="0" hidden="1" customWidth="1"/>
    <col min="31" max="41" width="0" hidden="1" customWidth="1"/>
  </cols>
  <sheetData>
    <row r="1" spans="1:60" ht="15.75" customHeight="1" x14ac:dyDescent="0.3">
      <c r="A1" s="197" t="s">
        <v>7</v>
      </c>
      <c r="B1" s="197"/>
      <c r="C1" s="197"/>
      <c r="D1" s="197"/>
      <c r="E1" s="197"/>
      <c r="F1" s="197"/>
      <c r="G1" s="197"/>
      <c r="AG1" t="s">
        <v>191</v>
      </c>
    </row>
    <row r="2" spans="1:60" ht="25.05" customHeight="1" x14ac:dyDescent="0.25">
      <c r="A2" s="198" t="s">
        <v>8</v>
      </c>
      <c r="B2" s="48" t="s">
        <v>43</v>
      </c>
      <c r="C2" s="201" t="s">
        <v>44</v>
      </c>
      <c r="D2" s="199"/>
      <c r="E2" s="199"/>
      <c r="F2" s="199"/>
      <c r="G2" s="200"/>
      <c r="AG2" t="s">
        <v>192</v>
      </c>
    </row>
    <row r="3" spans="1:60" ht="25.05" customHeight="1" x14ac:dyDescent="0.25">
      <c r="A3" s="198" t="s">
        <v>9</v>
      </c>
      <c r="B3" s="48" t="s">
        <v>58</v>
      </c>
      <c r="C3" s="201" t="s">
        <v>59</v>
      </c>
      <c r="D3" s="199"/>
      <c r="E3" s="199"/>
      <c r="F3" s="199"/>
      <c r="G3" s="200"/>
      <c r="AC3" s="176" t="s">
        <v>192</v>
      </c>
      <c r="AG3" t="s">
        <v>193</v>
      </c>
    </row>
    <row r="4" spans="1:60" ht="25.05" customHeight="1" x14ac:dyDescent="0.25">
      <c r="A4" s="202" t="s">
        <v>10</v>
      </c>
      <c r="B4" s="203" t="s">
        <v>61</v>
      </c>
      <c r="C4" s="204" t="s">
        <v>62</v>
      </c>
      <c r="D4" s="205"/>
      <c r="E4" s="205"/>
      <c r="F4" s="205"/>
      <c r="G4" s="206"/>
      <c r="AG4" t="s">
        <v>194</v>
      </c>
    </row>
    <row r="5" spans="1:60" x14ac:dyDescent="0.25">
      <c r="D5" s="10"/>
    </row>
    <row r="6" spans="1:60" ht="39.6" x14ac:dyDescent="0.25">
      <c r="A6" s="208" t="s">
        <v>195</v>
      </c>
      <c r="B6" s="210" t="s">
        <v>196</v>
      </c>
      <c r="C6" s="210" t="s">
        <v>197</v>
      </c>
      <c r="D6" s="209" t="s">
        <v>198</v>
      </c>
      <c r="E6" s="208" t="s">
        <v>199</v>
      </c>
      <c r="F6" s="207" t="s">
        <v>200</v>
      </c>
      <c r="G6" s="208" t="s">
        <v>31</v>
      </c>
      <c r="H6" s="211" t="s">
        <v>32</v>
      </c>
      <c r="I6" s="211" t="s">
        <v>201</v>
      </c>
      <c r="J6" s="211" t="s">
        <v>33</v>
      </c>
      <c r="K6" s="211" t="s">
        <v>202</v>
      </c>
      <c r="L6" s="211" t="s">
        <v>203</v>
      </c>
      <c r="M6" s="211" t="s">
        <v>204</v>
      </c>
      <c r="N6" s="211" t="s">
        <v>205</v>
      </c>
      <c r="O6" s="211" t="s">
        <v>206</v>
      </c>
      <c r="P6" s="211" t="s">
        <v>207</v>
      </c>
      <c r="Q6" s="211" t="s">
        <v>208</v>
      </c>
      <c r="R6" s="211" t="s">
        <v>209</v>
      </c>
      <c r="S6" s="211" t="s">
        <v>210</v>
      </c>
      <c r="T6" s="211" t="s">
        <v>211</v>
      </c>
      <c r="U6" s="211" t="s">
        <v>212</v>
      </c>
      <c r="V6" s="211" t="s">
        <v>213</v>
      </c>
      <c r="W6" s="211" t="s">
        <v>214</v>
      </c>
      <c r="X6" s="211" t="s">
        <v>215</v>
      </c>
      <c r="Y6" s="211" t="s">
        <v>216</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42" t="s">
        <v>217</v>
      </c>
      <c r="B8" s="243" t="s">
        <v>123</v>
      </c>
      <c r="C8" s="265" t="s">
        <v>124</v>
      </c>
      <c r="D8" s="244"/>
      <c r="E8" s="245"/>
      <c r="F8" s="246"/>
      <c r="G8" s="247">
        <f>SUMIF(AG9:AG13,"&lt;&gt;NOR",G9:G13)</f>
        <v>0</v>
      </c>
      <c r="H8" s="241"/>
      <c r="I8" s="241">
        <f>SUM(I9:I13)</f>
        <v>0</v>
      </c>
      <c r="J8" s="241"/>
      <c r="K8" s="241">
        <f>SUM(K9:K13)</f>
        <v>0</v>
      </c>
      <c r="L8" s="241"/>
      <c r="M8" s="241">
        <f>SUM(M9:M13)</f>
        <v>0</v>
      </c>
      <c r="N8" s="240"/>
      <c r="O8" s="240">
        <f>SUM(O9:O13)</f>
        <v>0</v>
      </c>
      <c r="P8" s="240"/>
      <c r="Q8" s="240">
        <f>SUM(Q9:Q13)</f>
        <v>0</v>
      </c>
      <c r="R8" s="241"/>
      <c r="S8" s="241"/>
      <c r="T8" s="241"/>
      <c r="U8" s="241"/>
      <c r="V8" s="241">
        <f>SUM(V9:V13)</f>
        <v>0</v>
      </c>
      <c r="W8" s="241"/>
      <c r="X8" s="241"/>
      <c r="Y8" s="241"/>
      <c r="AG8" t="s">
        <v>218</v>
      </c>
    </row>
    <row r="9" spans="1:60" outlineLevel="1" x14ac:dyDescent="0.25">
      <c r="A9" s="256">
        <v>1</v>
      </c>
      <c r="B9" s="257" t="s">
        <v>906</v>
      </c>
      <c r="C9" s="269" t="s">
        <v>907</v>
      </c>
      <c r="D9" s="258" t="s">
        <v>231</v>
      </c>
      <c r="E9" s="259">
        <v>15</v>
      </c>
      <c r="F9" s="260"/>
      <c r="G9" s="261">
        <f>ROUND(E9*F9,2)</f>
        <v>0</v>
      </c>
      <c r="H9" s="235"/>
      <c r="I9" s="234">
        <f>ROUND(E9*H9,2)</f>
        <v>0</v>
      </c>
      <c r="J9" s="235"/>
      <c r="K9" s="234">
        <f>ROUND(E9*J9,2)</f>
        <v>0</v>
      </c>
      <c r="L9" s="234">
        <v>21</v>
      </c>
      <c r="M9" s="234">
        <f>G9*(1+L9/100)</f>
        <v>0</v>
      </c>
      <c r="N9" s="233">
        <v>0</v>
      </c>
      <c r="O9" s="233">
        <f>ROUND(E9*N9,2)</f>
        <v>0</v>
      </c>
      <c r="P9" s="233">
        <v>0</v>
      </c>
      <c r="Q9" s="233">
        <f>ROUND(E9*P9,2)</f>
        <v>0</v>
      </c>
      <c r="R9" s="234"/>
      <c r="S9" s="234" t="s">
        <v>222</v>
      </c>
      <c r="T9" s="234" t="s">
        <v>223</v>
      </c>
      <c r="U9" s="234">
        <v>0</v>
      </c>
      <c r="V9" s="234">
        <f>ROUND(E9*U9,2)</f>
        <v>0</v>
      </c>
      <c r="W9" s="234"/>
      <c r="X9" s="234" t="s">
        <v>233</v>
      </c>
      <c r="Y9" s="234" t="s">
        <v>225</v>
      </c>
      <c r="Z9" s="212"/>
      <c r="AA9" s="212"/>
      <c r="AB9" s="212"/>
      <c r="AC9" s="212"/>
      <c r="AD9" s="212"/>
      <c r="AE9" s="212"/>
      <c r="AF9" s="212"/>
      <c r="AG9" s="212" t="s">
        <v>908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56">
        <v>2</v>
      </c>
      <c r="B10" s="257" t="s">
        <v>909</v>
      </c>
      <c r="C10" s="269" t="s">
        <v>910</v>
      </c>
      <c r="D10" s="258" t="s">
        <v>231</v>
      </c>
      <c r="E10" s="259">
        <v>15</v>
      </c>
      <c r="F10" s="260"/>
      <c r="G10" s="261">
        <f>ROUND(E10*F10,2)</f>
        <v>0</v>
      </c>
      <c r="H10" s="235"/>
      <c r="I10" s="234">
        <f>ROUND(E10*H10,2)</f>
        <v>0</v>
      </c>
      <c r="J10" s="235"/>
      <c r="K10" s="234">
        <f>ROUND(E10*J10,2)</f>
        <v>0</v>
      </c>
      <c r="L10" s="234">
        <v>21</v>
      </c>
      <c r="M10" s="234">
        <f>G10*(1+L10/100)</f>
        <v>0</v>
      </c>
      <c r="N10" s="233">
        <v>0</v>
      </c>
      <c r="O10" s="233">
        <f>ROUND(E10*N10,2)</f>
        <v>0</v>
      </c>
      <c r="P10" s="233">
        <v>0</v>
      </c>
      <c r="Q10" s="233">
        <f>ROUND(E10*P10,2)</f>
        <v>0</v>
      </c>
      <c r="R10" s="234"/>
      <c r="S10" s="234" t="s">
        <v>222</v>
      </c>
      <c r="T10" s="234" t="s">
        <v>223</v>
      </c>
      <c r="U10" s="234">
        <v>0</v>
      </c>
      <c r="V10" s="234">
        <f>ROUND(E10*U10,2)</f>
        <v>0</v>
      </c>
      <c r="W10" s="234"/>
      <c r="X10" s="234" t="s">
        <v>233</v>
      </c>
      <c r="Y10" s="234" t="s">
        <v>225</v>
      </c>
      <c r="Z10" s="212"/>
      <c r="AA10" s="212"/>
      <c r="AB10" s="212"/>
      <c r="AC10" s="212"/>
      <c r="AD10" s="212"/>
      <c r="AE10" s="212"/>
      <c r="AF10" s="212"/>
      <c r="AG10" s="212" t="s">
        <v>908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0.399999999999999" outlineLevel="1" x14ac:dyDescent="0.25">
      <c r="A11" s="256">
        <v>3</v>
      </c>
      <c r="B11" s="257" t="s">
        <v>911</v>
      </c>
      <c r="C11" s="269" t="s">
        <v>912</v>
      </c>
      <c r="D11" s="258" t="s">
        <v>221</v>
      </c>
      <c r="E11" s="259">
        <v>2</v>
      </c>
      <c r="F11" s="260"/>
      <c r="G11" s="261">
        <f>ROUND(E11*F11,2)</f>
        <v>0</v>
      </c>
      <c r="H11" s="235"/>
      <c r="I11" s="234">
        <f>ROUND(E11*H11,2)</f>
        <v>0</v>
      </c>
      <c r="J11" s="235"/>
      <c r="K11" s="234">
        <f>ROUND(E11*J11,2)</f>
        <v>0</v>
      </c>
      <c r="L11" s="234">
        <v>21</v>
      </c>
      <c r="M11" s="234">
        <f>G11*(1+L11/100)</f>
        <v>0</v>
      </c>
      <c r="N11" s="233">
        <v>0</v>
      </c>
      <c r="O11" s="233">
        <f>ROUND(E11*N11,2)</f>
        <v>0</v>
      </c>
      <c r="P11" s="233">
        <v>0</v>
      </c>
      <c r="Q11" s="233">
        <f>ROUND(E11*P11,2)</f>
        <v>0</v>
      </c>
      <c r="R11" s="234"/>
      <c r="S11" s="234" t="s">
        <v>222</v>
      </c>
      <c r="T11" s="234" t="s">
        <v>223</v>
      </c>
      <c r="U11" s="234">
        <v>0</v>
      </c>
      <c r="V11" s="234">
        <f>ROUND(E11*U11,2)</f>
        <v>0</v>
      </c>
      <c r="W11" s="234"/>
      <c r="X11" s="234" t="s">
        <v>233</v>
      </c>
      <c r="Y11" s="234" t="s">
        <v>225</v>
      </c>
      <c r="Z11" s="212"/>
      <c r="AA11" s="212"/>
      <c r="AB11" s="212"/>
      <c r="AC11" s="212"/>
      <c r="AD11" s="212"/>
      <c r="AE11" s="212"/>
      <c r="AF11" s="212"/>
      <c r="AG11" s="212" t="s">
        <v>908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56">
        <v>4</v>
      </c>
      <c r="B12" s="257" t="s">
        <v>913</v>
      </c>
      <c r="C12" s="269" t="s">
        <v>914</v>
      </c>
      <c r="D12" s="258" t="s">
        <v>231</v>
      </c>
      <c r="E12" s="259">
        <v>160</v>
      </c>
      <c r="F12" s="260"/>
      <c r="G12" s="261">
        <f>ROUND(E12*F12,2)</f>
        <v>0</v>
      </c>
      <c r="H12" s="235"/>
      <c r="I12" s="234">
        <f>ROUND(E12*H12,2)</f>
        <v>0</v>
      </c>
      <c r="J12" s="235"/>
      <c r="K12" s="234">
        <f>ROUND(E12*J12,2)</f>
        <v>0</v>
      </c>
      <c r="L12" s="234">
        <v>21</v>
      </c>
      <c r="M12" s="234">
        <f>G12*(1+L12/100)</f>
        <v>0</v>
      </c>
      <c r="N12" s="233">
        <v>0</v>
      </c>
      <c r="O12" s="233">
        <f>ROUND(E12*N12,2)</f>
        <v>0</v>
      </c>
      <c r="P12" s="233">
        <v>0</v>
      </c>
      <c r="Q12" s="233">
        <f>ROUND(E12*P12,2)</f>
        <v>0</v>
      </c>
      <c r="R12" s="234"/>
      <c r="S12" s="234" t="s">
        <v>222</v>
      </c>
      <c r="T12" s="234" t="s">
        <v>223</v>
      </c>
      <c r="U12" s="234">
        <v>0</v>
      </c>
      <c r="V12" s="234">
        <f>ROUND(E12*U12,2)</f>
        <v>0</v>
      </c>
      <c r="W12" s="234"/>
      <c r="X12" s="234" t="s">
        <v>233</v>
      </c>
      <c r="Y12" s="234" t="s">
        <v>225</v>
      </c>
      <c r="Z12" s="212"/>
      <c r="AA12" s="212"/>
      <c r="AB12" s="212"/>
      <c r="AC12" s="212"/>
      <c r="AD12" s="212"/>
      <c r="AE12" s="212"/>
      <c r="AF12" s="212"/>
      <c r="AG12" s="212" t="s">
        <v>908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56">
        <v>5</v>
      </c>
      <c r="B13" s="257" t="s">
        <v>915</v>
      </c>
      <c r="C13" s="269" t="s">
        <v>916</v>
      </c>
      <c r="D13" s="258" t="s">
        <v>0</v>
      </c>
      <c r="E13" s="259">
        <v>0.08</v>
      </c>
      <c r="F13" s="260"/>
      <c r="G13" s="261">
        <f>ROUND(E13*F13,2)</f>
        <v>0</v>
      </c>
      <c r="H13" s="235"/>
      <c r="I13" s="234">
        <f>ROUND(E13*H13,2)</f>
        <v>0</v>
      </c>
      <c r="J13" s="235"/>
      <c r="K13" s="234">
        <f>ROUND(E13*J13,2)</f>
        <v>0</v>
      </c>
      <c r="L13" s="234">
        <v>21</v>
      </c>
      <c r="M13" s="234">
        <f>G13*(1+L13/100)</f>
        <v>0</v>
      </c>
      <c r="N13" s="233">
        <v>0</v>
      </c>
      <c r="O13" s="233">
        <f>ROUND(E13*N13,2)</f>
        <v>0</v>
      </c>
      <c r="P13" s="233">
        <v>0</v>
      </c>
      <c r="Q13" s="233">
        <f>ROUND(E13*P13,2)</f>
        <v>0</v>
      </c>
      <c r="R13" s="234"/>
      <c r="S13" s="234" t="s">
        <v>222</v>
      </c>
      <c r="T13" s="234" t="s">
        <v>223</v>
      </c>
      <c r="U13" s="234">
        <v>0</v>
      </c>
      <c r="V13" s="234">
        <f>ROUND(E13*U13,2)</f>
        <v>0</v>
      </c>
      <c r="W13" s="234"/>
      <c r="X13" s="234" t="s">
        <v>233</v>
      </c>
      <c r="Y13" s="234" t="s">
        <v>225</v>
      </c>
      <c r="Z13" s="212"/>
      <c r="AA13" s="212"/>
      <c r="AB13" s="212"/>
      <c r="AC13" s="212"/>
      <c r="AD13" s="212"/>
      <c r="AE13" s="212"/>
      <c r="AF13" s="212"/>
      <c r="AG13" s="212" t="s">
        <v>908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5">
      <c r="A14" s="242" t="s">
        <v>217</v>
      </c>
      <c r="B14" s="243" t="s">
        <v>125</v>
      </c>
      <c r="C14" s="265" t="s">
        <v>126</v>
      </c>
      <c r="D14" s="244"/>
      <c r="E14" s="245"/>
      <c r="F14" s="246"/>
      <c r="G14" s="247">
        <f>SUMIF(AG15:AG17,"&lt;&gt;NOR",G15:G17)</f>
        <v>0</v>
      </c>
      <c r="H14" s="241"/>
      <c r="I14" s="241">
        <f>SUM(I15:I17)</f>
        <v>0</v>
      </c>
      <c r="J14" s="241"/>
      <c r="K14" s="241">
        <f>SUM(K15:K17)</f>
        <v>0</v>
      </c>
      <c r="L14" s="241"/>
      <c r="M14" s="241">
        <f>SUM(M15:M17)</f>
        <v>0</v>
      </c>
      <c r="N14" s="240"/>
      <c r="O14" s="240">
        <f>SUM(O15:O17)</f>
        <v>0</v>
      </c>
      <c r="P14" s="240"/>
      <c r="Q14" s="240">
        <f>SUM(Q15:Q17)</f>
        <v>0</v>
      </c>
      <c r="R14" s="241"/>
      <c r="S14" s="241"/>
      <c r="T14" s="241"/>
      <c r="U14" s="241"/>
      <c r="V14" s="241">
        <f>SUM(V15:V17)</f>
        <v>0</v>
      </c>
      <c r="W14" s="241"/>
      <c r="X14" s="241"/>
      <c r="Y14" s="241"/>
      <c r="AG14" t="s">
        <v>218</v>
      </c>
    </row>
    <row r="15" spans="1:60" outlineLevel="1" x14ac:dyDescent="0.25">
      <c r="A15" s="256">
        <v>6</v>
      </c>
      <c r="B15" s="257" t="s">
        <v>917</v>
      </c>
      <c r="C15" s="269" t="s">
        <v>918</v>
      </c>
      <c r="D15" s="258" t="s">
        <v>221</v>
      </c>
      <c r="E15" s="259">
        <v>1</v>
      </c>
      <c r="F15" s="260"/>
      <c r="G15" s="261">
        <f>ROUND(E15*F15,2)</f>
        <v>0</v>
      </c>
      <c r="H15" s="235"/>
      <c r="I15" s="234">
        <f>ROUND(E15*H15,2)</f>
        <v>0</v>
      </c>
      <c r="J15" s="235"/>
      <c r="K15" s="234">
        <f>ROUND(E15*J15,2)</f>
        <v>0</v>
      </c>
      <c r="L15" s="234">
        <v>21</v>
      </c>
      <c r="M15" s="234">
        <f>G15*(1+L15/100)</f>
        <v>0</v>
      </c>
      <c r="N15" s="233">
        <v>0</v>
      </c>
      <c r="O15" s="233">
        <f>ROUND(E15*N15,2)</f>
        <v>0</v>
      </c>
      <c r="P15" s="233">
        <v>0</v>
      </c>
      <c r="Q15" s="233">
        <f>ROUND(E15*P15,2)</f>
        <v>0</v>
      </c>
      <c r="R15" s="234"/>
      <c r="S15" s="234" t="s">
        <v>222</v>
      </c>
      <c r="T15" s="234" t="s">
        <v>223</v>
      </c>
      <c r="U15" s="234">
        <v>0</v>
      </c>
      <c r="V15" s="234">
        <f>ROUND(E15*U15,2)</f>
        <v>0</v>
      </c>
      <c r="W15" s="234"/>
      <c r="X15" s="234" t="s">
        <v>233</v>
      </c>
      <c r="Y15" s="234" t="s">
        <v>225</v>
      </c>
      <c r="Z15" s="212"/>
      <c r="AA15" s="212"/>
      <c r="AB15" s="212"/>
      <c r="AC15" s="212"/>
      <c r="AD15" s="212"/>
      <c r="AE15" s="212"/>
      <c r="AF15" s="212"/>
      <c r="AG15" s="212" t="s">
        <v>908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56">
        <v>7</v>
      </c>
      <c r="B16" s="257" t="s">
        <v>919</v>
      </c>
      <c r="C16" s="269" t="s">
        <v>920</v>
      </c>
      <c r="D16" s="258" t="s">
        <v>221</v>
      </c>
      <c r="E16" s="259">
        <v>1</v>
      </c>
      <c r="F16" s="260"/>
      <c r="G16" s="261">
        <f>ROUND(E16*F16,2)</f>
        <v>0</v>
      </c>
      <c r="H16" s="235"/>
      <c r="I16" s="234">
        <f>ROUND(E16*H16,2)</f>
        <v>0</v>
      </c>
      <c r="J16" s="235"/>
      <c r="K16" s="234">
        <f>ROUND(E16*J16,2)</f>
        <v>0</v>
      </c>
      <c r="L16" s="234">
        <v>21</v>
      </c>
      <c r="M16" s="234">
        <f>G16*(1+L16/100)</f>
        <v>0</v>
      </c>
      <c r="N16" s="233">
        <v>0</v>
      </c>
      <c r="O16" s="233">
        <f>ROUND(E16*N16,2)</f>
        <v>0</v>
      </c>
      <c r="P16" s="233">
        <v>0</v>
      </c>
      <c r="Q16" s="233">
        <f>ROUND(E16*P16,2)</f>
        <v>0</v>
      </c>
      <c r="R16" s="234"/>
      <c r="S16" s="234" t="s">
        <v>222</v>
      </c>
      <c r="T16" s="234" t="s">
        <v>223</v>
      </c>
      <c r="U16" s="234">
        <v>0</v>
      </c>
      <c r="V16" s="234">
        <f>ROUND(E16*U16,2)</f>
        <v>0</v>
      </c>
      <c r="W16" s="234"/>
      <c r="X16" s="234" t="s">
        <v>233</v>
      </c>
      <c r="Y16" s="234" t="s">
        <v>225</v>
      </c>
      <c r="Z16" s="212"/>
      <c r="AA16" s="212"/>
      <c r="AB16" s="212"/>
      <c r="AC16" s="212"/>
      <c r="AD16" s="212"/>
      <c r="AE16" s="212"/>
      <c r="AF16" s="212"/>
      <c r="AG16" s="212" t="s">
        <v>908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56">
        <v>8</v>
      </c>
      <c r="B17" s="257" t="s">
        <v>921</v>
      </c>
      <c r="C17" s="269" t="s">
        <v>916</v>
      </c>
      <c r="D17" s="258" t="s">
        <v>0</v>
      </c>
      <c r="E17" s="259">
        <v>0.08</v>
      </c>
      <c r="F17" s="260"/>
      <c r="G17" s="261">
        <f>ROUND(E17*F17,2)</f>
        <v>0</v>
      </c>
      <c r="H17" s="235"/>
      <c r="I17" s="234">
        <f>ROUND(E17*H17,2)</f>
        <v>0</v>
      </c>
      <c r="J17" s="235"/>
      <c r="K17" s="234">
        <f>ROUND(E17*J17,2)</f>
        <v>0</v>
      </c>
      <c r="L17" s="234">
        <v>21</v>
      </c>
      <c r="M17" s="234">
        <f>G17*(1+L17/100)</f>
        <v>0</v>
      </c>
      <c r="N17" s="233">
        <v>0</v>
      </c>
      <c r="O17" s="233">
        <f>ROUND(E17*N17,2)</f>
        <v>0</v>
      </c>
      <c r="P17" s="233">
        <v>0</v>
      </c>
      <c r="Q17" s="233">
        <f>ROUND(E17*P17,2)</f>
        <v>0</v>
      </c>
      <c r="R17" s="234"/>
      <c r="S17" s="234" t="s">
        <v>222</v>
      </c>
      <c r="T17" s="234" t="s">
        <v>223</v>
      </c>
      <c r="U17" s="234">
        <v>0</v>
      </c>
      <c r="V17" s="234">
        <f>ROUND(E17*U17,2)</f>
        <v>0</v>
      </c>
      <c r="W17" s="234"/>
      <c r="X17" s="234" t="s">
        <v>233</v>
      </c>
      <c r="Y17" s="234" t="s">
        <v>225</v>
      </c>
      <c r="Z17" s="212"/>
      <c r="AA17" s="212"/>
      <c r="AB17" s="212"/>
      <c r="AC17" s="212"/>
      <c r="AD17" s="212"/>
      <c r="AE17" s="212"/>
      <c r="AF17" s="212"/>
      <c r="AG17" s="212" t="s">
        <v>908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5">
      <c r="A18" s="242" t="s">
        <v>217</v>
      </c>
      <c r="B18" s="243" t="s">
        <v>127</v>
      </c>
      <c r="C18" s="265" t="s">
        <v>128</v>
      </c>
      <c r="D18" s="244"/>
      <c r="E18" s="245"/>
      <c r="F18" s="246"/>
      <c r="G18" s="247">
        <f>SUMIF(AG19:AG21,"&lt;&gt;NOR",G19:G21)</f>
        <v>0</v>
      </c>
      <c r="H18" s="241"/>
      <c r="I18" s="241">
        <f>SUM(I19:I21)</f>
        <v>0</v>
      </c>
      <c r="J18" s="241"/>
      <c r="K18" s="241">
        <f>SUM(K19:K21)</f>
        <v>0</v>
      </c>
      <c r="L18" s="241"/>
      <c r="M18" s="241">
        <f>SUM(M19:M21)</f>
        <v>0</v>
      </c>
      <c r="N18" s="240"/>
      <c r="O18" s="240">
        <f>SUM(O19:O21)</f>
        <v>0</v>
      </c>
      <c r="P18" s="240"/>
      <c r="Q18" s="240">
        <f>SUM(Q19:Q21)</f>
        <v>0</v>
      </c>
      <c r="R18" s="241"/>
      <c r="S18" s="241"/>
      <c r="T18" s="241"/>
      <c r="U18" s="241"/>
      <c r="V18" s="241">
        <f>SUM(V19:V21)</f>
        <v>0</v>
      </c>
      <c r="W18" s="241"/>
      <c r="X18" s="241"/>
      <c r="Y18" s="241"/>
      <c r="AG18" t="s">
        <v>218</v>
      </c>
    </row>
    <row r="19" spans="1:60" outlineLevel="1" x14ac:dyDescent="0.25">
      <c r="A19" s="256">
        <v>9</v>
      </c>
      <c r="B19" s="257" t="s">
        <v>922</v>
      </c>
      <c r="C19" s="269" t="s">
        <v>923</v>
      </c>
      <c r="D19" s="258" t="s">
        <v>221</v>
      </c>
      <c r="E19" s="259">
        <v>3</v>
      </c>
      <c r="F19" s="260"/>
      <c r="G19" s="261">
        <f>ROUND(E19*F19,2)</f>
        <v>0</v>
      </c>
      <c r="H19" s="235"/>
      <c r="I19" s="234">
        <f>ROUND(E19*H19,2)</f>
        <v>0</v>
      </c>
      <c r="J19" s="235"/>
      <c r="K19" s="234">
        <f>ROUND(E19*J19,2)</f>
        <v>0</v>
      </c>
      <c r="L19" s="234">
        <v>21</v>
      </c>
      <c r="M19" s="234">
        <f>G19*(1+L19/100)</f>
        <v>0</v>
      </c>
      <c r="N19" s="233">
        <v>0</v>
      </c>
      <c r="O19" s="233">
        <f>ROUND(E19*N19,2)</f>
        <v>0</v>
      </c>
      <c r="P19" s="233">
        <v>0</v>
      </c>
      <c r="Q19" s="233">
        <f>ROUND(E19*P19,2)</f>
        <v>0</v>
      </c>
      <c r="R19" s="234"/>
      <c r="S19" s="234" t="s">
        <v>222</v>
      </c>
      <c r="T19" s="234" t="s">
        <v>223</v>
      </c>
      <c r="U19" s="234">
        <v>0</v>
      </c>
      <c r="V19" s="234">
        <f>ROUND(E19*U19,2)</f>
        <v>0</v>
      </c>
      <c r="W19" s="234"/>
      <c r="X19" s="234" t="s">
        <v>233</v>
      </c>
      <c r="Y19" s="234" t="s">
        <v>225</v>
      </c>
      <c r="Z19" s="212"/>
      <c r="AA19" s="212"/>
      <c r="AB19" s="212"/>
      <c r="AC19" s="212"/>
      <c r="AD19" s="212"/>
      <c r="AE19" s="212"/>
      <c r="AF19" s="212"/>
      <c r="AG19" s="212" t="s">
        <v>908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56">
        <v>10</v>
      </c>
      <c r="B20" s="257" t="s">
        <v>924</v>
      </c>
      <c r="C20" s="269" t="s">
        <v>925</v>
      </c>
      <c r="D20" s="258" t="s">
        <v>221</v>
      </c>
      <c r="E20" s="259">
        <v>2</v>
      </c>
      <c r="F20" s="260"/>
      <c r="G20" s="261">
        <f>ROUND(E20*F20,2)</f>
        <v>0</v>
      </c>
      <c r="H20" s="235"/>
      <c r="I20" s="234">
        <f>ROUND(E20*H20,2)</f>
        <v>0</v>
      </c>
      <c r="J20" s="235"/>
      <c r="K20" s="234">
        <f>ROUND(E20*J20,2)</f>
        <v>0</v>
      </c>
      <c r="L20" s="234">
        <v>21</v>
      </c>
      <c r="M20" s="234">
        <f>G20*(1+L20/100)</f>
        <v>0</v>
      </c>
      <c r="N20" s="233">
        <v>0</v>
      </c>
      <c r="O20" s="233">
        <f>ROUND(E20*N20,2)</f>
        <v>0</v>
      </c>
      <c r="P20" s="233">
        <v>0</v>
      </c>
      <c r="Q20" s="233">
        <f>ROUND(E20*P20,2)</f>
        <v>0</v>
      </c>
      <c r="R20" s="234"/>
      <c r="S20" s="234" t="s">
        <v>222</v>
      </c>
      <c r="T20" s="234" t="s">
        <v>223</v>
      </c>
      <c r="U20" s="234">
        <v>0</v>
      </c>
      <c r="V20" s="234">
        <f>ROUND(E20*U20,2)</f>
        <v>0</v>
      </c>
      <c r="W20" s="234"/>
      <c r="X20" s="234" t="s">
        <v>233</v>
      </c>
      <c r="Y20" s="234" t="s">
        <v>225</v>
      </c>
      <c r="Z20" s="212"/>
      <c r="AA20" s="212"/>
      <c r="AB20" s="212"/>
      <c r="AC20" s="212"/>
      <c r="AD20" s="212"/>
      <c r="AE20" s="212"/>
      <c r="AF20" s="212"/>
      <c r="AG20" s="212" t="s">
        <v>908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56">
        <v>11</v>
      </c>
      <c r="B21" s="257" t="s">
        <v>926</v>
      </c>
      <c r="C21" s="269" t="s">
        <v>916</v>
      </c>
      <c r="D21" s="258" t="s">
        <v>0</v>
      </c>
      <c r="E21" s="259">
        <v>0.08</v>
      </c>
      <c r="F21" s="260"/>
      <c r="G21" s="261">
        <f>ROUND(E21*F21,2)</f>
        <v>0</v>
      </c>
      <c r="H21" s="235"/>
      <c r="I21" s="234">
        <f>ROUND(E21*H21,2)</f>
        <v>0</v>
      </c>
      <c r="J21" s="235"/>
      <c r="K21" s="234">
        <f>ROUND(E21*J21,2)</f>
        <v>0</v>
      </c>
      <c r="L21" s="234">
        <v>21</v>
      </c>
      <c r="M21" s="234">
        <f>G21*(1+L21/100)</f>
        <v>0</v>
      </c>
      <c r="N21" s="233">
        <v>0</v>
      </c>
      <c r="O21" s="233">
        <f>ROUND(E21*N21,2)</f>
        <v>0</v>
      </c>
      <c r="P21" s="233">
        <v>0</v>
      </c>
      <c r="Q21" s="233">
        <f>ROUND(E21*P21,2)</f>
        <v>0</v>
      </c>
      <c r="R21" s="234"/>
      <c r="S21" s="234" t="s">
        <v>222</v>
      </c>
      <c r="T21" s="234" t="s">
        <v>223</v>
      </c>
      <c r="U21" s="234">
        <v>0</v>
      </c>
      <c r="V21" s="234">
        <f>ROUND(E21*U21,2)</f>
        <v>0</v>
      </c>
      <c r="W21" s="234"/>
      <c r="X21" s="234" t="s">
        <v>233</v>
      </c>
      <c r="Y21" s="234" t="s">
        <v>225</v>
      </c>
      <c r="Z21" s="212"/>
      <c r="AA21" s="212"/>
      <c r="AB21" s="212"/>
      <c r="AC21" s="212"/>
      <c r="AD21" s="212"/>
      <c r="AE21" s="212"/>
      <c r="AF21" s="212"/>
      <c r="AG21" s="212" t="s">
        <v>908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5">
      <c r="A22" s="242" t="s">
        <v>217</v>
      </c>
      <c r="B22" s="243" t="s">
        <v>129</v>
      </c>
      <c r="C22" s="265" t="s">
        <v>130</v>
      </c>
      <c r="D22" s="244"/>
      <c r="E22" s="245"/>
      <c r="F22" s="246"/>
      <c r="G22" s="247">
        <f>SUMIF(AG23:AG36,"&lt;&gt;NOR",G23:G36)</f>
        <v>0</v>
      </c>
      <c r="H22" s="241"/>
      <c r="I22" s="241">
        <f>SUM(I23:I36)</f>
        <v>0</v>
      </c>
      <c r="J22" s="241"/>
      <c r="K22" s="241">
        <f>SUM(K23:K36)</f>
        <v>0</v>
      </c>
      <c r="L22" s="241"/>
      <c r="M22" s="241">
        <f>SUM(M23:M36)</f>
        <v>0</v>
      </c>
      <c r="N22" s="240"/>
      <c r="O22" s="240">
        <f>SUM(O23:O36)</f>
        <v>0</v>
      </c>
      <c r="P22" s="240"/>
      <c r="Q22" s="240">
        <f>SUM(Q23:Q36)</f>
        <v>0</v>
      </c>
      <c r="R22" s="241"/>
      <c r="S22" s="241"/>
      <c r="T22" s="241"/>
      <c r="U22" s="241"/>
      <c r="V22" s="241">
        <f>SUM(V23:V36)</f>
        <v>0</v>
      </c>
      <c r="W22" s="241"/>
      <c r="X22" s="241"/>
      <c r="Y22" s="241"/>
      <c r="AG22" t="s">
        <v>218</v>
      </c>
    </row>
    <row r="23" spans="1:60" outlineLevel="1" x14ac:dyDescent="0.25">
      <c r="A23" s="256">
        <v>12</v>
      </c>
      <c r="B23" s="257" t="s">
        <v>927</v>
      </c>
      <c r="C23" s="269" t="s">
        <v>928</v>
      </c>
      <c r="D23" s="258" t="s">
        <v>231</v>
      </c>
      <c r="E23" s="259">
        <v>150</v>
      </c>
      <c r="F23" s="260"/>
      <c r="G23" s="261">
        <f>ROUND(E23*F23,2)</f>
        <v>0</v>
      </c>
      <c r="H23" s="235"/>
      <c r="I23" s="234">
        <f>ROUND(E23*H23,2)</f>
        <v>0</v>
      </c>
      <c r="J23" s="235"/>
      <c r="K23" s="234">
        <f>ROUND(E23*J23,2)</f>
        <v>0</v>
      </c>
      <c r="L23" s="234">
        <v>21</v>
      </c>
      <c r="M23" s="234">
        <f>G23*(1+L23/100)</f>
        <v>0</v>
      </c>
      <c r="N23" s="233">
        <v>0</v>
      </c>
      <c r="O23" s="233">
        <f>ROUND(E23*N23,2)</f>
        <v>0</v>
      </c>
      <c r="P23" s="233">
        <v>0</v>
      </c>
      <c r="Q23" s="233">
        <f>ROUND(E23*P23,2)</f>
        <v>0</v>
      </c>
      <c r="R23" s="234"/>
      <c r="S23" s="234" t="s">
        <v>222</v>
      </c>
      <c r="T23" s="234" t="s">
        <v>223</v>
      </c>
      <c r="U23" s="234">
        <v>0</v>
      </c>
      <c r="V23" s="234">
        <f>ROUND(E23*U23,2)</f>
        <v>0</v>
      </c>
      <c r="W23" s="234"/>
      <c r="X23" s="234" t="s">
        <v>233</v>
      </c>
      <c r="Y23" s="234" t="s">
        <v>225</v>
      </c>
      <c r="Z23" s="212"/>
      <c r="AA23" s="212"/>
      <c r="AB23" s="212"/>
      <c r="AC23" s="212"/>
      <c r="AD23" s="212"/>
      <c r="AE23" s="212"/>
      <c r="AF23" s="212"/>
      <c r="AG23" s="212" t="s">
        <v>908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56">
        <v>13</v>
      </c>
      <c r="B24" s="257" t="s">
        <v>929</v>
      </c>
      <c r="C24" s="269" t="s">
        <v>930</v>
      </c>
      <c r="D24" s="258" t="s">
        <v>231</v>
      </c>
      <c r="E24" s="259">
        <v>50</v>
      </c>
      <c r="F24" s="260"/>
      <c r="G24" s="261">
        <f>ROUND(E24*F24,2)</f>
        <v>0</v>
      </c>
      <c r="H24" s="235"/>
      <c r="I24" s="234">
        <f>ROUND(E24*H24,2)</f>
        <v>0</v>
      </c>
      <c r="J24" s="235"/>
      <c r="K24" s="234">
        <f>ROUND(E24*J24,2)</f>
        <v>0</v>
      </c>
      <c r="L24" s="234">
        <v>21</v>
      </c>
      <c r="M24" s="234">
        <f>G24*(1+L24/100)</f>
        <v>0</v>
      </c>
      <c r="N24" s="233">
        <v>0</v>
      </c>
      <c r="O24" s="233">
        <f>ROUND(E24*N24,2)</f>
        <v>0</v>
      </c>
      <c r="P24" s="233">
        <v>0</v>
      </c>
      <c r="Q24" s="233">
        <f>ROUND(E24*P24,2)</f>
        <v>0</v>
      </c>
      <c r="R24" s="234"/>
      <c r="S24" s="234" t="s">
        <v>222</v>
      </c>
      <c r="T24" s="234" t="s">
        <v>223</v>
      </c>
      <c r="U24" s="234">
        <v>0</v>
      </c>
      <c r="V24" s="234">
        <f>ROUND(E24*U24,2)</f>
        <v>0</v>
      </c>
      <c r="W24" s="234"/>
      <c r="X24" s="234" t="s">
        <v>233</v>
      </c>
      <c r="Y24" s="234" t="s">
        <v>225</v>
      </c>
      <c r="Z24" s="212"/>
      <c r="AA24" s="212"/>
      <c r="AB24" s="212"/>
      <c r="AC24" s="212"/>
      <c r="AD24" s="212"/>
      <c r="AE24" s="212"/>
      <c r="AF24" s="212"/>
      <c r="AG24" s="212" t="s">
        <v>908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56">
        <v>14</v>
      </c>
      <c r="B25" s="257" t="s">
        <v>931</v>
      </c>
      <c r="C25" s="269" t="s">
        <v>932</v>
      </c>
      <c r="D25" s="258" t="s">
        <v>221</v>
      </c>
      <c r="E25" s="259">
        <v>8</v>
      </c>
      <c r="F25" s="260"/>
      <c r="G25" s="261">
        <f>ROUND(E25*F25,2)</f>
        <v>0</v>
      </c>
      <c r="H25" s="235"/>
      <c r="I25" s="234">
        <f>ROUND(E25*H25,2)</f>
        <v>0</v>
      </c>
      <c r="J25" s="235"/>
      <c r="K25" s="234">
        <f>ROUND(E25*J25,2)</f>
        <v>0</v>
      </c>
      <c r="L25" s="234">
        <v>21</v>
      </c>
      <c r="M25" s="234">
        <f>G25*(1+L25/100)</f>
        <v>0</v>
      </c>
      <c r="N25" s="233">
        <v>0</v>
      </c>
      <c r="O25" s="233">
        <f>ROUND(E25*N25,2)</f>
        <v>0</v>
      </c>
      <c r="P25" s="233">
        <v>0</v>
      </c>
      <c r="Q25" s="233">
        <f>ROUND(E25*P25,2)</f>
        <v>0</v>
      </c>
      <c r="R25" s="234"/>
      <c r="S25" s="234" t="s">
        <v>222</v>
      </c>
      <c r="T25" s="234" t="s">
        <v>223</v>
      </c>
      <c r="U25" s="234">
        <v>0</v>
      </c>
      <c r="V25" s="234">
        <f>ROUND(E25*U25,2)</f>
        <v>0</v>
      </c>
      <c r="W25" s="234"/>
      <c r="X25" s="234" t="s">
        <v>233</v>
      </c>
      <c r="Y25" s="234" t="s">
        <v>225</v>
      </c>
      <c r="Z25" s="212"/>
      <c r="AA25" s="212"/>
      <c r="AB25" s="212"/>
      <c r="AC25" s="212"/>
      <c r="AD25" s="212"/>
      <c r="AE25" s="212"/>
      <c r="AF25" s="212"/>
      <c r="AG25" s="212" t="s">
        <v>908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56">
        <v>15</v>
      </c>
      <c r="B26" s="257" t="s">
        <v>933</v>
      </c>
      <c r="C26" s="269" t="s">
        <v>934</v>
      </c>
      <c r="D26" s="258" t="s">
        <v>221</v>
      </c>
      <c r="E26" s="259">
        <v>2</v>
      </c>
      <c r="F26" s="260"/>
      <c r="G26" s="261">
        <f>ROUND(E26*F26,2)</f>
        <v>0</v>
      </c>
      <c r="H26" s="235"/>
      <c r="I26" s="234">
        <f>ROUND(E26*H26,2)</f>
        <v>0</v>
      </c>
      <c r="J26" s="235"/>
      <c r="K26" s="234">
        <f>ROUND(E26*J26,2)</f>
        <v>0</v>
      </c>
      <c r="L26" s="234">
        <v>21</v>
      </c>
      <c r="M26" s="234">
        <f>G26*(1+L26/100)</f>
        <v>0</v>
      </c>
      <c r="N26" s="233">
        <v>0</v>
      </c>
      <c r="O26" s="233">
        <f>ROUND(E26*N26,2)</f>
        <v>0</v>
      </c>
      <c r="P26" s="233">
        <v>0</v>
      </c>
      <c r="Q26" s="233">
        <f>ROUND(E26*P26,2)</f>
        <v>0</v>
      </c>
      <c r="R26" s="234"/>
      <c r="S26" s="234" t="s">
        <v>222</v>
      </c>
      <c r="T26" s="234" t="s">
        <v>223</v>
      </c>
      <c r="U26" s="234">
        <v>0</v>
      </c>
      <c r="V26" s="234">
        <f>ROUND(E26*U26,2)</f>
        <v>0</v>
      </c>
      <c r="W26" s="234"/>
      <c r="X26" s="234" t="s">
        <v>233</v>
      </c>
      <c r="Y26" s="234" t="s">
        <v>225</v>
      </c>
      <c r="Z26" s="212"/>
      <c r="AA26" s="212"/>
      <c r="AB26" s="212"/>
      <c r="AC26" s="212"/>
      <c r="AD26" s="212"/>
      <c r="AE26" s="212"/>
      <c r="AF26" s="212"/>
      <c r="AG26" s="212" t="s">
        <v>908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56">
        <v>16</v>
      </c>
      <c r="B27" s="257" t="s">
        <v>935</v>
      </c>
      <c r="C27" s="269" t="s">
        <v>936</v>
      </c>
      <c r="D27" s="258" t="s">
        <v>221</v>
      </c>
      <c r="E27" s="259">
        <v>6</v>
      </c>
      <c r="F27" s="260"/>
      <c r="G27" s="261">
        <f>ROUND(E27*F27,2)</f>
        <v>0</v>
      </c>
      <c r="H27" s="235"/>
      <c r="I27" s="234">
        <f>ROUND(E27*H27,2)</f>
        <v>0</v>
      </c>
      <c r="J27" s="235"/>
      <c r="K27" s="234">
        <f>ROUND(E27*J27,2)</f>
        <v>0</v>
      </c>
      <c r="L27" s="234">
        <v>21</v>
      </c>
      <c r="M27" s="234">
        <f>G27*(1+L27/100)</f>
        <v>0</v>
      </c>
      <c r="N27" s="233">
        <v>0</v>
      </c>
      <c r="O27" s="233">
        <f>ROUND(E27*N27,2)</f>
        <v>0</v>
      </c>
      <c r="P27" s="233">
        <v>0</v>
      </c>
      <c r="Q27" s="233">
        <f>ROUND(E27*P27,2)</f>
        <v>0</v>
      </c>
      <c r="R27" s="234"/>
      <c r="S27" s="234" t="s">
        <v>222</v>
      </c>
      <c r="T27" s="234" t="s">
        <v>223</v>
      </c>
      <c r="U27" s="234">
        <v>0</v>
      </c>
      <c r="V27" s="234">
        <f>ROUND(E27*U27,2)</f>
        <v>0</v>
      </c>
      <c r="W27" s="234"/>
      <c r="X27" s="234" t="s">
        <v>233</v>
      </c>
      <c r="Y27" s="234" t="s">
        <v>225</v>
      </c>
      <c r="Z27" s="212"/>
      <c r="AA27" s="212"/>
      <c r="AB27" s="212"/>
      <c r="AC27" s="212"/>
      <c r="AD27" s="212"/>
      <c r="AE27" s="212"/>
      <c r="AF27" s="212"/>
      <c r="AG27" s="212" t="s">
        <v>908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56">
        <v>17</v>
      </c>
      <c r="B28" s="257" t="s">
        <v>937</v>
      </c>
      <c r="C28" s="269" t="s">
        <v>938</v>
      </c>
      <c r="D28" s="258" t="s">
        <v>221</v>
      </c>
      <c r="E28" s="259">
        <v>3</v>
      </c>
      <c r="F28" s="260"/>
      <c r="G28" s="261">
        <f>ROUND(E28*F28,2)</f>
        <v>0</v>
      </c>
      <c r="H28" s="235"/>
      <c r="I28" s="234">
        <f>ROUND(E28*H28,2)</f>
        <v>0</v>
      </c>
      <c r="J28" s="235"/>
      <c r="K28" s="234">
        <f>ROUND(E28*J28,2)</f>
        <v>0</v>
      </c>
      <c r="L28" s="234">
        <v>21</v>
      </c>
      <c r="M28" s="234">
        <f>G28*(1+L28/100)</f>
        <v>0</v>
      </c>
      <c r="N28" s="233">
        <v>0</v>
      </c>
      <c r="O28" s="233">
        <f>ROUND(E28*N28,2)</f>
        <v>0</v>
      </c>
      <c r="P28" s="233">
        <v>0</v>
      </c>
      <c r="Q28" s="233">
        <f>ROUND(E28*P28,2)</f>
        <v>0</v>
      </c>
      <c r="R28" s="234"/>
      <c r="S28" s="234" t="s">
        <v>222</v>
      </c>
      <c r="T28" s="234" t="s">
        <v>223</v>
      </c>
      <c r="U28" s="234">
        <v>0</v>
      </c>
      <c r="V28" s="234">
        <f>ROUND(E28*U28,2)</f>
        <v>0</v>
      </c>
      <c r="W28" s="234"/>
      <c r="X28" s="234" t="s">
        <v>233</v>
      </c>
      <c r="Y28" s="234" t="s">
        <v>225</v>
      </c>
      <c r="Z28" s="212"/>
      <c r="AA28" s="212"/>
      <c r="AB28" s="212"/>
      <c r="AC28" s="212"/>
      <c r="AD28" s="212"/>
      <c r="AE28" s="212"/>
      <c r="AF28" s="212"/>
      <c r="AG28" s="212" t="s">
        <v>908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56">
        <v>18</v>
      </c>
      <c r="B29" s="257" t="s">
        <v>939</v>
      </c>
      <c r="C29" s="269" t="s">
        <v>940</v>
      </c>
      <c r="D29" s="258" t="s">
        <v>221</v>
      </c>
      <c r="E29" s="259">
        <v>4</v>
      </c>
      <c r="F29" s="260"/>
      <c r="G29" s="261">
        <f>ROUND(E29*F29,2)</f>
        <v>0</v>
      </c>
      <c r="H29" s="235"/>
      <c r="I29" s="234">
        <f>ROUND(E29*H29,2)</f>
        <v>0</v>
      </c>
      <c r="J29" s="235"/>
      <c r="K29" s="234">
        <f>ROUND(E29*J29,2)</f>
        <v>0</v>
      </c>
      <c r="L29" s="234">
        <v>21</v>
      </c>
      <c r="M29" s="234">
        <f>G29*(1+L29/100)</f>
        <v>0</v>
      </c>
      <c r="N29" s="233">
        <v>0</v>
      </c>
      <c r="O29" s="233">
        <f>ROUND(E29*N29,2)</f>
        <v>0</v>
      </c>
      <c r="P29" s="233">
        <v>0</v>
      </c>
      <c r="Q29" s="233">
        <f>ROUND(E29*P29,2)</f>
        <v>0</v>
      </c>
      <c r="R29" s="234"/>
      <c r="S29" s="234" t="s">
        <v>222</v>
      </c>
      <c r="T29" s="234" t="s">
        <v>223</v>
      </c>
      <c r="U29" s="234">
        <v>0</v>
      </c>
      <c r="V29" s="234">
        <f>ROUND(E29*U29,2)</f>
        <v>0</v>
      </c>
      <c r="W29" s="234"/>
      <c r="X29" s="234" t="s">
        <v>233</v>
      </c>
      <c r="Y29" s="234" t="s">
        <v>225</v>
      </c>
      <c r="Z29" s="212"/>
      <c r="AA29" s="212"/>
      <c r="AB29" s="212"/>
      <c r="AC29" s="212"/>
      <c r="AD29" s="212"/>
      <c r="AE29" s="212"/>
      <c r="AF29" s="212"/>
      <c r="AG29" s="212" t="s">
        <v>908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56">
        <v>19</v>
      </c>
      <c r="B30" s="257" t="s">
        <v>941</v>
      </c>
      <c r="C30" s="269" t="s">
        <v>942</v>
      </c>
      <c r="D30" s="258" t="s">
        <v>221</v>
      </c>
      <c r="E30" s="259">
        <v>4</v>
      </c>
      <c r="F30" s="260"/>
      <c r="G30" s="261">
        <f>ROUND(E30*F30,2)</f>
        <v>0</v>
      </c>
      <c r="H30" s="235"/>
      <c r="I30" s="234">
        <f>ROUND(E30*H30,2)</f>
        <v>0</v>
      </c>
      <c r="J30" s="235"/>
      <c r="K30" s="234">
        <f>ROUND(E30*J30,2)</f>
        <v>0</v>
      </c>
      <c r="L30" s="234">
        <v>21</v>
      </c>
      <c r="M30" s="234">
        <f>G30*(1+L30/100)</f>
        <v>0</v>
      </c>
      <c r="N30" s="233">
        <v>0</v>
      </c>
      <c r="O30" s="233">
        <f>ROUND(E30*N30,2)</f>
        <v>0</v>
      </c>
      <c r="P30" s="233">
        <v>0</v>
      </c>
      <c r="Q30" s="233">
        <f>ROUND(E30*P30,2)</f>
        <v>0</v>
      </c>
      <c r="R30" s="234"/>
      <c r="S30" s="234" t="s">
        <v>222</v>
      </c>
      <c r="T30" s="234" t="s">
        <v>223</v>
      </c>
      <c r="U30" s="234">
        <v>0</v>
      </c>
      <c r="V30" s="234">
        <f>ROUND(E30*U30,2)</f>
        <v>0</v>
      </c>
      <c r="W30" s="234"/>
      <c r="X30" s="234" t="s">
        <v>233</v>
      </c>
      <c r="Y30" s="234" t="s">
        <v>225</v>
      </c>
      <c r="Z30" s="212"/>
      <c r="AA30" s="212"/>
      <c r="AB30" s="212"/>
      <c r="AC30" s="212"/>
      <c r="AD30" s="212"/>
      <c r="AE30" s="212"/>
      <c r="AF30" s="212"/>
      <c r="AG30" s="212" t="s">
        <v>908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56">
        <v>20</v>
      </c>
      <c r="B31" s="257" t="s">
        <v>943</v>
      </c>
      <c r="C31" s="269" t="s">
        <v>944</v>
      </c>
      <c r="D31" s="258" t="s">
        <v>221</v>
      </c>
      <c r="E31" s="259">
        <v>104</v>
      </c>
      <c r="F31" s="260"/>
      <c r="G31" s="261">
        <f>ROUND(E31*F31,2)</f>
        <v>0</v>
      </c>
      <c r="H31" s="235"/>
      <c r="I31" s="234">
        <f>ROUND(E31*H31,2)</f>
        <v>0</v>
      </c>
      <c r="J31" s="235"/>
      <c r="K31" s="234">
        <f>ROUND(E31*J31,2)</f>
        <v>0</v>
      </c>
      <c r="L31" s="234">
        <v>21</v>
      </c>
      <c r="M31" s="234">
        <f>G31*(1+L31/100)</f>
        <v>0</v>
      </c>
      <c r="N31" s="233">
        <v>0</v>
      </c>
      <c r="O31" s="233">
        <f>ROUND(E31*N31,2)</f>
        <v>0</v>
      </c>
      <c r="P31" s="233">
        <v>0</v>
      </c>
      <c r="Q31" s="233">
        <f>ROUND(E31*P31,2)</f>
        <v>0</v>
      </c>
      <c r="R31" s="234"/>
      <c r="S31" s="234" t="s">
        <v>222</v>
      </c>
      <c r="T31" s="234" t="s">
        <v>223</v>
      </c>
      <c r="U31" s="234">
        <v>0</v>
      </c>
      <c r="V31" s="234">
        <f>ROUND(E31*U31,2)</f>
        <v>0</v>
      </c>
      <c r="W31" s="234"/>
      <c r="X31" s="234" t="s">
        <v>233</v>
      </c>
      <c r="Y31" s="234" t="s">
        <v>225</v>
      </c>
      <c r="Z31" s="212"/>
      <c r="AA31" s="212"/>
      <c r="AB31" s="212"/>
      <c r="AC31" s="212"/>
      <c r="AD31" s="212"/>
      <c r="AE31" s="212"/>
      <c r="AF31" s="212"/>
      <c r="AG31" s="212" t="s">
        <v>908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56">
        <v>21</v>
      </c>
      <c r="B32" s="257" t="s">
        <v>945</v>
      </c>
      <c r="C32" s="269" t="s">
        <v>946</v>
      </c>
      <c r="D32" s="258" t="s">
        <v>221</v>
      </c>
      <c r="E32" s="259">
        <v>7</v>
      </c>
      <c r="F32" s="260"/>
      <c r="G32" s="261">
        <f>ROUND(E32*F32,2)</f>
        <v>0</v>
      </c>
      <c r="H32" s="235"/>
      <c r="I32" s="234">
        <f>ROUND(E32*H32,2)</f>
        <v>0</v>
      </c>
      <c r="J32" s="235"/>
      <c r="K32" s="234">
        <f>ROUND(E32*J32,2)</f>
        <v>0</v>
      </c>
      <c r="L32" s="234">
        <v>21</v>
      </c>
      <c r="M32" s="234">
        <f>G32*(1+L32/100)</f>
        <v>0</v>
      </c>
      <c r="N32" s="233">
        <v>0</v>
      </c>
      <c r="O32" s="233">
        <f>ROUND(E32*N32,2)</f>
        <v>0</v>
      </c>
      <c r="P32" s="233">
        <v>0</v>
      </c>
      <c r="Q32" s="233">
        <f>ROUND(E32*P32,2)</f>
        <v>0</v>
      </c>
      <c r="R32" s="234"/>
      <c r="S32" s="234" t="s">
        <v>222</v>
      </c>
      <c r="T32" s="234" t="s">
        <v>223</v>
      </c>
      <c r="U32" s="234">
        <v>0</v>
      </c>
      <c r="V32" s="234">
        <f>ROUND(E32*U32,2)</f>
        <v>0</v>
      </c>
      <c r="W32" s="234"/>
      <c r="X32" s="234" t="s">
        <v>233</v>
      </c>
      <c r="Y32" s="234" t="s">
        <v>225</v>
      </c>
      <c r="Z32" s="212"/>
      <c r="AA32" s="212"/>
      <c r="AB32" s="212"/>
      <c r="AC32" s="212"/>
      <c r="AD32" s="212"/>
      <c r="AE32" s="212"/>
      <c r="AF32" s="212"/>
      <c r="AG32" s="212" t="s">
        <v>908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56">
        <v>22</v>
      </c>
      <c r="B33" s="257" t="s">
        <v>947</v>
      </c>
      <c r="C33" s="269" t="s">
        <v>948</v>
      </c>
      <c r="D33" s="258" t="s">
        <v>221</v>
      </c>
      <c r="E33" s="259">
        <v>4</v>
      </c>
      <c r="F33" s="260"/>
      <c r="G33" s="261">
        <f>ROUND(E33*F33,2)</f>
        <v>0</v>
      </c>
      <c r="H33" s="235"/>
      <c r="I33" s="234">
        <f>ROUND(E33*H33,2)</f>
        <v>0</v>
      </c>
      <c r="J33" s="235"/>
      <c r="K33" s="234">
        <f>ROUND(E33*J33,2)</f>
        <v>0</v>
      </c>
      <c r="L33" s="234">
        <v>21</v>
      </c>
      <c r="M33" s="234">
        <f>G33*(1+L33/100)</f>
        <v>0</v>
      </c>
      <c r="N33" s="233">
        <v>0</v>
      </c>
      <c r="O33" s="233">
        <f>ROUND(E33*N33,2)</f>
        <v>0</v>
      </c>
      <c r="P33" s="233">
        <v>0</v>
      </c>
      <c r="Q33" s="233">
        <f>ROUND(E33*P33,2)</f>
        <v>0</v>
      </c>
      <c r="R33" s="234"/>
      <c r="S33" s="234" t="s">
        <v>222</v>
      </c>
      <c r="T33" s="234" t="s">
        <v>223</v>
      </c>
      <c r="U33" s="234">
        <v>0</v>
      </c>
      <c r="V33" s="234">
        <f>ROUND(E33*U33,2)</f>
        <v>0</v>
      </c>
      <c r="W33" s="234"/>
      <c r="X33" s="234" t="s">
        <v>233</v>
      </c>
      <c r="Y33" s="234" t="s">
        <v>225</v>
      </c>
      <c r="Z33" s="212"/>
      <c r="AA33" s="212"/>
      <c r="AB33" s="212"/>
      <c r="AC33" s="212"/>
      <c r="AD33" s="212"/>
      <c r="AE33" s="212"/>
      <c r="AF33" s="212"/>
      <c r="AG33" s="212" t="s">
        <v>908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56">
        <v>23</v>
      </c>
      <c r="B34" s="257" t="s">
        <v>949</v>
      </c>
      <c r="C34" s="269" t="s">
        <v>950</v>
      </c>
      <c r="D34" s="258" t="s">
        <v>221</v>
      </c>
      <c r="E34" s="259">
        <v>4</v>
      </c>
      <c r="F34" s="260"/>
      <c r="G34" s="261">
        <f>ROUND(E34*F34,2)</f>
        <v>0</v>
      </c>
      <c r="H34" s="235"/>
      <c r="I34" s="234">
        <f>ROUND(E34*H34,2)</f>
        <v>0</v>
      </c>
      <c r="J34" s="235"/>
      <c r="K34" s="234">
        <f>ROUND(E34*J34,2)</f>
        <v>0</v>
      </c>
      <c r="L34" s="234">
        <v>21</v>
      </c>
      <c r="M34" s="234">
        <f>G34*(1+L34/100)</f>
        <v>0</v>
      </c>
      <c r="N34" s="233">
        <v>0</v>
      </c>
      <c r="O34" s="233">
        <f>ROUND(E34*N34,2)</f>
        <v>0</v>
      </c>
      <c r="P34" s="233">
        <v>0</v>
      </c>
      <c r="Q34" s="233">
        <f>ROUND(E34*P34,2)</f>
        <v>0</v>
      </c>
      <c r="R34" s="234"/>
      <c r="S34" s="234" t="s">
        <v>222</v>
      </c>
      <c r="T34" s="234" t="s">
        <v>223</v>
      </c>
      <c r="U34" s="234">
        <v>0</v>
      </c>
      <c r="V34" s="234">
        <f>ROUND(E34*U34,2)</f>
        <v>0</v>
      </c>
      <c r="W34" s="234"/>
      <c r="X34" s="234" t="s">
        <v>233</v>
      </c>
      <c r="Y34" s="234" t="s">
        <v>225</v>
      </c>
      <c r="Z34" s="212"/>
      <c r="AA34" s="212"/>
      <c r="AB34" s="212"/>
      <c r="AC34" s="212"/>
      <c r="AD34" s="212"/>
      <c r="AE34" s="212"/>
      <c r="AF34" s="212"/>
      <c r="AG34" s="212" t="s">
        <v>908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56">
        <v>24</v>
      </c>
      <c r="B35" s="257" t="s">
        <v>951</v>
      </c>
      <c r="C35" s="269" t="s">
        <v>952</v>
      </c>
      <c r="D35" s="258" t="s">
        <v>221</v>
      </c>
      <c r="E35" s="259">
        <v>4</v>
      </c>
      <c r="F35" s="260"/>
      <c r="G35" s="261">
        <f>ROUND(E35*F35,2)</f>
        <v>0</v>
      </c>
      <c r="H35" s="235"/>
      <c r="I35" s="234">
        <f>ROUND(E35*H35,2)</f>
        <v>0</v>
      </c>
      <c r="J35" s="235"/>
      <c r="K35" s="234">
        <f>ROUND(E35*J35,2)</f>
        <v>0</v>
      </c>
      <c r="L35" s="234">
        <v>21</v>
      </c>
      <c r="M35" s="234">
        <f>G35*(1+L35/100)</f>
        <v>0</v>
      </c>
      <c r="N35" s="233">
        <v>0</v>
      </c>
      <c r="O35" s="233">
        <f>ROUND(E35*N35,2)</f>
        <v>0</v>
      </c>
      <c r="P35" s="233">
        <v>0</v>
      </c>
      <c r="Q35" s="233">
        <f>ROUND(E35*P35,2)</f>
        <v>0</v>
      </c>
      <c r="R35" s="234"/>
      <c r="S35" s="234" t="s">
        <v>222</v>
      </c>
      <c r="T35" s="234" t="s">
        <v>223</v>
      </c>
      <c r="U35" s="234">
        <v>0</v>
      </c>
      <c r="V35" s="234">
        <f>ROUND(E35*U35,2)</f>
        <v>0</v>
      </c>
      <c r="W35" s="234"/>
      <c r="X35" s="234" t="s">
        <v>233</v>
      </c>
      <c r="Y35" s="234" t="s">
        <v>225</v>
      </c>
      <c r="Z35" s="212"/>
      <c r="AA35" s="212"/>
      <c r="AB35" s="212"/>
      <c r="AC35" s="212"/>
      <c r="AD35" s="212"/>
      <c r="AE35" s="212"/>
      <c r="AF35" s="212"/>
      <c r="AG35" s="212" t="s">
        <v>908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56">
        <v>25</v>
      </c>
      <c r="B36" s="257" t="s">
        <v>953</v>
      </c>
      <c r="C36" s="269" t="s">
        <v>916</v>
      </c>
      <c r="D36" s="258" t="s">
        <v>0</v>
      </c>
      <c r="E36" s="259">
        <v>0.08</v>
      </c>
      <c r="F36" s="260"/>
      <c r="G36" s="261">
        <f>ROUND(E36*F36,2)</f>
        <v>0</v>
      </c>
      <c r="H36" s="235"/>
      <c r="I36" s="234">
        <f>ROUND(E36*H36,2)</f>
        <v>0</v>
      </c>
      <c r="J36" s="235"/>
      <c r="K36" s="234">
        <f>ROUND(E36*J36,2)</f>
        <v>0</v>
      </c>
      <c r="L36" s="234">
        <v>21</v>
      </c>
      <c r="M36" s="234">
        <f>G36*(1+L36/100)</f>
        <v>0</v>
      </c>
      <c r="N36" s="233">
        <v>0</v>
      </c>
      <c r="O36" s="233">
        <f>ROUND(E36*N36,2)</f>
        <v>0</v>
      </c>
      <c r="P36" s="233">
        <v>0</v>
      </c>
      <c r="Q36" s="233">
        <f>ROUND(E36*P36,2)</f>
        <v>0</v>
      </c>
      <c r="R36" s="234"/>
      <c r="S36" s="234" t="s">
        <v>222</v>
      </c>
      <c r="T36" s="234" t="s">
        <v>223</v>
      </c>
      <c r="U36" s="234">
        <v>0</v>
      </c>
      <c r="V36" s="234">
        <f>ROUND(E36*U36,2)</f>
        <v>0</v>
      </c>
      <c r="W36" s="234"/>
      <c r="X36" s="234" t="s">
        <v>233</v>
      </c>
      <c r="Y36" s="234" t="s">
        <v>225</v>
      </c>
      <c r="Z36" s="212"/>
      <c r="AA36" s="212"/>
      <c r="AB36" s="212"/>
      <c r="AC36" s="212"/>
      <c r="AD36" s="212"/>
      <c r="AE36" s="212"/>
      <c r="AF36" s="212"/>
      <c r="AG36" s="212" t="s">
        <v>908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5">
      <c r="A37" s="242" t="s">
        <v>217</v>
      </c>
      <c r="B37" s="243" t="s">
        <v>131</v>
      </c>
      <c r="C37" s="265" t="s">
        <v>132</v>
      </c>
      <c r="D37" s="244"/>
      <c r="E37" s="245"/>
      <c r="F37" s="246"/>
      <c r="G37" s="247">
        <f>SUMIF(AG38:AG51,"&lt;&gt;NOR",G38:G51)</f>
        <v>0</v>
      </c>
      <c r="H37" s="241"/>
      <c r="I37" s="241">
        <f>SUM(I38:I51)</f>
        <v>0</v>
      </c>
      <c r="J37" s="241"/>
      <c r="K37" s="241">
        <f>SUM(K38:K51)</f>
        <v>0</v>
      </c>
      <c r="L37" s="241"/>
      <c r="M37" s="241">
        <f>SUM(M38:M51)</f>
        <v>0</v>
      </c>
      <c r="N37" s="240"/>
      <c r="O37" s="240">
        <f>SUM(O38:O51)</f>
        <v>0</v>
      </c>
      <c r="P37" s="240"/>
      <c r="Q37" s="240">
        <f>SUM(Q38:Q51)</f>
        <v>0</v>
      </c>
      <c r="R37" s="241"/>
      <c r="S37" s="241"/>
      <c r="T37" s="241"/>
      <c r="U37" s="241"/>
      <c r="V37" s="241">
        <f>SUM(V38:V51)</f>
        <v>0</v>
      </c>
      <c r="W37" s="241"/>
      <c r="X37" s="241"/>
      <c r="Y37" s="241"/>
      <c r="AG37" t="s">
        <v>218</v>
      </c>
    </row>
    <row r="38" spans="1:60" outlineLevel="1" x14ac:dyDescent="0.25">
      <c r="A38" s="256">
        <v>26</v>
      </c>
      <c r="B38" s="257" t="s">
        <v>954</v>
      </c>
      <c r="C38" s="269" t="s">
        <v>955</v>
      </c>
      <c r="D38" s="258" t="s">
        <v>956</v>
      </c>
      <c r="E38" s="259">
        <v>4</v>
      </c>
      <c r="F38" s="260"/>
      <c r="G38" s="261">
        <f>ROUND(E38*F38,2)</f>
        <v>0</v>
      </c>
      <c r="H38" s="235"/>
      <c r="I38" s="234">
        <f>ROUND(E38*H38,2)</f>
        <v>0</v>
      </c>
      <c r="J38" s="235"/>
      <c r="K38" s="234">
        <f>ROUND(E38*J38,2)</f>
        <v>0</v>
      </c>
      <c r="L38" s="234">
        <v>21</v>
      </c>
      <c r="M38" s="234">
        <f>G38*(1+L38/100)</f>
        <v>0</v>
      </c>
      <c r="N38" s="233">
        <v>0</v>
      </c>
      <c r="O38" s="233">
        <f>ROUND(E38*N38,2)</f>
        <v>0</v>
      </c>
      <c r="P38" s="233">
        <v>0</v>
      </c>
      <c r="Q38" s="233">
        <f>ROUND(E38*P38,2)</f>
        <v>0</v>
      </c>
      <c r="R38" s="234"/>
      <c r="S38" s="234" t="s">
        <v>222</v>
      </c>
      <c r="T38" s="234" t="s">
        <v>223</v>
      </c>
      <c r="U38" s="234">
        <v>0</v>
      </c>
      <c r="V38" s="234">
        <f>ROUND(E38*U38,2)</f>
        <v>0</v>
      </c>
      <c r="W38" s="234"/>
      <c r="X38" s="234" t="s">
        <v>233</v>
      </c>
      <c r="Y38" s="234" t="s">
        <v>225</v>
      </c>
      <c r="Z38" s="212"/>
      <c r="AA38" s="212"/>
      <c r="AB38" s="212"/>
      <c r="AC38" s="212"/>
      <c r="AD38" s="212"/>
      <c r="AE38" s="212"/>
      <c r="AF38" s="212"/>
      <c r="AG38" s="212" t="s">
        <v>908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0.399999999999999" outlineLevel="1" x14ac:dyDescent="0.25">
      <c r="A39" s="256">
        <v>27</v>
      </c>
      <c r="B39" s="257" t="s">
        <v>957</v>
      </c>
      <c r="C39" s="269" t="s">
        <v>958</v>
      </c>
      <c r="D39" s="258" t="s">
        <v>956</v>
      </c>
      <c r="E39" s="259">
        <v>2</v>
      </c>
      <c r="F39" s="260"/>
      <c r="G39" s="261">
        <f>ROUND(E39*F39,2)</f>
        <v>0</v>
      </c>
      <c r="H39" s="235"/>
      <c r="I39" s="234">
        <f>ROUND(E39*H39,2)</f>
        <v>0</v>
      </c>
      <c r="J39" s="235"/>
      <c r="K39" s="234">
        <f>ROUND(E39*J39,2)</f>
        <v>0</v>
      </c>
      <c r="L39" s="234">
        <v>21</v>
      </c>
      <c r="M39" s="234">
        <f>G39*(1+L39/100)</f>
        <v>0</v>
      </c>
      <c r="N39" s="233">
        <v>0</v>
      </c>
      <c r="O39" s="233">
        <f>ROUND(E39*N39,2)</f>
        <v>0</v>
      </c>
      <c r="P39" s="233">
        <v>0</v>
      </c>
      <c r="Q39" s="233">
        <f>ROUND(E39*P39,2)</f>
        <v>0</v>
      </c>
      <c r="R39" s="234"/>
      <c r="S39" s="234" t="s">
        <v>222</v>
      </c>
      <c r="T39" s="234" t="s">
        <v>223</v>
      </c>
      <c r="U39" s="234">
        <v>0</v>
      </c>
      <c r="V39" s="234">
        <f>ROUND(E39*U39,2)</f>
        <v>0</v>
      </c>
      <c r="W39" s="234"/>
      <c r="X39" s="234" t="s">
        <v>233</v>
      </c>
      <c r="Y39" s="234" t="s">
        <v>225</v>
      </c>
      <c r="Z39" s="212"/>
      <c r="AA39" s="212"/>
      <c r="AB39" s="212"/>
      <c r="AC39" s="212"/>
      <c r="AD39" s="212"/>
      <c r="AE39" s="212"/>
      <c r="AF39" s="212"/>
      <c r="AG39" s="212" t="s">
        <v>908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0.399999999999999" outlineLevel="1" x14ac:dyDescent="0.25">
      <c r="A40" s="256">
        <v>28</v>
      </c>
      <c r="B40" s="257" t="s">
        <v>959</v>
      </c>
      <c r="C40" s="269" t="s">
        <v>960</v>
      </c>
      <c r="D40" s="258" t="s">
        <v>956</v>
      </c>
      <c r="E40" s="259">
        <v>4</v>
      </c>
      <c r="F40" s="260"/>
      <c r="G40" s="261">
        <f>ROUND(E40*F40,2)</f>
        <v>0</v>
      </c>
      <c r="H40" s="235"/>
      <c r="I40" s="234">
        <f>ROUND(E40*H40,2)</f>
        <v>0</v>
      </c>
      <c r="J40" s="235"/>
      <c r="K40" s="234">
        <f>ROUND(E40*J40,2)</f>
        <v>0</v>
      </c>
      <c r="L40" s="234">
        <v>21</v>
      </c>
      <c r="M40" s="234">
        <f>G40*(1+L40/100)</f>
        <v>0</v>
      </c>
      <c r="N40" s="233">
        <v>0</v>
      </c>
      <c r="O40" s="233">
        <f>ROUND(E40*N40,2)</f>
        <v>0</v>
      </c>
      <c r="P40" s="233">
        <v>0</v>
      </c>
      <c r="Q40" s="233">
        <f>ROUND(E40*P40,2)</f>
        <v>0</v>
      </c>
      <c r="R40" s="234"/>
      <c r="S40" s="234" t="s">
        <v>222</v>
      </c>
      <c r="T40" s="234" t="s">
        <v>223</v>
      </c>
      <c r="U40" s="234">
        <v>0</v>
      </c>
      <c r="V40" s="234">
        <f>ROUND(E40*U40,2)</f>
        <v>0</v>
      </c>
      <c r="W40" s="234"/>
      <c r="X40" s="234" t="s">
        <v>233</v>
      </c>
      <c r="Y40" s="234" t="s">
        <v>225</v>
      </c>
      <c r="Z40" s="212"/>
      <c r="AA40" s="212"/>
      <c r="AB40" s="212"/>
      <c r="AC40" s="212"/>
      <c r="AD40" s="212"/>
      <c r="AE40" s="212"/>
      <c r="AF40" s="212"/>
      <c r="AG40" s="212" t="s">
        <v>908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0.399999999999999" outlineLevel="1" x14ac:dyDescent="0.25">
      <c r="A41" s="256">
        <v>29</v>
      </c>
      <c r="B41" s="257" t="s">
        <v>961</v>
      </c>
      <c r="C41" s="269" t="s">
        <v>962</v>
      </c>
      <c r="D41" s="258" t="s">
        <v>0</v>
      </c>
      <c r="E41" s="259">
        <v>6</v>
      </c>
      <c r="F41" s="260"/>
      <c r="G41" s="261">
        <f>ROUND(E41*F41,2)</f>
        <v>0</v>
      </c>
      <c r="H41" s="235"/>
      <c r="I41" s="234">
        <f>ROUND(E41*H41,2)</f>
        <v>0</v>
      </c>
      <c r="J41" s="235"/>
      <c r="K41" s="234">
        <f>ROUND(E41*J41,2)</f>
        <v>0</v>
      </c>
      <c r="L41" s="234">
        <v>21</v>
      </c>
      <c r="M41" s="234">
        <f>G41*(1+L41/100)</f>
        <v>0</v>
      </c>
      <c r="N41" s="233">
        <v>0</v>
      </c>
      <c r="O41" s="233">
        <f>ROUND(E41*N41,2)</f>
        <v>0</v>
      </c>
      <c r="P41" s="233">
        <v>0</v>
      </c>
      <c r="Q41" s="233">
        <f>ROUND(E41*P41,2)</f>
        <v>0</v>
      </c>
      <c r="R41" s="234"/>
      <c r="S41" s="234" t="s">
        <v>222</v>
      </c>
      <c r="T41" s="234" t="s">
        <v>223</v>
      </c>
      <c r="U41" s="234">
        <v>0</v>
      </c>
      <c r="V41" s="234">
        <f>ROUND(E41*U41,2)</f>
        <v>0</v>
      </c>
      <c r="W41" s="234"/>
      <c r="X41" s="234" t="s">
        <v>233</v>
      </c>
      <c r="Y41" s="234" t="s">
        <v>225</v>
      </c>
      <c r="Z41" s="212"/>
      <c r="AA41" s="212"/>
      <c r="AB41" s="212"/>
      <c r="AC41" s="212"/>
      <c r="AD41" s="212"/>
      <c r="AE41" s="212"/>
      <c r="AF41" s="212"/>
      <c r="AG41" s="212" t="s">
        <v>908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0.399999999999999" outlineLevel="1" x14ac:dyDescent="0.25">
      <c r="A42" s="256">
        <v>30</v>
      </c>
      <c r="B42" s="257" t="s">
        <v>963</v>
      </c>
      <c r="C42" s="269" t="s">
        <v>964</v>
      </c>
      <c r="D42" s="258" t="s">
        <v>956</v>
      </c>
      <c r="E42" s="259">
        <v>4</v>
      </c>
      <c r="F42" s="260"/>
      <c r="G42" s="261">
        <f>ROUND(E42*F42,2)</f>
        <v>0</v>
      </c>
      <c r="H42" s="235"/>
      <c r="I42" s="234">
        <f>ROUND(E42*H42,2)</f>
        <v>0</v>
      </c>
      <c r="J42" s="235"/>
      <c r="K42" s="234">
        <f>ROUND(E42*J42,2)</f>
        <v>0</v>
      </c>
      <c r="L42" s="234">
        <v>21</v>
      </c>
      <c r="M42" s="234">
        <f>G42*(1+L42/100)</f>
        <v>0</v>
      </c>
      <c r="N42" s="233">
        <v>0</v>
      </c>
      <c r="O42" s="233">
        <f>ROUND(E42*N42,2)</f>
        <v>0</v>
      </c>
      <c r="P42" s="233">
        <v>0</v>
      </c>
      <c r="Q42" s="233">
        <f>ROUND(E42*P42,2)</f>
        <v>0</v>
      </c>
      <c r="R42" s="234"/>
      <c r="S42" s="234" t="s">
        <v>222</v>
      </c>
      <c r="T42" s="234" t="s">
        <v>223</v>
      </c>
      <c r="U42" s="234">
        <v>0</v>
      </c>
      <c r="V42" s="234">
        <f>ROUND(E42*U42,2)</f>
        <v>0</v>
      </c>
      <c r="W42" s="234"/>
      <c r="X42" s="234" t="s">
        <v>233</v>
      </c>
      <c r="Y42" s="234" t="s">
        <v>225</v>
      </c>
      <c r="Z42" s="212"/>
      <c r="AA42" s="212"/>
      <c r="AB42" s="212"/>
      <c r="AC42" s="212"/>
      <c r="AD42" s="212"/>
      <c r="AE42" s="212"/>
      <c r="AF42" s="212"/>
      <c r="AG42" s="212" t="s">
        <v>908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56">
        <v>31</v>
      </c>
      <c r="B43" s="257" t="s">
        <v>965</v>
      </c>
      <c r="C43" s="269" t="s">
        <v>966</v>
      </c>
      <c r="D43" s="258" t="s">
        <v>956</v>
      </c>
      <c r="E43" s="259">
        <v>10</v>
      </c>
      <c r="F43" s="260"/>
      <c r="G43" s="261">
        <f>ROUND(E43*F43,2)</f>
        <v>0</v>
      </c>
      <c r="H43" s="235"/>
      <c r="I43" s="234">
        <f>ROUND(E43*H43,2)</f>
        <v>0</v>
      </c>
      <c r="J43" s="235"/>
      <c r="K43" s="234">
        <f>ROUND(E43*J43,2)</f>
        <v>0</v>
      </c>
      <c r="L43" s="234">
        <v>21</v>
      </c>
      <c r="M43" s="234">
        <f>G43*(1+L43/100)</f>
        <v>0</v>
      </c>
      <c r="N43" s="233">
        <v>0</v>
      </c>
      <c r="O43" s="233">
        <f>ROUND(E43*N43,2)</f>
        <v>0</v>
      </c>
      <c r="P43" s="233">
        <v>0</v>
      </c>
      <c r="Q43" s="233">
        <f>ROUND(E43*P43,2)</f>
        <v>0</v>
      </c>
      <c r="R43" s="234"/>
      <c r="S43" s="234" t="s">
        <v>222</v>
      </c>
      <c r="T43" s="234" t="s">
        <v>223</v>
      </c>
      <c r="U43" s="234">
        <v>0</v>
      </c>
      <c r="V43" s="234">
        <f>ROUND(E43*U43,2)</f>
        <v>0</v>
      </c>
      <c r="W43" s="234"/>
      <c r="X43" s="234" t="s">
        <v>233</v>
      </c>
      <c r="Y43" s="234" t="s">
        <v>225</v>
      </c>
      <c r="Z43" s="212"/>
      <c r="AA43" s="212"/>
      <c r="AB43" s="212"/>
      <c r="AC43" s="212"/>
      <c r="AD43" s="212"/>
      <c r="AE43" s="212"/>
      <c r="AF43" s="212"/>
      <c r="AG43" s="212" t="s">
        <v>908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56">
        <v>32</v>
      </c>
      <c r="B44" s="257" t="s">
        <v>967</v>
      </c>
      <c r="C44" s="269" t="s">
        <v>968</v>
      </c>
      <c r="D44" s="258" t="s">
        <v>969</v>
      </c>
      <c r="E44" s="259">
        <v>1</v>
      </c>
      <c r="F44" s="260"/>
      <c r="G44" s="261">
        <f>ROUND(E44*F44,2)</f>
        <v>0</v>
      </c>
      <c r="H44" s="235"/>
      <c r="I44" s="234">
        <f>ROUND(E44*H44,2)</f>
        <v>0</v>
      </c>
      <c r="J44" s="235"/>
      <c r="K44" s="234">
        <f>ROUND(E44*J44,2)</f>
        <v>0</v>
      </c>
      <c r="L44" s="234">
        <v>21</v>
      </c>
      <c r="M44" s="234">
        <f>G44*(1+L44/100)</f>
        <v>0</v>
      </c>
      <c r="N44" s="233">
        <v>0</v>
      </c>
      <c r="O44" s="233">
        <f>ROUND(E44*N44,2)</f>
        <v>0</v>
      </c>
      <c r="P44" s="233">
        <v>0</v>
      </c>
      <c r="Q44" s="233">
        <f>ROUND(E44*P44,2)</f>
        <v>0</v>
      </c>
      <c r="R44" s="234"/>
      <c r="S44" s="234" t="s">
        <v>222</v>
      </c>
      <c r="T44" s="234" t="s">
        <v>223</v>
      </c>
      <c r="U44" s="234">
        <v>0</v>
      </c>
      <c r="V44" s="234">
        <f>ROUND(E44*U44,2)</f>
        <v>0</v>
      </c>
      <c r="W44" s="234"/>
      <c r="X44" s="234" t="s">
        <v>233</v>
      </c>
      <c r="Y44" s="234" t="s">
        <v>225</v>
      </c>
      <c r="Z44" s="212"/>
      <c r="AA44" s="212"/>
      <c r="AB44" s="212"/>
      <c r="AC44" s="212"/>
      <c r="AD44" s="212"/>
      <c r="AE44" s="212"/>
      <c r="AF44" s="212"/>
      <c r="AG44" s="212" t="s">
        <v>908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56">
        <v>33</v>
      </c>
      <c r="B45" s="257" t="s">
        <v>970</v>
      </c>
      <c r="C45" s="269" t="s">
        <v>971</v>
      </c>
      <c r="D45" s="258" t="s">
        <v>956</v>
      </c>
      <c r="E45" s="259">
        <v>3</v>
      </c>
      <c r="F45" s="260"/>
      <c r="G45" s="261">
        <f>ROUND(E45*F45,2)</f>
        <v>0</v>
      </c>
      <c r="H45" s="235"/>
      <c r="I45" s="234">
        <f>ROUND(E45*H45,2)</f>
        <v>0</v>
      </c>
      <c r="J45" s="235"/>
      <c r="K45" s="234">
        <f>ROUND(E45*J45,2)</f>
        <v>0</v>
      </c>
      <c r="L45" s="234">
        <v>21</v>
      </c>
      <c r="M45" s="234">
        <f>G45*(1+L45/100)</f>
        <v>0</v>
      </c>
      <c r="N45" s="233">
        <v>0</v>
      </c>
      <c r="O45" s="233">
        <f>ROUND(E45*N45,2)</f>
        <v>0</v>
      </c>
      <c r="P45" s="233">
        <v>0</v>
      </c>
      <c r="Q45" s="233">
        <f>ROUND(E45*P45,2)</f>
        <v>0</v>
      </c>
      <c r="R45" s="234"/>
      <c r="S45" s="234" t="s">
        <v>222</v>
      </c>
      <c r="T45" s="234" t="s">
        <v>223</v>
      </c>
      <c r="U45" s="234">
        <v>0</v>
      </c>
      <c r="V45" s="234">
        <f>ROUND(E45*U45,2)</f>
        <v>0</v>
      </c>
      <c r="W45" s="234"/>
      <c r="X45" s="234" t="s">
        <v>233</v>
      </c>
      <c r="Y45" s="234" t="s">
        <v>225</v>
      </c>
      <c r="Z45" s="212"/>
      <c r="AA45" s="212"/>
      <c r="AB45" s="212"/>
      <c r="AC45" s="212"/>
      <c r="AD45" s="212"/>
      <c r="AE45" s="212"/>
      <c r="AF45" s="212"/>
      <c r="AG45" s="212" t="s">
        <v>908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56">
        <v>34</v>
      </c>
      <c r="B46" s="257" t="s">
        <v>972</v>
      </c>
      <c r="C46" s="269" t="s">
        <v>973</v>
      </c>
      <c r="D46" s="258" t="s">
        <v>956</v>
      </c>
      <c r="E46" s="259">
        <v>20</v>
      </c>
      <c r="F46" s="260"/>
      <c r="G46" s="261">
        <f>ROUND(E46*F46,2)</f>
        <v>0</v>
      </c>
      <c r="H46" s="235"/>
      <c r="I46" s="234">
        <f>ROUND(E46*H46,2)</f>
        <v>0</v>
      </c>
      <c r="J46" s="235"/>
      <c r="K46" s="234">
        <f>ROUND(E46*J46,2)</f>
        <v>0</v>
      </c>
      <c r="L46" s="234">
        <v>21</v>
      </c>
      <c r="M46" s="234">
        <f>G46*(1+L46/100)</f>
        <v>0</v>
      </c>
      <c r="N46" s="233">
        <v>0</v>
      </c>
      <c r="O46" s="233">
        <f>ROUND(E46*N46,2)</f>
        <v>0</v>
      </c>
      <c r="P46" s="233">
        <v>0</v>
      </c>
      <c r="Q46" s="233">
        <f>ROUND(E46*P46,2)</f>
        <v>0</v>
      </c>
      <c r="R46" s="234"/>
      <c r="S46" s="234" t="s">
        <v>222</v>
      </c>
      <c r="T46" s="234" t="s">
        <v>223</v>
      </c>
      <c r="U46" s="234">
        <v>0</v>
      </c>
      <c r="V46" s="234">
        <f>ROUND(E46*U46,2)</f>
        <v>0</v>
      </c>
      <c r="W46" s="234"/>
      <c r="X46" s="234" t="s">
        <v>233</v>
      </c>
      <c r="Y46" s="234" t="s">
        <v>225</v>
      </c>
      <c r="Z46" s="212"/>
      <c r="AA46" s="212"/>
      <c r="AB46" s="212"/>
      <c r="AC46" s="212"/>
      <c r="AD46" s="212"/>
      <c r="AE46" s="212"/>
      <c r="AF46" s="212"/>
      <c r="AG46" s="212" t="s">
        <v>908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56">
        <v>35</v>
      </c>
      <c r="B47" s="257" t="s">
        <v>974</v>
      </c>
      <c r="C47" s="269" t="s">
        <v>975</v>
      </c>
      <c r="D47" s="258" t="s">
        <v>956</v>
      </c>
      <c r="E47" s="259">
        <v>80</v>
      </c>
      <c r="F47" s="260"/>
      <c r="G47" s="261">
        <f>ROUND(E47*F47,2)</f>
        <v>0</v>
      </c>
      <c r="H47" s="235"/>
      <c r="I47" s="234">
        <f>ROUND(E47*H47,2)</f>
        <v>0</v>
      </c>
      <c r="J47" s="235"/>
      <c r="K47" s="234">
        <f>ROUND(E47*J47,2)</f>
        <v>0</v>
      </c>
      <c r="L47" s="234">
        <v>21</v>
      </c>
      <c r="M47" s="234">
        <f>G47*(1+L47/100)</f>
        <v>0</v>
      </c>
      <c r="N47" s="233">
        <v>0</v>
      </c>
      <c r="O47" s="233">
        <f>ROUND(E47*N47,2)</f>
        <v>0</v>
      </c>
      <c r="P47" s="233">
        <v>0</v>
      </c>
      <c r="Q47" s="233">
        <f>ROUND(E47*P47,2)</f>
        <v>0</v>
      </c>
      <c r="R47" s="234"/>
      <c r="S47" s="234" t="s">
        <v>222</v>
      </c>
      <c r="T47" s="234" t="s">
        <v>223</v>
      </c>
      <c r="U47" s="234">
        <v>0</v>
      </c>
      <c r="V47" s="234">
        <f>ROUND(E47*U47,2)</f>
        <v>0</v>
      </c>
      <c r="W47" s="234"/>
      <c r="X47" s="234" t="s">
        <v>233</v>
      </c>
      <c r="Y47" s="234" t="s">
        <v>225</v>
      </c>
      <c r="Z47" s="212"/>
      <c r="AA47" s="212"/>
      <c r="AB47" s="212"/>
      <c r="AC47" s="212"/>
      <c r="AD47" s="212"/>
      <c r="AE47" s="212"/>
      <c r="AF47" s="212"/>
      <c r="AG47" s="212" t="s">
        <v>908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56">
        <v>36</v>
      </c>
      <c r="B48" s="257" t="s">
        <v>976</v>
      </c>
      <c r="C48" s="269" t="s">
        <v>977</v>
      </c>
      <c r="D48" s="258" t="s">
        <v>956</v>
      </c>
      <c r="E48" s="259">
        <v>10</v>
      </c>
      <c r="F48" s="260"/>
      <c r="G48" s="261">
        <f>ROUND(E48*F48,2)</f>
        <v>0</v>
      </c>
      <c r="H48" s="235"/>
      <c r="I48" s="234">
        <f>ROUND(E48*H48,2)</f>
        <v>0</v>
      </c>
      <c r="J48" s="235"/>
      <c r="K48" s="234">
        <f>ROUND(E48*J48,2)</f>
        <v>0</v>
      </c>
      <c r="L48" s="234">
        <v>21</v>
      </c>
      <c r="M48" s="234">
        <f>G48*(1+L48/100)</f>
        <v>0</v>
      </c>
      <c r="N48" s="233">
        <v>0</v>
      </c>
      <c r="O48" s="233">
        <f>ROUND(E48*N48,2)</f>
        <v>0</v>
      </c>
      <c r="P48" s="233">
        <v>0</v>
      </c>
      <c r="Q48" s="233">
        <f>ROUND(E48*P48,2)</f>
        <v>0</v>
      </c>
      <c r="R48" s="234"/>
      <c r="S48" s="234" t="s">
        <v>222</v>
      </c>
      <c r="T48" s="234" t="s">
        <v>223</v>
      </c>
      <c r="U48" s="234">
        <v>0</v>
      </c>
      <c r="V48" s="234">
        <f>ROUND(E48*U48,2)</f>
        <v>0</v>
      </c>
      <c r="W48" s="234"/>
      <c r="X48" s="234" t="s">
        <v>233</v>
      </c>
      <c r="Y48" s="234" t="s">
        <v>225</v>
      </c>
      <c r="Z48" s="212"/>
      <c r="AA48" s="212"/>
      <c r="AB48" s="212"/>
      <c r="AC48" s="212"/>
      <c r="AD48" s="212"/>
      <c r="AE48" s="212"/>
      <c r="AF48" s="212"/>
      <c r="AG48" s="212" t="s">
        <v>908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56">
        <v>37</v>
      </c>
      <c r="B49" s="257" t="s">
        <v>978</v>
      </c>
      <c r="C49" s="269" t="s">
        <v>979</v>
      </c>
      <c r="D49" s="258" t="s">
        <v>956</v>
      </c>
      <c r="E49" s="259">
        <v>20</v>
      </c>
      <c r="F49" s="260"/>
      <c r="G49" s="261">
        <f>ROUND(E49*F49,2)</f>
        <v>0</v>
      </c>
      <c r="H49" s="235"/>
      <c r="I49" s="234">
        <f>ROUND(E49*H49,2)</f>
        <v>0</v>
      </c>
      <c r="J49" s="235"/>
      <c r="K49" s="234">
        <f>ROUND(E49*J49,2)</f>
        <v>0</v>
      </c>
      <c r="L49" s="234">
        <v>21</v>
      </c>
      <c r="M49" s="234">
        <f>G49*(1+L49/100)</f>
        <v>0</v>
      </c>
      <c r="N49" s="233">
        <v>0</v>
      </c>
      <c r="O49" s="233">
        <f>ROUND(E49*N49,2)</f>
        <v>0</v>
      </c>
      <c r="P49" s="233">
        <v>0</v>
      </c>
      <c r="Q49" s="233">
        <f>ROUND(E49*P49,2)</f>
        <v>0</v>
      </c>
      <c r="R49" s="234"/>
      <c r="S49" s="234" t="s">
        <v>222</v>
      </c>
      <c r="T49" s="234" t="s">
        <v>223</v>
      </c>
      <c r="U49" s="234">
        <v>0</v>
      </c>
      <c r="V49" s="234">
        <f>ROUND(E49*U49,2)</f>
        <v>0</v>
      </c>
      <c r="W49" s="234"/>
      <c r="X49" s="234" t="s">
        <v>233</v>
      </c>
      <c r="Y49" s="234" t="s">
        <v>225</v>
      </c>
      <c r="Z49" s="212"/>
      <c r="AA49" s="212"/>
      <c r="AB49" s="212"/>
      <c r="AC49" s="212"/>
      <c r="AD49" s="212"/>
      <c r="AE49" s="212"/>
      <c r="AF49" s="212"/>
      <c r="AG49" s="212" t="s">
        <v>908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0.399999999999999" outlineLevel="1" x14ac:dyDescent="0.25">
      <c r="A50" s="256">
        <v>38</v>
      </c>
      <c r="B50" s="257" t="s">
        <v>980</v>
      </c>
      <c r="C50" s="269" t="s">
        <v>981</v>
      </c>
      <c r="D50" s="258" t="s">
        <v>956</v>
      </c>
      <c r="E50" s="259">
        <v>20</v>
      </c>
      <c r="F50" s="260"/>
      <c r="G50" s="261">
        <f>ROUND(E50*F50,2)</f>
        <v>0</v>
      </c>
      <c r="H50" s="235"/>
      <c r="I50" s="234">
        <f>ROUND(E50*H50,2)</f>
        <v>0</v>
      </c>
      <c r="J50" s="235"/>
      <c r="K50" s="234">
        <f>ROUND(E50*J50,2)</f>
        <v>0</v>
      </c>
      <c r="L50" s="234">
        <v>21</v>
      </c>
      <c r="M50" s="234">
        <f>G50*(1+L50/100)</f>
        <v>0</v>
      </c>
      <c r="N50" s="233">
        <v>0</v>
      </c>
      <c r="O50" s="233">
        <f>ROUND(E50*N50,2)</f>
        <v>0</v>
      </c>
      <c r="P50" s="233">
        <v>0</v>
      </c>
      <c r="Q50" s="233">
        <f>ROUND(E50*P50,2)</f>
        <v>0</v>
      </c>
      <c r="R50" s="234"/>
      <c r="S50" s="234" t="s">
        <v>222</v>
      </c>
      <c r="T50" s="234" t="s">
        <v>223</v>
      </c>
      <c r="U50" s="234">
        <v>0</v>
      </c>
      <c r="V50" s="234">
        <f>ROUND(E50*U50,2)</f>
        <v>0</v>
      </c>
      <c r="W50" s="234"/>
      <c r="X50" s="234" t="s">
        <v>233</v>
      </c>
      <c r="Y50" s="234" t="s">
        <v>225</v>
      </c>
      <c r="Z50" s="212"/>
      <c r="AA50" s="212"/>
      <c r="AB50" s="212"/>
      <c r="AC50" s="212"/>
      <c r="AD50" s="212"/>
      <c r="AE50" s="212"/>
      <c r="AF50" s="212"/>
      <c r="AG50" s="212" t="s">
        <v>908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9">
        <v>39</v>
      </c>
      <c r="B51" s="250" t="s">
        <v>982</v>
      </c>
      <c r="C51" s="266" t="s">
        <v>983</v>
      </c>
      <c r="D51" s="251" t="s">
        <v>956</v>
      </c>
      <c r="E51" s="252">
        <v>40</v>
      </c>
      <c r="F51" s="253"/>
      <c r="G51" s="254">
        <f>ROUND(E51*F51,2)</f>
        <v>0</v>
      </c>
      <c r="H51" s="235"/>
      <c r="I51" s="234">
        <f>ROUND(E51*H51,2)</f>
        <v>0</v>
      </c>
      <c r="J51" s="235"/>
      <c r="K51" s="234">
        <f>ROUND(E51*J51,2)</f>
        <v>0</v>
      </c>
      <c r="L51" s="234">
        <v>21</v>
      </c>
      <c r="M51" s="234">
        <f>G51*(1+L51/100)</f>
        <v>0</v>
      </c>
      <c r="N51" s="233">
        <v>0</v>
      </c>
      <c r="O51" s="233">
        <f>ROUND(E51*N51,2)</f>
        <v>0</v>
      </c>
      <c r="P51" s="233">
        <v>0</v>
      </c>
      <c r="Q51" s="233">
        <f>ROUND(E51*P51,2)</f>
        <v>0</v>
      </c>
      <c r="R51" s="234"/>
      <c r="S51" s="234" t="s">
        <v>222</v>
      </c>
      <c r="T51" s="234" t="s">
        <v>223</v>
      </c>
      <c r="U51" s="234">
        <v>0</v>
      </c>
      <c r="V51" s="234">
        <f>ROUND(E51*U51,2)</f>
        <v>0</v>
      </c>
      <c r="W51" s="234"/>
      <c r="X51" s="234" t="s">
        <v>233</v>
      </c>
      <c r="Y51" s="234" t="s">
        <v>225</v>
      </c>
      <c r="Z51" s="212"/>
      <c r="AA51" s="212"/>
      <c r="AB51" s="212"/>
      <c r="AC51" s="212"/>
      <c r="AD51" s="212"/>
      <c r="AE51" s="212"/>
      <c r="AF51" s="212"/>
      <c r="AG51" s="212" t="s">
        <v>908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5">
      <c r="A52" s="3"/>
      <c r="B52" s="4"/>
      <c r="C52" s="273"/>
      <c r="D52" s="6"/>
      <c r="E52" s="3"/>
      <c r="F52" s="3"/>
      <c r="G52" s="3"/>
      <c r="H52" s="3"/>
      <c r="I52" s="3"/>
      <c r="J52" s="3"/>
      <c r="K52" s="3"/>
      <c r="L52" s="3"/>
      <c r="M52" s="3"/>
      <c r="N52" s="3"/>
      <c r="O52" s="3"/>
      <c r="P52" s="3"/>
      <c r="Q52" s="3"/>
      <c r="R52" s="3"/>
      <c r="S52" s="3"/>
      <c r="T52" s="3"/>
      <c r="U52" s="3"/>
      <c r="V52" s="3"/>
      <c r="W52" s="3"/>
      <c r="X52" s="3"/>
      <c r="Y52" s="3"/>
      <c r="AE52">
        <v>15</v>
      </c>
      <c r="AF52">
        <v>21</v>
      </c>
      <c r="AG52" t="s">
        <v>203</v>
      </c>
    </row>
    <row r="53" spans="1:60" x14ac:dyDescent="0.25">
      <c r="A53" s="215"/>
      <c r="B53" s="216" t="s">
        <v>31</v>
      </c>
      <c r="C53" s="274"/>
      <c r="D53" s="217"/>
      <c r="E53" s="218"/>
      <c r="F53" s="218"/>
      <c r="G53" s="248">
        <f>G8+G14+G18+G22+G37</f>
        <v>0</v>
      </c>
      <c r="H53" s="3"/>
      <c r="I53" s="3"/>
      <c r="J53" s="3"/>
      <c r="K53" s="3"/>
      <c r="L53" s="3"/>
      <c r="M53" s="3"/>
      <c r="N53" s="3"/>
      <c r="O53" s="3"/>
      <c r="P53" s="3"/>
      <c r="Q53" s="3"/>
      <c r="R53" s="3"/>
      <c r="S53" s="3"/>
      <c r="T53" s="3"/>
      <c r="U53" s="3"/>
      <c r="V53" s="3"/>
      <c r="W53" s="3"/>
      <c r="X53" s="3"/>
      <c r="Y53" s="3"/>
      <c r="AE53">
        <f>SUMIF(L7:L51,AE52,G7:G51)</f>
        <v>0</v>
      </c>
      <c r="AF53">
        <f>SUMIF(L7:L51,AF52,G7:G51)</f>
        <v>0</v>
      </c>
      <c r="AG53" t="s">
        <v>893</v>
      </c>
    </row>
    <row r="54" spans="1:60" x14ac:dyDescent="0.25">
      <c r="A54" s="219" t="s">
        <v>894</v>
      </c>
      <c r="B54" s="219"/>
      <c r="C54" s="273"/>
      <c r="D54" s="6"/>
      <c r="E54" s="3"/>
      <c r="F54" s="3"/>
      <c r="G54" s="3"/>
      <c r="H54" s="3"/>
      <c r="I54" s="3"/>
      <c r="J54" s="3"/>
      <c r="K54" s="3"/>
      <c r="L54" s="3"/>
      <c r="M54" s="3"/>
      <c r="N54" s="3"/>
      <c r="O54" s="3"/>
      <c r="P54" s="3"/>
      <c r="Q54" s="3"/>
      <c r="R54" s="3"/>
      <c r="S54" s="3"/>
      <c r="T54" s="3"/>
      <c r="U54" s="3"/>
      <c r="V54" s="3"/>
      <c r="W54" s="3"/>
      <c r="X54" s="3"/>
      <c r="Y54" s="3"/>
    </row>
    <row r="55" spans="1:60" x14ac:dyDescent="0.25">
      <c r="A55" s="3"/>
      <c r="B55" s="4" t="s">
        <v>895</v>
      </c>
      <c r="C55" s="273" t="s">
        <v>896</v>
      </c>
      <c r="D55" s="6"/>
      <c r="E55" s="3"/>
      <c r="F55" s="3"/>
      <c r="G55" s="3"/>
      <c r="H55" s="3"/>
      <c r="I55" s="3"/>
      <c r="J55" s="3"/>
      <c r="K55" s="3"/>
      <c r="L55" s="3"/>
      <c r="M55" s="3"/>
      <c r="N55" s="3"/>
      <c r="O55" s="3"/>
      <c r="P55" s="3"/>
      <c r="Q55" s="3"/>
      <c r="R55" s="3"/>
      <c r="S55" s="3"/>
      <c r="T55" s="3"/>
      <c r="U55" s="3"/>
      <c r="V55" s="3"/>
      <c r="W55" s="3"/>
      <c r="X55" s="3"/>
      <c r="Y55" s="3"/>
      <c r="AG55" t="s">
        <v>897</v>
      </c>
    </row>
    <row r="56" spans="1:60" ht="26.4" x14ac:dyDescent="0.25">
      <c r="A56" s="3"/>
      <c r="B56" s="4" t="s">
        <v>898</v>
      </c>
      <c r="C56" s="273" t="s">
        <v>899</v>
      </c>
      <c r="D56" s="6"/>
      <c r="E56" s="3"/>
      <c r="F56" s="3"/>
      <c r="G56" s="3"/>
      <c r="H56" s="3"/>
      <c r="I56" s="3"/>
      <c r="J56" s="3"/>
      <c r="K56" s="3"/>
      <c r="L56" s="3"/>
      <c r="M56" s="3"/>
      <c r="N56" s="3"/>
      <c r="O56" s="3"/>
      <c r="P56" s="3"/>
      <c r="Q56" s="3"/>
      <c r="R56" s="3"/>
      <c r="S56" s="3"/>
      <c r="T56" s="3"/>
      <c r="U56" s="3"/>
      <c r="V56" s="3"/>
      <c r="W56" s="3"/>
      <c r="X56" s="3"/>
      <c r="Y56" s="3"/>
      <c r="AG56" t="s">
        <v>900</v>
      </c>
    </row>
    <row r="57" spans="1:60" ht="26.4" x14ac:dyDescent="0.25">
      <c r="A57" s="3"/>
      <c r="B57" s="4"/>
      <c r="C57" s="273" t="s">
        <v>901</v>
      </c>
      <c r="D57" s="6"/>
      <c r="E57" s="3"/>
      <c r="F57" s="3"/>
      <c r="G57" s="3"/>
      <c r="H57" s="3"/>
      <c r="I57" s="3"/>
      <c r="J57" s="3"/>
      <c r="K57" s="3"/>
      <c r="L57" s="3"/>
      <c r="M57" s="3"/>
      <c r="N57" s="3"/>
      <c r="O57" s="3"/>
      <c r="P57" s="3"/>
      <c r="Q57" s="3"/>
      <c r="R57" s="3"/>
      <c r="S57" s="3"/>
      <c r="T57" s="3"/>
      <c r="U57" s="3"/>
      <c r="V57" s="3"/>
      <c r="W57" s="3"/>
      <c r="X57" s="3"/>
      <c r="Y57" s="3"/>
      <c r="AG57" t="s">
        <v>902</v>
      </c>
    </row>
    <row r="58" spans="1:60" x14ac:dyDescent="0.25">
      <c r="A58" s="3"/>
      <c r="B58" s="4"/>
      <c r="C58" s="273"/>
      <c r="D58" s="6"/>
      <c r="E58" s="3"/>
      <c r="F58" s="3"/>
      <c r="G58" s="3"/>
      <c r="H58" s="3"/>
      <c r="I58" s="3"/>
      <c r="J58" s="3"/>
      <c r="K58" s="3"/>
      <c r="L58" s="3"/>
      <c r="M58" s="3"/>
      <c r="N58" s="3"/>
      <c r="O58" s="3"/>
      <c r="P58" s="3"/>
      <c r="Q58" s="3"/>
      <c r="R58" s="3"/>
      <c r="S58" s="3"/>
      <c r="T58" s="3"/>
      <c r="U58" s="3"/>
      <c r="V58" s="3"/>
      <c r="W58" s="3"/>
      <c r="X58" s="3"/>
      <c r="Y58" s="3"/>
    </row>
    <row r="59" spans="1:60" x14ac:dyDescent="0.25">
      <c r="A59" s="3"/>
      <c r="B59" s="4"/>
      <c r="C59" s="273"/>
      <c r="D59" s="6"/>
      <c r="E59" s="3"/>
      <c r="F59" s="3"/>
      <c r="G59" s="3"/>
      <c r="H59" s="3"/>
      <c r="I59" s="3"/>
      <c r="J59" s="3"/>
      <c r="K59" s="3"/>
      <c r="L59" s="3"/>
      <c r="M59" s="3"/>
      <c r="N59" s="3"/>
      <c r="O59" s="3"/>
      <c r="P59" s="3"/>
      <c r="Q59" s="3"/>
      <c r="R59" s="3"/>
      <c r="S59" s="3"/>
      <c r="T59" s="3"/>
      <c r="U59" s="3"/>
      <c r="V59" s="3"/>
      <c r="W59" s="3"/>
      <c r="X59" s="3"/>
      <c r="Y59" s="3"/>
    </row>
    <row r="60" spans="1:60" x14ac:dyDescent="0.25">
      <c r="A60" s="3"/>
      <c r="B60" s="4"/>
      <c r="C60" s="273"/>
      <c r="D60" s="6"/>
      <c r="E60" s="3"/>
      <c r="F60" s="3"/>
      <c r="G60" s="3"/>
      <c r="H60" s="3"/>
      <c r="I60" s="3"/>
      <c r="J60" s="3"/>
      <c r="K60" s="3"/>
      <c r="L60" s="3"/>
      <c r="M60" s="3"/>
      <c r="N60" s="3"/>
      <c r="O60" s="3"/>
      <c r="P60" s="3"/>
      <c r="Q60" s="3"/>
      <c r="R60" s="3"/>
      <c r="S60" s="3"/>
      <c r="T60" s="3"/>
      <c r="U60" s="3"/>
      <c r="V60" s="3"/>
      <c r="W60" s="3"/>
      <c r="X60" s="3"/>
      <c r="Y60" s="3"/>
    </row>
    <row r="61" spans="1:60" x14ac:dyDescent="0.25">
      <c r="A61" s="220" t="s">
        <v>903</v>
      </c>
      <c r="B61" s="220"/>
      <c r="C61" s="275"/>
      <c r="D61" s="6"/>
      <c r="E61" s="3"/>
      <c r="F61" s="3"/>
      <c r="G61" s="3"/>
      <c r="H61" s="3"/>
      <c r="I61" s="3"/>
      <c r="J61" s="3"/>
      <c r="K61" s="3"/>
      <c r="L61" s="3"/>
      <c r="M61" s="3"/>
      <c r="N61" s="3"/>
      <c r="O61" s="3"/>
      <c r="P61" s="3"/>
      <c r="Q61" s="3"/>
      <c r="R61" s="3"/>
      <c r="S61" s="3"/>
      <c r="T61" s="3"/>
      <c r="U61" s="3"/>
      <c r="V61" s="3"/>
      <c r="W61" s="3"/>
      <c r="X61" s="3"/>
      <c r="Y61" s="3"/>
    </row>
    <row r="62" spans="1:60" x14ac:dyDescent="0.25">
      <c r="A62" s="221"/>
      <c r="B62" s="222"/>
      <c r="C62" s="276"/>
      <c r="D62" s="222"/>
      <c r="E62" s="222"/>
      <c r="F62" s="222"/>
      <c r="G62" s="223"/>
      <c r="H62" s="3"/>
      <c r="I62" s="3"/>
      <c r="J62" s="3"/>
      <c r="K62" s="3"/>
      <c r="L62" s="3"/>
      <c r="M62" s="3"/>
      <c r="N62" s="3"/>
      <c r="O62" s="3"/>
      <c r="P62" s="3"/>
      <c r="Q62" s="3"/>
      <c r="R62" s="3"/>
      <c r="S62" s="3"/>
      <c r="T62" s="3"/>
      <c r="U62" s="3"/>
      <c r="V62" s="3"/>
      <c r="W62" s="3"/>
      <c r="X62" s="3"/>
      <c r="Y62" s="3"/>
      <c r="AG62" t="s">
        <v>904</v>
      </c>
    </row>
    <row r="63" spans="1:60" x14ac:dyDescent="0.25">
      <c r="A63" s="224"/>
      <c r="B63" s="225"/>
      <c r="C63" s="277"/>
      <c r="D63" s="225"/>
      <c r="E63" s="225"/>
      <c r="F63" s="225"/>
      <c r="G63" s="226"/>
      <c r="H63" s="3"/>
      <c r="I63" s="3"/>
      <c r="J63" s="3"/>
      <c r="K63" s="3"/>
      <c r="L63" s="3"/>
      <c r="M63" s="3"/>
      <c r="N63" s="3"/>
      <c r="O63" s="3"/>
      <c r="P63" s="3"/>
      <c r="Q63" s="3"/>
      <c r="R63" s="3"/>
      <c r="S63" s="3"/>
      <c r="T63" s="3"/>
      <c r="U63" s="3"/>
      <c r="V63" s="3"/>
      <c r="W63" s="3"/>
      <c r="X63" s="3"/>
      <c r="Y63" s="3"/>
    </row>
    <row r="64" spans="1:60" x14ac:dyDescent="0.25">
      <c r="A64" s="224"/>
      <c r="B64" s="225"/>
      <c r="C64" s="277"/>
      <c r="D64" s="225"/>
      <c r="E64" s="225"/>
      <c r="F64" s="225"/>
      <c r="G64" s="226"/>
      <c r="H64" s="3"/>
      <c r="I64" s="3"/>
      <c r="J64" s="3"/>
      <c r="K64" s="3"/>
      <c r="L64" s="3"/>
      <c r="M64" s="3"/>
      <c r="N64" s="3"/>
      <c r="O64" s="3"/>
      <c r="P64" s="3"/>
      <c r="Q64" s="3"/>
      <c r="R64" s="3"/>
      <c r="S64" s="3"/>
      <c r="T64" s="3"/>
      <c r="U64" s="3"/>
      <c r="V64" s="3"/>
      <c r="W64" s="3"/>
      <c r="X64" s="3"/>
      <c r="Y64" s="3"/>
    </row>
    <row r="65" spans="1:33" x14ac:dyDescent="0.25">
      <c r="A65" s="224"/>
      <c r="B65" s="225"/>
      <c r="C65" s="277"/>
      <c r="D65" s="225"/>
      <c r="E65" s="225"/>
      <c r="F65" s="225"/>
      <c r="G65" s="226"/>
      <c r="H65" s="3"/>
      <c r="I65" s="3"/>
      <c r="J65" s="3"/>
      <c r="K65" s="3"/>
      <c r="L65" s="3"/>
      <c r="M65" s="3"/>
      <c r="N65" s="3"/>
      <c r="O65" s="3"/>
      <c r="P65" s="3"/>
      <c r="Q65" s="3"/>
      <c r="R65" s="3"/>
      <c r="S65" s="3"/>
      <c r="T65" s="3"/>
      <c r="U65" s="3"/>
      <c r="V65" s="3"/>
      <c r="W65" s="3"/>
      <c r="X65" s="3"/>
      <c r="Y65" s="3"/>
    </row>
    <row r="66" spans="1:33" x14ac:dyDescent="0.25">
      <c r="A66" s="227"/>
      <c r="B66" s="228"/>
      <c r="C66" s="278"/>
      <c r="D66" s="228"/>
      <c r="E66" s="228"/>
      <c r="F66" s="228"/>
      <c r="G66" s="229"/>
      <c r="H66" s="3"/>
      <c r="I66" s="3"/>
      <c r="J66" s="3"/>
      <c r="K66" s="3"/>
      <c r="L66" s="3"/>
      <c r="M66" s="3"/>
      <c r="N66" s="3"/>
      <c r="O66" s="3"/>
      <c r="P66" s="3"/>
      <c r="Q66" s="3"/>
      <c r="R66" s="3"/>
      <c r="S66" s="3"/>
      <c r="T66" s="3"/>
      <c r="U66" s="3"/>
      <c r="V66" s="3"/>
      <c r="W66" s="3"/>
      <c r="X66" s="3"/>
      <c r="Y66" s="3"/>
    </row>
    <row r="67" spans="1:33" x14ac:dyDescent="0.25">
      <c r="A67" s="3"/>
      <c r="B67" s="4"/>
      <c r="C67" s="273"/>
      <c r="D67" s="6"/>
      <c r="E67" s="3"/>
      <c r="F67" s="3"/>
      <c r="G67" s="3"/>
      <c r="H67" s="3"/>
      <c r="I67" s="3"/>
      <c r="J67" s="3"/>
      <c r="K67" s="3"/>
      <c r="L67" s="3"/>
      <c r="M67" s="3"/>
      <c r="N67" s="3"/>
      <c r="O67" s="3"/>
      <c r="P67" s="3"/>
      <c r="Q67" s="3"/>
      <c r="R67" s="3"/>
      <c r="S67" s="3"/>
      <c r="T67" s="3"/>
      <c r="U67" s="3"/>
      <c r="V67" s="3"/>
      <c r="W67" s="3"/>
      <c r="X67" s="3"/>
      <c r="Y67" s="3"/>
    </row>
    <row r="68" spans="1:33" x14ac:dyDescent="0.25">
      <c r="C68" s="279"/>
      <c r="D68" s="10"/>
      <c r="AG68" t="s">
        <v>905</v>
      </c>
    </row>
    <row r="69" spans="1:33" x14ac:dyDescent="0.25">
      <c r="D69" s="10"/>
    </row>
    <row r="70" spans="1:33" x14ac:dyDescent="0.25">
      <c r="D70" s="10"/>
    </row>
    <row r="71" spans="1:33" x14ac:dyDescent="0.25">
      <c r="D71" s="10"/>
    </row>
    <row r="72" spans="1:33" x14ac:dyDescent="0.25">
      <c r="D72" s="10"/>
    </row>
    <row r="73" spans="1:33" x14ac:dyDescent="0.25">
      <c r="D73" s="10"/>
    </row>
    <row r="74" spans="1:33" x14ac:dyDescent="0.25">
      <c r="D74" s="10"/>
    </row>
    <row r="75" spans="1:33" x14ac:dyDescent="0.25">
      <c r="D75" s="10"/>
    </row>
    <row r="76" spans="1:33" x14ac:dyDescent="0.25">
      <c r="D76" s="10"/>
    </row>
    <row r="77" spans="1:33" x14ac:dyDescent="0.25">
      <c r="D77" s="10"/>
    </row>
    <row r="78" spans="1:33" x14ac:dyDescent="0.25">
      <c r="D78" s="10"/>
    </row>
    <row r="79" spans="1:33" x14ac:dyDescent="0.25">
      <c r="D79" s="10"/>
    </row>
    <row r="80" spans="1:33"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7">
    <mergeCell ref="A62:G66"/>
    <mergeCell ref="A1:G1"/>
    <mergeCell ref="C2:G2"/>
    <mergeCell ref="C3:G3"/>
    <mergeCell ref="C4:G4"/>
    <mergeCell ref="A54:B54"/>
    <mergeCell ref="A61:C6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2591-0C64-4032-8639-6372795E05B8}">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6" customWidth="1"/>
    <col min="3" max="3" width="38.33203125" style="176" customWidth="1"/>
    <col min="4" max="4" width="4.88671875" customWidth="1"/>
    <col min="5" max="5" width="10.6640625" customWidth="1"/>
    <col min="6" max="6" width="9.88671875" customWidth="1"/>
    <col min="7" max="7" width="12.77734375" customWidth="1"/>
    <col min="8" max="25" width="0" hidden="1" customWidth="1"/>
    <col min="29" max="29" width="0" hidden="1" customWidth="1"/>
    <col min="31" max="41" width="0" hidden="1" customWidth="1"/>
  </cols>
  <sheetData>
    <row r="1" spans="1:60" ht="15.75" customHeight="1" x14ac:dyDescent="0.3">
      <c r="A1" s="197" t="s">
        <v>7</v>
      </c>
      <c r="B1" s="197"/>
      <c r="C1" s="197"/>
      <c r="D1" s="197"/>
      <c r="E1" s="197"/>
      <c r="F1" s="197"/>
      <c r="G1" s="197"/>
      <c r="AG1" t="s">
        <v>191</v>
      </c>
    </row>
    <row r="2" spans="1:60" ht="25.05" customHeight="1" x14ac:dyDescent="0.25">
      <c r="A2" s="198" t="s">
        <v>8</v>
      </c>
      <c r="B2" s="48" t="s">
        <v>43</v>
      </c>
      <c r="C2" s="201" t="s">
        <v>44</v>
      </c>
      <c r="D2" s="199"/>
      <c r="E2" s="199"/>
      <c r="F2" s="199"/>
      <c r="G2" s="200"/>
      <c r="AG2" t="s">
        <v>192</v>
      </c>
    </row>
    <row r="3" spans="1:60" ht="25.05" customHeight="1" x14ac:dyDescent="0.25">
      <c r="A3" s="198" t="s">
        <v>9</v>
      </c>
      <c r="B3" s="48" t="s">
        <v>58</v>
      </c>
      <c r="C3" s="201" t="s">
        <v>59</v>
      </c>
      <c r="D3" s="199"/>
      <c r="E3" s="199"/>
      <c r="F3" s="199"/>
      <c r="G3" s="200"/>
      <c r="AC3" s="176" t="s">
        <v>192</v>
      </c>
      <c r="AG3" t="s">
        <v>193</v>
      </c>
    </row>
    <row r="4" spans="1:60" ht="25.05" customHeight="1" x14ac:dyDescent="0.25">
      <c r="A4" s="202" t="s">
        <v>10</v>
      </c>
      <c r="B4" s="203" t="s">
        <v>63</v>
      </c>
      <c r="C4" s="204" t="s">
        <v>64</v>
      </c>
      <c r="D4" s="205"/>
      <c r="E4" s="205"/>
      <c r="F4" s="205"/>
      <c r="G4" s="206"/>
      <c r="AG4" t="s">
        <v>194</v>
      </c>
    </row>
    <row r="5" spans="1:60" x14ac:dyDescent="0.25">
      <c r="D5" s="10"/>
    </row>
    <row r="6" spans="1:60" ht="39.6" x14ac:dyDescent="0.25">
      <c r="A6" s="208" t="s">
        <v>195</v>
      </c>
      <c r="B6" s="210" t="s">
        <v>196</v>
      </c>
      <c r="C6" s="210" t="s">
        <v>197</v>
      </c>
      <c r="D6" s="209" t="s">
        <v>198</v>
      </c>
      <c r="E6" s="208" t="s">
        <v>199</v>
      </c>
      <c r="F6" s="207" t="s">
        <v>200</v>
      </c>
      <c r="G6" s="208" t="s">
        <v>31</v>
      </c>
      <c r="H6" s="211" t="s">
        <v>32</v>
      </c>
      <c r="I6" s="211" t="s">
        <v>201</v>
      </c>
      <c r="J6" s="211" t="s">
        <v>33</v>
      </c>
      <c r="K6" s="211" t="s">
        <v>202</v>
      </c>
      <c r="L6" s="211" t="s">
        <v>203</v>
      </c>
      <c r="M6" s="211" t="s">
        <v>204</v>
      </c>
      <c r="N6" s="211" t="s">
        <v>205</v>
      </c>
      <c r="O6" s="211" t="s">
        <v>206</v>
      </c>
      <c r="P6" s="211" t="s">
        <v>207</v>
      </c>
      <c r="Q6" s="211" t="s">
        <v>208</v>
      </c>
      <c r="R6" s="211" t="s">
        <v>209</v>
      </c>
      <c r="S6" s="211" t="s">
        <v>210</v>
      </c>
      <c r="T6" s="211" t="s">
        <v>211</v>
      </c>
      <c r="U6" s="211" t="s">
        <v>212</v>
      </c>
      <c r="V6" s="211" t="s">
        <v>213</v>
      </c>
      <c r="W6" s="211" t="s">
        <v>214</v>
      </c>
      <c r="X6" s="211" t="s">
        <v>215</v>
      </c>
      <c r="Y6" s="211" t="s">
        <v>216</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42" t="s">
        <v>217</v>
      </c>
      <c r="B8" s="243" t="s">
        <v>153</v>
      </c>
      <c r="C8" s="265" t="s">
        <v>64</v>
      </c>
      <c r="D8" s="244"/>
      <c r="E8" s="245"/>
      <c r="F8" s="246"/>
      <c r="G8" s="247">
        <f>SUMIF(AG9:AG13,"&lt;&gt;NOR",G9:G13)</f>
        <v>0</v>
      </c>
      <c r="H8" s="241"/>
      <c r="I8" s="241">
        <f>SUM(I9:I13)</f>
        <v>0</v>
      </c>
      <c r="J8" s="241"/>
      <c r="K8" s="241">
        <f>SUM(K9:K13)</f>
        <v>0</v>
      </c>
      <c r="L8" s="241"/>
      <c r="M8" s="241">
        <f>SUM(M9:M13)</f>
        <v>0</v>
      </c>
      <c r="N8" s="240"/>
      <c r="O8" s="240">
        <f>SUM(O9:O13)</f>
        <v>0</v>
      </c>
      <c r="P8" s="240"/>
      <c r="Q8" s="240">
        <f>SUM(Q9:Q13)</f>
        <v>0</v>
      </c>
      <c r="R8" s="241"/>
      <c r="S8" s="241"/>
      <c r="T8" s="241"/>
      <c r="U8" s="241"/>
      <c r="V8" s="241">
        <f>SUM(V9:V13)</f>
        <v>0</v>
      </c>
      <c r="W8" s="241"/>
      <c r="X8" s="241"/>
      <c r="Y8" s="241"/>
      <c r="AG8" t="s">
        <v>218</v>
      </c>
    </row>
    <row r="9" spans="1:60" outlineLevel="1" x14ac:dyDescent="0.25">
      <c r="A9" s="256">
        <v>1</v>
      </c>
      <c r="B9" s="257" t="s">
        <v>943</v>
      </c>
      <c r="C9" s="269" t="s">
        <v>984</v>
      </c>
      <c r="D9" s="258" t="s">
        <v>221</v>
      </c>
      <c r="E9" s="259">
        <v>1</v>
      </c>
      <c r="F9" s="260"/>
      <c r="G9" s="261">
        <f>ROUND(E9*F9,2)</f>
        <v>0</v>
      </c>
      <c r="H9" s="235"/>
      <c r="I9" s="234">
        <f>ROUND(E9*H9,2)</f>
        <v>0</v>
      </c>
      <c r="J9" s="235"/>
      <c r="K9" s="234">
        <f>ROUND(E9*J9,2)</f>
        <v>0</v>
      </c>
      <c r="L9" s="234">
        <v>21</v>
      </c>
      <c r="M9" s="234">
        <f>G9*(1+L9/100)</f>
        <v>0</v>
      </c>
      <c r="N9" s="233">
        <v>0</v>
      </c>
      <c r="O9" s="233">
        <f>ROUND(E9*N9,2)</f>
        <v>0</v>
      </c>
      <c r="P9" s="233">
        <v>0</v>
      </c>
      <c r="Q9" s="233">
        <f>ROUND(E9*P9,2)</f>
        <v>0</v>
      </c>
      <c r="R9" s="234"/>
      <c r="S9" s="234" t="s">
        <v>222</v>
      </c>
      <c r="T9" s="234" t="s">
        <v>223</v>
      </c>
      <c r="U9" s="234">
        <v>0</v>
      </c>
      <c r="V9" s="234">
        <f>ROUND(E9*U9,2)</f>
        <v>0</v>
      </c>
      <c r="W9" s="234"/>
      <c r="X9" s="234" t="s">
        <v>233</v>
      </c>
      <c r="Y9" s="234" t="s">
        <v>225</v>
      </c>
      <c r="Z9" s="212"/>
      <c r="AA9" s="212"/>
      <c r="AB9" s="212"/>
      <c r="AC9" s="212"/>
      <c r="AD9" s="212"/>
      <c r="AE9" s="212"/>
      <c r="AF9" s="212"/>
      <c r="AG9" s="212" t="s">
        <v>908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56">
        <v>2</v>
      </c>
      <c r="B10" s="257" t="s">
        <v>945</v>
      </c>
      <c r="C10" s="269" t="s">
        <v>985</v>
      </c>
      <c r="D10" s="258" t="s">
        <v>221</v>
      </c>
      <c r="E10" s="259">
        <v>1</v>
      </c>
      <c r="F10" s="260"/>
      <c r="G10" s="261">
        <f>ROUND(E10*F10,2)</f>
        <v>0</v>
      </c>
      <c r="H10" s="235"/>
      <c r="I10" s="234">
        <f>ROUND(E10*H10,2)</f>
        <v>0</v>
      </c>
      <c r="J10" s="235"/>
      <c r="K10" s="234">
        <f>ROUND(E10*J10,2)</f>
        <v>0</v>
      </c>
      <c r="L10" s="234">
        <v>21</v>
      </c>
      <c r="M10" s="234">
        <f>G10*(1+L10/100)</f>
        <v>0</v>
      </c>
      <c r="N10" s="233">
        <v>0</v>
      </c>
      <c r="O10" s="233">
        <f>ROUND(E10*N10,2)</f>
        <v>0</v>
      </c>
      <c r="P10" s="233">
        <v>0</v>
      </c>
      <c r="Q10" s="233">
        <f>ROUND(E10*P10,2)</f>
        <v>0</v>
      </c>
      <c r="R10" s="234"/>
      <c r="S10" s="234" t="s">
        <v>222</v>
      </c>
      <c r="T10" s="234" t="s">
        <v>223</v>
      </c>
      <c r="U10" s="234">
        <v>0</v>
      </c>
      <c r="V10" s="234">
        <f>ROUND(E10*U10,2)</f>
        <v>0</v>
      </c>
      <c r="W10" s="234"/>
      <c r="X10" s="234" t="s">
        <v>233</v>
      </c>
      <c r="Y10" s="234" t="s">
        <v>225</v>
      </c>
      <c r="Z10" s="212"/>
      <c r="AA10" s="212"/>
      <c r="AB10" s="212"/>
      <c r="AC10" s="212"/>
      <c r="AD10" s="212"/>
      <c r="AE10" s="212"/>
      <c r="AF10" s="212"/>
      <c r="AG10" s="212" t="s">
        <v>908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56">
        <v>3</v>
      </c>
      <c r="B11" s="257" t="s">
        <v>947</v>
      </c>
      <c r="C11" s="269" t="s">
        <v>986</v>
      </c>
      <c r="D11" s="258" t="s">
        <v>221</v>
      </c>
      <c r="E11" s="259">
        <v>1</v>
      </c>
      <c r="F11" s="260"/>
      <c r="G11" s="261">
        <f>ROUND(E11*F11,2)</f>
        <v>0</v>
      </c>
      <c r="H11" s="235"/>
      <c r="I11" s="234">
        <f>ROUND(E11*H11,2)</f>
        <v>0</v>
      </c>
      <c r="J11" s="235"/>
      <c r="K11" s="234">
        <f>ROUND(E11*J11,2)</f>
        <v>0</v>
      </c>
      <c r="L11" s="234">
        <v>21</v>
      </c>
      <c r="M11" s="234">
        <f>G11*(1+L11/100)</f>
        <v>0</v>
      </c>
      <c r="N11" s="233">
        <v>0</v>
      </c>
      <c r="O11" s="233">
        <f>ROUND(E11*N11,2)</f>
        <v>0</v>
      </c>
      <c r="P11" s="233">
        <v>0</v>
      </c>
      <c r="Q11" s="233">
        <f>ROUND(E11*P11,2)</f>
        <v>0</v>
      </c>
      <c r="R11" s="234"/>
      <c r="S11" s="234" t="s">
        <v>222</v>
      </c>
      <c r="T11" s="234" t="s">
        <v>223</v>
      </c>
      <c r="U11" s="234">
        <v>0</v>
      </c>
      <c r="V11" s="234">
        <f>ROUND(E11*U11,2)</f>
        <v>0</v>
      </c>
      <c r="W11" s="234"/>
      <c r="X11" s="234" t="s">
        <v>233</v>
      </c>
      <c r="Y11" s="234" t="s">
        <v>225</v>
      </c>
      <c r="Z11" s="212"/>
      <c r="AA11" s="212"/>
      <c r="AB11" s="212"/>
      <c r="AC11" s="212"/>
      <c r="AD11" s="212"/>
      <c r="AE11" s="212"/>
      <c r="AF11" s="212"/>
      <c r="AG11" s="212" t="s">
        <v>908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56">
        <v>4</v>
      </c>
      <c r="B12" s="257" t="s">
        <v>949</v>
      </c>
      <c r="C12" s="269" t="s">
        <v>987</v>
      </c>
      <c r="D12" s="258" t="s">
        <v>221</v>
      </c>
      <c r="E12" s="259">
        <v>2</v>
      </c>
      <c r="F12" s="260"/>
      <c r="G12" s="261">
        <f>ROUND(E12*F12,2)</f>
        <v>0</v>
      </c>
      <c r="H12" s="235"/>
      <c r="I12" s="234">
        <f>ROUND(E12*H12,2)</f>
        <v>0</v>
      </c>
      <c r="J12" s="235"/>
      <c r="K12" s="234">
        <f>ROUND(E12*J12,2)</f>
        <v>0</v>
      </c>
      <c r="L12" s="234">
        <v>21</v>
      </c>
      <c r="M12" s="234">
        <f>G12*(1+L12/100)</f>
        <v>0</v>
      </c>
      <c r="N12" s="233">
        <v>0</v>
      </c>
      <c r="O12" s="233">
        <f>ROUND(E12*N12,2)</f>
        <v>0</v>
      </c>
      <c r="P12" s="233">
        <v>0</v>
      </c>
      <c r="Q12" s="233">
        <f>ROUND(E12*P12,2)</f>
        <v>0</v>
      </c>
      <c r="R12" s="234"/>
      <c r="S12" s="234" t="s">
        <v>222</v>
      </c>
      <c r="T12" s="234" t="s">
        <v>223</v>
      </c>
      <c r="U12" s="234">
        <v>0</v>
      </c>
      <c r="V12" s="234">
        <f>ROUND(E12*U12,2)</f>
        <v>0</v>
      </c>
      <c r="W12" s="234"/>
      <c r="X12" s="234" t="s">
        <v>233</v>
      </c>
      <c r="Y12" s="234" t="s">
        <v>225</v>
      </c>
      <c r="Z12" s="212"/>
      <c r="AA12" s="212"/>
      <c r="AB12" s="212"/>
      <c r="AC12" s="212"/>
      <c r="AD12" s="212"/>
      <c r="AE12" s="212"/>
      <c r="AF12" s="212"/>
      <c r="AG12" s="212" t="s">
        <v>908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56">
        <v>5</v>
      </c>
      <c r="B13" s="257" t="s">
        <v>988</v>
      </c>
      <c r="C13" s="269" t="s">
        <v>989</v>
      </c>
      <c r="D13" s="258" t="s">
        <v>221</v>
      </c>
      <c r="E13" s="259">
        <v>1</v>
      </c>
      <c r="F13" s="260"/>
      <c r="G13" s="261">
        <f>ROUND(E13*F13,2)</f>
        <v>0</v>
      </c>
      <c r="H13" s="235"/>
      <c r="I13" s="234">
        <f>ROUND(E13*H13,2)</f>
        <v>0</v>
      </c>
      <c r="J13" s="235"/>
      <c r="K13" s="234">
        <f>ROUND(E13*J13,2)</f>
        <v>0</v>
      </c>
      <c r="L13" s="234">
        <v>21</v>
      </c>
      <c r="M13" s="234">
        <f>G13*(1+L13/100)</f>
        <v>0</v>
      </c>
      <c r="N13" s="233">
        <v>0</v>
      </c>
      <c r="O13" s="233">
        <f>ROUND(E13*N13,2)</f>
        <v>0</v>
      </c>
      <c r="P13" s="233">
        <v>0</v>
      </c>
      <c r="Q13" s="233">
        <f>ROUND(E13*P13,2)</f>
        <v>0</v>
      </c>
      <c r="R13" s="234"/>
      <c r="S13" s="234" t="s">
        <v>222</v>
      </c>
      <c r="T13" s="234" t="s">
        <v>223</v>
      </c>
      <c r="U13" s="234">
        <v>0</v>
      </c>
      <c r="V13" s="234">
        <f>ROUND(E13*U13,2)</f>
        <v>0</v>
      </c>
      <c r="W13" s="234"/>
      <c r="X13" s="234" t="s">
        <v>233</v>
      </c>
      <c r="Y13" s="234" t="s">
        <v>225</v>
      </c>
      <c r="Z13" s="212"/>
      <c r="AA13" s="212"/>
      <c r="AB13" s="212"/>
      <c r="AC13" s="212"/>
      <c r="AD13" s="212"/>
      <c r="AE13" s="212"/>
      <c r="AF13" s="212"/>
      <c r="AG13" s="212" t="s">
        <v>908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5">
      <c r="A14" s="242" t="s">
        <v>217</v>
      </c>
      <c r="B14" s="243" t="s">
        <v>156</v>
      </c>
      <c r="C14" s="265" t="s">
        <v>157</v>
      </c>
      <c r="D14" s="244"/>
      <c r="E14" s="245"/>
      <c r="F14" s="246"/>
      <c r="G14" s="247">
        <f>SUMIF(AG15:AG33,"&lt;&gt;NOR",G15:G33)</f>
        <v>0</v>
      </c>
      <c r="H14" s="241"/>
      <c r="I14" s="241">
        <f>SUM(I15:I33)</f>
        <v>0</v>
      </c>
      <c r="J14" s="241"/>
      <c r="K14" s="241">
        <f>SUM(K15:K33)</f>
        <v>0</v>
      </c>
      <c r="L14" s="241"/>
      <c r="M14" s="241">
        <f>SUM(M15:M33)</f>
        <v>0</v>
      </c>
      <c r="N14" s="240"/>
      <c r="O14" s="240">
        <f>SUM(O15:O33)</f>
        <v>0</v>
      </c>
      <c r="P14" s="240"/>
      <c r="Q14" s="240">
        <f>SUM(Q15:Q33)</f>
        <v>0</v>
      </c>
      <c r="R14" s="241"/>
      <c r="S14" s="241"/>
      <c r="T14" s="241"/>
      <c r="U14" s="241"/>
      <c r="V14" s="241">
        <f>SUM(V15:V33)</f>
        <v>0</v>
      </c>
      <c r="W14" s="241"/>
      <c r="X14" s="241"/>
      <c r="Y14" s="241"/>
      <c r="AG14" t="s">
        <v>218</v>
      </c>
    </row>
    <row r="15" spans="1:60" outlineLevel="1" x14ac:dyDescent="0.25">
      <c r="A15" s="256">
        <v>6</v>
      </c>
      <c r="B15" s="257" t="s">
        <v>906</v>
      </c>
      <c r="C15" s="269" t="s">
        <v>990</v>
      </c>
      <c r="D15" s="258" t="s">
        <v>221</v>
      </c>
      <c r="E15" s="259">
        <v>1</v>
      </c>
      <c r="F15" s="260"/>
      <c r="G15" s="261">
        <f>ROUND(E15*F15,2)</f>
        <v>0</v>
      </c>
      <c r="H15" s="235"/>
      <c r="I15" s="234">
        <f>ROUND(E15*H15,2)</f>
        <v>0</v>
      </c>
      <c r="J15" s="235"/>
      <c r="K15" s="234">
        <f>ROUND(E15*J15,2)</f>
        <v>0</v>
      </c>
      <c r="L15" s="234">
        <v>21</v>
      </c>
      <c r="M15" s="234">
        <f>G15*(1+L15/100)</f>
        <v>0</v>
      </c>
      <c r="N15" s="233">
        <v>0</v>
      </c>
      <c r="O15" s="233">
        <f>ROUND(E15*N15,2)</f>
        <v>0</v>
      </c>
      <c r="P15" s="233">
        <v>0</v>
      </c>
      <c r="Q15" s="233">
        <f>ROUND(E15*P15,2)</f>
        <v>0</v>
      </c>
      <c r="R15" s="234"/>
      <c r="S15" s="234" t="s">
        <v>222</v>
      </c>
      <c r="T15" s="234" t="s">
        <v>223</v>
      </c>
      <c r="U15" s="234">
        <v>0</v>
      </c>
      <c r="V15" s="234">
        <f>ROUND(E15*U15,2)</f>
        <v>0</v>
      </c>
      <c r="W15" s="234"/>
      <c r="X15" s="234" t="s">
        <v>233</v>
      </c>
      <c r="Y15" s="234" t="s">
        <v>225</v>
      </c>
      <c r="Z15" s="212"/>
      <c r="AA15" s="212"/>
      <c r="AB15" s="212"/>
      <c r="AC15" s="212"/>
      <c r="AD15" s="212"/>
      <c r="AE15" s="212"/>
      <c r="AF15" s="212"/>
      <c r="AG15" s="212" t="s">
        <v>908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56">
        <v>7</v>
      </c>
      <c r="B16" s="257" t="s">
        <v>909</v>
      </c>
      <c r="C16" s="269" t="s">
        <v>991</v>
      </c>
      <c r="D16" s="258" t="s">
        <v>221</v>
      </c>
      <c r="E16" s="259">
        <v>1</v>
      </c>
      <c r="F16" s="260"/>
      <c r="G16" s="261">
        <f>ROUND(E16*F16,2)</f>
        <v>0</v>
      </c>
      <c r="H16" s="235"/>
      <c r="I16" s="234">
        <f>ROUND(E16*H16,2)</f>
        <v>0</v>
      </c>
      <c r="J16" s="235"/>
      <c r="K16" s="234">
        <f>ROUND(E16*J16,2)</f>
        <v>0</v>
      </c>
      <c r="L16" s="234">
        <v>21</v>
      </c>
      <c r="M16" s="234">
        <f>G16*(1+L16/100)</f>
        <v>0</v>
      </c>
      <c r="N16" s="233">
        <v>0</v>
      </c>
      <c r="O16" s="233">
        <f>ROUND(E16*N16,2)</f>
        <v>0</v>
      </c>
      <c r="P16" s="233">
        <v>0</v>
      </c>
      <c r="Q16" s="233">
        <f>ROUND(E16*P16,2)</f>
        <v>0</v>
      </c>
      <c r="R16" s="234"/>
      <c r="S16" s="234" t="s">
        <v>222</v>
      </c>
      <c r="T16" s="234" t="s">
        <v>223</v>
      </c>
      <c r="U16" s="234">
        <v>0</v>
      </c>
      <c r="V16" s="234">
        <f>ROUND(E16*U16,2)</f>
        <v>0</v>
      </c>
      <c r="W16" s="234"/>
      <c r="X16" s="234" t="s">
        <v>233</v>
      </c>
      <c r="Y16" s="234" t="s">
        <v>225</v>
      </c>
      <c r="Z16" s="212"/>
      <c r="AA16" s="212"/>
      <c r="AB16" s="212"/>
      <c r="AC16" s="212"/>
      <c r="AD16" s="212"/>
      <c r="AE16" s="212"/>
      <c r="AF16" s="212"/>
      <c r="AG16" s="212" t="s">
        <v>908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0.399999999999999" outlineLevel="1" x14ac:dyDescent="0.25">
      <c r="A17" s="256">
        <v>8</v>
      </c>
      <c r="B17" s="257" t="s">
        <v>911</v>
      </c>
      <c r="C17" s="269" t="s">
        <v>992</v>
      </c>
      <c r="D17" s="258" t="s">
        <v>221</v>
      </c>
      <c r="E17" s="259">
        <v>5</v>
      </c>
      <c r="F17" s="260"/>
      <c r="G17" s="261">
        <f>ROUND(E17*F17,2)</f>
        <v>0</v>
      </c>
      <c r="H17" s="235"/>
      <c r="I17" s="234">
        <f>ROUND(E17*H17,2)</f>
        <v>0</v>
      </c>
      <c r="J17" s="235"/>
      <c r="K17" s="234">
        <f>ROUND(E17*J17,2)</f>
        <v>0</v>
      </c>
      <c r="L17" s="234">
        <v>21</v>
      </c>
      <c r="M17" s="234">
        <f>G17*(1+L17/100)</f>
        <v>0</v>
      </c>
      <c r="N17" s="233">
        <v>0</v>
      </c>
      <c r="O17" s="233">
        <f>ROUND(E17*N17,2)</f>
        <v>0</v>
      </c>
      <c r="P17" s="233">
        <v>0</v>
      </c>
      <c r="Q17" s="233">
        <f>ROUND(E17*P17,2)</f>
        <v>0</v>
      </c>
      <c r="R17" s="234"/>
      <c r="S17" s="234" t="s">
        <v>222</v>
      </c>
      <c r="T17" s="234" t="s">
        <v>223</v>
      </c>
      <c r="U17" s="234">
        <v>0</v>
      </c>
      <c r="V17" s="234">
        <f>ROUND(E17*U17,2)</f>
        <v>0</v>
      </c>
      <c r="W17" s="234"/>
      <c r="X17" s="234" t="s">
        <v>233</v>
      </c>
      <c r="Y17" s="234" t="s">
        <v>225</v>
      </c>
      <c r="Z17" s="212"/>
      <c r="AA17" s="212"/>
      <c r="AB17" s="212"/>
      <c r="AC17" s="212"/>
      <c r="AD17" s="212"/>
      <c r="AE17" s="212"/>
      <c r="AF17" s="212"/>
      <c r="AG17" s="212" t="s">
        <v>908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56">
        <v>9</v>
      </c>
      <c r="B18" s="257" t="s">
        <v>913</v>
      </c>
      <c r="C18" s="269" t="s">
        <v>991</v>
      </c>
      <c r="D18" s="258" t="s">
        <v>221</v>
      </c>
      <c r="E18" s="259">
        <v>5</v>
      </c>
      <c r="F18" s="260"/>
      <c r="G18" s="261">
        <f>ROUND(E18*F18,2)</f>
        <v>0</v>
      </c>
      <c r="H18" s="235"/>
      <c r="I18" s="234">
        <f>ROUND(E18*H18,2)</f>
        <v>0</v>
      </c>
      <c r="J18" s="235"/>
      <c r="K18" s="234">
        <f>ROUND(E18*J18,2)</f>
        <v>0</v>
      </c>
      <c r="L18" s="234">
        <v>21</v>
      </c>
      <c r="M18" s="234">
        <f>G18*(1+L18/100)</f>
        <v>0</v>
      </c>
      <c r="N18" s="233">
        <v>0</v>
      </c>
      <c r="O18" s="233">
        <f>ROUND(E18*N18,2)</f>
        <v>0</v>
      </c>
      <c r="P18" s="233">
        <v>0</v>
      </c>
      <c r="Q18" s="233">
        <f>ROUND(E18*P18,2)</f>
        <v>0</v>
      </c>
      <c r="R18" s="234"/>
      <c r="S18" s="234" t="s">
        <v>222</v>
      </c>
      <c r="T18" s="234" t="s">
        <v>223</v>
      </c>
      <c r="U18" s="234">
        <v>0</v>
      </c>
      <c r="V18" s="234">
        <f>ROUND(E18*U18,2)</f>
        <v>0</v>
      </c>
      <c r="W18" s="234"/>
      <c r="X18" s="234" t="s">
        <v>233</v>
      </c>
      <c r="Y18" s="234" t="s">
        <v>225</v>
      </c>
      <c r="Z18" s="212"/>
      <c r="AA18" s="212"/>
      <c r="AB18" s="212"/>
      <c r="AC18" s="212"/>
      <c r="AD18" s="212"/>
      <c r="AE18" s="212"/>
      <c r="AF18" s="212"/>
      <c r="AG18" s="212" t="s">
        <v>908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56">
        <v>10</v>
      </c>
      <c r="B19" s="257" t="s">
        <v>915</v>
      </c>
      <c r="C19" s="269" t="s">
        <v>993</v>
      </c>
      <c r="D19" s="258" t="s">
        <v>221</v>
      </c>
      <c r="E19" s="259">
        <v>1</v>
      </c>
      <c r="F19" s="260"/>
      <c r="G19" s="261">
        <f>ROUND(E19*F19,2)</f>
        <v>0</v>
      </c>
      <c r="H19" s="235"/>
      <c r="I19" s="234">
        <f>ROUND(E19*H19,2)</f>
        <v>0</v>
      </c>
      <c r="J19" s="235"/>
      <c r="K19" s="234">
        <f>ROUND(E19*J19,2)</f>
        <v>0</v>
      </c>
      <c r="L19" s="234">
        <v>21</v>
      </c>
      <c r="M19" s="234">
        <f>G19*(1+L19/100)</f>
        <v>0</v>
      </c>
      <c r="N19" s="233">
        <v>0</v>
      </c>
      <c r="O19" s="233">
        <f>ROUND(E19*N19,2)</f>
        <v>0</v>
      </c>
      <c r="P19" s="233">
        <v>0</v>
      </c>
      <c r="Q19" s="233">
        <f>ROUND(E19*P19,2)</f>
        <v>0</v>
      </c>
      <c r="R19" s="234"/>
      <c r="S19" s="234" t="s">
        <v>222</v>
      </c>
      <c r="T19" s="234" t="s">
        <v>223</v>
      </c>
      <c r="U19" s="234">
        <v>0</v>
      </c>
      <c r="V19" s="234">
        <f>ROUND(E19*U19,2)</f>
        <v>0</v>
      </c>
      <c r="W19" s="234"/>
      <c r="X19" s="234" t="s">
        <v>233</v>
      </c>
      <c r="Y19" s="234" t="s">
        <v>225</v>
      </c>
      <c r="Z19" s="212"/>
      <c r="AA19" s="212"/>
      <c r="AB19" s="212"/>
      <c r="AC19" s="212"/>
      <c r="AD19" s="212"/>
      <c r="AE19" s="212"/>
      <c r="AF19" s="212"/>
      <c r="AG19" s="212" t="s">
        <v>908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56">
        <v>11</v>
      </c>
      <c r="B20" s="257" t="s">
        <v>917</v>
      </c>
      <c r="C20" s="269" t="s">
        <v>985</v>
      </c>
      <c r="D20" s="258" t="s">
        <v>221</v>
      </c>
      <c r="E20" s="259">
        <v>1</v>
      </c>
      <c r="F20" s="260"/>
      <c r="G20" s="261">
        <f>ROUND(E20*F20,2)</f>
        <v>0</v>
      </c>
      <c r="H20" s="235"/>
      <c r="I20" s="234">
        <f>ROUND(E20*H20,2)</f>
        <v>0</v>
      </c>
      <c r="J20" s="235"/>
      <c r="K20" s="234">
        <f>ROUND(E20*J20,2)</f>
        <v>0</v>
      </c>
      <c r="L20" s="234">
        <v>21</v>
      </c>
      <c r="M20" s="234">
        <f>G20*(1+L20/100)</f>
        <v>0</v>
      </c>
      <c r="N20" s="233">
        <v>0</v>
      </c>
      <c r="O20" s="233">
        <f>ROUND(E20*N20,2)</f>
        <v>0</v>
      </c>
      <c r="P20" s="233">
        <v>0</v>
      </c>
      <c r="Q20" s="233">
        <f>ROUND(E20*P20,2)</f>
        <v>0</v>
      </c>
      <c r="R20" s="234"/>
      <c r="S20" s="234" t="s">
        <v>222</v>
      </c>
      <c r="T20" s="234" t="s">
        <v>223</v>
      </c>
      <c r="U20" s="234">
        <v>0</v>
      </c>
      <c r="V20" s="234">
        <f>ROUND(E20*U20,2)</f>
        <v>0</v>
      </c>
      <c r="W20" s="234"/>
      <c r="X20" s="234" t="s">
        <v>233</v>
      </c>
      <c r="Y20" s="234" t="s">
        <v>225</v>
      </c>
      <c r="Z20" s="212"/>
      <c r="AA20" s="212"/>
      <c r="AB20" s="212"/>
      <c r="AC20" s="212"/>
      <c r="AD20" s="212"/>
      <c r="AE20" s="212"/>
      <c r="AF20" s="212"/>
      <c r="AG20" s="212" t="s">
        <v>908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56">
        <v>12</v>
      </c>
      <c r="B21" s="257" t="s">
        <v>919</v>
      </c>
      <c r="C21" s="269" t="s">
        <v>984</v>
      </c>
      <c r="D21" s="258" t="s">
        <v>221</v>
      </c>
      <c r="E21" s="259">
        <v>1</v>
      </c>
      <c r="F21" s="260"/>
      <c r="G21" s="261">
        <f>ROUND(E21*F21,2)</f>
        <v>0</v>
      </c>
      <c r="H21" s="235"/>
      <c r="I21" s="234">
        <f>ROUND(E21*H21,2)</f>
        <v>0</v>
      </c>
      <c r="J21" s="235"/>
      <c r="K21" s="234">
        <f>ROUND(E21*J21,2)</f>
        <v>0</v>
      </c>
      <c r="L21" s="234">
        <v>21</v>
      </c>
      <c r="M21" s="234">
        <f>G21*(1+L21/100)</f>
        <v>0</v>
      </c>
      <c r="N21" s="233">
        <v>0</v>
      </c>
      <c r="O21" s="233">
        <f>ROUND(E21*N21,2)</f>
        <v>0</v>
      </c>
      <c r="P21" s="233">
        <v>0</v>
      </c>
      <c r="Q21" s="233">
        <f>ROUND(E21*P21,2)</f>
        <v>0</v>
      </c>
      <c r="R21" s="234"/>
      <c r="S21" s="234" t="s">
        <v>222</v>
      </c>
      <c r="T21" s="234" t="s">
        <v>223</v>
      </c>
      <c r="U21" s="234">
        <v>0</v>
      </c>
      <c r="V21" s="234">
        <f>ROUND(E21*U21,2)</f>
        <v>0</v>
      </c>
      <c r="W21" s="234"/>
      <c r="X21" s="234" t="s">
        <v>233</v>
      </c>
      <c r="Y21" s="234" t="s">
        <v>225</v>
      </c>
      <c r="Z21" s="212"/>
      <c r="AA21" s="212"/>
      <c r="AB21" s="212"/>
      <c r="AC21" s="212"/>
      <c r="AD21" s="212"/>
      <c r="AE21" s="212"/>
      <c r="AF21" s="212"/>
      <c r="AG21" s="212" t="s">
        <v>908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56">
        <v>13</v>
      </c>
      <c r="B22" s="257" t="s">
        <v>921</v>
      </c>
      <c r="C22" s="269" t="s">
        <v>985</v>
      </c>
      <c r="D22" s="258" t="s">
        <v>221</v>
      </c>
      <c r="E22" s="259">
        <v>1</v>
      </c>
      <c r="F22" s="260"/>
      <c r="G22" s="261">
        <f>ROUND(E22*F22,2)</f>
        <v>0</v>
      </c>
      <c r="H22" s="235"/>
      <c r="I22" s="234">
        <f>ROUND(E22*H22,2)</f>
        <v>0</v>
      </c>
      <c r="J22" s="235"/>
      <c r="K22" s="234">
        <f>ROUND(E22*J22,2)</f>
        <v>0</v>
      </c>
      <c r="L22" s="234">
        <v>21</v>
      </c>
      <c r="M22" s="234">
        <f>G22*(1+L22/100)</f>
        <v>0</v>
      </c>
      <c r="N22" s="233">
        <v>0</v>
      </c>
      <c r="O22" s="233">
        <f>ROUND(E22*N22,2)</f>
        <v>0</v>
      </c>
      <c r="P22" s="233">
        <v>0</v>
      </c>
      <c r="Q22" s="233">
        <f>ROUND(E22*P22,2)</f>
        <v>0</v>
      </c>
      <c r="R22" s="234"/>
      <c r="S22" s="234" t="s">
        <v>222</v>
      </c>
      <c r="T22" s="234" t="s">
        <v>223</v>
      </c>
      <c r="U22" s="234">
        <v>0</v>
      </c>
      <c r="V22" s="234">
        <f>ROUND(E22*U22,2)</f>
        <v>0</v>
      </c>
      <c r="W22" s="234"/>
      <c r="X22" s="234" t="s">
        <v>233</v>
      </c>
      <c r="Y22" s="234" t="s">
        <v>225</v>
      </c>
      <c r="Z22" s="212"/>
      <c r="AA22" s="212"/>
      <c r="AB22" s="212"/>
      <c r="AC22" s="212"/>
      <c r="AD22" s="212"/>
      <c r="AE22" s="212"/>
      <c r="AF22" s="212"/>
      <c r="AG22" s="212" t="s">
        <v>908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56">
        <v>14</v>
      </c>
      <c r="B23" s="257" t="s">
        <v>922</v>
      </c>
      <c r="C23" s="269" t="s">
        <v>994</v>
      </c>
      <c r="D23" s="258" t="s">
        <v>221</v>
      </c>
      <c r="E23" s="259">
        <v>1</v>
      </c>
      <c r="F23" s="260"/>
      <c r="G23" s="261">
        <f>ROUND(E23*F23,2)</f>
        <v>0</v>
      </c>
      <c r="H23" s="235"/>
      <c r="I23" s="234">
        <f>ROUND(E23*H23,2)</f>
        <v>0</v>
      </c>
      <c r="J23" s="235"/>
      <c r="K23" s="234">
        <f>ROUND(E23*J23,2)</f>
        <v>0</v>
      </c>
      <c r="L23" s="234">
        <v>21</v>
      </c>
      <c r="M23" s="234">
        <f>G23*(1+L23/100)</f>
        <v>0</v>
      </c>
      <c r="N23" s="233">
        <v>0</v>
      </c>
      <c r="O23" s="233">
        <f>ROUND(E23*N23,2)</f>
        <v>0</v>
      </c>
      <c r="P23" s="233">
        <v>0</v>
      </c>
      <c r="Q23" s="233">
        <f>ROUND(E23*P23,2)</f>
        <v>0</v>
      </c>
      <c r="R23" s="234"/>
      <c r="S23" s="234" t="s">
        <v>222</v>
      </c>
      <c r="T23" s="234" t="s">
        <v>223</v>
      </c>
      <c r="U23" s="234">
        <v>0</v>
      </c>
      <c r="V23" s="234">
        <f>ROUND(E23*U23,2)</f>
        <v>0</v>
      </c>
      <c r="W23" s="234"/>
      <c r="X23" s="234" t="s">
        <v>233</v>
      </c>
      <c r="Y23" s="234" t="s">
        <v>225</v>
      </c>
      <c r="Z23" s="212"/>
      <c r="AA23" s="212"/>
      <c r="AB23" s="212"/>
      <c r="AC23" s="212"/>
      <c r="AD23" s="212"/>
      <c r="AE23" s="212"/>
      <c r="AF23" s="212"/>
      <c r="AG23" s="212" t="s">
        <v>908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56">
        <v>15</v>
      </c>
      <c r="B24" s="257" t="s">
        <v>924</v>
      </c>
      <c r="C24" s="269" t="s">
        <v>995</v>
      </c>
      <c r="D24" s="258" t="s">
        <v>221</v>
      </c>
      <c r="E24" s="259">
        <v>1</v>
      </c>
      <c r="F24" s="260"/>
      <c r="G24" s="261">
        <f>ROUND(E24*F24,2)</f>
        <v>0</v>
      </c>
      <c r="H24" s="235"/>
      <c r="I24" s="234">
        <f>ROUND(E24*H24,2)</f>
        <v>0</v>
      </c>
      <c r="J24" s="235"/>
      <c r="K24" s="234">
        <f>ROUND(E24*J24,2)</f>
        <v>0</v>
      </c>
      <c r="L24" s="234">
        <v>21</v>
      </c>
      <c r="M24" s="234">
        <f>G24*(1+L24/100)</f>
        <v>0</v>
      </c>
      <c r="N24" s="233">
        <v>0</v>
      </c>
      <c r="O24" s="233">
        <f>ROUND(E24*N24,2)</f>
        <v>0</v>
      </c>
      <c r="P24" s="233">
        <v>0</v>
      </c>
      <c r="Q24" s="233">
        <f>ROUND(E24*P24,2)</f>
        <v>0</v>
      </c>
      <c r="R24" s="234"/>
      <c r="S24" s="234" t="s">
        <v>222</v>
      </c>
      <c r="T24" s="234" t="s">
        <v>223</v>
      </c>
      <c r="U24" s="234">
        <v>0</v>
      </c>
      <c r="V24" s="234">
        <f>ROUND(E24*U24,2)</f>
        <v>0</v>
      </c>
      <c r="W24" s="234"/>
      <c r="X24" s="234" t="s">
        <v>233</v>
      </c>
      <c r="Y24" s="234" t="s">
        <v>225</v>
      </c>
      <c r="Z24" s="212"/>
      <c r="AA24" s="212"/>
      <c r="AB24" s="212"/>
      <c r="AC24" s="212"/>
      <c r="AD24" s="212"/>
      <c r="AE24" s="212"/>
      <c r="AF24" s="212"/>
      <c r="AG24" s="212" t="s">
        <v>908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56">
        <v>16</v>
      </c>
      <c r="B25" s="257" t="s">
        <v>926</v>
      </c>
      <c r="C25" s="269" t="s">
        <v>991</v>
      </c>
      <c r="D25" s="258" t="s">
        <v>221</v>
      </c>
      <c r="E25" s="259">
        <v>1</v>
      </c>
      <c r="F25" s="260"/>
      <c r="G25" s="261">
        <f>ROUND(E25*F25,2)</f>
        <v>0</v>
      </c>
      <c r="H25" s="235"/>
      <c r="I25" s="234">
        <f>ROUND(E25*H25,2)</f>
        <v>0</v>
      </c>
      <c r="J25" s="235"/>
      <c r="K25" s="234">
        <f>ROUND(E25*J25,2)</f>
        <v>0</v>
      </c>
      <c r="L25" s="234">
        <v>21</v>
      </c>
      <c r="M25" s="234">
        <f>G25*(1+L25/100)</f>
        <v>0</v>
      </c>
      <c r="N25" s="233">
        <v>0</v>
      </c>
      <c r="O25" s="233">
        <f>ROUND(E25*N25,2)</f>
        <v>0</v>
      </c>
      <c r="P25" s="233">
        <v>0</v>
      </c>
      <c r="Q25" s="233">
        <f>ROUND(E25*P25,2)</f>
        <v>0</v>
      </c>
      <c r="R25" s="234"/>
      <c r="S25" s="234" t="s">
        <v>222</v>
      </c>
      <c r="T25" s="234" t="s">
        <v>223</v>
      </c>
      <c r="U25" s="234">
        <v>0</v>
      </c>
      <c r="V25" s="234">
        <f>ROUND(E25*U25,2)</f>
        <v>0</v>
      </c>
      <c r="W25" s="234"/>
      <c r="X25" s="234" t="s">
        <v>233</v>
      </c>
      <c r="Y25" s="234" t="s">
        <v>225</v>
      </c>
      <c r="Z25" s="212"/>
      <c r="AA25" s="212"/>
      <c r="AB25" s="212"/>
      <c r="AC25" s="212"/>
      <c r="AD25" s="212"/>
      <c r="AE25" s="212"/>
      <c r="AF25" s="212"/>
      <c r="AG25" s="212" t="s">
        <v>908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0.399999999999999" outlineLevel="1" x14ac:dyDescent="0.25">
      <c r="A26" s="256">
        <v>17</v>
      </c>
      <c r="B26" s="257" t="s">
        <v>927</v>
      </c>
      <c r="C26" s="269" t="s">
        <v>996</v>
      </c>
      <c r="D26" s="258" t="s">
        <v>221</v>
      </c>
      <c r="E26" s="259">
        <v>2</v>
      </c>
      <c r="F26" s="260"/>
      <c r="G26" s="261">
        <f>ROUND(E26*F26,2)</f>
        <v>0</v>
      </c>
      <c r="H26" s="235"/>
      <c r="I26" s="234">
        <f>ROUND(E26*H26,2)</f>
        <v>0</v>
      </c>
      <c r="J26" s="235"/>
      <c r="K26" s="234">
        <f>ROUND(E26*J26,2)</f>
        <v>0</v>
      </c>
      <c r="L26" s="234">
        <v>21</v>
      </c>
      <c r="M26" s="234">
        <f>G26*(1+L26/100)</f>
        <v>0</v>
      </c>
      <c r="N26" s="233">
        <v>0</v>
      </c>
      <c r="O26" s="233">
        <f>ROUND(E26*N26,2)</f>
        <v>0</v>
      </c>
      <c r="P26" s="233">
        <v>0</v>
      </c>
      <c r="Q26" s="233">
        <f>ROUND(E26*P26,2)</f>
        <v>0</v>
      </c>
      <c r="R26" s="234"/>
      <c r="S26" s="234" t="s">
        <v>222</v>
      </c>
      <c r="T26" s="234" t="s">
        <v>223</v>
      </c>
      <c r="U26" s="234">
        <v>0</v>
      </c>
      <c r="V26" s="234">
        <f>ROUND(E26*U26,2)</f>
        <v>0</v>
      </c>
      <c r="W26" s="234"/>
      <c r="X26" s="234" t="s">
        <v>233</v>
      </c>
      <c r="Y26" s="234" t="s">
        <v>225</v>
      </c>
      <c r="Z26" s="212"/>
      <c r="AA26" s="212"/>
      <c r="AB26" s="212"/>
      <c r="AC26" s="212"/>
      <c r="AD26" s="212"/>
      <c r="AE26" s="212"/>
      <c r="AF26" s="212"/>
      <c r="AG26" s="212" t="s">
        <v>908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56">
        <v>18</v>
      </c>
      <c r="B27" s="257" t="s">
        <v>929</v>
      </c>
      <c r="C27" s="269" t="s">
        <v>991</v>
      </c>
      <c r="D27" s="258" t="s">
        <v>221</v>
      </c>
      <c r="E27" s="259">
        <v>2</v>
      </c>
      <c r="F27" s="260"/>
      <c r="G27" s="261">
        <f>ROUND(E27*F27,2)</f>
        <v>0</v>
      </c>
      <c r="H27" s="235"/>
      <c r="I27" s="234">
        <f>ROUND(E27*H27,2)</f>
        <v>0</v>
      </c>
      <c r="J27" s="235"/>
      <c r="K27" s="234">
        <f>ROUND(E27*J27,2)</f>
        <v>0</v>
      </c>
      <c r="L27" s="234">
        <v>21</v>
      </c>
      <c r="M27" s="234">
        <f>G27*(1+L27/100)</f>
        <v>0</v>
      </c>
      <c r="N27" s="233">
        <v>0</v>
      </c>
      <c r="O27" s="233">
        <f>ROUND(E27*N27,2)</f>
        <v>0</v>
      </c>
      <c r="P27" s="233">
        <v>0</v>
      </c>
      <c r="Q27" s="233">
        <f>ROUND(E27*P27,2)</f>
        <v>0</v>
      </c>
      <c r="R27" s="234"/>
      <c r="S27" s="234" t="s">
        <v>222</v>
      </c>
      <c r="T27" s="234" t="s">
        <v>223</v>
      </c>
      <c r="U27" s="234">
        <v>0</v>
      </c>
      <c r="V27" s="234">
        <f>ROUND(E27*U27,2)</f>
        <v>0</v>
      </c>
      <c r="W27" s="234"/>
      <c r="X27" s="234" t="s">
        <v>233</v>
      </c>
      <c r="Y27" s="234" t="s">
        <v>225</v>
      </c>
      <c r="Z27" s="212"/>
      <c r="AA27" s="212"/>
      <c r="AB27" s="212"/>
      <c r="AC27" s="212"/>
      <c r="AD27" s="212"/>
      <c r="AE27" s="212"/>
      <c r="AF27" s="212"/>
      <c r="AG27" s="212" t="s">
        <v>908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x14ac:dyDescent="0.25">
      <c r="A28" s="256">
        <v>19</v>
      </c>
      <c r="B28" s="257" t="s">
        <v>931</v>
      </c>
      <c r="C28" s="269" t="s">
        <v>997</v>
      </c>
      <c r="D28" s="258" t="s">
        <v>221</v>
      </c>
      <c r="E28" s="259">
        <v>1</v>
      </c>
      <c r="F28" s="260"/>
      <c r="G28" s="261">
        <f>ROUND(E28*F28,2)</f>
        <v>0</v>
      </c>
      <c r="H28" s="235"/>
      <c r="I28" s="234">
        <f>ROUND(E28*H28,2)</f>
        <v>0</v>
      </c>
      <c r="J28" s="235"/>
      <c r="K28" s="234">
        <f>ROUND(E28*J28,2)</f>
        <v>0</v>
      </c>
      <c r="L28" s="234">
        <v>21</v>
      </c>
      <c r="M28" s="234">
        <f>G28*(1+L28/100)</f>
        <v>0</v>
      </c>
      <c r="N28" s="233">
        <v>0</v>
      </c>
      <c r="O28" s="233">
        <f>ROUND(E28*N28,2)</f>
        <v>0</v>
      </c>
      <c r="P28" s="233">
        <v>0</v>
      </c>
      <c r="Q28" s="233">
        <f>ROUND(E28*P28,2)</f>
        <v>0</v>
      </c>
      <c r="R28" s="234"/>
      <c r="S28" s="234" t="s">
        <v>222</v>
      </c>
      <c r="T28" s="234" t="s">
        <v>223</v>
      </c>
      <c r="U28" s="234">
        <v>0</v>
      </c>
      <c r="V28" s="234">
        <f>ROUND(E28*U28,2)</f>
        <v>0</v>
      </c>
      <c r="W28" s="234"/>
      <c r="X28" s="234" t="s">
        <v>233</v>
      </c>
      <c r="Y28" s="234" t="s">
        <v>225</v>
      </c>
      <c r="Z28" s="212"/>
      <c r="AA28" s="212"/>
      <c r="AB28" s="212"/>
      <c r="AC28" s="212"/>
      <c r="AD28" s="212"/>
      <c r="AE28" s="212"/>
      <c r="AF28" s="212"/>
      <c r="AG28" s="212" t="s">
        <v>908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56">
        <v>20</v>
      </c>
      <c r="B29" s="257" t="s">
        <v>933</v>
      </c>
      <c r="C29" s="269" t="s">
        <v>991</v>
      </c>
      <c r="D29" s="258" t="s">
        <v>221</v>
      </c>
      <c r="E29" s="259">
        <v>1</v>
      </c>
      <c r="F29" s="260"/>
      <c r="G29" s="261">
        <f>ROUND(E29*F29,2)</f>
        <v>0</v>
      </c>
      <c r="H29" s="235"/>
      <c r="I29" s="234">
        <f>ROUND(E29*H29,2)</f>
        <v>0</v>
      </c>
      <c r="J29" s="235"/>
      <c r="K29" s="234">
        <f>ROUND(E29*J29,2)</f>
        <v>0</v>
      </c>
      <c r="L29" s="234">
        <v>21</v>
      </c>
      <c r="M29" s="234">
        <f>G29*(1+L29/100)</f>
        <v>0</v>
      </c>
      <c r="N29" s="233">
        <v>0</v>
      </c>
      <c r="O29" s="233">
        <f>ROUND(E29*N29,2)</f>
        <v>0</v>
      </c>
      <c r="P29" s="233">
        <v>0</v>
      </c>
      <c r="Q29" s="233">
        <f>ROUND(E29*P29,2)</f>
        <v>0</v>
      </c>
      <c r="R29" s="234"/>
      <c r="S29" s="234" t="s">
        <v>222</v>
      </c>
      <c r="T29" s="234" t="s">
        <v>223</v>
      </c>
      <c r="U29" s="234">
        <v>0</v>
      </c>
      <c r="V29" s="234">
        <f>ROUND(E29*U29,2)</f>
        <v>0</v>
      </c>
      <c r="W29" s="234"/>
      <c r="X29" s="234" t="s">
        <v>233</v>
      </c>
      <c r="Y29" s="234" t="s">
        <v>225</v>
      </c>
      <c r="Z29" s="212"/>
      <c r="AA29" s="212"/>
      <c r="AB29" s="212"/>
      <c r="AC29" s="212"/>
      <c r="AD29" s="212"/>
      <c r="AE29" s="212"/>
      <c r="AF29" s="212"/>
      <c r="AG29" s="212" t="s">
        <v>908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0.399999999999999" outlineLevel="1" x14ac:dyDescent="0.25">
      <c r="A30" s="256">
        <v>21</v>
      </c>
      <c r="B30" s="257" t="s">
        <v>935</v>
      </c>
      <c r="C30" s="269" t="s">
        <v>992</v>
      </c>
      <c r="D30" s="258" t="s">
        <v>221</v>
      </c>
      <c r="E30" s="259">
        <v>2</v>
      </c>
      <c r="F30" s="260"/>
      <c r="G30" s="261">
        <f>ROUND(E30*F30,2)</f>
        <v>0</v>
      </c>
      <c r="H30" s="235"/>
      <c r="I30" s="234">
        <f>ROUND(E30*H30,2)</f>
        <v>0</v>
      </c>
      <c r="J30" s="235"/>
      <c r="K30" s="234">
        <f>ROUND(E30*J30,2)</f>
        <v>0</v>
      </c>
      <c r="L30" s="234">
        <v>21</v>
      </c>
      <c r="M30" s="234">
        <f>G30*(1+L30/100)</f>
        <v>0</v>
      </c>
      <c r="N30" s="233">
        <v>0</v>
      </c>
      <c r="O30" s="233">
        <f>ROUND(E30*N30,2)</f>
        <v>0</v>
      </c>
      <c r="P30" s="233">
        <v>0</v>
      </c>
      <c r="Q30" s="233">
        <f>ROUND(E30*P30,2)</f>
        <v>0</v>
      </c>
      <c r="R30" s="234"/>
      <c r="S30" s="234" t="s">
        <v>222</v>
      </c>
      <c r="T30" s="234" t="s">
        <v>223</v>
      </c>
      <c r="U30" s="234">
        <v>0</v>
      </c>
      <c r="V30" s="234">
        <f>ROUND(E30*U30,2)</f>
        <v>0</v>
      </c>
      <c r="W30" s="234"/>
      <c r="X30" s="234" t="s">
        <v>233</v>
      </c>
      <c r="Y30" s="234" t="s">
        <v>225</v>
      </c>
      <c r="Z30" s="212"/>
      <c r="AA30" s="212"/>
      <c r="AB30" s="212"/>
      <c r="AC30" s="212"/>
      <c r="AD30" s="212"/>
      <c r="AE30" s="212"/>
      <c r="AF30" s="212"/>
      <c r="AG30" s="212" t="s">
        <v>908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56">
        <v>22</v>
      </c>
      <c r="B31" s="257" t="s">
        <v>937</v>
      </c>
      <c r="C31" s="269" t="s">
        <v>991</v>
      </c>
      <c r="D31" s="258" t="s">
        <v>221</v>
      </c>
      <c r="E31" s="259">
        <v>2</v>
      </c>
      <c r="F31" s="260"/>
      <c r="G31" s="261">
        <f>ROUND(E31*F31,2)</f>
        <v>0</v>
      </c>
      <c r="H31" s="235"/>
      <c r="I31" s="234">
        <f>ROUND(E31*H31,2)</f>
        <v>0</v>
      </c>
      <c r="J31" s="235"/>
      <c r="K31" s="234">
        <f>ROUND(E31*J31,2)</f>
        <v>0</v>
      </c>
      <c r="L31" s="234">
        <v>21</v>
      </c>
      <c r="M31" s="234">
        <f>G31*(1+L31/100)</f>
        <v>0</v>
      </c>
      <c r="N31" s="233">
        <v>0</v>
      </c>
      <c r="O31" s="233">
        <f>ROUND(E31*N31,2)</f>
        <v>0</v>
      </c>
      <c r="P31" s="233">
        <v>0</v>
      </c>
      <c r="Q31" s="233">
        <f>ROUND(E31*P31,2)</f>
        <v>0</v>
      </c>
      <c r="R31" s="234"/>
      <c r="S31" s="234" t="s">
        <v>222</v>
      </c>
      <c r="T31" s="234" t="s">
        <v>223</v>
      </c>
      <c r="U31" s="234">
        <v>0</v>
      </c>
      <c r="V31" s="234">
        <f>ROUND(E31*U31,2)</f>
        <v>0</v>
      </c>
      <c r="W31" s="234"/>
      <c r="X31" s="234" t="s">
        <v>233</v>
      </c>
      <c r="Y31" s="234" t="s">
        <v>225</v>
      </c>
      <c r="Z31" s="212"/>
      <c r="AA31" s="212"/>
      <c r="AB31" s="212"/>
      <c r="AC31" s="212"/>
      <c r="AD31" s="212"/>
      <c r="AE31" s="212"/>
      <c r="AF31" s="212"/>
      <c r="AG31" s="212" t="s">
        <v>908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56">
        <v>23</v>
      </c>
      <c r="B32" s="257" t="s">
        <v>939</v>
      </c>
      <c r="C32" s="269" t="s">
        <v>993</v>
      </c>
      <c r="D32" s="258" t="s">
        <v>221</v>
      </c>
      <c r="E32" s="259">
        <v>1</v>
      </c>
      <c r="F32" s="260"/>
      <c r="G32" s="261">
        <f>ROUND(E32*F32,2)</f>
        <v>0</v>
      </c>
      <c r="H32" s="235"/>
      <c r="I32" s="234">
        <f>ROUND(E32*H32,2)</f>
        <v>0</v>
      </c>
      <c r="J32" s="235"/>
      <c r="K32" s="234">
        <f>ROUND(E32*J32,2)</f>
        <v>0</v>
      </c>
      <c r="L32" s="234">
        <v>21</v>
      </c>
      <c r="M32" s="234">
        <f>G32*(1+L32/100)</f>
        <v>0</v>
      </c>
      <c r="N32" s="233">
        <v>0</v>
      </c>
      <c r="O32" s="233">
        <f>ROUND(E32*N32,2)</f>
        <v>0</v>
      </c>
      <c r="P32" s="233">
        <v>0</v>
      </c>
      <c r="Q32" s="233">
        <f>ROUND(E32*P32,2)</f>
        <v>0</v>
      </c>
      <c r="R32" s="234"/>
      <c r="S32" s="234" t="s">
        <v>222</v>
      </c>
      <c r="T32" s="234" t="s">
        <v>223</v>
      </c>
      <c r="U32" s="234">
        <v>0</v>
      </c>
      <c r="V32" s="234">
        <f>ROUND(E32*U32,2)</f>
        <v>0</v>
      </c>
      <c r="W32" s="234"/>
      <c r="X32" s="234" t="s">
        <v>233</v>
      </c>
      <c r="Y32" s="234" t="s">
        <v>225</v>
      </c>
      <c r="Z32" s="212"/>
      <c r="AA32" s="212"/>
      <c r="AB32" s="212"/>
      <c r="AC32" s="212"/>
      <c r="AD32" s="212"/>
      <c r="AE32" s="212"/>
      <c r="AF32" s="212"/>
      <c r="AG32" s="212" t="s">
        <v>908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56">
        <v>24</v>
      </c>
      <c r="B33" s="257" t="s">
        <v>941</v>
      </c>
      <c r="C33" s="269" t="s">
        <v>985</v>
      </c>
      <c r="D33" s="258" t="s">
        <v>221</v>
      </c>
      <c r="E33" s="259">
        <v>1</v>
      </c>
      <c r="F33" s="260"/>
      <c r="G33" s="261">
        <f>ROUND(E33*F33,2)</f>
        <v>0</v>
      </c>
      <c r="H33" s="235"/>
      <c r="I33" s="234">
        <f>ROUND(E33*H33,2)</f>
        <v>0</v>
      </c>
      <c r="J33" s="235"/>
      <c r="K33" s="234">
        <f>ROUND(E33*J33,2)</f>
        <v>0</v>
      </c>
      <c r="L33" s="234">
        <v>21</v>
      </c>
      <c r="M33" s="234">
        <f>G33*(1+L33/100)</f>
        <v>0</v>
      </c>
      <c r="N33" s="233">
        <v>0</v>
      </c>
      <c r="O33" s="233">
        <f>ROUND(E33*N33,2)</f>
        <v>0</v>
      </c>
      <c r="P33" s="233">
        <v>0</v>
      </c>
      <c r="Q33" s="233">
        <f>ROUND(E33*P33,2)</f>
        <v>0</v>
      </c>
      <c r="R33" s="234"/>
      <c r="S33" s="234" t="s">
        <v>222</v>
      </c>
      <c r="T33" s="234" t="s">
        <v>223</v>
      </c>
      <c r="U33" s="234">
        <v>0</v>
      </c>
      <c r="V33" s="234">
        <f>ROUND(E33*U33,2)</f>
        <v>0</v>
      </c>
      <c r="W33" s="234"/>
      <c r="X33" s="234" t="s">
        <v>233</v>
      </c>
      <c r="Y33" s="234" t="s">
        <v>225</v>
      </c>
      <c r="Z33" s="212"/>
      <c r="AA33" s="212"/>
      <c r="AB33" s="212"/>
      <c r="AC33" s="212"/>
      <c r="AD33" s="212"/>
      <c r="AE33" s="212"/>
      <c r="AF33" s="212"/>
      <c r="AG33" s="212" t="s">
        <v>908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5">
      <c r="A34" s="242" t="s">
        <v>217</v>
      </c>
      <c r="B34" s="243" t="s">
        <v>160</v>
      </c>
      <c r="C34" s="265" t="s">
        <v>161</v>
      </c>
      <c r="D34" s="244"/>
      <c r="E34" s="245"/>
      <c r="F34" s="246"/>
      <c r="G34" s="247">
        <f>SUMIF(AG35:AG43,"&lt;&gt;NOR",G35:G43)</f>
        <v>0</v>
      </c>
      <c r="H34" s="241"/>
      <c r="I34" s="241">
        <f>SUM(I35:I43)</f>
        <v>0</v>
      </c>
      <c r="J34" s="241"/>
      <c r="K34" s="241">
        <f>SUM(K35:K43)</f>
        <v>0</v>
      </c>
      <c r="L34" s="241"/>
      <c r="M34" s="241">
        <f>SUM(M35:M43)</f>
        <v>0</v>
      </c>
      <c r="N34" s="240"/>
      <c r="O34" s="240">
        <f>SUM(O35:O43)</f>
        <v>7.0000000000000007E-2</v>
      </c>
      <c r="P34" s="240"/>
      <c r="Q34" s="240">
        <f>SUM(Q35:Q43)</f>
        <v>0</v>
      </c>
      <c r="R34" s="241"/>
      <c r="S34" s="241"/>
      <c r="T34" s="241"/>
      <c r="U34" s="241"/>
      <c r="V34" s="241">
        <f>SUM(V35:V43)</f>
        <v>44.36</v>
      </c>
      <c r="W34" s="241"/>
      <c r="X34" s="241"/>
      <c r="Y34" s="241"/>
      <c r="AG34" t="s">
        <v>218</v>
      </c>
    </row>
    <row r="35" spans="1:60" outlineLevel="1" x14ac:dyDescent="0.25">
      <c r="A35" s="249">
        <v>25</v>
      </c>
      <c r="B35" s="250" t="s">
        <v>998</v>
      </c>
      <c r="C35" s="266" t="s">
        <v>999</v>
      </c>
      <c r="D35" s="251" t="s">
        <v>231</v>
      </c>
      <c r="E35" s="252">
        <v>26</v>
      </c>
      <c r="F35" s="253"/>
      <c r="G35" s="254">
        <f>ROUND(E35*F35,2)</f>
        <v>0</v>
      </c>
      <c r="H35" s="235"/>
      <c r="I35" s="234">
        <f>ROUND(E35*H35,2)</f>
        <v>0</v>
      </c>
      <c r="J35" s="235"/>
      <c r="K35" s="234">
        <f>ROUND(E35*J35,2)</f>
        <v>0</v>
      </c>
      <c r="L35" s="234">
        <v>21</v>
      </c>
      <c r="M35" s="234">
        <f>G35*(1+L35/100)</f>
        <v>0</v>
      </c>
      <c r="N35" s="233">
        <v>6.7000000000000002E-4</v>
      </c>
      <c r="O35" s="233">
        <f>ROUND(E35*N35,2)</f>
        <v>0.02</v>
      </c>
      <c r="P35" s="233">
        <v>0</v>
      </c>
      <c r="Q35" s="233">
        <f>ROUND(E35*P35,2)</f>
        <v>0</v>
      </c>
      <c r="R35" s="234"/>
      <c r="S35" s="234" t="s">
        <v>222</v>
      </c>
      <c r="T35" s="234" t="s">
        <v>335</v>
      </c>
      <c r="U35" s="234">
        <v>0.29508000000000001</v>
      </c>
      <c r="V35" s="234">
        <f>ROUND(E35*U35,2)</f>
        <v>7.67</v>
      </c>
      <c r="W35" s="234"/>
      <c r="X35" s="234" t="s">
        <v>233</v>
      </c>
      <c r="Y35" s="234" t="s">
        <v>225</v>
      </c>
      <c r="Z35" s="212"/>
      <c r="AA35" s="212"/>
      <c r="AB35" s="212"/>
      <c r="AC35" s="212"/>
      <c r="AD35" s="212"/>
      <c r="AE35" s="212"/>
      <c r="AF35" s="212"/>
      <c r="AG35" s="212" t="s">
        <v>234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5">
      <c r="A36" s="230"/>
      <c r="B36" s="231"/>
      <c r="C36" s="267" t="s">
        <v>1000</v>
      </c>
      <c r="D36" s="255"/>
      <c r="E36" s="255"/>
      <c r="F36" s="255"/>
      <c r="G36" s="255"/>
      <c r="H36" s="234"/>
      <c r="I36" s="234"/>
      <c r="J36" s="234"/>
      <c r="K36" s="234"/>
      <c r="L36" s="234"/>
      <c r="M36" s="234"/>
      <c r="N36" s="233"/>
      <c r="O36" s="233"/>
      <c r="P36" s="233"/>
      <c r="Q36" s="233"/>
      <c r="R36" s="234"/>
      <c r="S36" s="234"/>
      <c r="T36" s="234"/>
      <c r="U36" s="234"/>
      <c r="V36" s="234"/>
      <c r="W36" s="234"/>
      <c r="X36" s="234"/>
      <c r="Y36" s="234"/>
      <c r="Z36" s="212"/>
      <c r="AA36" s="212"/>
      <c r="AB36" s="212"/>
      <c r="AC36" s="212"/>
      <c r="AD36" s="212"/>
      <c r="AE36" s="212"/>
      <c r="AF36" s="212"/>
      <c r="AG36" s="212" t="s">
        <v>228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9">
        <v>26</v>
      </c>
      <c r="B37" s="250" t="s">
        <v>1001</v>
      </c>
      <c r="C37" s="266" t="s">
        <v>1002</v>
      </c>
      <c r="D37" s="251" t="s">
        <v>231</v>
      </c>
      <c r="E37" s="252">
        <v>50</v>
      </c>
      <c r="F37" s="253"/>
      <c r="G37" s="254">
        <f>ROUND(E37*F37,2)</f>
        <v>0</v>
      </c>
      <c r="H37" s="235"/>
      <c r="I37" s="234">
        <f>ROUND(E37*H37,2)</f>
        <v>0</v>
      </c>
      <c r="J37" s="235"/>
      <c r="K37" s="234">
        <f>ROUND(E37*J37,2)</f>
        <v>0</v>
      </c>
      <c r="L37" s="234">
        <v>21</v>
      </c>
      <c r="M37" s="234">
        <f>G37*(1+L37/100)</f>
        <v>0</v>
      </c>
      <c r="N37" s="233">
        <v>1.06E-3</v>
      </c>
      <c r="O37" s="233">
        <f>ROUND(E37*N37,2)</f>
        <v>0.05</v>
      </c>
      <c r="P37" s="233">
        <v>0</v>
      </c>
      <c r="Q37" s="233">
        <f>ROUND(E37*P37,2)</f>
        <v>0</v>
      </c>
      <c r="R37" s="234"/>
      <c r="S37" s="234" t="s">
        <v>222</v>
      </c>
      <c r="T37" s="234" t="s">
        <v>335</v>
      </c>
      <c r="U37" s="234">
        <v>0.33262999999999998</v>
      </c>
      <c r="V37" s="234">
        <f>ROUND(E37*U37,2)</f>
        <v>16.63</v>
      </c>
      <c r="W37" s="234"/>
      <c r="X37" s="234" t="s">
        <v>233</v>
      </c>
      <c r="Y37" s="234" t="s">
        <v>225</v>
      </c>
      <c r="Z37" s="212"/>
      <c r="AA37" s="212"/>
      <c r="AB37" s="212"/>
      <c r="AC37" s="212"/>
      <c r="AD37" s="212"/>
      <c r="AE37" s="212"/>
      <c r="AF37" s="212"/>
      <c r="AG37" s="212" t="s">
        <v>234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5">
      <c r="A38" s="230"/>
      <c r="B38" s="231"/>
      <c r="C38" s="267" t="s">
        <v>1000</v>
      </c>
      <c r="D38" s="255"/>
      <c r="E38" s="255"/>
      <c r="F38" s="255"/>
      <c r="G38" s="255"/>
      <c r="H38" s="234"/>
      <c r="I38" s="234"/>
      <c r="J38" s="234"/>
      <c r="K38" s="234"/>
      <c r="L38" s="234"/>
      <c r="M38" s="234"/>
      <c r="N38" s="233"/>
      <c r="O38" s="233"/>
      <c r="P38" s="233"/>
      <c r="Q38" s="233"/>
      <c r="R38" s="234"/>
      <c r="S38" s="234"/>
      <c r="T38" s="234"/>
      <c r="U38" s="234"/>
      <c r="V38" s="234"/>
      <c r="W38" s="234"/>
      <c r="X38" s="234"/>
      <c r="Y38" s="234"/>
      <c r="Z38" s="212"/>
      <c r="AA38" s="212"/>
      <c r="AB38" s="212"/>
      <c r="AC38" s="212"/>
      <c r="AD38" s="212"/>
      <c r="AE38" s="212"/>
      <c r="AF38" s="212"/>
      <c r="AG38" s="212" t="s">
        <v>228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0.399999999999999" outlineLevel="1" x14ac:dyDescent="0.25">
      <c r="A39" s="256">
        <v>27</v>
      </c>
      <c r="B39" s="257" t="s">
        <v>1003</v>
      </c>
      <c r="C39" s="269" t="s">
        <v>1004</v>
      </c>
      <c r="D39" s="258" t="s">
        <v>247</v>
      </c>
      <c r="E39" s="259">
        <v>10</v>
      </c>
      <c r="F39" s="260"/>
      <c r="G39" s="261">
        <f>ROUND(E39*F39,2)</f>
        <v>0</v>
      </c>
      <c r="H39" s="235"/>
      <c r="I39" s="234">
        <f>ROUND(E39*H39,2)</f>
        <v>0</v>
      </c>
      <c r="J39" s="235"/>
      <c r="K39" s="234">
        <f>ROUND(E39*J39,2)</f>
        <v>0</v>
      </c>
      <c r="L39" s="234">
        <v>21</v>
      </c>
      <c r="M39" s="234">
        <f>G39*(1+L39/100)</f>
        <v>0</v>
      </c>
      <c r="N39" s="233">
        <v>0</v>
      </c>
      <c r="O39" s="233">
        <f>ROUND(E39*N39,2)</f>
        <v>0</v>
      </c>
      <c r="P39" s="233">
        <v>0</v>
      </c>
      <c r="Q39" s="233">
        <f>ROUND(E39*P39,2)</f>
        <v>0</v>
      </c>
      <c r="R39" s="234"/>
      <c r="S39" s="234" t="s">
        <v>232</v>
      </c>
      <c r="T39" s="234" t="s">
        <v>335</v>
      </c>
      <c r="U39" s="234">
        <v>0.05</v>
      </c>
      <c r="V39" s="234">
        <f>ROUND(E39*U39,2)</f>
        <v>0.5</v>
      </c>
      <c r="W39" s="234"/>
      <c r="X39" s="234" t="s">
        <v>233</v>
      </c>
      <c r="Y39" s="234" t="s">
        <v>225</v>
      </c>
      <c r="Z39" s="212"/>
      <c r="AA39" s="212"/>
      <c r="AB39" s="212"/>
      <c r="AC39" s="212"/>
      <c r="AD39" s="212"/>
      <c r="AE39" s="212"/>
      <c r="AF39" s="212"/>
      <c r="AG39" s="212" t="s">
        <v>234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0.399999999999999" outlineLevel="1" x14ac:dyDescent="0.25">
      <c r="A40" s="256">
        <v>28</v>
      </c>
      <c r="B40" s="257" t="s">
        <v>1005</v>
      </c>
      <c r="C40" s="269" t="s">
        <v>1006</v>
      </c>
      <c r="D40" s="258" t="s">
        <v>247</v>
      </c>
      <c r="E40" s="259">
        <v>25</v>
      </c>
      <c r="F40" s="260"/>
      <c r="G40" s="261">
        <f>ROUND(E40*F40,2)</f>
        <v>0</v>
      </c>
      <c r="H40" s="235"/>
      <c r="I40" s="234">
        <f>ROUND(E40*H40,2)</f>
        <v>0</v>
      </c>
      <c r="J40" s="235"/>
      <c r="K40" s="234">
        <f>ROUND(E40*J40,2)</f>
        <v>0</v>
      </c>
      <c r="L40" s="234">
        <v>21</v>
      </c>
      <c r="M40" s="234">
        <f>G40*(1+L40/100)</f>
        <v>0</v>
      </c>
      <c r="N40" s="233">
        <v>0</v>
      </c>
      <c r="O40" s="233">
        <f>ROUND(E40*N40,2)</f>
        <v>0</v>
      </c>
      <c r="P40" s="233">
        <v>0</v>
      </c>
      <c r="Q40" s="233">
        <f>ROUND(E40*P40,2)</f>
        <v>0</v>
      </c>
      <c r="R40" s="234"/>
      <c r="S40" s="234" t="s">
        <v>232</v>
      </c>
      <c r="T40" s="234" t="s">
        <v>335</v>
      </c>
      <c r="U40" s="234">
        <v>7.0000000000000007E-2</v>
      </c>
      <c r="V40" s="234">
        <f>ROUND(E40*U40,2)</f>
        <v>1.75</v>
      </c>
      <c r="W40" s="234"/>
      <c r="X40" s="234" t="s">
        <v>233</v>
      </c>
      <c r="Y40" s="234" t="s">
        <v>225</v>
      </c>
      <c r="Z40" s="212"/>
      <c r="AA40" s="212"/>
      <c r="AB40" s="212"/>
      <c r="AC40" s="212"/>
      <c r="AD40" s="212"/>
      <c r="AE40" s="212"/>
      <c r="AF40" s="212"/>
      <c r="AG40" s="212" t="s">
        <v>234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56">
        <v>29</v>
      </c>
      <c r="B41" s="257" t="s">
        <v>1007</v>
      </c>
      <c r="C41" s="269" t="s">
        <v>1008</v>
      </c>
      <c r="D41" s="258" t="s">
        <v>247</v>
      </c>
      <c r="E41" s="259">
        <v>78</v>
      </c>
      <c r="F41" s="260"/>
      <c r="G41" s="261">
        <f>ROUND(E41*F41,2)</f>
        <v>0</v>
      </c>
      <c r="H41" s="235"/>
      <c r="I41" s="234">
        <f>ROUND(E41*H41,2)</f>
        <v>0</v>
      </c>
      <c r="J41" s="235"/>
      <c r="K41" s="234">
        <f>ROUND(E41*J41,2)</f>
        <v>0</v>
      </c>
      <c r="L41" s="234">
        <v>21</v>
      </c>
      <c r="M41" s="234">
        <f>G41*(1+L41/100)</f>
        <v>0</v>
      </c>
      <c r="N41" s="233">
        <v>3.0000000000000001E-5</v>
      </c>
      <c r="O41" s="233">
        <f>ROUND(E41*N41,2)</f>
        <v>0</v>
      </c>
      <c r="P41" s="233">
        <v>0</v>
      </c>
      <c r="Q41" s="233">
        <f>ROUND(E41*P41,2)</f>
        <v>0</v>
      </c>
      <c r="R41" s="234"/>
      <c r="S41" s="234" t="s">
        <v>232</v>
      </c>
      <c r="T41" s="234" t="s">
        <v>335</v>
      </c>
      <c r="U41" s="234">
        <v>0.22700000000000001</v>
      </c>
      <c r="V41" s="234">
        <f>ROUND(E41*U41,2)</f>
        <v>17.71</v>
      </c>
      <c r="W41" s="234"/>
      <c r="X41" s="234" t="s">
        <v>233</v>
      </c>
      <c r="Y41" s="234" t="s">
        <v>225</v>
      </c>
      <c r="Z41" s="212"/>
      <c r="AA41" s="212"/>
      <c r="AB41" s="212"/>
      <c r="AC41" s="212"/>
      <c r="AD41" s="212"/>
      <c r="AE41" s="212"/>
      <c r="AF41" s="212"/>
      <c r="AG41" s="212" t="s">
        <v>234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56">
        <v>30</v>
      </c>
      <c r="B42" s="257" t="s">
        <v>1009</v>
      </c>
      <c r="C42" s="269" t="s">
        <v>1010</v>
      </c>
      <c r="D42" s="258" t="s">
        <v>1011</v>
      </c>
      <c r="E42" s="259">
        <v>17238</v>
      </c>
      <c r="F42" s="260"/>
      <c r="G42" s="261">
        <f>ROUND(E42*F42,2)</f>
        <v>0</v>
      </c>
      <c r="H42" s="235"/>
      <c r="I42" s="234">
        <f>ROUND(E42*H42,2)</f>
        <v>0</v>
      </c>
      <c r="J42" s="235"/>
      <c r="K42" s="234">
        <f>ROUND(E42*J42,2)</f>
        <v>0</v>
      </c>
      <c r="L42" s="234">
        <v>21</v>
      </c>
      <c r="M42" s="234">
        <f>G42*(1+L42/100)</f>
        <v>0</v>
      </c>
      <c r="N42" s="233">
        <v>0</v>
      </c>
      <c r="O42" s="233">
        <f>ROUND(E42*N42,2)</f>
        <v>0</v>
      </c>
      <c r="P42" s="233">
        <v>0</v>
      </c>
      <c r="Q42" s="233">
        <f>ROUND(E42*P42,2)</f>
        <v>0</v>
      </c>
      <c r="R42" s="234" t="s">
        <v>259</v>
      </c>
      <c r="S42" s="234" t="s">
        <v>232</v>
      </c>
      <c r="T42" s="234" t="s">
        <v>436</v>
      </c>
      <c r="U42" s="234">
        <v>0</v>
      </c>
      <c r="V42" s="234">
        <f>ROUND(E42*U42,2)</f>
        <v>0</v>
      </c>
      <c r="W42" s="234"/>
      <c r="X42" s="234" t="s">
        <v>260</v>
      </c>
      <c r="Y42" s="234" t="s">
        <v>225</v>
      </c>
      <c r="Z42" s="212"/>
      <c r="AA42" s="212"/>
      <c r="AB42" s="212"/>
      <c r="AC42" s="212"/>
      <c r="AD42" s="212"/>
      <c r="AE42" s="212"/>
      <c r="AF42" s="212"/>
      <c r="AG42" s="212" t="s">
        <v>261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56">
        <v>31</v>
      </c>
      <c r="B43" s="257" t="s">
        <v>1012</v>
      </c>
      <c r="C43" s="269" t="s">
        <v>1013</v>
      </c>
      <c r="D43" s="258" t="s">
        <v>239</v>
      </c>
      <c r="E43" s="259">
        <v>7.2760000000000005E-2</v>
      </c>
      <c r="F43" s="260"/>
      <c r="G43" s="261">
        <f>ROUND(E43*F43,2)</f>
        <v>0</v>
      </c>
      <c r="H43" s="235"/>
      <c r="I43" s="234">
        <f>ROUND(E43*H43,2)</f>
        <v>0</v>
      </c>
      <c r="J43" s="235"/>
      <c r="K43" s="234">
        <f>ROUND(E43*J43,2)</f>
        <v>0</v>
      </c>
      <c r="L43" s="234">
        <v>21</v>
      </c>
      <c r="M43" s="234">
        <f>G43*(1+L43/100)</f>
        <v>0</v>
      </c>
      <c r="N43" s="233">
        <v>0</v>
      </c>
      <c r="O43" s="233">
        <f>ROUND(E43*N43,2)</f>
        <v>0</v>
      </c>
      <c r="P43" s="233">
        <v>0</v>
      </c>
      <c r="Q43" s="233">
        <f>ROUND(E43*P43,2)</f>
        <v>0</v>
      </c>
      <c r="R43" s="234"/>
      <c r="S43" s="234" t="s">
        <v>232</v>
      </c>
      <c r="T43" s="234" t="s">
        <v>335</v>
      </c>
      <c r="U43" s="234">
        <v>1.379</v>
      </c>
      <c r="V43" s="234">
        <f>ROUND(E43*U43,2)</f>
        <v>0.1</v>
      </c>
      <c r="W43" s="234"/>
      <c r="X43" s="234" t="s">
        <v>400</v>
      </c>
      <c r="Y43" s="234" t="s">
        <v>225</v>
      </c>
      <c r="Z43" s="212"/>
      <c r="AA43" s="212"/>
      <c r="AB43" s="212"/>
      <c r="AC43" s="212"/>
      <c r="AD43" s="212"/>
      <c r="AE43" s="212"/>
      <c r="AF43" s="212"/>
      <c r="AG43" s="212" t="s">
        <v>401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5">
      <c r="A44" s="242" t="s">
        <v>217</v>
      </c>
      <c r="B44" s="243" t="s">
        <v>162</v>
      </c>
      <c r="C44" s="265" t="s">
        <v>163</v>
      </c>
      <c r="D44" s="244"/>
      <c r="E44" s="245"/>
      <c r="F44" s="246"/>
      <c r="G44" s="247">
        <f>SUMIF(AG45:AG60,"&lt;&gt;NOR",G45:G60)</f>
        <v>0</v>
      </c>
      <c r="H44" s="241"/>
      <c r="I44" s="241">
        <f>SUM(I45:I60)</f>
        <v>0</v>
      </c>
      <c r="J44" s="241"/>
      <c r="K44" s="241">
        <f>SUM(K45:K60)</f>
        <v>0</v>
      </c>
      <c r="L44" s="241"/>
      <c r="M44" s="241">
        <f>SUM(M45:M60)</f>
        <v>0</v>
      </c>
      <c r="N44" s="240"/>
      <c r="O44" s="240">
        <f>SUM(O45:O60)</f>
        <v>6.0000000000000005E-2</v>
      </c>
      <c r="P44" s="240"/>
      <c r="Q44" s="240">
        <f>SUM(Q45:Q60)</f>
        <v>0</v>
      </c>
      <c r="R44" s="241"/>
      <c r="S44" s="241"/>
      <c r="T44" s="241"/>
      <c r="U44" s="241"/>
      <c r="V44" s="241">
        <f>SUM(V45:V60)</f>
        <v>31.22</v>
      </c>
      <c r="W44" s="241"/>
      <c r="X44" s="241"/>
      <c r="Y44" s="241"/>
      <c r="AG44" t="s">
        <v>218</v>
      </c>
    </row>
    <row r="45" spans="1:60" outlineLevel="1" x14ac:dyDescent="0.25">
      <c r="A45" s="249">
        <v>32</v>
      </c>
      <c r="B45" s="250" t="s">
        <v>1014</v>
      </c>
      <c r="C45" s="266" t="s">
        <v>1015</v>
      </c>
      <c r="D45" s="251" t="s">
        <v>231</v>
      </c>
      <c r="E45" s="252">
        <v>80</v>
      </c>
      <c r="F45" s="253"/>
      <c r="G45" s="254">
        <f>ROUND(E45*F45,2)</f>
        <v>0</v>
      </c>
      <c r="H45" s="235"/>
      <c r="I45" s="234">
        <f>ROUND(E45*H45,2)</f>
        <v>0</v>
      </c>
      <c r="J45" s="235"/>
      <c r="K45" s="234">
        <f>ROUND(E45*J45,2)</f>
        <v>0</v>
      </c>
      <c r="L45" s="234">
        <v>21</v>
      </c>
      <c r="M45" s="234">
        <f>G45*(1+L45/100)</f>
        <v>0</v>
      </c>
      <c r="N45" s="233">
        <v>6.6E-4</v>
      </c>
      <c r="O45" s="233">
        <f>ROUND(E45*N45,2)</f>
        <v>0.05</v>
      </c>
      <c r="P45" s="233">
        <v>0</v>
      </c>
      <c r="Q45" s="233">
        <f>ROUND(E45*P45,2)</f>
        <v>0</v>
      </c>
      <c r="R45" s="234"/>
      <c r="S45" s="234" t="s">
        <v>232</v>
      </c>
      <c r="T45" s="234" t="s">
        <v>335</v>
      </c>
      <c r="U45" s="234">
        <v>0.34599999999999997</v>
      </c>
      <c r="V45" s="234">
        <f>ROUND(E45*U45,2)</f>
        <v>27.68</v>
      </c>
      <c r="W45" s="234"/>
      <c r="X45" s="234" t="s">
        <v>233</v>
      </c>
      <c r="Y45" s="234" t="s">
        <v>225</v>
      </c>
      <c r="Z45" s="212"/>
      <c r="AA45" s="212"/>
      <c r="AB45" s="212"/>
      <c r="AC45" s="212"/>
      <c r="AD45" s="212"/>
      <c r="AE45" s="212"/>
      <c r="AF45" s="212"/>
      <c r="AG45" s="212" t="s">
        <v>234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5">
      <c r="A46" s="230"/>
      <c r="B46" s="231"/>
      <c r="C46" s="268" t="s">
        <v>1016</v>
      </c>
      <c r="D46" s="236"/>
      <c r="E46" s="237">
        <v>30</v>
      </c>
      <c r="F46" s="234"/>
      <c r="G46" s="234"/>
      <c r="H46" s="234"/>
      <c r="I46" s="234"/>
      <c r="J46" s="234"/>
      <c r="K46" s="234"/>
      <c r="L46" s="234"/>
      <c r="M46" s="234"/>
      <c r="N46" s="233"/>
      <c r="O46" s="233"/>
      <c r="P46" s="233"/>
      <c r="Q46" s="233"/>
      <c r="R46" s="234"/>
      <c r="S46" s="234"/>
      <c r="T46" s="234"/>
      <c r="U46" s="234"/>
      <c r="V46" s="234"/>
      <c r="W46" s="234"/>
      <c r="X46" s="234"/>
      <c r="Y46" s="234"/>
      <c r="Z46" s="212"/>
      <c r="AA46" s="212"/>
      <c r="AB46" s="212"/>
      <c r="AC46" s="212"/>
      <c r="AD46" s="212"/>
      <c r="AE46" s="212"/>
      <c r="AF46" s="212"/>
      <c r="AG46" s="212" t="s">
        <v>236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5">
      <c r="A47" s="230"/>
      <c r="B47" s="231"/>
      <c r="C47" s="268" t="s">
        <v>1017</v>
      </c>
      <c r="D47" s="236"/>
      <c r="E47" s="237">
        <v>50</v>
      </c>
      <c r="F47" s="234"/>
      <c r="G47" s="234"/>
      <c r="H47" s="234"/>
      <c r="I47" s="234"/>
      <c r="J47" s="234"/>
      <c r="K47" s="234"/>
      <c r="L47" s="234"/>
      <c r="M47" s="234"/>
      <c r="N47" s="233"/>
      <c r="O47" s="233"/>
      <c r="P47" s="233"/>
      <c r="Q47" s="233"/>
      <c r="R47" s="234"/>
      <c r="S47" s="234"/>
      <c r="T47" s="234"/>
      <c r="U47" s="234"/>
      <c r="V47" s="234"/>
      <c r="W47" s="234"/>
      <c r="X47" s="234"/>
      <c r="Y47" s="234"/>
      <c r="Z47" s="212"/>
      <c r="AA47" s="212"/>
      <c r="AB47" s="212"/>
      <c r="AC47" s="212"/>
      <c r="AD47" s="212"/>
      <c r="AE47" s="212"/>
      <c r="AF47" s="212"/>
      <c r="AG47" s="212" t="s">
        <v>236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9">
        <v>33</v>
      </c>
      <c r="B48" s="250" t="s">
        <v>1018</v>
      </c>
      <c r="C48" s="266" t="s">
        <v>1019</v>
      </c>
      <c r="D48" s="251" t="s">
        <v>231</v>
      </c>
      <c r="E48" s="252">
        <v>30.9</v>
      </c>
      <c r="F48" s="253"/>
      <c r="G48" s="254">
        <f>ROUND(E48*F48,2)</f>
        <v>0</v>
      </c>
      <c r="H48" s="235"/>
      <c r="I48" s="234">
        <f>ROUND(E48*H48,2)</f>
        <v>0</v>
      </c>
      <c r="J48" s="235"/>
      <c r="K48" s="234">
        <f>ROUND(E48*J48,2)</f>
        <v>0</v>
      </c>
      <c r="L48" s="234">
        <v>21</v>
      </c>
      <c r="M48" s="234">
        <f>G48*(1+L48/100)</f>
        <v>0</v>
      </c>
      <c r="N48" s="233">
        <v>1.3999999999999999E-4</v>
      </c>
      <c r="O48" s="233">
        <f>ROUND(E48*N48,2)</f>
        <v>0</v>
      </c>
      <c r="P48" s="233">
        <v>0</v>
      </c>
      <c r="Q48" s="233">
        <f>ROUND(E48*P48,2)</f>
        <v>0</v>
      </c>
      <c r="R48" s="234" t="s">
        <v>259</v>
      </c>
      <c r="S48" s="234" t="s">
        <v>232</v>
      </c>
      <c r="T48" s="234" t="s">
        <v>335</v>
      </c>
      <c r="U48" s="234">
        <v>0</v>
      </c>
      <c r="V48" s="234">
        <f>ROUND(E48*U48,2)</f>
        <v>0</v>
      </c>
      <c r="W48" s="234"/>
      <c r="X48" s="234" t="s">
        <v>260</v>
      </c>
      <c r="Y48" s="234" t="s">
        <v>225</v>
      </c>
      <c r="Z48" s="212"/>
      <c r="AA48" s="212"/>
      <c r="AB48" s="212"/>
      <c r="AC48" s="212"/>
      <c r="AD48" s="212"/>
      <c r="AE48" s="212"/>
      <c r="AF48" s="212"/>
      <c r="AG48" s="212" t="s">
        <v>261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5">
      <c r="A49" s="230"/>
      <c r="B49" s="231"/>
      <c r="C49" s="268" t="s">
        <v>1020</v>
      </c>
      <c r="D49" s="236"/>
      <c r="E49" s="237">
        <v>30.9</v>
      </c>
      <c r="F49" s="234"/>
      <c r="G49" s="234"/>
      <c r="H49" s="234"/>
      <c r="I49" s="234"/>
      <c r="J49" s="234"/>
      <c r="K49" s="234"/>
      <c r="L49" s="234"/>
      <c r="M49" s="234"/>
      <c r="N49" s="233"/>
      <c r="O49" s="233"/>
      <c r="P49" s="233"/>
      <c r="Q49" s="233"/>
      <c r="R49" s="234"/>
      <c r="S49" s="234"/>
      <c r="T49" s="234"/>
      <c r="U49" s="234"/>
      <c r="V49" s="234"/>
      <c r="W49" s="234"/>
      <c r="X49" s="234"/>
      <c r="Y49" s="234"/>
      <c r="Z49" s="212"/>
      <c r="AA49" s="212"/>
      <c r="AB49" s="212"/>
      <c r="AC49" s="212"/>
      <c r="AD49" s="212"/>
      <c r="AE49" s="212"/>
      <c r="AF49" s="212"/>
      <c r="AG49" s="212" t="s">
        <v>236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9">
        <v>34</v>
      </c>
      <c r="B50" s="250" t="s">
        <v>1021</v>
      </c>
      <c r="C50" s="266" t="s">
        <v>1022</v>
      </c>
      <c r="D50" s="251" t="s">
        <v>231</v>
      </c>
      <c r="E50" s="252">
        <v>51.5</v>
      </c>
      <c r="F50" s="253"/>
      <c r="G50" s="254">
        <f>ROUND(E50*F50,2)</f>
        <v>0</v>
      </c>
      <c r="H50" s="235"/>
      <c r="I50" s="234">
        <f>ROUND(E50*H50,2)</f>
        <v>0</v>
      </c>
      <c r="J50" s="235"/>
      <c r="K50" s="234">
        <f>ROUND(E50*J50,2)</f>
        <v>0</v>
      </c>
      <c r="L50" s="234">
        <v>21</v>
      </c>
      <c r="M50" s="234">
        <f>G50*(1+L50/100)</f>
        <v>0</v>
      </c>
      <c r="N50" s="233">
        <v>2.5000000000000001E-4</v>
      </c>
      <c r="O50" s="233">
        <f>ROUND(E50*N50,2)</f>
        <v>0.01</v>
      </c>
      <c r="P50" s="233">
        <v>0</v>
      </c>
      <c r="Q50" s="233">
        <f>ROUND(E50*P50,2)</f>
        <v>0</v>
      </c>
      <c r="R50" s="234" t="s">
        <v>259</v>
      </c>
      <c r="S50" s="234" t="s">
        <v>232</v>
      </c>
      <c r="T50" s="234" t="s">
        <v>335</v>
      </c>
      <c r="U50" s="234">
        <v>0</v>
      </c>
      <c r="V50" s="234">
        <f>ROUND(E50*U50,2)</f>
        <v>0</v>
      </c>
      <c r="W50" s="234"/>
      <c r="X50" s="234" t="s">
        <v>260</v>
      </c>
      <c r="Y50" s="234" t="s">
        <v>225</v>
      </c>
      <c r="Z50" s="212"/>
      <c r="AA50" s="212"/>
      <c r="AB50" s="212"/>
      <c r="AC50" s="212"/>
      <c r="AD50" s="212"/>
      <c r="AE50" s="212"/>
      <c r="AF50" s="212"/>
      <c r="AG50" s="212" t="s">
        <v>261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5">
      <c r="A51" s="230"/>
      <c r="B51" s="231"/>
      <c r="C51" s="268" t="s">
        <v>1023</v>
      </c>
      <c r="D51" s="236"/>
      <c r="E51" s="237">
        <v>51.5</v>
      </c>
      <c r="F51" s="234"/>
      <c r="G51" s="234"/>
      <c r="H51" s="234"/>
      <c r="I51" s="234"/>
      <c r="J51" s="234"/>
      <c r="K51" s="234"/>
      <c r="L51" s="234"/>
      <c r="M51" s="234"/>
      <c r="N51" s="233"/>
      <c r="O51" s="233"/>
      <c r="P51" s="233"/>
      <c r="Q51" s="233"/>
      <c r="R51" s="234"/>
      <c r="S51" s="234"/>
      <c r="T51" s="234"/>
      <c r="U51" s="234"/>
      <c r="V51" s="234"/>
      <c r="W51" s="234"/>
      <c r="X51" s="234"/>
      <c r="Y51" s="234"/>
      <c r="Z51" s="212"/>
      <c r="AA51" s="212"/>
      <c r="AB51" s="212"/>
      <c r="AC51" s="212"/>
      <c r="AD51" s="212"/>
      <c r="AE51" s="212"/>
      <c r="AF51" s="212"/>
      <c r="AG51" s="212" t="s">
        <v>236</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9">
        <v>35</v>
      </c>
      <c r="B52" s="250" t="s">
        <v>1024</v>
      </c>
      <c r="C52" s="266" t="s">
        <v>1025</v>
      </c>
      <c r="D52" s="251" t="s">
        <v>247</v>
      </c>
      <c r="E52" s="252">
        <v>80</v>
      </c>
      <c r="F52" s="253"/>
      <c r="G52" s="254">
        <f>ROUND(E52*F52,2)</f>
        <v>0</v>
      </c>
      <c r="H52" s="235"/>
      <c r="I52" s="234">
        <f>ROUND(E52*H52,2)</f>
        <v>0</v>
      </c>
      <c r="J52" s="235"/>
      <c r="K52" s="234">
        <f>ROUND(E52*J52,2)</f>
        <v>0</v>
      </c>
      <c r="L52" s="234">
        <v>21</v>
      </c>
      <c r="M52" s="234">
        <f>G52*(1+L52/100)</f>
        <v>0</v>
      </c>
      <c r="N52" s="233">
        <v>0</v>
      </c>
      <c r="O52" s="233">
        <f>ROUND(E52*N52,2)</f>
        <v>0</v>
      </c>
      <c r="P52" s="233">
        <v>0</v>
      </c>
      <c r="Q52" s="233">
        <f>ROUND(E52*P52,2)</f>
        <v>0</v>
      </c>
      <c r="R52" s="234"/>
      <c r="S52" s="234" t="s">
        <v>232</v>
      </c>
      <c r="T52" s="234" t="s">
        <v>335</v>
      </c>
      <c r="U52" s="234">
        <v>4.138E-2</v>
      </c>
      <c r="V52" s="234">
        <f>ROUND(E52*U52,2)</f>
        <v>3.31</v>
      </c>
      <c r="W52" s="234"/>
      <c r="X52" s="234" t="s">
        <v>233</v>
      </c>
      <c r="Y52" s="234" t="s">
        <v>225</v>
      </c>
      <c r="Z52" s="212"/>
      <c r="AA52" s="212"/>
      <c r="AB52" s="212"/>
      <c r="AC52" s="212"/>
      <c r="AD52" s="212"/>
      <c r="AE52" s="212"/>
      <c r="AF52" s="212"/>
      <c r="AG52" s="212" t="s">
        <v>234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5">
      <c r="A53" s="230"/>
      <c r="B53" s="231"/>
      <c r="C53" s="268" t="s">
        <v>1026</v>
      </c>
      <c r="D53" s="236"/>
      <c r="E53" s="237">
        <v>80</v>
      </c>
      <c r="F53" s="234"/>
      <c r="G53" s="234"/>
      <c r="H53" s="234"/>
      <c r="I53" s="234"/>
      <c r="J53" s="234"/>
      <c r="K53" s="234"/>
      <c r="L53" s="234"/>
      <c r="M53" s="234"/>
      <c r="N53" s="233"/>
      <c r="O53" s="233"/>
      <c r="P53" s="233"/>
      <c r="Q53" s="233"/>
      <c r="R53" s="234"/>
      <c r="S53" s="234"/>
      <c r="T53" s="234"/>
      <c r="U53" s="234"/>
      <c r="V53" s="234"/>
      <c r="W53" s="234"/>
      <c r="X53" s="234"/>
      <c r="Y53" s="234"/>
      <c r="Z53" s="212"/>
      <c r="AA53" s="212"/>
      <c r="AB53" s="212"/>
      <c r="AC53" s="212"/>
      <c r="AD53" s="212"/>
      <c r="AE53" s="212"/>
      <c r="AF53" s="212"/>
      <c r="AG53" s="212" t="s">
        <v>236</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56">
        <v>36</v>
      </c>
      <c r="B54" s="257" t="s">
        <v>1027</v>
      </c>
      <c r="C54" s="269" t="s">
        <v>1028</v>
      </c>
      <c r="D54" s="258" t="s">
        <v>247</v>
      </c>
      <c r="E54" s="259">
        <v>80</v>
      </c>
      <c r="F54" s="260"/>
      <c r="G54" s="261">
        <f>ROUND(E54*F54,2)</f>
        <v>0</v>
      </c>
      <c r="H54" s="235"/>
      <c r="I54" s="234">
        <f>ROUND(E54*H54,2)</f>
        <v>0</v>
      </c>
      <c r="J54" s="235"/>
      <c r="K54" s="234">
        <f>ROUND(E54*J54,2)</f>
        <v>0</v>
      </c>
      <c r="L54" s="234">
        <v>21</v>
      </c>
      <c r="M54" s="234">
        <f>G54*(1+L54/100)</f>
        <v>0</v>
      </c>
      <c r="N54" s="233">
        <v>0</v>
      </c>
      <c r="O54" s="233">
        <f>ROUND(E54*N54,2)</f>
        <v>0</v>
      </c>
      <c r="P54" s="233">
        <v>0</v>
      </c>
      <c r="Q54" s="233">
        <f>ROUND(E54*P54,2)</f>
        <v>0</v>
      </c>
      <c r="R54" s="234" t="s">
        <v>259</v>
      </c>
      <c r="S54" s="234" t="s">
        <v>232</v>
      </c>
      <c r="T54" s="234" t="s">
        <v>335</v>
      </c>
      <c r="U54" s="234">
        <v>0</v>
      </c>
      <c r="V54" s="234">
        <f>ROUND(E54*U54,2)</f>
        <v>0</v>
      </c>
      <c r="W54" s="234"/>
      <c r="X54" s="234" t="s">
        <v>260</v>
      </c>
      <c r="Y54" s="234" t="s">
        <v>225</v>
      </c>
      <c r="Z54" s="212"/>
      <c r="AA54" s="212"/>
      <c r="AB54" s="212"/>
      <c r="AC54" s="212"/>
      <c r="AD54" s="212"/>
      <c r="AE54" s="212"/>
      <c r="AF54" s="212"/>
      <c r="AG54" s="212" t="s">
        <v>261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56">
        <v>37</v>
      </c>
      <c r="B55" s="257" t="s">
        <v>1029</v>
      </c>
      <c r="C55" s="269" t="s">
        <v>1030</v>
      </c>
      <c r="D55" s="258" t="s">
        <v>247</v>
      </c>
      <c r="E55" s="259">
        <v>42</v>
      </c>
      <c r="F55" s="260"/>
      <c r="G55" s="261">
        <f>ROUND(E55*F55,2)</f>
        <v>0</v>
      </c>
      <c r="H55" s="235"/>
      <c r="I55" s="234">
        <f>ROUND(E55*H55,2)</f>
        <v>0</v>
      </c>
      <c r="J55" s="235"/>
      <c r="K55" s="234">
        <f>ROUND(E55*J55,2)</f>
        <v>0</v>
      </c>
      <c r="L55" s="234">
        <v>21</v>
      </c>
      <c r="M55" s="234">
        <f>G55*(1+L55/100)</f>
        <v>0</v>
      </c>
      <c r="N55" s="233">
        <v>1.0000000000000001E-5</v>
      </c>
      <c r="O55" s="233">
        <f>ROUND(E55*N55,2)</f>
        <v>0</v>
      </c>
      <c r="P55" s="233">
        <v>0</v>
      </c>
      <c r="Q55" s="233">
        <f>ROUND(E55*P55,2)</f>
        <v>0</v>
      </c>
      <c r="R55" s="234" t="s">
        <v>259</v>
      </c>
      <c r="S55" s="234" t="s">
        <v>232</v>
      </c>
      <c r="T55" s="234" t="s">
        <v>335</v>
      </c>
      <c r="U55" s="234">
        <v>0</v>
      </c>
      <c r="V55" s="234">
        <f>ROUND(E55*U55,2)</f>
        <v>0</v>
      </c>
      <c r="W55" s="234"/>
      <c r="X55" s="234" t="s">
        <v>260</v>
      </c>
      <c r="Y55" s="234" t="s">
        <v>225</v>
      </c>
      <c r="Z55" s="212"/>
      <c r="AA55" s="212"/>
      <c r="AB55" s="212"/>
      <c r="AC55" s="212"/>
      <c r="AD55" s="212"/>
      <c r="AE55" s="212"/>
      <c r="AF55" s="212"/>
      <c r="AG55" s="212" t="s">
        <v>261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56">
        <v>38</v>
      </c>
      <c r="B56" s="257" t="s">
        <v>1031</v>
      </c>
      <c r="C56" s="269" t="s">
        <v>1032</v>
      </c>
      <c r="D56" s="258" t="s">
        <v>247</v>
      </c>
      <c r="E56" s="259">
        <v>5</v>
      </c>
      <c r="F56" s="260"/>
      <c r="G56" s="261">
        <f>ROUND(E56*F56,2)</f>
        <v>0</v>
      </c>
      <c r="H56" s="235"/>
      <c r="I56" s="234">
        <f>ROUND(E56*H56,2)</f>
        <v>0</v>
      </c>
      <c r="J56" s="235"/>
      <c r="K56" s="234">
        <f>ROUND(E56*J56,2)</f>
        <v>0</v>
      </c>
      <c r="L56" s="234">
        <v>21</v>
      </c>
      <c r="M56" s="234">
        <f>G56*(1+L56/100)</f>
        <v>0</v>
      </c>
      <c r="N56" s="233">
        <v>1.0000000000000001E-5</v>
      </c>
      <c r="O56" s="233">
        <f>ROUND(E56*N56,2)</f>
        <v>0</v>
      </c>
      <c r="P56" s="233">
        <v>0</v>
      </c>
      <c r="Q56" s="233">
        <f>ROUND(E56*P56,2)</f>
        <v>0</v>
      </c>
      <c r="R56" s="234" t="s">
        <v>259</v>
      </c>
      <c r="S56" s="234" t="s">
        <v>232</v>
      </c>
      <c r="T56" s="234" t="s">
        <v>335</v>
      </c>
      <c r="U56" s="234">
        <v>0</v>
      </c>
      <c r="V56" s="234">
        <f>ROUND(E56*U56,2)</f>
        <v>0</v>
      </c>
      <c r="W56" s="234"/>
      <c r="X56" s="234" t="s">
        <v>260</v>
      </c>
      <c r="Y56" s="234" t="s">
        <v>225</v>
      </c>
      <c r="Z56" s="212"/>
      <c r="AA56" s="212"/>
      <c r="AB56" s="212"/>
      <c r="AC56" s="212"/>
      <c r="AD56" s="212"/>
      <c r="AE56" s="212"/>
      <c r="AF56" s="212"/>
      <c r="AG56" s="212" t="s">
        <v>261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56">
        <v>39</v>
      </c>
      <c r="B57" s="257" t="s">
        <v>1033</v>
      </c>
      <c r="C57" s="269" t="s">
        <v>1034</v>
      </c>
      <c r="D57" s="258" t="s">
        <v>247</v>
      </c>
      <c r="E57" s="259">
        <v>7</v>
      </c>
      <c r="F57" s="260"/>
      <c r="G57" s="261">
        <f>ROUND(E57*F57,2)</f>
        <v>0</v>
      </c>
      <c r="H57" s="235"/>
      <c r="I57" s="234">
        <f>ROUND(E57*H57,2)</f>
        <v>0</v>
      </c>
      <c r="J57" s="235"/>
      <c r="K57" s="234">
        <f>ROUND(E57*J57,2)</f>
        <v>0</v>
      </c>
      <c r="L57" s="234">
        <v>21</v>
      </c>
      <c r="M57" s="234">
        <f>G57*(1+L57/100)</f>
        <v>0</v>
      </c>
      <c r="N57" s="233">
        <v>2.0000000000000002E-5</v>
      </c>
      <c r="O57" s="233">
        <f>ROUND(E57*N57,2)</f>
        <v>0</v>
      </c>
      <c r="P57" s="233">
        <v>0</v>
      </c>
      <c r="Q57" s="233">
        <f>ROUND(E57*P57,2)</f>
        <v>0</v>
      </c>
      <c r="R57" s="234" t="s">
        <v>259</v>
      </c>
      <c r="S57" s="234" t="s">
        <v>232</v>
      </c>
      <c r="T57" s="234" t="s">
        <v>335</v>
      </c>
      <c r="U57" s="234">
        <v>0</v>
      </c>
      <c r="V57" s="234">
        <f>ROUND(E57*U57,2)</f>
        <v>0</v>
      </c>
      <c r="W57" s="234"/>
      <c r="X57" s="234" t="s">
        <v>260</v>
      </c>
      <c r="Y57" s="234" t="s">
        <v>225</v>
      </c>
      <c r="Z57" s="212"/>
      <c r="AA57" s="212"/>
      <c r="AB57" s="212"/>
      <c r="AC57" s="212"/>
      <c r="AD57" s="212"/>
      <c r="AE57" s="212"/>
      <c r="AF57" s="212"/>
      <c r="AG57" s="212" t="s">
        <v>261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56">
        <v>40</v>
      </c>
      <c r="B58" s="257" t="s">
        <v>1035</v>
      </c>
      <c r="C58" s="269" t="s">
        <v>1036</v>
      </c>
      <c r="D58" s="258" t="s">
        <v>247</v>
      </c>
      <c r="E58" s="259">
        <v>2</v>
      </c>
      <c r="F58" s="260"/>
      <c r="G58" s="261">
        <f>ROUND(E58*F58,2)</f>
        <v>0</v>
      </c>
      <c r="H58" s="235"/>
      <c r="I58" s="234">
        <f>ROUND(E58*H58,2)</f>
        <v>0</v>
      </c>
      <c r="J58" s="235"/>
      <c r="K58" s="234">
        <f>ROUND(E58*J58,2)</f>
        <v>0</v>
      </c>
      <c r="L58" s="234">
        <v>21</v>
      </c>
      <c r="M58" s="234">
        <f>G58*(1+L58/100)</f>
        <v>0</v>
      </c>
      <c r="N58" s="233">
        <v>0</v>
      </c>
      <c r="O58" s="233">
        <f>ROUND(E58*N58,2)</f>
        <v>0</v>
      </c>
      <c r="P58" s="233">
        <v>0</v>
      </c>
      <c r="Q58" s="233">
        <f>ROUND(E58*P58,2)</f>
        <v>0</v>
      </c>
      <c r="R58" s="234" t="s">
        <v>259</v>
      </c>
      <c r="S58" s="234" t="s">
        <v>232</v>
      </c>
      <c r="T58" s="234" t="s">
        <v>335</v>
      </c>
      <c r="U58" s="234">
        <v>0</v>
      </c>
      <c r="V58" s="234">
        <f>ROUND(E58*U58,2)</f>
        <v>0</v>
      </c>
      <c r="W58" s="234"/>
      <c r="X58" s="234" t="s">
        <v>260</v>
      </c>
      <c r="Y58" s="234" t="s">
        <v>225</v>
      </c>
      <c r="Z58" s="212"/>
      <c r="AA58" s="212"/>
      <c r="AB58" s="212"/>
      <c r="AC58" s="212"/>
      <c r="AD58" s="212"/>
      <c r="AE58" s="212"/>
      <c r="AF58" s="212"/>
      <c r="AG58" s="212" t="s">
        <v>261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56">
        <v>41</v>
      </c>
      <c r="B59" s="257" t="s">
        <v>1037</v>
      </c>
      <c r="C59" s="269" t="s">
        <v>1038</v>
      </c>
      <c r="D59" s="258" t="s">
        <v>247</v>
      </c>
      <c r="E59" s="259">
        <v>3</v>
      </c>
      <c r="F59" s="260"/>
      <c r="G59" s="261">
        <f>ROUND(E59*F59,2)</f>
        <v>0</v>
      </c>
      <c r="H59" s="235"/>
      <c r="I59" s="234">
        <f>ROUND(E59*H59,2)</f>
        <v>0</v>
      </c>
      <c r="J59" s="235"/>
      <c r="K59" s="234">
        <f>ROUND(E59*J59,2)</f>
        <v>0</v>
      </c>
      <c r="L59" s="234">
        <v>21</v>
      </c>
      <c r="M59" s="234">
        <f>G59*(1+L59/100)</f>
        <v>0</v>
      </c>
      <c r="N59" s="233">
        <v>0</v>
      </c>
      <c r="O59" s="233">
        <f>ROUND(E59*N59,2)</f>
        <v>0</v>
      </c>
      <c r="P59" s="233">
        <v>0</v>
      </c>
      <c r="Q59" s="233">
        <f>ROUND(E59*P59,2)</f>
        <v>0</v>
      </c>
      <c r="R59" s="234" t="s">
        <v>259</v>
      </c>
      <c r="S59" s="234" t="s">
        <v>232</v>
      </c>
      <c r="T59" s="234" t="s">
        <v>335</v>
      </c>
      <c r="U59" s="234">
        <v>0</v>
      </c>
      <c r="V59" s="234">
        <f>ROUND(E59*U59,2)</f>
        <v>0</v>
      </c>
      <c r="W59" s="234"/>
      <c r="X59" s="234" t="s">
        <v>260</v>
      </c>
      <c r="Y59" s="234" t="s">
        <v>225</v>
      </c>
      <c r="Z59" s="212"/>
      <c r="AA59" s="212"/>
      <c r="AB59" s="212"/>
      <c r="AC59" s="212"/>
      <c r="AD59" s="212"/>
      <c r="AE59" s="212"/>
      <c r="AF59" s="212"/>
      <c r="AG59" s="212" t="s">
        <v>261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56">
        <v>42</v>
      </c>
      <c r="B60" s="257" t="s">
        <v>1039</v>
      </c>
      <c r="C60" s="269" t="s">
        <v>1040</v>
      </c>
      <c r="D60" s="258" t="s">
        <v>239</v>
      </c>
      <c r="E60" s="259">
        <v>7.0610000000000006E-2</v>
      </c>
      <c r="F60" s="260"/>
      <c r="G60" s="261">
        <f>ROUND(E60*F60,2)</f>
        <v>0</v>
      </c>
      <c r="H60" s="235"/>
      <c r="I60" s="234">
        <f>ROUND(E60*H60,2)</f>
        <v>0</v>
      </c>
      <c r="J60" s="235"/>
      <c r="K60" s="234">
        <f>ROUND(E60*J60,2)</f>
        <v>0</v>
      </c>
      <c r="L60" s="234">
        <v>21</v>
      </c>
      <c r="M60" s="234">
        <f>G60*(1+L60/100)</f>
        <v>0</v>
      </c>
      <c r="N60" s="233">
        <v>0</v>
      </c>
      <c r="O60" s="233">
        <f>ROUND(E60*N60,2)</f>
        <v>0</v>
      </c>
      <c r="P60" s="233">
        <v>0</v>
      </c>
      <c r="Q60" s="233">
        <f>ROUND(E60*P60,2)</f>
        <v>0</v>
      </c>
      <c r="R60" s="234"/>
      <c r="S60" s="234" t="s">
        <v>232</v>
      </c>
      <c r="T60" s="234" t="s">
        <v>335</v>
      </c>
      <c r="U60" s="234">
        <v>3.246</v>
      </c>
      <c r="V60" s="234">
        <f>ROUND(E60*U60,2)</f>
        <v>0.23</v>
      </c>
      <c r="W60" s="234"/>
      <c r="X60" s="234" t="s">
        <v>400</v>
      </c>
      <c r="Y60" s="234" t="s">
        <v>225</v>
      </c>
      <c r="Z60" s="212"/>
      <c r="AA60" s="212"/>
      <c r="AB60" s="212"/>
      <c r="AC60" s="212"/>
      <c r="AD60" s="212"/>
      <c r="AE60" s="212"/>
      <c r="AF60" s="212"/>
      <c r="AG60" s="212" t="s">
        <v>401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5">
      <c r="A61" s="242" t="s">
        <v>217</v>
      </c>
      <c r="B61" s="243" t="s">
        <v>172</v>
      </c>
      <c r="C61" s="265" t="s">
        <v>173</v>
      </c>
      <c r="D61" s="244"/>
      <c r="E61" s="245"/>
      <c r="F61" s="246"/>
      <c r="G61" s="247">
        <f>SUMIF(AG62:AG77,"&lt;&gt;NOR",G62:G77)</f>
        <v>0</v>
      </c>
      <c r="H61" s="241"/>
      <c r="I61" s="241">
        <f>SUM(I62:I77)</f>
        <v>0</v>
      </c>
      <c r="J61" s="241"/>
      <c r="K61" s="241">
        <f>SUM(K62:K77)</f>
        <v>0</v>
      </c>
      <c r="L61" s="241"/>
      <c r="M61" s="241">
        <f>SUM(M62:M77)</f>
        <v>0</v>
      </c>
      <c r="N61" s="240"/>
      <c r="O61" s="240">
        <f>SUM(O62:O77)</f>
        <v>0.01</v>
      </c>
      <c r="P61" s="240"/>
      <c r="Q61" s="240">
        <f>SUM(Q62:Q77)</f>
        <v>0</v>
      </c>
      <c r="R61" s="241"/>
      <c r="S61" s="241"/>
      <c r="T61" s="241"/>
      <c r="U61" s="241"/>
      <c r="V61" s="241">
        <f>SUM(V62:V77)</f>
        <v>47.45</v>
      </c>
      <c r="W61" s="241"/>
      <c r="X61" s="241"/>
      <c r="Y61" s="241"/>
      <c r="AG61" t="s">
        <v>218</v>
      </c>
    </row>
    <row r="62" spans="1:60" outlineLevel="1" x14ac:dyDescent="0.25">
      <c r="A62" s="249">
        <v>43</v>
      </c>
      <c r="B62" s="250" t="s">
        <v>1041</v>
      </c>
      <c r="C62" s="266" t="s">
        <v>1042</v>
      </c>
      <c r="D62" s="251" t="s">
        <v>221</v>
      </c>
      <c r="E62" s="252">
        <v>106</v>
      </c>
      <c r="F62" s="253"/>
      <c r="G62" s="254">
        <f>ROUND(E62*F62,2)</f>
        <v>0</v>
      </c>
      <c r="H62" s="235"/>
      <c r="I62" s="234">
        <f>ROUND(E62*H62,2)</f>
        <v>0</v>
      </c>
      <c r="J62" s="235"/>
      <c r="K62" s="234">
        <f>ROUND(E62*J62,2)</f>
        <v>0</v>
      </c>
      <c r="L62" s="234">
        <v>21</v>
      </c>
      <c r="M62" s="234">
        <f>G62*(1+L62/100)</f>
        <v>0</v>
      </c>
      <c r="N62" s="233">
        <v>0</v>
      </c>
      <c r="O62" s="233">
        <f>ROUND(E62*N62,2)</f>
        <v>0</v>
      </c>
      <c r="P62" s="233">
        <v>0</v>
      </c>
      <c r="Q62" s="233">
        <f>ROUND(E62*P62,2)</f>
        <v>0</v>
      </c>
      <c r="R62" s="234"/>
      <c r="S62" s="234" t="s">
        <v>232</v>
      </c>
      <c r="T62" s="234" t="s">
        <v>335</v>
      </c>
      <c r="U62" s="234">
        <v>0.19800000000000001</v>
      </c>
      <c r="V62" s="234">
        <f>ROUND(E62*U62,2)</f>
        <v>20.99</v>
      </c>
      <c r="W62" s="234"/>
      <c r="X62" s="234" t="s">
        <v>233</v>
      </c>
      <c r="Y62" s="234" t="s">
        <v>225</v>
      </c>
      <c r="Z62" s="212"/>
      <c r="AA62" s="212"/>
      <c r="AB62" s="212"/>
      <c r="AC62" s="212"/>
      <c r="AD62" s="212"/>
      <c r="AE62" s="212"/>
      <c r="AF62" s="212"/>
      <c r="AG62" s="212" t="s">
        <v>234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5">
      <c r="A63" s="230"/>
      <c r="B63" s="231"/>
      <c r="C63" s="268" t="s">
        <v>1043</v>
      </c>
      <c r="D63" s="236"/>
      <c r="E63" s="237">
        <v>106</v>
      </c>
      <c r="F63" s="234"/>
      <c r="G63" s="234"/>
      <c r="H63" s="234"/>
      <c r="I63" s="234"/>
      <c r="J63" s="234"/>
      <c r="K63" s="234"/>
      <c r="L63" s="234"/>
      <c r="M63" s="234"/>
      <c r="N63" s="233"/>
      <c r="O63" s="233"/>
      <c r="P63" s="233"/>
      <c r="Q63" s="233"/>
      <c r="R63" s="234"/>
      <c r="S63" s="234"/>
      <c r="T63" s="234"/>
      <c r="U63" s="234"/>
      <c r="V63" s="234"/>
      <c r="W63" s="234"/>
      <c r="X63" s="234"/>
      <c r="Y63" s="234"/>
      <c r="Z63" s="212"/>
      <c r="AA63" s="212"/>
      <c r="AB63" s="212"/>
      <c r="AC63" s="212"/>
      <c r="AD63" s="212"/>
      <c r="AE63" s="212"/>
      <c r="AF63" s="212"/>
      <c r="AG63" s="212" t="s">
        <v>236</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0.399999999999999" outlineLevel="1" x14ac:dyDescent="0.25">
      <c r="A64" s="249">
        <v>44</v>
      </c>
      <c r="B64" s="250" t="s">
        <v>767</v>
      </c>
      <c r="C64" s="266" t="s">
        <v>1044</v>
      </c>
      <c r="D64" s="251" t="s">
        <v>221</v>
      </c>
      <c r="E64" s="252">
        <v>50</v>
      </c>
      <c r="F64" s="253"/>
      <c r="G64" s="254">
        <f>ROUND(E64*F64,2)</f>
        <v>0</v>
      </c>
      <c r="H64" s="235"/>
      <c r="I64" s="234">
        <f>ROUND(E64*H64,2)</f>
        <v>0</v>
      </c>
      <c r="J64" s="235"/>
      <c r="K64" s="234">
        <f>ROUND(E64*J64,2)</f>
        <v>0</v>
      </c>
      <c r="L64" s="234">
        <v>21</v>
      </c>
      <c r="M64" s="234">
        <f>G64*(1+L64/100)</f>
        <v>0</v>
      </c>
      <c r="N64" s="233">
        <v>0</v>
      </c>
      <c r="O64" s="233">
        <f>ROUND(E64*N64,2)</f>
        <v>0</v>
      </c>
      <c r="P64" s="233">
        <v>0</v>
      </c>
      <c r="Q64" s="233">
        <f>ROUND(E64*P64,2)</f>
        <v>0</v>
      </c>
      <c r="R64" s="234"/>
      <c r="S64" s="234" t="s">
        <v>232</v>
      </c>
      <c r="T64" s="234" t="s">
        <v>335</v>
      </c>
      <c r="U64" s="234">
        <v>0.19800000000000001</v>
      </c>
      <c r="V64" s="234">
        <f>ROUND(E64*U64,2)</f>
        <v>9.9</v>
      </c>
      <c r="W64" s="234"/>
      <c r="X64" s="234" t="s">
        <v>233</v>
      </c>
      <c r="Y64" s="234" t="s">
        <v>225</v>
      </c>
      <c r="Z64" s="212"/>
      <c r="AA64" s="212"/>
      <c r="AB64" s="212"/>
      <c r="AC64" s="212"/>
      <c r="AD64" s="212"/>
      <c r="AE64" s="212"/>
      <c r="AF64" s="212"/>
      <c r="AG64" s="212" t="s">
        <v>234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5">
      <c r="A65" s="230"/>
      <c r="B65" s="231"/>
      <c r="C65" s="268" t="s">
        <v>1045</v>
      </c>
      <c r="D65" s="236"/>
      <c r="E65" s="237">
        <v>50</v>
      </c>
      <c r="F65" s="234"/>
      <c r="G65" s="234"/>
      <c r="H65" s="234"/>
      <c r="I65" s="234"/>
      <c r="J65" s="234"/>
      <c r="K65" s="234"/>
      <c r="L65" s="234"/>
      <c r="M65" s="234"/>
      <c r="N65" s="233"/>
      <c r="O65" s="233"/>
      <c r="P65" s="233"/>
      <c r="Q65" s="233"/>
      <c r="R65" s="234"/>
      <c r="S65" s="234"/>
      <c r="T65" s="234"/>
      <c r="U65" s="234"/>
      <c r="V65" s="234"/>
      <c r="W65" s="234"/>
      <c r="X65" s="234"/>
      <c r="Y65" s="234"/>
      <c r="Z65" s="212"/>
      <c r="AA65" s="212"/>
      <c r="AB65" s="212"/>
      <c r="AC65" s="212"/>
      <c r="AD65" s="212"/>
      <c r="AE65" s="212"/>
      <c r="AF65" s="212"/>
      <c r="AG65" s="212" t="s">
        <v>236</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9">
        <v>45</v>
      </c>
      <c r="B66" s="250" t="s">
        <v>1046</v>
      </c>
      <c r="C66" s="266" t="s">
        <v>1047</v>
      </c>
      <c r="D66" s="251" t="s">
        <v>221</v>
      </c>
      <c r="E66" s="252">
        <v>106</v>
      </c>
      <c r="F66" s="253"/>
      <c r="G66" s="254">
        <f>ROUND(E66*F66,2)</f>
        <v>0</v>
      </c>
      <c r="H66" s="235"/>
      <c r="I66" s="234">
        <f>ROUND(E66*H66,2)</f>
        <v>0</v>
      </c>
      <c r="J66" s="235"/>
      <c r="K66" s="234">
        <f>ROUND(E66*J66,2)</f>
        <v>0</v>
      </c>
      <c r="L66" s="234">
        <v>21</v>
      </c>
      <c r="M66" s="234">
        <f>G66*(1+L66/100)</f>
        <v>0</v>
      </c>
      <c r="N66" s="233">
        <v>0</v>
      </c>
      <c r="O66" s="233">
        <f>ROUND(E66*N66,2)</f>
        <v>0</v>
      </c>
      <c r="P66" s="233">
        <v>0</v>
      </c>
      <c r="Q66" s="233">
        <f>ROUND(E66*P66,2)</f>
        <v>0</v>
      </c>
      <c r="R66" s="234"/>
      <c r="S66" s="234" t="s">
        <v>232</v>
      </c>
      <c r="T66" s="234" t="s">
        <v>335</v>
      </c>
      <c r="U66" s="234">
        <v>0.106</v>
      </c>
      <c r="V66" s="234">
        <f>ROUND(E66*U66,2)</f>
        <v>11.24</v>
      </c>
      <c r="W66" s="234"/>
      <c r="X66" s="234" t="s">
        <v>233</v>
      </c>
      <c r="Y66" s="234" t="s">
        <v>225</v>
      </c>
      <c r="Z66" s="212"/>
      <c r="AA66" s="212"/>
      <c r="AB66" s="212"/>
      <c r="AC66" s="212"/>
      <c r="AD66" s="212"/>
      <c r="AE66" s="212"/>
      <c r="AF66" s="212"/>
      <c r="AG66" s="212" t="s">
        <v>234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5">
      <c r="A67" s="230"/>
      <c r="B67" s="231"/>
      <c r="C67" s="268" t="s">
        <v>1026</v>
      </c>
      <c r="D67" s="236"/>
      <c r="E67" s="237">
        <v>80</v>
      </c>
      <c r="F67" s="234"/>
      <c r="G67" s="234"/>
      <c r="H67" s="234"/>
      <c r="I67" s="234"/>
      <c r="J67" s="234"/>
      <c r="K67" s="234"/>
      <c r="L67" s="234"/>
      <c r="M67" s="234"/>
      <c r="N67" s="233"/>
      <c r="O67" s="233"/>
      <c r="P67" s="233"/>
      <c r="Q67" s="233"/>
      <c r="R67" s="234"/>
      <c r="S67" s="234"/>
      <c r="T67" s="234"/>
      <c r="U67" s="234"/>
      <c r="V67" s="234"/>
      <c r="W67" s="234"/>
      <c r="X67" s="234"/>
      <c r="Y67" s="234"/>
      <c r="Z67" s="212"/>
      <c r="AA67" s="212"/>
      <c r="AB67" s="212"/>
      <c r="AC67" s="212"/>
      <c r="AD67" s="212"/>
      <c r="AE67" s="212"/>
      <c r="AF67" s="212"/>
      <c r="AG67" s="212" t="s">
        <v>236</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5">
      <c r="A68" s="230"/>
      <c r="B68" s="231"/>
      <c r="C68" s="268" t="s">
        <v>1048</v>
      </c>
      <c r="D68" s="236"/>
      <c r="E68" s="237">
        <v>26</v>
      </c>
      <c r="F68" s="234"/>
      <c r="G68" s="234"/>
      <c r="H68" s="234"/>
      <c r="I68" s="234"/>
      <c r="J68" s="234"/>
      <c r="K68" s="234"/>
      <c r="L68" s="234"/>
      <c r="M68" s="234"/>
      <c r="N68" s="233"/>
      <c r="O68" s="233"/>
      <c r="P68" s="233"/>
      <c r="Q68" s="233"/>
      <c r="R68" s="234"/>
      <c r="S68" s="234"/>
      <c r="T68" s="234"/>
      <c r="U68" s="234"/>
      <c r="V68" s="234"/>
      <c r="W68" s="234"/>
      <c r="X68" s="234"/>
      <c r="Y68" s="234"/>
      <c r="Z68" s="212"/>
      <c r="AA68" s="212"/>
      <c r="AB68" s="212"/>
      <c r="AC68" s="212"/>
      <c r="AD68" s="212"/>
      <c r="AE68" s="212"/>
      <c r="AF68" s="212"/>
      <c r="AG68" s="212" t="s">
        <v>236</v>
      </c>
      <c r="AH68" s="212">
        <v>5</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9">
        <v>46</v>
      </c>
      <c r="B69" s="250" t="s">
        <v>1049</v>
      </c>
      <c r="C69" s="266" t="s">
        <v>1050</v>
      </c>
      <c r="D69" s="251" t="s">
        <v>221</v>
      </c>
      <c r="E69" s="252">
        <v>50</v>
      </c>
      <c r="F69" s="253"/>
      <c r="G69" s="254">
        <f>ROUND(E69*F69,2)</f>
        <v>0</v>
      </c>
      <c r="H69" s="235"/>
      <c r="I69" s="234">
        <f>ROUND(E69*H69,2)</f>
        <v>0</v>
      </c>
      <c r="J69" s="235"/>
      <c r="K69" s="234">
        <f>ROUND(E69*J69,2)</f>
        <v>0</v>
      </c>
      <c r="L69" s="234">
        <v>21</v>
      </c>
      <c r="M69" s="234">
        <f>G69*(1+L69/100)</f>
        <v>0</v>
      </c>
      <c r="N69" s="233">
        <v>0</v>
      </c>
      <c r="O69" s="233">
        <f>ROUND(E69*N69,2)</f>
        <v>0</v>
      </c>
      <c r="P69" s="233">
        <v>0</v>
      </c>
      <c r="Q69" s="233">
        <f>ROUND(E69*P69,2)</f>
        <v>0</v>
      </c>
      <c r="R69" s="234"/>
      <c r="S69" s="234" t="s">
        <v>232</v>
      </c>
      <c r="T69" s="234" t="s">
        <v>335</v>
      </c>
      <c r="U69" s="234">
        <v>0.106</v>
      </c>
      <c r="V69" s="234">
        <f>ROUND(E69*U69,2)</f>
        <v>5.3</v>
      </c>
      <c r="W69" s="234"/>
      <c r="X69" s="234" t="s">
        <v>233</v>
      </c>
      <c r="Y69" s="234" t="s">
        <v>225</v>
      </c>
      <c r="Z69" s="212"/>
      <c r="AA69" s="212"/>
      <c r="AB69" s="212"/>
      <c r="AC69" s="212"/>
      <c r="AD69" s="212"/>
      <c r="AE69" s="212"/>
      <c r="AF69" s="212"/>
      <c r="AG69" s="212" t="s">
        <v>234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5">
      <c r="A70" s="230"/>
      <c r="B70" s="231"/>
      <c r="C70" s="268" t="s">
        <v>1051</v>
      </c>
      <c r="D70" s="236"/>
      <c r="E70" s="237"/>
      <c r="F70" s="234"/>
      <c r="G70" s="234"/>
      <c r="H70" s="234"/>
      <c r="I70" s="234"/>
      <c r="J70" s="234"/>
      <c r="K70" s="234"/>
      <c r="L70" s="234"/>
      <c r="M70" s="234"/>
      <c r="N70" s="233"/>
      <c r="O70" s="233"/>
      <c r="P70" s="233"/>
      <c r="Q70" s="233"/>
      <c r="R70" s="234"/>
      <c r="S70" s="234"/>
      <c r="T70" s="234"/>
      <c r="U70" s="234"/>
      <c r="V70" s="234"/>
      <c r="W70" s="234"/>
      <c r="X70" s="234"/>
      <c r="Y70" s="234"/>
      <c r="Z70" s="212"/>
      <c r="AA70" s="212"/>
      <c r="AB70" s="212"/>
      <c r="AC70" s="212"/>
      <c r="AD70" s="212"/>
      <c r="AE70" s="212"/>
      <c r="AF70" s="212"/>
      <c r="AG70" s="212" t="s">
        <v>236</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5">
      <c r="A71" s="230"/>
      <c r="B71" s="231"/>
      <c r="C71" s="268" t="s">
        <v>1052</v>
      </c>
      <c r="D71" s="236"/>
      <c r="E71" s="237">
        <v>50</v>
      </c>
      <c r="F71" s="234"/>
      <c r="G71" s="234"/>
      <c r="H71" s="234"/>
      <c r="I71" s="234"/>
      <c r="J71" s="234"/>
      <c r="K71" s="234"/>
      <c r="L71" s="234"/>
      <c r="M71" s="234"/>
      <c r="N71" s="233"/>
      <c r="O71" s="233"/>
      <c r="P71" s="233"/>
      <c r="Q71" s="233"/>
      <c r="R71" s="234"/>
      <c r="S71" s="234"/>
      <c r="T71" s="234"/>
      <c r="U71" s="234"/>
      <c r="V71" s="234"/>
      <c r="W71" s="234"/>
      <c r="X71" s="234"/>
      <c r="Y71" s="234"/>
      <c r="Z71" s="212"/>
      <c r="AA71" s="212"/>
      <c r="AB71" s="212"/>
      <c r="AC71" s="212"/>
      <c r="AD71" s="212"/>
      <c r="AE71" s="212"/>
      <c r="AF71" s="212"/>
      <c r="AG71" s="212" t="s">
        <v>236</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49">
        <v>47</v>
      </c>
      <c r="B72" s="250" t="s">
        <v>771</v>
      </c>
      <c r="C72" s="266" t="s">
        <v>772</v>
      </c>
      <c r="D72" s="251" t="s">
        <v>247</v>
      </c>
      <c r="E72" s="252">
        <v>156</v>
      </c>
      <c r="F72" s="253"/>
      <c r="G72" s="254">
        <f>ROUND(E72*F72,2)</f>
        <v>0</v>
      </c>
      <c r="H72" s="235"/>
      <c r="I72" s="234">
        <f>ROUND(E72*H72,2)</f>
        <v>0</v>
      </c>
      <c r="J72" s="235"/>
      <c r="K72" s="234">
        <f>ROUND(E72*J72,2)</f>
        <v>0</v>
      </c>
      <c r="L72" s="234">
        <v>21</v>
      </c>
      <c r="M72" s="234">
        <f>G72*(1+L72/100)</f>
        <v>0</v>
      </c>
      <c r="N72" s="233">
        <v>0</v>
      </c>
      <c r="O72" s="233">
        <f>ROUND(E72*N72,2)</f>
        <v>0</v>
      </c>
      <c r="P72" s="233">
        <v>0</v>
      </c>
      <c r="Q72" s="233">
        <f>ROUND(E72*P72,2)</f>
        <v>0</v>
      </c>
      <c r="R72" s="234" t="s">
        <v>259</v>
      </c>
      <c r="S72" s="234" t="s">
        <v>232</v>
      </c>
      <c r="T72" s="234" t="s">
        <v>335</v>
      </c>
      <c r="U72" s="234">
        <v>0</v>
      </c>
      <c r="V72" s="234">
        <f>ROUND(E72*U72,2)</f>
        <v>0</v>
      </c>
      <c r="W72" s="234"/>
      <c r="X72" s="234" t="s">
        <v>260</v>
      </c>
      <c r="Y72" s="234" t="s">
        <v>225</v>
      </c>
      <c r="Z72" s="212"/>
      <c r="AA72" s="212"/>
      <c r="AB72" s="212"/>
      <c r="AC72" s="212"/>
      <c r="AD72" s="212"/>
      <c r="AE72" s="212"/>
      <c r="AF72" s="212"/>
      <c r="AG72" s="212" t="s">
        <v>261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5">
      <c r="A73" s="230"/>
      <c r="B73" s="231"/>
      <c r="C73" s="268" t="s">
        <v>1045</v>
      </c>
      <c r="D73" s="236"/>
      <c r="E73" s="237">
        <v>50</v>
      </c>
      <c r="F73" s="234"/>
      <c r="G73" s="234"/>
      <c r="H73" s="234"/>
      <c r="I73" s="234"/>
      <c r="J73" s="234"/>
      <c r="K73" s="234"/>
      <c r="L73" s="234"/>
      <c r="M73" s="234"/>
      <c r="N73" s="233"/>
      <c r="O73" s="233"/>
      <c r="P73" s="233"/>
      <c r="Q73" s="233"/>
      <c r="R73" s="234"/>
      <c r="S73" s="234"/>
      <c r="T73" s="234"/>
      <c r="U73" s="234"/>
      <c r="V73" s="234"/>
      <c r="W73" s="234"/>
      <c r="X73" s="234"/>
      <c r="Y73" s="234"/>
      <c r="Z73" s="212"/>
      <c r="AA73" s="212"/>
      <c r="AB73" s="212"/>
      <c r="AC73" s="212"/>
      <c r="AD73" s="212"/>
      <c r="AE73" s="212"/>
      <c r="AF73" s="212"/>
      <c r="AG73" s="212" t="s">
        <v>236</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5">
      <c r="A74" s="230"/>
      <c r="B74" s="231"/>
      <c r="C74" s="268" t="s">
        <v>1043</v>
      </c>
      <c r="D74" s="236"/>
      <c r="E74" s="237">
        <v>106</v>
      </c>
      <c r="F74" s="234"/>
      <c r="G74" s="234"/>
      <c r="H74" s="234"/>
      <c r="I74" s="234"/>
      <c r="J74" s="234"/>
      <c r="K74" s="234"/>
      <c r="L74" s="234"/>
      <c r="M74" s="234"/>
      <c r="N74" s="233"/>
      <c r="O74" s="233"/>
      <c r="P74" s="233"/>
      <c r="Q74" s="233"/>
      <c r="R74" s="234"/>
      <c r="S74" s="234"/>
      <c r="T74" s="234"/>
      <c r="U74" s="234"/>
      <c r="V74" s="234"/>
      <c r="W74" s="234"/>
      <c r="X74" s="234"/>
      <c r="Y74" s="234"/>
      <c r="Z74" s="212"/>
      <c r="AA74" s="212"/>
      <c r="AB74" s="212"/>
      <c r="AC74" s="212"/>
      <c r="AD74" s="212"/>
      <c r="AE74" s="212"/>
      <c r="AF74" s="212"/>
      <c r="AG74" s="212" t="s">
        <v>236</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49">
        <v>48</v>
      </c>
      <c r="B75" s="250" t="s">
        <v>1053</v>
      </c>
      <c r="C75" s="266" t="s">
        <v>1054</v>
      </c>
      <c r="D75" s="251" t="s">
        <v>247</v>
      </c>
      <c r="E75" s="252">
        <v>156</v>
      </c>
      <c r="F75" s="253"/>
      <c r="G75" s="254">
        <f>ROUND(E75*F75,2)</f>
        <v>0</v>
      </c>
      <c r="H75" s="235"/>
      <c r="I75" s="234">
        <f>ROUND(E75*H75,2)</f>
        <v>0</v>
      </c>
      <c r="J75" s="235"/>
      <c r="K75" s="234">
        <f>ROUND(E75*J75,2)</f>
        <v>0</v>
      </c>
      <c r="L75" s="234">
        <v>21</v>
      </c>
      <c r="M75" s="234">
        <f>G75*(1+L75/100)</f>
        <v>0</v>
      </c>
      <c r="N75" s="233">
        <v>4.0000000000000003E-5</v>
      </c>
      <c r="O75" s="233">
        <f>ROUND(E75*N75,2)</f>
        <v>0.01</v>
      </c>
      <c r="P75" s="233">
        <v>0</v>
      </c>
      <c r="Q75" s="233">
        <f>ROUND(E75*P75,2)</f>
        <v>0</v>
      </c>
      <c r="R75" s="234" t="s">
        <v>259</v>
      </c>
      <c r="S75" s="234" t="s">
        <v>232</v>
      </c>
      <c r="T75" s="234" t="s">
        <v>335</v>
      </c>
      <c r="U75" s="234">
        <v>0</v>
      </c>
      <c r="V75" s="234">
        <f>ROUND(E75*U75,2)</f>
        <v>0</v>
      </c>
      <c r="W75" s="234"/>
      <c r="X75" s="234" t="s">
        <v>260</v>
      </c>
      <c r="Y75" s="234" t="s">
        <v>225</v>
      </c>
      <c r="Z75" s="212"/>
      <c r="AA75" s="212"/>
      <c r="AB75" s="212"/>
      <c r="AC75" s="212"/>
      <c r="AD75" s="212"/>
      <c r="AE75" s="212"/>
      <c r="AF75" s="212"/>
      <c r="AG75" s="212" t="s">
        <v>261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5">
      <c r="A76" s="230"/>
      <c r="B76" s="231"/>
      <c r="C76" s="268" t="s">
        <v>1055</v>
      </c>
      <c r="D76" s="236"/>
      <c r="E76" s="237">
        <v>156</v>
      </c>
      <c r="F76" s="234"/>
      <c r="G76" s="234"/>
      <c r="H76" s="234"/>
      <c r="I76" s="234"/>
      <c r="J76" s="234"/>
      <c r="K76" s="234"/>
      <c r="L76" s="234"/>
      <c r="M76" s="234"/>
      <c r="N76" s="233"/>
      <c r="O76" s="233"/>
      <c r="P76" s="233"/>
      <c r="Q76" s="233"/>
      <c r="R76" s="234"/>
      <c r="S76" s="234"/>
      <c r="T76" s="234"/>
      <c r="U76" s="234"/>
      <c r="V76" s="234"/>
      <c r="W76" s="234"/>
      <c r="X76" s="234"/>
      <c r="Y76" s="234"/>
      <c r="Z76" s="212"/>
      <c r="AA76" s="212"/>
      <c r="AB76" s="212"/>
      <c r="AC76" s="212"/>
      <c r="AD76" s="212"/>
      <c r="AE76" s="212"/>
      <c r="AF76" s="212"/>
      <c r="AG76" s="212" t="s">
        <v>236</v>
      </c>
      <c r="AH76" s="212">
        <v>5</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49">
        <v>49</v>
      </c>
      <c r="B77" s="250" t="s">
        <v>1056</v>
      </c>
      <c r="C77" s="266" t="s">
        <v>776</v>
      </c>
      <c r="D77" s="251" t="s">
        <v>239</v>
      </c>
      <c r="E77" s="252">
        <v>6.2399999999999999E-3</v>
      </c>
      <c r="F77" s="253"/>
      <c r="G77" s="254">
        <f>ROUND(E77*F77,2)</f>
        <v>0</v>
      </c>
      <c r="H77" s="235"/>
      <c r="I77" s="234">
        <f>ROUND(E77*H77,2)</f>
        <v>0</v>
      </c>
      <c r="J77" s="235"/>
      <c r="K77" s="234">
        <f>ROUND(E77*J77,2)</f>
        <v>0</v>
      </c>
      <c r="L77" s="234">
        <v>21</v>
      </c>
      <c r="M77" s="234">
        <f>G77*(1+L77/100)</f>
        <v>0</v>
      </c>
      <c r="N77" s="233">
        <v>0</v>
      </c>
      <c r="O77" s="233">
        <f>ROUND(E77*N77,2)</f>
        <v>0</v>
      </c>
      <c r="P77" s="233">
        <v>0</v>
      </c>
      <c r="Q77" s="233">
        <f>ROUND(E77*P77,2)</f>
        <v>0</v>
      </c>
      <c r="R77" s="234"/>
      <c r="S77" s="234" t="s">
        <v>232</v>
      </c>
      <c r="T77" s="234" t="s">
        <v>335</v>
      </c>
      <c r="U77" s="234">
        <v>3.016</v>
      </c>
      <c r="V77" s="234">
        <f>ROUND(E77*U77,2)</f>
        <v>0.02</v>
      </c>
      <c r="W77" s="234"/>
      <c r="X77" s="234" t="s">
        <v>400</v>
      </c>
      <c r="Y77" s="234" t="s">
        <v>225</v>
      </c>
      <c r="Z77" s="212"/>
      <c r="AA77" s="212"/>
      <c r="AB77" s="212"/>
      <c r="AC77" s="212"/>
      <c r="AD77" s="212"/>
      <c r="AE77" s="212"/>
      <c r="AF77" s="212"/>
      <c r="AG77" s="212" t="s">
        <v>401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5">
      <c r="A78" s="3"/>
      <c r="B78" s="4"/>
      <c r="C78" s="273"/>
      <c r="D78" s="6"/>
      <c r="E78" s="3"/>
      <c r="F78" s="3"/>
      <c r="G78" s="3"/>
      <c r="H78" s="3"/>
      <c r="I78" s="3"/>
      <c r="J78" s="3"/>
      <c r="K78" s="3"/>
      <c r="L78" s="3"/>
      <c r="M78" s="3"/>
      <c r="N78" s="3"/>
      <c r="O78" s="3"/>
      <c r="P78" s="3"/>
      <c r="Q78" s="3"/>
      <c r="R78" s="3"/>
      <c r="S78" s="3"/>
      <c r="T78" s="3"/>
      <c r="U78" s="3"/>
      <c r="V78" s="3"/>
      <c r="W78" s="3"/>
      <c r="X78" s="3"/>
      <c r="Y78" s="3"/>
      <c r="AE78">
        <v>15</v>
      </c>
      <c r="AF78">
        <v>21</v>
      </c>
      <c r="AG78" t="s">
        <v>203</v>
      </c>
    </row>
    <row r="79" spans="1:60" x14ac:dyDescent="0.25">
      <c r="A79" s="215"/>
      <c r="B79" s="216" t="s">
        <v>31</v>
      </c>
      <c r="C79" s="274"/>
      <c r="D79" s="217"/>
      <c r="E79" s="218"/>
      <c r="F79" s="218"/>
      <c r="G79" s="248">
        <f>G8+G14+G34+G44+G61</f>
        <v>0</v>
      </c>
      <c r="H79" s="3"/>
      <c r="I79" s="3"/>
      <c r="J79" s="3"/>
      <c r="K79" s="3"/>
      <c r="L79" s="3"/>
      <c r="M79" s="3"/>
      <c r="N79" s="3"/>
      <c r="O79" s="3"/>
      <c r="P79" s="3"/>
      <c r="Q79" s="3"/>
      <c r="R79" s="3"/>
      <c r="S79" s="3"/>
      <c r="T79" s="3"/>
      <c r="U79" s="3"/>
      <c r="V79" s="3"/>
      <c r="W79" s="3"/>
      <c r="X79" s="3"/>
      <c r="Y79" s="3"/>
      <c r="AE79">
        <f>SUMIF(L7:L77,AE78,G7:G77)</f>
        <v>0</v>
      </c>
      <c r="AF79">
        <f>SUMIF(L7:L77,AF78,G7:G77)</f>
        <v>0</v>
      </c>
      <c r="AG79" t="s">
        <v>893</v>
      </c>
    </row>
    <row r="80" spans="1:60" x14ac:dyDescent="0.25">
      <c r="A80" s="219" t="s">
        <v>894</v>
      </c>
      <c r="B80" s="219"/>
      <c r="C80" s="273"/>
      <c r="D80" s="6"/>
      <c r="E80" s="3"/>
      <c r="F80" s="3"/>
      <c r="G80" s="3"/>
      <c r="H80" s="3"/>
      <c r="I80" s="3"/>
      <c r="J80" s="3"/>
      <c r="K80" s="3"/>
      <c r="L80" s="3"/>
      <c r="M80" s="3"/>
      <c r="N80" s="3"/>
      <c r="O80" s="3"/>
      <c r="P80" s="3"/>
      <c r="Q80" s="3"/>
      <c r="R80" s="3"/>
      <c r="S80" s="3"/>
      <c r="T80" s="3"/>
      <c r="U80" s="3"/>
      <c r="V80" s="3"/>
      <c r="W80" s="3"/>
      <c r="X80" s="3"/>
      <c r="Y80" s="3"/>
    </row>
    <row r="81" spans="1:33" x14ac:dyDescent="0.25">
      <c r="A81" s="3"/>
      <c r="B81" s="4" t="s">
        <v>895</v>
      </c>
      <c r="C81" s="273" t="s">
        <v>896</v>
      </c>
      <c r="D81" s="6"/>
      <c r="E81" s="3"/>
      <c r="F81" s="3"/>
      <c r="G81" s="3"/>
      <c r="H81" s="3"/>
      <c r="I81" s="3"/>
      <c r="J81" s="3"/>
      <c r="K81" s="3"/>
      <c r="L81" s="3"/>
      <c r="M81" s="3"/>
      <c r="N81" s="3"/>
      <c r="O81" s="3"/>
      <c r="P81" s="3"/>
      <c r="Q81" s="3"/>
      <c r="R81" s="3"/>
      <c r="S81" s="3"/>
      <c r="T81" s="3"/>
      <c r="U81" s="3"/>
      <c r="V81" s="3"/>
      <c r="W81" s="3"/>
      <c r="X81" s="3"/>
      <c r="Y81" s="3"/>
      <c r="AG81" t="s">
        <v>897</v>
      </c>
    </row>
    <row r="82" spans="1:33" ht="26.4" x14ac:dyDescent="0.25">
      <c r="A82" s="3"/>
      <c r="B82" s="4" t="s">
        <v>898</v>
      </c>
      <c r="C82" s="273" t="s">
        <v>899</v>
      </c>
      <c r="D82" s="6"/>
      <c r="E82" s="3"/>
      <c r="F82" s="3"/>
      <c r="G82" s="3"/>
      <c r="H82" s="3"/>
      <c r="I82" s="3"/>
      <c r="J82" s="3"/>
      <c r="K82" s="3"/>
      <c r="L82" s="3"/>
      <c r="M82" s="3"/>
      <c r="N82" s="3"/>
      <c r="O82" s="3"/>
      <c r="P82" s="3"/>
      <c r="Q82" s="3"/>
      <c r="R82" s="3"/>
      <c r="S82" s="3"/>
      <c r="T82" s="3"/>
      <c r="U82" s="3"/>
      <c r="V82" s="3"/>
      <c r="W82" s="3"/>
      <c r="X82" s="3"/>
      <c r="Y82" s="3"/>
      <c r="AG82" t="s">
        <v>900</v>
      </c>
    </row>
    <row r="83" spans="1:33" ht="26.4" x14ac:dyDescent="0.25">
      <c r="A83" s="3"/>
      <c r="B83" s="4"/>
      <c r="C83" s="273" t="s">
        <v>901</v>
      </c>
      <c r="D83" s="6"/>
      <c r="E83" s="3"/>
      <c r="F83" s="3"/>
      <c r="G83" s="3"/>
      <c r="H83" s="3"/>
      <c r="I83" s="3"/>
      <c r="J83" s="3"/>
      <c r="K83" s="3"/>
      <c r="L83" s="3"/>
      <c r="M83" s="3"/>
      <c r="N83" s="3"/>
      <c r="O83" s="3"/>
      <c r="P83" s="3"/>
      <c r="Q83" s="3"/>
      <c r="R83" s="3"/>
      <c r="S83" s="3"/>
      <c r="T83" s="3"/>
      <c r="U83" s="3"/>
      <c r="V83" s="3"/>
      <c r="W83" s="3"/>
      <c r="X83" s="3"/>
      <c r="Y83" s="3"/>
      <c r="AG83" t="s">
        <v>902</v>
      </c>
    </row>
    <row r="84" spans="1:33" x14ac:dyDescent="0.25">
      <c r="A84" s="3"/>
      <c r="B84" s="4"/>
      <c r="C84" s="273"/>
      <c r="D84" s="6"/>
      <c r="E84" s="3"/>
      <c r="F84" s="3"/>
      <c r="G84" s="3"/>
      <c r="H84" s="3"/>
      <c r="I84" s="3"/>
      <c r="J84" s="3"/>
      <c r="K84" s="3"/>
      <c r="L84" s="3"/>
      <c r="M84" s="3"/>
      <c r="N84" s="3"/>
      <c r="O84" s="3"/>
      <c r="P84" s="3"/>
      <c r="Q84" s="3"/>
      <c r="R84" s="3"/>
      <c r="S84" s="3"/>
      <c r="T84" s="3"/>
      <c r="U84" s="3"/>
      <c r="V84" s="3"/>
      <c r="W84" s="3"/>
      <c r="X84" s="3"/>
      <c r="Y84" s="3"/>
    </row>
    <row r="85" spans="1:33" x14ac:dyDescent="0.25">
      <c r="A85" s="3"/>
      <c r="B85" s="4"/>
      <c r="C85" s="273"/>
      <c r="D85" s="6"/>
      <c r="E85" s="3"/>
      <c r="F85" s="3"/>
      <c r="G85" s="3"/>
      <c r="H85" s="3"/>
      <c r="I85" s="3"/>
      <c r="J85" s="3"/>
      <c r="K85" s="3"/>
      <c r="L85" s="3"/>
      <c r="M85" s="3"/>
      <c r="N85" s="3"/>
      <c r="O85" s="3"/>
      <c r="P85" s="3"/>
      <c r="Q85" s="3"/>
      <c r="R85" s="3"/>
      <c r="S85" s="3"/>
      <c r="T85" s="3"/>
      <c r="U85" s="3"/>
      <c r="V85" s="3"/>
      <c r="W85" s="3"/>
      <c r="X85" s="3"/>
      <c r="Y85" s="3"/>
    </row>
    <row r="86" spans="1:33" x14ac:dyDescent="0.25">
      <c r="A86" s="3"/>
      <c r="B86" s="4"/>
      <c r="C86" s="273"/>
      <c r="D86" s="6"/>
      <c r="E86" s="3"/>
      <c r="F86" s="3"/>
      <c r="G86" s="3"/>
      <c r="H86" s="3"/>
      <c r="I86" s="3"/>
      <c r="J86" s="3"/>
      <c r="K86" s="3"/>
      <c r="L86" s="3"/>
      <c r="M86" s="3"/>
      <c r="N86" s="3"/>
      <c r="O86" s="3"/>
      <c r="P86" s="3"/>
      <c r="Q86" s="3"/>
      <c r="R86" s="3"/>
      <c r="S86" s="3"/>
      <c r="T86" s="3"/>
      <c r="U86" s="3"/>
      <c r="V86" s="3"/>
      <c r="W86" s="3"/>
      <c r="X86" s="3"/>
      <c r="Y86" s="3"/>
    </row>
    <row r="87" spans="1:33" x14ac:dyDescent="0.25">
      <c r="A87" s="220" t="s">
        <v>903</v>
      </c>
      <c r="B87" s="220"/>
      <c r="C87" s="275"/>
      <c r="D87" s="6"/>
      <c r="E87" s="3"/>
      <c r="F87" s="3"/>
      <c r="G87" s="3"/>
      <c r="H87" s="3"/>
      <c r="I87" s="3"/>
      <c r="J87" s="3"/>
      <c r="K87" s="3"/>
      <c r="L87" s="3"/>
      <c r="M87" s="3"/>
      <c r="N87" s="3"/>
      <c r="O87" s="3"/>
      <c r="P87" s="3"/>
      <c r="Q87" s="3"/>
      <c r="R87" s="3"/>
      <c r="S87" s="3"/>
      <c r="T87" s="3"/>
      <c r="U87" s="3"/>
      <c r="V87" s="3"/>
      <c r="W87" s="3"/>
      <c r="X87" s="3"/>
      <c r="Y87" s="3"/>
    </row>
    <row r="88" spans="1:33" x14ac:dyDescent="0.25">
      <c r="A88" s="221"/>
      <c r="B88" s="222"/>
      <c r="C88" s="276"/>
      <c r="D88" s="222"/>
      <c r="E88" s="222"/>
      <c r="F88" s="222"/>
      <c r="G88" s="223"/>
      <c r="H88" s="3"/>
      <c r="I88" s="3"/>
      <c r="J88" s="3"/>
      <c r="K88" s="3"/>
      <c r="L88" s="3"/>
      <c r="M88" s="3"/>
      <c r="N88" s="3"/>
      <c r="O88" s="3"/>
      <c r="P88" s="3"/>
      <c r="Q88" s="3"/>
      <c r="R88" s="3"/>
      <c r="S88" s="3"/>
      <c r="T88" s="3"/>
      <c r="U88" s="3"/>
      <c r="V88" s="3"/>
      <c r="W88" s="3"/>
      <c r="X88" s="3"/>
      <c r="Y88" s="3"/>
      <c r="AG88" t="s">
        <v>904</v>
      </c>
    </row>
    <row r="89" spans="1:33" x14ac:dyDescent="0.25">
      <c r="A89" s="224"/>
      <c r="B89" s="225"/>
      <c r="C89" s="277"/>
      <c r="D89" s="225"/>
      <c r="E89" s="225"/>
      <c r="F89" s="225"/>
      <c r="G89" s="226"/>
      <c r="H89" s="3"/>
      <c r="I89" s="3"/>
      <c r="J89" s="3"/>
      <c r="K89" s="3"/>
      <c r="L89" s="3"/>
      <c r="M89" s="3"/>
      <c r="N89" s="3"/>
      <c r="O89" s="3"/>
      <c r="P89" s="3"/>
      <c r="Q89" s="3"/>
      <c r="R89" s="3"/>
      <c r="S89" s="3"/>
      <c r="T89" s="3"/>
      <c r="U89" s="3"/>
      <c r="V89" s="3"/>
      <c r="W89" s="3"/>
      <c r="X89" s="3"/>
      <c r="Y89" s="3"/>
    </row>
    <row r="90" spans="1:33" x14ac:dyDescent="0.25">
      <c r="A90" s="224"/>
      <c r="B90" s="225"/>
      <c r="C90" s="277"/>
      <c r="D90" s="225"/>
      <c r="E90" s="225"/>
      <c r="F90" s="225"/>
      <c r="G90" s="226"/>
      <c r="H90" s="3"/>
      <c r="I90" s="3"/>
      <c r="J90" s="3"/>
      <c r="K90" s="3"/>
      <c r="L90" s="3"/>
      <c r="M90" s="3"/>
      <c r="N90" s="3"/>
      <c r="O90" s="3"/>
      <c r="P90" s="3"/>
      <c r="Q90" s="3"/>
      <c r="R90" s="3"/>
      <c r="S90" s="3"/>
      <c r="T90" s="3"/>
      <c r="U90" s="3"/>
      <c r="V90" s="3"/>
      <c r="W90" s="3"/>
      <c r="X90" s="3"/>
      <c r="Y90" s="3"/>
    </row>
    <row r="91" spans="1:33" x14ac:dyDescent="0.25">
      <c r="A91" s="224"/>
      <c r="B91" s="225"/>
      <c r="C91" s="277"/>
      <c r="D91" s="225"/>
      <c r="E91" s="225"/>
      <c r="F91" s="225"/>
      <c r="G91" s="226"/>
      <c r="H91" s="3"/>
      <c r="I91" s="3"/>
      <c r="J91" s="3"/>
      <c r="K91" s="3"/>
      <c r="L91" s="3"/>
      <c r="M91" s="3"/>
      <c r="N91" s="3"/>
      <c r="O91" s="3"/>
      <c r="P91" s="3"/>
      <c r="Q91" s="3"/>
      <c r="R91" s="3"/>
      <c r="S91" s="3"/>
      <c r="T91" s="3"/>
      <c r="U91" s="3"/>
      <c r="V91" s="3"/>
      <c r="W91" s="3"/>
      <c r="X91" s="3"/>
      <c r="Y91" s="3"/>
    </row>
    <row r="92" spans="1:33" x14ac:dyDescent="0.25">
      <c r="A92" s="227"/>
      <c r="B92" s="228"/>
      <c r="C92" s="278"/>
      <c r="D92" s="228"/>
      <c r="E92" s="228"/>
      <c r="F92" s="228"/>
      <c r="G92" s="229"/>
      <c r="H92" s="3"/>
      <c r="I92" s="3"/>
      <c r="J92" s="3"/>
      <c r="K92" s="3"/>
      <c r="L92" s="3"/>
      <c r="M92" s="3"/>
      <c r="N92" s="3"/>
      <c r="O92" s="3"/>
      <c r="P92" s="3"/>
      <c r="Q92" s="3"/>
      <c r="R92" s="3"/>
      <c r="S92" s="3"/>
      <c r="T92" s="3"/>
      <c r="U92" s="3"/>
      <c r="V92" s="3"/>
      <c r="W92" s="3"/>
      <c r="X92" s="3"/>
      <c r="Y92" s="3"/>
    </row>
    <row r="93" spans="1:33" x14ac:dyDescent="0.25">
      <c r="A93" s="3"/>
      <c r="B93" s="4"/>
      <c r="C93" s="273"/>
      <c r="D93" s="6"/>
      <c r="E93" s="3"/>
      <c r="F93" s="3"/>
      <c r="G93" s="3"/>
      <c r="H93" s="3"/>
      <c r="I93" s="3"/>
      <c r="J93" s="3"/>
      <c r="K93" s="3"/>
      <c r="L93" s="3"/>
      <c r="M93" s="3"/>
      <c r="N93" s="3"/>
      <c r="O93" s="3"/>
      <c r="P93" s="3"/>
      <c r="Q93" s="3"/>
      <c r="R93" s="3"/>
      <c r="S93" s="3"/>
      <c r="T93" s="3"/>
      <c r="U93" s="3"/>
      <c r="V93" s="3"/>
      <c r="W93" s="3"/>
      <c r="X93" s="3"/>
      <c r="Y93" s="3"/>
    </row>
    <row r="94" spans="1:33" x14ac:dyDescent="0.25">
      <c r="C94" s="279"/>
      <c r="D94" s="10"/>
      <c r="AG94" t="s">
        <v>905</v>
      </c>
    </row>
    <row r="95" spans="1:33" x14ac:dyDescent="0.25">
      <c r="D95" s="10"/>
    </row>
    <row r="96" spans="1:33"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9">
    <mergeCell ref="A88:G92"/>
    <mergeCell ref="C36:G36"/>
    <mergeCell ref="C38:G38"/>
    <mergeCell ref="A1:G1"/>
    <mergeCell ref="C2:G2"/>
    <mergeCell ref="C3:G3"/>
    <mergeCell ref="C4:G4"/>
    <mergeCell ref="A80:B80"/>
    <mergeCell ref="A87:C87"/>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01 01 Pol</vt:lpstr>
      <vt:lpstr>01 02 Pol</vt:lpstr>
      <vt:lpstr>01 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oadresa</vt:lpstr>
      <vt:lpstr>Stavba!Objednatel</vt:lpstr>
      <vt:lpstr>Stavba!Objekt</vt:lpstr>
      <vt:lpstr>'01 01 Pol'!Oblast_tisku</vt:lpstr>
      <vt:lpstr>'01 02 Pol'!Oblast_tisku</vt:lpstr>
      <vt:lpstr>'01 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2024-03-05T14:37:04Z</dcterms:modified>
</cp:coreProperties>
</file>