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0_2023 - Podkrovní ve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'110_2023 - Podkrovní vest...'!$C$81:$K$306</definedName>
    <definedName name="_xlnm.Print_Area" localSheetId="1">'110_2023 - Podkrovní vest...'!$C$4:$J$37,'110_2023 - Podkrovní vest...'!$C$43:$J$65,'110_2023 - Podkrovní vest...'!$C$71:$K$306</definedName>
    <definedName name="_xlnm.Print_Titles" localSheetId="1">'110_2023 - Podkrovní vest...'!$81:$81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3"/>
  <c r="BH193"/>
  <c r="BG193"/>
  <c r="BF193"/>
  <c r="T193"/>
  <c r="R193"/>
  <c r="P193"/>
  <c r="BI184"/>
  <c r="BH184"/>
  <c r="BG184"/>
  <c r="BF184"/>
  <c r="T184"/>
  <c r="R184"/>
  <c r="P184"/>
  <c r="BI175"/>
  <c r="BH175"/>
  <c r="BG175"/>
  <c r="BF175"/>
  <c r="T175"/>
  <c r="R175"/>
  <c r="P175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T90"/>
  <c r="R91"/>
  <c r="R90"/>
  <c r="P91"/>
  <c r="P90"/>
  <c r="BI85"/>
  <c r="BH85"/>
  <c r="BG85"/>
  <c r="BF85"/>
  <c r="T85"/>
  <c r="T84"/>
  <c r="T83"/>
  <c r="R85"/>
  <c r="R84"/>
  <c r="R83"/>
  <c r="P85"/>
  <c r="P84"/>
  <c r="P83"/>
  <c r="J79"/>
  <c r="J78"/>
  <c r="F76"/>
  <c r="E74"/>
  <c r="J51"/>
  <c r="J50"/>
  <c r="F48"/>
  <c r="E46"/>
  <c r="J16"/>
  <c r="E16"/>
  <c r="F79"/>
  <c r="J15"/>
  <c r="J13"/>
  <c r="E13"/>
  <c r="F50"/>
  <c r="J12"/>
  <c r="J10"/>
  <c r="J48"/>
  <c i="1" r="L50"/>
  <c r="AM50"/>
  <c r="AM49"/>
  <c r="L49"/>
  <c r="AM47"/>
  <c r="L47"/>
  <c r="L45"/>
  <c r="L44"/>
  <c i="2" r="J291"/>
  <c r="BK225"/>
  <c r="BK201"/>
  <c r="J136"/>
  <c r="J91"/>
  <c r="J278"/>
  <c r="J228"/>
  <c r="BK134"/>
  <c r="BK298"/>
  <c r="J219"/>
  <c r="BK159"/>
  <c r="J128"/>
  <c r="BK91"/>
  <c r="J281"/>
  <c r="J247"/>
  <c r="J193"/>
  <c r="J146"/>
  <c r="J107"/>
  <c r="J269"/>
  <c r="J231"/>
  <c r="J175"/>
  <c r="BK128"/>
  <c r="BK301"/>
  <c r="BK247"/>
  <c r="BK175"/>
  <c r="J117"/>
  <c r="BK289"/>
  <c r="BK212"/>
  <c r="BK156"/>
  <c r="BK148"/>
  <c r="BK304"/>
  <c r="J289"/>
  <c r="BK251"/>
  <c r="J216"/>
  <c r="J150"/>
  <c r="BK117"/>
  <c r="BK293"/>
  <c r="BK241"/>
  <c r="J212"/>
  <c r="J138"/>
  <c r="BK107"/>
  <c r="BK281"/>
  <c r="J260"/>
  <c r="J205"/>
  <c r="BK125"/>
  <c r="J286"/>
  <c r="J209"/>
  <c r="BK150"/>
  <c r="BK95"/>
  <c r="BK272"/>
  <c r="BK263"/>
  <c r="J201"/>
  <c r="J148"/>
  <c r="J123"/>
  <c r="BK278"/>
  <c r="J244"/>
  <c r="BK166"/>
  <c r="J134"/>
  <c r="J85"/>
  <c r="BK266"/>
  <c r="BK209"/>
  <c r="J131"/>
  <c r="J255"/>
  <c r="J166"/>
  <c r="J140"/>
  <c r="J304"/>
  <c r="BK249"/>
  <c r="BK237"/>
  <c r="BK152"/>
  <c r="J121"/>
  <c r="BK257"/>
  <c r="BK234"/>
  <c r="J154"/>
  <c r="BK121"/>
  <c r="BK291"/>
  <c r="J249"/>
  <c r="BK146"/>
  <c r="BK98"/>
  <c r="J257"/>
  <c r="BK193"/>
  <c r="J152"/>
  <c r="J301"/>
  <c r="BK253"/>
  <c r="J234"/>
  <c r="J156"/>
  <c r="J125"/>
  <c r="J95"/>
  <c r="BK255"/>
  <c r="BK222"/>
  <c r="J142"/>
  <c r="BK104"/>
  <c r="J272"/>
  <c r="J225"/>
  <c r="BK136"/>
  <c i="1" r="AS54"/>
  <c i="2" r="J253"/>
  <c r="J184"/>
  <c r="BK119"/>
  <c r="BK295"/>
  <c r="J266"/>
  <c r="J241"/>
  <c r="BK184"/>
  <c r="BK142"/>
  <c r="J101"/>
  <c r="J263"/>
  <c r="BK228"/>
  <c r="J162"/>
  <c r="BK131"/>
  <c r="J298"/>
  <c r="BK231"/>
  <c r="BK138"/>
  <c r="BK85"/>
  <c r="J251"/>
  <c r="BK162"/>
  <c r="BK123"/>
  <c r="J293"/>
  <c r="BK244"/>
  <c r="BK219"/>
  <c r="J159"/>
  <c r="J104"/>
  <c r="BK260"/>
  <c r="BK216"/>
  <c r="BK140"/>
  <c r="J119"/>
  <c r="BK286"/>
  <c r="J237"/>
  <c r="BK144"/>
  <c r="J295"/>
  <c r="J222"/>
  <c r="BK154"/>
  <c r="BK101"/>
  <c r="BK269"/>
  <c r="BK205"/>
  <c r="J144"/>
  <c r="J98"/>
  <c l="1" r="P94"/>
  <c r="P158"/>
  <c r="BK240"/>
  <c r="J240"/>
  <c r="J63"/>
  <c r="R94"/>
  <c r="T158"/>
  <c r="P224"/>
  <c r="R240"/>
  <c r="P297"/>
  <c r="BK94"/>
  <c r="J94"/>
  <c r="J60"/>
  <c r="BK158"/>
  <c r="J158"/>
  <c r="J61"/>
  <c r="BK224"/>
  <c r="J224"/>
  <c r="J62"/>
  <c r="T224"/>
  <c r="P240"/>
  <c r="BK297"/>
  <c r="J297"/>
  <c r="J64"/>
  <c r="R297"/>
  <c r="T94"/>
  <c r="R158"/>
  <c r="R224"/>
  <c r="T240"/>
  <c r="T297"/>
  <c r="BK90"/>
  <c r="BK89"/>
  <c r="J89"/>
  <c r="J58"/>
  <c r="BK84"/>
  <c r="J84"/>
  <c r="J57"/>
  <c r="F51"/>
  <c r="J76"/>
  <c r="BE85"/>
  <c r="BE125"/>
  <c r="BE128"/>
  <c r="BE142"/>
  <c r="BE162"/>
  <c r="BE175"/>
  <c r="BE209"/>
  <c r="BE222"/>
  <c r="BE225"/>
  <c r="BE228"/>
  <c r="BE255"/>
  <c r="BE293"/>
  <c r="BE298"/>
  <c r="BE301"/>
  <c r="BE304"/>
  <c r="F78"/>
  <c r="BE107"/>
  <c r="BE117"/>
  <c r="BE119"/>
  <c r="BE121"/>
  <c r="BE131"/>
  <c r="BE134"/>
  <c r="BE166"/>
  <c r="BE205"/>
  <c r="BE216"/>
  <c r="BE231"/>
  <c r="BE247"/>
  <c r="BE257"/>
  <c r="BE260"/>
  <c r="BE269"/>
  <c r="BE272"/>
  <c r="BE278"/>
  <c r="BE281"/>
  <c r="BE286"/>
  <c r="BE101"/>
  <c r="BE104"/>
  <c r="BE123"/>
  <c r="BE140"/>
  <c r="BE146"/>
  <c r="BE150"/>
  <c r="BE152"/>
  <c r="BE156"/>
  <c r="BE159"/>
  <c r="BE184"/>
  <c r="BE201"/>
  <c r="BE212"/>
  <c r="BE219"/>
  <c r="BE234"/>
  <c r="BE237"/>
  <c r="BE241"/>
  <c r="BE253"/>
  <c r="BE263"/>
  <c r="BE289"/>
  <c r="BE291"/>
  <c r="BE91"/>
  <c r="BE95"/>
  <c r="BE98"/>
  <c r="BE136"/>
  <c r="BE138"/>
  <c r="BE144"/>
  <c r="BE148"/>
  <c r="BE154"/>
  <c r="BE193"/>
  <c r="BE244"/>
  <c r="BE249"/>
  <c r="BE251"/>
  <c r="BE266"/>
  <c r="BE295"/>
  <c r="F35"/>
  <c i="1" r="BD55"/>
  <c r="BD54"/>
  <c r="W33"/>
  <c i="2" r="F34"/>
  <c i="1" r="BC55"/>
  <c r="BC54"/>
  <c r="AY54"/>
  <c i="2" r="J32"/>
  <c i="1" r="AW55"/>
  <c i="2" r="F32"/>
  <c i="1" r="BA55"/>
  <c r="BA54"/>
  <c r="W30"/>
  <c i="2" r="F33"/>
  <c i="1" r="BB55"/>
  <c r="BB54"/>
  <c r="W31"/>
  <c i="2" l="1" r="T89"/>
  <c r="T82"/>
  <c r="R89"/>
  <c r="R82"/>
  <c r="P89"/>
  <c r="P82"/>
  <c i="1" r="AU55"/>
  <c i="2" r="BK83"/>
  <c r="J83"/>
  <c r="J56"/>
  <c r="J90"/>
  <c r="J59"/>
  <c i="1" r="AU54"/>
  <c r="W32"/>
  <c r="AW54"/>
  <c r="AK30"/>
  <c i="2" r="F31"/>
  <c i="1" r="AZ55"/>
  <c r="AZ54"/>
  <c r="AV54"/>
  <c r="AK29"/>
  <c r="AX54"/>
  <c i="2" r="J31"/>
  <c i="1" r="AV55"/>
  <c r="AT55"/>
  <c i="2" l="1" r="BK82"/>
  <c r="J82"/>
  <c r="J55"/>
  <c i="1" r="W29"/>
  <c r="AT54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<sst xmlns="http://schemas.openxmlformats.org/spreadsheetml/2006/main">
  <si>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</si>
  <si>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</si>
  <si>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</si>
  <si>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</si>
  <si>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</si>
  <si>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{ef6232ac-1fd7-401d-8072-2e5c316450ee}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</si>
  <si>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</si>
  <si>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</si>
  <si>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</si>
  <si>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</si>
  <si>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</si>
  <si>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</si>
  <si>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</si>
  <si>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</si>
  <si>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</si>
  <si>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</si>
  <si>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</si>
  <si>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Podkrovní vestavba č.p. 1, na parcele č.  st.7, v Českém Brodě_ D.1.4.2_UT</t>
  </si>
  <si>
    <t>KSO:</t>
  </si>
  <si>
    <t/>
  </si>
  <si>
    <t>CC-CZ:</t>
  </si>
  <si>
    <t>Místo:</t>
  </si>
  <si>
    <t>Český Brod</t>
  </si>
  <si>
    <t>Datum:</t>
  </si>
  <si>
    <t>12. 9. 2023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</si>
  <si>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</si>
  <si>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</si>
  <si>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</si>
  <si>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</si>
  <si>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</si>
  <si>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</si>
  <si>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</si>
  <si>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JIndřich Horyna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</si>
  <si>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</si>
  <si>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</si>
  <si>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</si>
  <si>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</si>
  <si>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</si>
  <si>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</si>
  <si>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</si>
  <si>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</si>
  <si>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</si>
  <si>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</si>
  <si>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</si>
  <si>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</si>
  <si>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</si>
  <si>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</si>
  <si>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</si>
  <si>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</si>
  <si>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</si>
  <si>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</si>
  <si>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</si>
  <si>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</si>
  <si>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</si>
  <si>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</si>
  <si>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</si>
  <si>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</si>
  <si>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</si>
  <si>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</si>
  <si>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</si>
  <si>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</si>
  <si>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</si>
  <si>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</si>
  <si>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</si>
  <si>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</si>
  <si>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</si>
  <si>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</si>
  <si>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</si>
  <si>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</si>
  <si>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</si>
  <si>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</si>
  <si>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</si>
  <si>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</si>
  <si>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</si>
  <si>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</si>
  <si>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</si>
  <si>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</si>
  <si>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</si>
  <si>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</si>
  <si>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</si>
  <si>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</si>
  <si>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</si>
  <si>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</si>
  <si>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</si>
  <si>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</si>
  <si>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</si>
  <si>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</si>
  <si>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</si>
  <si>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</si>
  <si>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</si>
  <si>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</si>
  <si>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</si>
  <si>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</si>
  <si>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</si>
  <si>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</si>
  <si>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</si>
  <si>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</si>
  <si>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</si>
  <si>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</si>
  <si>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</si>
  <si>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</si>
  <si>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</si>
  <si>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</si>
  <si>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</si>
  <si>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</si>
  <si>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</si>
  <si>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</si>
  <si>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</si>
  <si>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</si>
  <si>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</si>
  <si>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</si>
  <si>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26</t>
  </si>
  <si>
    <t>K</t>
  </si>
  <si>
    <t>977151212</t>
  </si>
  <si>
    <t>Jádrové vrty dovrchní diamantovými korunkami do stavebních materiálů D přes 35 do 40 mm</t>
  </si>
  <si>
    <t>m</t>
  </si>
  <si>
    <t>CS ÚRS 2023 01</t>
  </si>
  <si>
    <t>4</t>
  </si>
  <si>
    <t>2138441931</t>
  </si>
  <si>
    <t>PP</t>
  </si>
  <si>
    <t>Jádrové vrty diamantovými korunkami do stavebních materiálů (železobetonu, betonu, cihel, obkladů, dlažeb, kamene) dovrchní (směrem vzhůru), průměru přes 35 do 40 mm</t>
  </si>
  <si>
    <t>Online PSC</t>
  </si>
  <si>
    <t>https://podminky.urs.cz/item/CS_URS_2023_01/977151212</t>
  </si>
  <si>
    <t>VV</t>
  </si>
  <si>
    <t>1,5+1,5</t>
  </si>
  <si>
    <t>PSV</t>
  </si>
  <si>
    <t>Práce a dodávky PSV</t>
  </si>
  <si>
    <t>727</t>
  </si>
  <si>
    <t>Zdravotechnika - požární ochrana</t>
  </si>
  <si>
    <t>27</t>
  </si>
  <si>
    <t>727112022</t>
  </si>
  <si>
    <t>Trubní ucpávka ocelového potrubí s hořlavou izolací DN 32 stěnou tl 100 mm požární odolnost EI 60-120</t>
  </si>
  <si>
    <t>kus</t>
  </si>
  <si>
    <t>16</t>
  </si>
  <si>
    <t>-689363453</t>
  </si>
  <si>
    <t>Protipožární trubní ucpávky ocelového potrubí s hořlavou izolací prostup stěnou tloušťky 100 mm požární odolnost EI 60-120 DN 32</t>
  </si>
  <si>
    <t>https://podminky.urs.cz/item/CS_URS_2023_01/727112022</t>
  </si>
  <si>
    <t>732</t>
  </si>
  <si>
    <t>Ústřední vytápění - strojovny</t>
  </si>
  <si>
    <t>53</t>
  </si>
  <si>
    <t>732331634</t>
  </si>
  <si>
    <t>Nádoba tlaková expanzní pro topnou a chladicí soustavu s membránou závitové připojení PN 0,6 o objemu 40 l</t>
  </si>
  <si>
    <t>soubor</t>
  </si>
  <si>
    <t>-237180760</t>
  </si>
  <si>
    <t>Nádoby expanzní tlakové pro topné a chladicí soustavy s membránou bez pojistného ventilu se závitovým připojením PN 0,6 o objemu 40 l</t>
  </si>
  <si>
    <t>https://podminky.urs.cz/item/CS_URS_2023_01/732331634</t>
  </si>
  <si>
    <t>56</t>
  </si>
  <si>
    <t>732331771</t>
  </si>
  <si>
    <t>Příslušenství k expanzním nádobám souprava s upínací páskou</t>
  </si>
  <si>
    <t>1550367770</t>
  </si>
  <si>
    <t>Nádoby expanzní tlakové pro topné a chladicí soustavy příslušenství k expanzním nádobám souprava s upínací páskou</t>
  </si>
  <si>
    <t>https://podminky.urs.cz/item/CS_URS_2023_01/732331771</t>
  </si>
  <si>
    <t>55</t>
  </si>
  <si>
    <t>732331772</t>
  </si>
  <si>
    <t>Příslušenství k expanzním nádobám konzole nastavitelná</t>
  </si>
  <si>
    <t>1848724349</t>
  </si>
  <si>
    <t>Nádoby expanzní tlakové pro topné a chladicí soustavy příslušenství k expanzním nádobám konzole nastavitelná</t>
  </si>
  <si>
    <t>https://podminky.urs.cz/item/CS_URS_2023_01/732331772</t>
  </si>
  <si>
    <t>54</t>
  </si>
  <si>
    <t>732331778</t>
  </si>
  <si>
    <t>Příslušenství k expanzním nádobám bezpečnostní uzávěr G 1 k měření tlaku</t>
  </si>
  <si>
    <t>95277307</t>
  </si>
  <si>
    <t>Nádoby expanzní tlakové pro topné a chladicí soustavy příslušenství k expanzním nádobám bezpečnostní uzávěr k měření tlaku G 1</t>
  </si>
  <si>
    <t>https://podminky.urs.cz/item/CS_URS_2023_01/732331778</t>
  </si>
  <si>
    <t>36</t>
  </si>
  <si>
    <t>X73201</t>
  </si>
  <si>
    <t>MaR_RC_ Ekvitermní modulační regulátor pro sběrnici EMS-RC - viz. výkaz výměr, D+M</t>
  </si>
  <si>
    <t>7501137</t>
  </si>
  <si>
    <t>Ekvitermní modulační regulátor pro sběrnici EMS</t>
  </si>
  <si>
    <t>plus a EMS. K použití jako ovládací jednotka pro</t>
  </si>
  <si>
    <t>regulaci teploty zdroje tepla podle venkovní teploty,</t>
  </si>
  <si>
    <t>nebo jako prostorový regulátor. Možnost rozlišení</t>
  </si>
  <si>
    <t>funkcí pomocí modulů možnost řízení až 4 otopných</t>
  </si>
  <si>
    <t>okruhů (s/bez směšovače). Dotykové ovládání. Barva</t>
  </si>
  <si>
    <t>bílá.</t>
  </si>
  <si>
    <t>47</t>
  </si>
  <si>
    <t>X732012</t>
  </si>
  <si>
    <t xml:space="preserve">Vyregulování. zprovoznění MAR, zaučení obsluhy  servisním technikem výrobce stáv. PK</t>
  </si>
  <si>
    <t>hod</t>
  </si>
  <si>
    <t>20745811</t>
  </si>
  <si>
    <t>Vyregulování. zprovoznění MAR, zaučení obsluhy servisním technikem výrobce stáv. PK</t>
  </si>
  <si>
    <t>37</t>
  </si>
  <si>
    <t>X73202</t>
  </si>
  <si>
    <t>MaR_200_ Prostorový modulační regulátor pro sběrnici EMS-RC - viz. výkaz výměr, D+M</t>
  </si>
  <si>
    <t>-1156797639</t>
  </si>
  <si>
    <t>38</t>
  </si>
  <si>
    <t>X73203</t>
  </si>
  <si>
    <t>MaR_100_Modul pro řízení jednoho směšovaného nebo nesměšovaného otopného okruhu, včetně teplotního čidla, svorky pro čidlo THR , D+M</t>
  </si>
  <si>
    <t>1934524951</t>
  </si>
  <si>
    <t>39</t>
  </si>
  <si>
    <t>X73204</t>
  </si>
  <si>
    <t xml:space="preserve">MaR_Čidlo do THR_Čidlo do termohydraulického rozdělovače, Ø 6 mm,  D+M</t>
  </si>
  <si>
    <t>1723889648</t>
  </si>
  <si>
    <t>MaR_Čidlo do THR_Čidlo do termohydraulického rozdělovače, Ø 6 mm, D+M</t>
  </si>
  <si>
    <t>40</t>
  </si>
  <si>
    <t>X73205</t>
  </si>
  <si>
    <t xml:space="preserve">MaR_ÚPRAVY_DOPLNĚNÍ_ propojení, kabeláž řídícího modul okruhu stáv. 2.NP s MaR PK ( 10,0m), dopoj ekvit. čidla stávajícího  , propoj rychlomont. sestavy - modulu 100 ( 10,0 m ) , čidla THR ( 5,0m), termostat do 30m, včetně zednických přípomocí  , kabely d</t>
  </si>
  <si>
    <t>-1254114641</t>
  </si>
  <si>
    <t>MaR_ÚPRAVY_DOPLNĚNÍ_ propojení, kabeláž řídícího modul okruhu stáv. 2.NP s MaR PK ( 10,0m), dopoj ekvit. čidla stávajícího , propoj rychlomont. sestavy - modulu 100 ( 10,0 m ) , čidla THR ( 5,0m), termostat do 30m, včetně zednických přípomocí , kabely dle schématu zapoejní, kabeláž, podpůrné prvky- lišty, revize slaboprpudu , D+M</t>
  </si>
  <si>
    <t>41</t>
  </si>
  <si>
    <t>X73206</t>
  </si>
  <si>
    <t xml:space="preserve">MaR_ÚPRAVY_DOPLNĚNÍ_ propojení, kabeláž řídícího modul okruhu vytápění sálu HC2 podkroví s MaR PK ( 30,0m) , propoj rychlomont. sestavy - modulu 100 ( 10,0 m ) , prostorového termostatu ( 50,0m)m  , kabely dle schématu zapoejní, kabeláž, podpůrné prvky- l</t>
  </si>
  <si>
    <t>181836605</t>
  </si>
  <si>
    <t>MaR_ÚPRAVY_DOPLNĚNÍ_ propojení, kabeláž řídícího modul okruhu vytápění sálu HC2 podkroví s MaR PK ( 30,0m) , propoj rychlomont. sestavy - modulu 100 ( 10,0 m ) , prostorového termostatu ( 50,0m)m , kabely dle schématu zapoejní, kabeláž, podpůrné prvky- lišty, revize slaboprpudu, včetně zednických přípomocí D+M</t>
  </si>
  <si>
    <t>42</t>
  </si>
  <si>
    <t>X73207</t>
  </si>
  <si>
    <t xml:space="preserve">MaR_ÚPRAVY_DOPLNĚNÍ_ propojení, kabeláž řídícího modul okruhu vytápění kancelari  podkroví s MaR PK ( 40,0m) , propoj rychlomont. sestavy - modulu 100 ( 10,0 m ) , prostorového termostatu ( 50,0m)m  , kabely dle schématu zapoejní, kabeláž, podpůrné prvky-</t>
  </si>
  <si>
    <t>-2036630226</t>
  </si>
  <si>
    <t>MaR_ÚPRAVY_DOPLNĚNÍ_ propojení, kabeláž řídícího modul okruhu vytápění kancelari podkroví s MaR PK ( 40,0m) , propoj rychlomont. sestavy - modulu 100 ( 10,0 m ) , prostorového termostatu ( 50,0m)m , kabely dle schématu zapoejní, kabeláž, podpůrné prvky- lišty, revize slaboprpudu, včetně zednických přípomocí D+M</t>
  </si>
  <si>
    <t>43</t>
  </si>
  <si>
    <t>X73208</t>
  </si>
  <si>
    <t>MaR_ elektroinstalace slaboproud_ PD skutečného provedení</t>
  </si>
  <si>
    <t>-680281629</t>
  </si>
  <si>
    <t>44</t>
  </si>
  <si>
    <t>X73209</t>
  </si>
  <si>
    <t xml:space="preserve">MaR - vyregulování. zprovoznění MAR, zaučení obsluhy </t>
  </si>
  <si>
    <t>47230916</t>
  </si>
  <si>
    <t>45</t>
  </si>
  <si>
    <t>X73210</t>
  </si>
  <si>
    <t xml:space="preserve">Vytápění  - vyregulování. zprovoznění 3x okruhů vytápění, zaučení obsluhy </t>
  </si>
  <si>
    <t>970366058</t>
  </si>
  <si>
    <t xml:space="preserve">Vytápění - vyregulování. zprovoznění 3x okruhů vytápění, zaučení obsluhy </t>
  </si>
  <si>
    <t>46</t>
  </si>
  <si>
    <t>X73211</t>
  </si>
  <si>
    <t>Dílenská dokumentace hydraulické vyregulování OS, dle skutečného provedení</t>
  </si>
  <si>
    <t>-1324017287</t>
  </si>
  <si>
    <t>48</t>
  </si>
  <si>
    <t>X73212</t>
  </si>
  <si>
    <t>PD skutečného provedení Vytápění</t>
  </si>
  <si>
    <t>2022540281</t>
  </si>
  <si>
    <t>49</t>
  </si>
  <si>
    <t>X73213</t>
  </si>
  <si>
    <t>Odpojení a a opětovné spuštění stáv PK do 50 kW</t>
  </si>
  <si>
    <t>-291472882</t>
  </si>
  <si>
    <t>50</t>
  </si>
  <si>
    <t>X73214</t>
  </si>
  <si>
    <t>ANULOID SYSTÉMOVÝ_ Vstup 2x R6/4“, výstup 2x G6/4“, max. 5000 l/h, včetně izolace, jímky pro čidlo teploty, vypouštění a závěsné konzoly, D+M</t>
  </si>
  <si>
    <t>1290859946</t>
  </si>
  <si>
    <t>51</t>
  </si>
  <si>
    <t>X73215</t>
  </si>
  <si>
    <t>Magnetický odlučovač nečistot, 28mm svěr.k., s izolací, připojení svěrným kroužkem D28</t>
  </si>
  <si>
    <t>868969463</t>
  </si>
  <si>
    <t>60</t>
  </si>
  <si>
    <t>X73216</t>
  </si>
  <si>
    <t xml:space="preserve">Systémový rozdělovač topných okruhu tříokruhový max. 80,0 kW, 3/32/32 vstup G 1 1/2", výstupy G 1 1/2", včetně přechodového šroubení na čerpadlovou sestavu  1x G 1 1/2", 1x G 1", 1x G 3/4" , včetně montážních podpěr, D+M</t>
  </si>
  <si>
    <t>2125112075</t>
  </si>
  <si>
    <t>Systémový rozdělovač topných okruhu tříokruhový max. 80,0 kW, 3/32/32 vstup G 1 1/2", výstupy G 1 1/2", včetně přechodového šroubení na čerpadlovou sestavu 1x G 1 1/2", 1x G 1", 1x G 3/4" , včetně montážních podpěr, D+M</t>
  </si>
  <si>
    <t>61</t>
  </si>
  <si>
    <t>X73217</t>
  </si>
  <si>
    <t>Čerpadlová rychlomont sestava DN32, s mixem, řídícím modulem 100, čerpadlo 32/7,5, včetně system izolace, D+M</t>
  </si>
  <si>
    <t>932686364</t>
  </si>
  <si>
    <t>62</t>
  </si>
  <si>
    <t>X73218</t>
  </si>
  <si>
    <t>Čerpadlová rychlomont sestava DN25, s mixem, řídícím modulem 100, čerpadlo 25/6, včetně system izolace, D+M</t>
  </si>
  <si>
    <t>934194416</t>
  </si>
  <si>
    <t>63</t>
  </si>
  <si>
    <t>X73219</t>
  </si>
  <si>
    <t>Čerpadlová rychlomont sestava DN25, s mixem, řídícím modulem 100, čerpadlo 25/4, včetně system izolace, D+M</t>
  </si>
  <si>
    <t>-1462123199</t>
  </si>
  <si>
    <t>733</t>
  </si>
  <si>
    <t>Ústřední vytápění - rozvodné potrubí</t>
  </si>
  <si>
    <t>28</t>
  </si>
  <si>
    <t>733110806</t>
  </si>
  <si>
    <t>Demontáž potrubí ocelového závitového DN přes 15 do 32</t>
  </si>
  <si>
    <t>835757735</t>
  </si>
  <si>
    <t>Demontáž potrubí z trubek ocelových závitových DN přes 15 do 32</t>
  </si>
  <si>
    <t>https://podminky.urs.cz/item/CS_URS_2023_01/733110806</t>
  </si>
  <si>
    <t>29</t>
  </si>
  <si>
    <t>733111117</t>
  </si>
  <si>
    <t>Potrubí ocelové závitové černé bezešvé běžné v kotelnách nebo strojovnách DN 40</t>
  </si>
  <si>
    <t>1708759495</t>
  </si>
  <si>
    <t>Potrubí z trubek ocelových závitových černých spojovaných svařováním bezešvých běžných nízkotlakých PN 16 do 115°C v kotelnách a strojovnách DN 40</t>
  </si>
  <si>
    <t>https://podminky.urs.cz/item/CS_URS_2023_01/733111117</t>
  </si>
  <si>
    <t>10+10</t>
  </si>
  <si>
    <t>733223301</t>
  </si>
  <si>
    <t>Potrubí měděné tvrdé spojované lisováním D 15x1 mm</t>
  </si>
  <si>
    <t>-1334568409</t>
  </si>
  <si>
    <t>Potrubí z trubek měděných tvrdých spojovaných lisováním PN 16, T= +110°C Ø 15/1</t>
  </si>
  <si>
    <t>https://podminky.urs.cz/item/CS_URS_2023_01/733223301</t>
  </si>
  <si>
    <t>Přepoj. stáv okruhu ve 2.NP</t>
  </si>
  <si>
    <t>poDKROVÍ OKRUH SÁL</t>
  </si>
  <si>
    <t>3+3+3+3+12+12+12+12+6+6+4+4+12+12+(6*4)</t>
  </si>
  <si>
    <t>Podkroví okruh Sklady</t>
  </si>
  <si>
    <t>10+10+(8*4)+(4*4)+(6*4)</t>
  </si>
  <si>
    <t>Součet</t>
  </si>
  <si>
    <t>3</t>
  </si>
  <si>
    <t>733223302</t>
  </si>
  <si>
    <t>Potrubí měděné tvrdé spojované lisováním D 18x1 mm</t>
  </si>
  <si>
    <t>2046543157</t>
  </si>
  <si>
    <t>Potrubí z trubek měděných tvrdých spojovaných lisováním PN 16, T= +110°C Ø 18/1</t>
  </si>
  <si>
    <t>https://podminky.urs.cz/item/CS_URS_2023_01/733223302</t>
  </si>
  <si>
    <t>15+15+10+10</t>
  </si>
  <si>
    <t>10+10+8+8+10+10+14+14+4+4</t>
  </si>
  <si>
    <t>733223303</t>
  </si>
  <si>
    <t>Potrubí měděné tvrdé spojované lisováním D 22x1 mm</t>
  </si>
  <si>
    <t>-392033198</t>
  </si>
  <si>
    <t>Potrubí z trubek měděných tvrdých spojovaných lisováním PN 16, T= +110°C Ø 22/1</t>
  </si>
  <si>
    <t>https://podminky.urs.cz/item/CS_URS_2023_01/733223303</t>
  </si>
  <si>
    <t>10+10+15+15+16+16+8+8</t>
  </si>
  <si>
    <t>Sklad</t>
  </si>
  <si>
    <t>10+10+4+4+20+20</t>
  </si>
  <si>
    <t>733223304</t>
  </si>
  <si>
    <t>Potrubí měděné tvrdé spojované lisováním D 28x1,5 mm</t>
  </si>
  <si>
    <t>-1462752568</t>
  </si>
  <si>
    <t>Potrubí z trubek měděných tvrdých spojovaných lisováním PN 16, T= +110°C Ø 28/1,5</t>
  </si>
  <si>
    <t>https://podminky.urs.cz/item/CS_URS_2023_01/733223304</t>
  </si>
  <si>
    <t>10+10+6+6+15+15</t>
  </si>
  <si>
    <t>10+10+6+6+10+10+2+2</t>
  </si>
  <si>
    <t>5</t>
  </si>
  <si>
    <t>733291101</t>
  </si>
  <si>
    <t>Zkouška těsnosti potrubí měděné D do 35x1,5</t>
  </si>
  <si>
    <t>1819418159</t>
  </si>
  <si>
    <t>Zkoušky těsnosti potrubí z trubek měděných Ø do 35/1,5</t>
  </si>
  <si>
    <t>https://podminky.urs.cz/item/CS_URS_2023_01/733291101</t>
  </si>
  <si>
    <t>220+142+166+118</t>
  </si>
  <si>
    <t>6</t>
  </si>
  <si>
    <t>733811251</t>
  </si>
  <si>
    <t>Ochrana potrubí ústředního vytápění termoizolačními trubicemi z PE tl přes 20 do 25 mm DN do 22 mm</t>
  </si>
  <si>
    <t>857934297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</si>
  <si>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</si>
  <si>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https://podminky.urs.cz/item/CS_URS_2023_01/733811251</t>
  </si>
  <si>
    <t>166+142+220</t>
  </si>
  <si>
    <t>7</t>
  </si>
  <si>
    <t>733811252</t>
  </si>
  <si>
    <t>Ochrana potrubí ústředního vytápění termoizolačními trubicemi z PE tl přes 20 do 25 mm DN přes 32 do 45 mm</t>
  </si>
  <si>
    <t>-323462732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</si>
  <si>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</si>
  <si>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https://podminky.urs.cz/item/CS_URS_2023_01/733811252</t>
  </si>
  <si>
    <t>30</t>
  </si>
  <si>
    <t>-1753412119</t>
  </si>
  <si>
    <t>20+20</t>
  </si>
  <si>
    <t>8</t>
  </si>
  <si>
    <t>998733103</t>
  </si>
  <si>
    <t>Přesun hmot tonážní pro rozvody potrubí v objektech v přes 12 do 24 m</t>
  </si>
  <si>
    <t>t</t>
  </si>
  <si>
    <t>1136897534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</si>
  <si>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</si>
  <si>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</si>
  <si>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31</t>
  </si>
  <si>
    <t>998733104</t>
  </si>
  <si>
    <t>Přesun hmot tonážní pro rozvody potrubí v objektech v přes 24 do 36 m</t>
  </si>
  <si>
    <t>948135262</t>
  </si>
  <si>
    <t>Přesun hmot pro rozvody potrubí stanovený z hmotnosti přesunovaného materiálu vodorovná dopravní vzdálenost do 50 m v objektech výšky přes 24 do 36 m</t>
  </si>
  <si>
    <t>https://podminky.urs.cz/item/CS_URS_2023_01/998733104</t>
  </si>
  <si>
    <t>24</t>
  </si>
  <si>
    <t>X733011</t>
  </si>
  <si>
    <t>Topná zkouška</t>
  </si>
  <si>
    <t>-2064677614</t>
  </si>
  <si>
    <t>734</t>
  </si>
  <si>
    <t>Ústřední vytápění - armatury</t>
  </si>
  <si>
    <t>18</t>
  </si>
  <si>
    <t>734221686</t>
  </si>
  <si>
    <t>Termostatická hlavice vosková PN 10 do 110°C otopných těles VK</t>
  </si>
  <si>
    <t>-114131511</t>
  </si>
  <si>
    <t>Ventily regulační závitové hlavice termostatické, pro ovládání ventilů PN 10 do 110°C voskové otopných těles VK</t>
  </si>
  <si>
    <t>https://podminky.urs.cz/item/CS_URS_2023_01/734221686</t>
  </si>
  <si>
    <t>19</t>
  </si>
  <si>
    <t>734261407</t>
  </si>
  <si>
    <t>Armatura připojovací přímá G 3/4x18 PN 10 do 110°C radiátorů typu VK</t>
  </si>
  <si>
    <t>-765150349</t>
  </si>
  <si>
    <t>Šroubení připojovací armatury radiátorů VK PN 10 do 110°C, regulační uzavíratelné přímé G 3/4 x 18</t>
  </si>
  <si>
    <t>https://podminky.urs.cz/item/CS_URS_2023_01/734261407</t>
  </si>
  <si>
    <t>57</t>
  </si>
  <si>
    <t>734291264</t>
  </si>
  <si>
    <t>Filtr závitový přímý G 1 PN 30 do 110°C s vnitřními závity</t>
  </si>
  <si>
    <t>439621617</t>
  </si>
  <si>
    <t>Ostatní armatury filtry závitové PN 30 do 110°C přímé s vnitřními závity G 1</t>
  </si>
  <si>
    <t>https://podminky.urs.cz/item/CS_URS_2023_01/734291264</t>
  </si>
  <si>
    <t>58</t>
  </si>
  <si>
    <t>734292715</t>
  </si>
  <si>
    <t>Kohout kulový přímý G 1 PN 42 do 185°C vnitřní závit</t>
  </si>
  <si>
    <t>635929172</t>
  </si>
  <si>
    <t>Ostatní armatury kulové kohouty PN 42 do 185°C přímé vnitřní závit G 1</t>
  </si>
  <si>
    <t>https://podminky.urs.cz/item/CS_URS_2023_01/734292715</t>
  </si>
  <si>
    <t>59</t>
  </si>
  <si>
    <t>-618454023</t>
  </si>
  <si>
    <t>735</t>
  </si>
  <si>
    <t>Ústřední vytápění - otopná tělesa</t>
  </si>
  <si>
    <t>735000911</t>
  </si>
  <si>
    <t>Vyregulování ventilu nebo kohoutu dvojregulačního s ručním ovládáním</t>
  </si>
  <si>
    <t>-1176869802</t>
  </si>
  <si>
    <t>Regulace otopného systému při opravách vyregulování dvojregulačních ventilů a kohoutů s ručním ovládáním</t>
  </si>
  <si>
    <t>https://podminky.urs.cz/item/CS_URS_2023_01/735000911</t>
  </si>
  <si>
    <t>20</t>
  </si>
  <si>
    <t>735000912</t>
  </si>
  <si>
    <t>Vyregulování ventilu nebo kohoutu dvojregulačního s termostatickým ovládáním</t>
  </si>
  <si>
    <t>405570161</t>
  </si>
  <si>
    <t>Regulace otopného systému při opravách vyregulování dvojregulačních ventilů a kohoutů s termostatickým ovládáním</t>
  </si>
  <si>
    <t>https://podminky.urs.cz/item/CS_URS_2023_01/735000912</t>
  </si>
  <si>
    <t>15</t>
  </si>
  <si>
    <t>735152573.PL</t>
  </si>
  <si>
    <t xml:space="preserve">Otopná tělesa panelová VK dvoudesková designová hladká  PN 1,0 MPa, T do 110°C se dvěma přídavnými přestupními plochami výšky tělesa 600 mm stavební délky /  600 mm / hl. 102mm Qtn= 979 W, BARVA tmavě šedá RAL 7016</t>
  </si>
  <si>
    <t>-1088602464</t>
  </si>
  <si>
    <t>Otopná tělesa panelová VK dvoudesková designová hladká PN 1,0 MPa, T do 110°C se dvěma přídavnými přestupními plochami výšky tělesa 600 mm stavební délky / 600 mm / hl. 102mm Qtn= 979 W, BARVA tmavě šedá RAL 7016</t>
  </si>
  <si>
    <t>64</t>
  </si>
  <si>
    <t>735152573.PL1</t>
  </si>
  <si>
    <t xml:space="preserve">Otopná tělesa panelová VK dvoudesková designová hladká  PN 1,0 MPa, T do 110°C se dvěma přídavnými přestupními plochami výšky tělesa 600 mm stavební délky /  600 mm / hl. 102mm Qtn= 979 W, BARVA BÍLÁ  RAL 9016</t>
  </si>
  <si>
    <t>-1160207356</t>
  </si>
  <si>
    <t>Otopná tělesa panelová VK dvoudesková designová hladká PN 1,0 MPa, T do 110°C se dvěma přídavnými přestupními plochami výšky tělesa 600 mm stavební délky / 600 mm / hl. 102mm Qtn= 979 W, BARVA BÍLÁ RAL 9016</t>
  </si>
  <si>
    <t>68</t>
  </si>
  <si>
    <t>73515257311.PL1</t>
  </si>
  <si>
    <t xml:space="preserve">Otopná tělesa panelová VK dvoudesková designová hladká  PN 1,0 MPa, T do 110°C s přídavnými přestupními plochami výšky tělesa 600 mm stavební délky /  800 mm / hl. 68mm Qtn= 987 W, BARVA BÍLÁ  RAL 9016</t>
  </si>
  <si>
    <t>-172430834</t>
  </si>
  <si>
    <t>Otopná tělesa panelová VK dvoudesková designová hladká PN 1,0 MPa, T do 110°C s přídavnými přestupními plochami výšky tělesa 600 mm stavební délky / 800 mm / hl. 68mm Qtn= 987 W, BARVA BÍLÁ RAL 9016</t>
  </si>
  <si>
    <t>735152574.PL</t>
  </si>
  <si>
    <t xml:space="preserve">Otopná tělesa panelová VK dvoudesková designová hladká PN 1,0 MPa, T do 110°C se dvěma přídavnými přestupními plochami výšky tělesa 600 mm stavební délky /  800 mm / hl. 102mm Qtn= 1305 W, BARVA BÍLÁ  RAL 9016</t>
  </si>
  <si>
    <t>-1172157159</t>
  </si>
  <si>
    <t>Otopná tělesa panelová VK dvoudesková designová hladká PN 1,0 MPa, T do 110°C se dvěma přídavnými přestupními plochami výšky tělesa 600 mm stavební délky / 800 mm / hl. 102mm Qtn= 1305 W, BARVA BÍLÁ RAL 9016</t>
  </si>
  <si>
    <t>67</t>
  </si>
  <si>
    <t>7351525741.PL</t>
  </si>
  <si>
    <t xml:space="preserve">Otopná tělesa panelová VK dvoudesková designová hladká PN 1,0 MPa, T do 110°C se dvěma přídavnými přestupními plochami výšky tělesa 600 mm stavební délky / 1000 mm / hl. 102mm Qtn= 1632 W, BARVA BÍLÁ  RAL 9016</t>
  </si>
  <si>
    <t>-1133998837</t>
  </si>
  <si>
    <t>Otopná tělesa panelová VK dvoudesková designová hladká PN 1,0 MPa, T do 110°C se dvěma přídavnými přestupními plochami výšky tělesa 600 mm stavební délky / 1000 mm / hl. 102mm Qtn= 1632 W, BARVA BÍLÁ RAL 9016</t>
  </si>
  <si>
    <t>65</t>
  </si>
  <si>
    <t>735152575</t>
  </si>
  <si>
    <t xml:space="preserve">Otopná tělesa panelová VK dvoudesková PN 1,0 MPa, T do 110°C se dvěma přídavnými přestupními plochami výšky tělesa 600 mm stavební délky / výkonu 800 mm / 1343 W, BARVA BÍLÁ  RAL 9016</t>
  </si>
  <si>
    <t>-2135363544</t>
  </si>
  <si>
    <t>Otopná tělesa panelová VK dvoudesková PN 1,0 MPa, T do 110°C se dvěma přídavnými přestupními plochami výšky tělesa 600 mm stavební délky / výkonu 800 mm / 1343 W, BARVA BÍLÁ RAL 9016</t>
  </si>
  <si>
    <t>https://podminky.urs.cz/item/CS_URS_2023_01/735152575</t>
  </si>
  <si>
    <t>735152577</t>
  </si>
  <si>
    <t xml:space="preserve">Otopná tělesa panelová VK dvoudesková PN 1,0 MPa, T do 110°C se dvěma přídavnými přestupními plochami výšky tělesa 600 mm stavební délky / výkonu 1000 mm / 1679 W, BARVA BÍLÁ  RAL 9016</t>
  </si>
  <si>
    <t>935805448</t>
  </si>
  <si>
    <t>Otopná tělesa panelová VK dvoudesková PN 1,0 MPa, T do 110°C se dvěma přídavnými přestupními plochami výšky tělesa 600 mm stavební délky / výkonu 1000 mm / 1679 W, BARVA BÍLÁ RAL 9016</t>
  </si>
  <si>
    <t>https://podminky.urs.cz/item/CS_URS_2023_01/735152577</t>
  </si>
  <si>
    <t>66</t>
  </si>
  <si>
    <t>735152579</t>
  </si>
  <si>
    <t xml:space="preserve">Otopná tělesa panelová VK dvoudesková PN 1,0 MPa, T do 110°C se dvěma přídavnými přestupními plochami výšky tělesa 600 mm stavební délky / výkonu 1200 mm / 2015 W, BARVA BÍLÁ  RAL 9016</t>
  </si>
  <si>
    <t>-470384189</t>
  </si>
  <si>
    <t>Otopná tělesa panelová VK dvoudesková PN 1,0 MPa, T do 110°C se dvěma přídavnými přestupními plochami výšky tělesa 600 mm stavební délky / výkonu 1200 mm / 2015 W, BARVA BÍLÁ RAL 9016</t>
  </si>
  <si>
    <t>https://podminky.urs.cz/item/CS_URS_2023_01/735152579</t>
  </si>
  <si>
    <t>22</t>
  </si>
  <si>
    <t>735191905</t>
  </si>
  <si>
    <t>Odvzdušnění otopných těles</t>
  </si>
  <si>
    <t>-411037570</t>
  </si>
  <si>
    <t>Ostatní opravy otopných těles odvzdušnění tělesa</t>
  </si>
  <si>
    <t>https://podminky.urs.cz/item/CS_URS_2023_01/735191905</t>
  </si>
  <si>
    <t>69</t>
  </si>
  <si>
    <t>1092550069</t>
  </si>
  <si>
    <t>23</t>
  </si>
  <si>
    <t>735191910</t>
  </si>
  <si>
    <t>Napuštění vody do otopných těles</t>
  </si>
  <si>
    <t>m2</t>
  </si>
  <si>
    <t>-891856169</t>
  </si>
  <si>
    <t>Ostatní opravy otopných těles napuštění vody do otopného systému včetně potrubí (bez kotle a ohříváků) otopných těles</t>
  </si>
  <si>
    <t>https://podminky.urs.cz/item/CS_URS_2023_01/735191910</t>
  </si>
  <si>
    <t>157,5</t>
  </si>
  <si>
    <t>19*4,8</t>
  </si>
  <si>
    <t>10</t>
  </si>
  <si>
    <t>735412317</t>
  </si>
  <si>
    <t>Konvektory lavicové s výdechovou mřížkou výška tělesa 300 mm šířky tělesa 230 mm stavební délky (mm) a výkonu (W) 2000 mm / 3620 W, BARVA tmavě šedá RAL 7016</t>
  </si>
  <si>
    <t>1148954905</t>
  </si>
  <si>
    <t>https://podminky.urs.cz/item/CS_URS_2023_01/735412317</t>
  </si>
  <si>
    <t>52</t>
  </si>
  <si>
    <t>735494811</t>
  </si>
  <si>
    <t>Vypuštění vody z otopných těles</t>
  </si>
  <si>
    <t>-976097969</t>
  </si>
  <si>
    <t>Vypuštění vody z otopných soustav bez kotlů, ohříváků, zásobníků a nádrží</t>
  </si>
  <si>
    <t>https://podminky.urs.cz/item/CS_URS_2023_01/735494811</t>
  </si>
  <si>
    <t>stáv. OS</t>
  </si>
  <si>
    <t>35*4,5</t>
  </si>
  <si>
    <t>998735103</t>
  </si>
  <si>
    <t>Přesun hmot tonážní pro otopná tělesa v objektech v přes 12 do 24 m</t>
  </si>
  <si>
    <t>-869390143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</si>
  <si>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</si>
  <si>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</si>
  <si>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13</t>
  </si>
  <si>
    <t>X73501</t>
  </si>
  <si>
    <t>Připojovací šroubení lavicových konvektorů včetně ventilu a uzaviratelného šroubení, D+M</t>
  </si>
  <si>
    <t>-1134119484</t>
  </si>
  <si>
    <t>14</t>
  </si>
  <si>
    <t>X73502</t>
  </si>
  <si>
    <t>TErmostatická hlavice lavicových konvektorů, D+M</t>
  </si>
  <si>
    <t>1474453921</t>
  </si>
  <si>
    <t>25</t>
  </si>
  <si>
    <t>X73503</t>
  </si>
  <si>
    <t>Podpůrné kce do SDK obložení pro osazení deskových OT, D+M</t>
  </si>
  <si>
    <t>969414226</t>
  </si>
  <si>
    <t>70</t>
  </si>
  <si>
    <t>X7350311</t>
  </si>
  <si>
    <t>OTOPNÉ TĚLESO VERTIKÁLNÍ DESIGNOVÉ V BARVĚ TMAVĚ ŠEDÉ RAL 7016, vertikla OT K20VM1800, včetně připojovacích a regul. šroubení, armatur, D+M</t>
  </si>
  <si>
    <t>-541203354</t>
  </si>
  <si>
    <t>783</t>
  </si>
  <si>
    <t>Dokončovací práce - nátěry</t>
  </si>
  <si>
    <t>32</t>
  </si>
  <si>
    <t>783664551</t>
  </si>
  <si>
    <t>Základní jednonásobný olejový nátěr potrubí DN do 50 mm</t>
  </si>
  <si>
    <t>1814568214</t>
  </si>
  <si>
    <t>Základní nátěr armatur a kovových potrubí jednonásobný potrubí do DN 50 mm olejový</t>
  </si>
  <si>
    <t>https://podminky.urs.cz/item/CS_URS_2023_01/783664551</t>
  </si>
  <si>
    <t>33</t>
  </si>
  <si>
    <t>783667601</t>
  </si>
  <si>
    <t>Krycí jednonásobný olejový nátěr potrubí DN do 50 mm</t>
  </si>
  <si>
    <t>1693452706</t>
  </si>
  <si>
    <t>Krycí nátěr (email) armatur a kovových potrubí potrubí do DN 50 mm jednonásobný olejový</t>
  </si>
  <si>
    <t>https://podminky.urs.cz/item/CS_URS_2023_01/783667601</t>
  </si>
  <si>
    <t>34</t>
  </si>
  <si>
    <t>783667611</t>
  </si>
  <si>
    <t>Krycí dvojnásobný olejový nátěr potrubí DN do 50 mm</t>
  </si>
  <si>
    <t>684800613</t>
  </si>
  <si>
    <t>Krycí nátěr (email) armatur a kovových potrubí potrubí do DN 50 mm dvojnásobný olejový</t>
  </si>
  <si>
    <t>https://podminky.urs.cz/item/CS_URS_2023_01/783667611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</si>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</sst>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77151212" TargetMode="External" /><Relationship Id="rId2" Type="http://schemas.openxmlformats.org/officeDocument/2006/relationships/hyperlink" Target="https://podminky.urs.cz/item/CS_URS_2023_01/727112022" TargetMode="External" /><Relationship Id="rId3" Type="http://schemas.openxmlformats.org/officeDocument/2006/relationships/hyperlink" Target="https://podminky.urs.cz/item/CS_URS_2023_01/732331634" TargetMode="External" /><Relationship Id="rId4" Type="http://schemas.openxmlformats.org/officeDocument/2006/relationships/hyperlink" Target="https://podminky.urs.cz/item/CS_URS_2023_01/732331771" TargetMode="External" /><Relationship Id="rId5" Type="http://schemas.openxmlformats.org/officeDocument/2006/relationships/hyperlink" Target="https://podminky.urs.cz/item/CS_URS_2023_01/732331772" TargetMode="External" /><Relationship Id="rId6" Type="http://schemas.openxmlformats.org/officeDocument/2006/relationships/hyperlink" Target="https://podminky.urs.cz/item/CS_URS_2023_01/732331778" TargetMode="External" /><Relationship Id="rId7" Type="http://schemas.openxmlformats.org/officeDocument/2006/relationships/hyperlink" Target="https://podminky.urs.cz/item/CS_URS_2023_01/733110806" TargetMode="External" /><Relationship Id="rId8" Type="http://schemas.openxmlformats.org/officeDocument/2006/relationships/hyperlink" Target="https://podminky.urs.cz/item/CS_URS_2023_01/733111117" TargetMode="External" /><Relationship Id="rId9" Type="http://schemas.openxmlformats.org/officeDocument/2006/relationships/hyperlink" Target="https://podminky.urs.cz/item/CS_URS_2023_01/733223301" TargetMode="External" /><Relationship Id="rId10" Type="http://schemas.openxmlformats.org/officeDocument/2006/relationships/hyperlink" Target="https://podminky.urs.cz/item/CS_URS_2023_01/733223302" TargetMode="External" /><Relationship Id="rId11" Type="http://schemas.openxmlformats.org/officeDocument/2006/relationships/hyperlink" Target="https://podminky.urs.cz/item/CS_URS_2023_01/733223303" TargetMode="External" /><Relationship Id="rId12" Type="http://schemas.openxmlformats.org/officeDocument/2006/relationships/hyperlink" Target="https://podminky.urs.cz/item/CS_URS_2023_01/733223304" TargetMode="External" /><Relationship Id="rId13" Type="http://schemas.openxmlformats.org/officeDocument/2006/relationships/hyperlink" Target="https://podminky.urs.cz/item/CS_URS_2023_01/733291101" TargetMode="External" /><Relationship Id="rId14" Type="http://schemas.openxmlformats.org/officeDocument/2006/relationships/hyperlink" Target="https://podminky.urs.cz/item/CS_URS_2023_01/733811251" TargetMode="External" /><Relationship Id="rId15" Type="http://schemas.openxmlformats.org/officeDocument/2006/relationships/hyperlink" Target="https://podminky.urs.cz/item/CS_URS_2023_01/733811252" TargetMode="External" /><Relationship Id="rId16" Type="http://schemas.openxmlformats.org/officeDocument/2006/relationships/hyperlink" Target="https://podminky.urs.cz/item/CS_URS_2023_01/733811252" TargetMode="External" /><Relationship Id="rId17" Type="http://schemas.openxmlformats.org/officeDocument/2006/relationships/hyperlink" Target="https://podminky.urs.cz/item/CS_URS_2023_01/998733103" TargetMode="External" /><Relationship Id="rId18" Type="http://schemas.openxmlformats.org/officeDocument/2006/relationships/hyperlink" Target="https://podminky.urs.cz/item/CS_URS_2023_01/998733104" TargetMode="External" /><Relationship Id="rId19" Type="http://schemas.openxmlformats.org/officeDocument/2006/relationships/hyperlink" Target="https://podminky.urs.cz/item/CS_URS_2023_01/734221686" TargetMode="External" /><Relationship Id="rId20" Type="http://schemas.openxmlformats.org/officeDocument/2006/relationships/hyperlink" Target="https://podminky.urs.cz/item/CS_URS_2023_01/734261407" TargetMode="External" /><Relationship Id="rId21" Type="http://schemas.openxmlformats.org/officeDocument/2006/relationships/hyperlink" Target="https://podminky.urs.cz/item/CS_URS_2023_01/734291264" TargetMode="External" /><Relationship Id="rId22" Type="http://schemas.openxmlformats.org/officeDocument/2006/relationships/hyperlink" Target="https://podminky.urs.cz/item/CS_URS_2023_01/734292715" TargetMode="External" /><Relationship Id="rId23" Type="http://schemas.openxmlformats.org/officeDocument/2006/relationships/hyperlink" Target="https://podminky.urs.cz/item/CS_URS_2023_01/734292715" TargetMode="External" /><Relationship Id="rId24" Type="http://schemas.openxmlformats.org/officeDocument/2006/relationships/hyperlink" Target="https://podminky.urs.cz/item/CS_URS_2023_01/735000911" TargetMode="External" /><Relationship Id="rId25" Type="http://schemas.openxmlformats.org/officeDocument/2006/relationships/hyperlink" Target="https://podminky.urs.cz/item/CS_URS_2023_01/735000912" TargetMode="External" /><Relationship Id="rId26" Type="http://schemas.openxmlformats.org/officeDocument/2006/relationships/hyperlink" Target="https://podminky.urs.cz/item/CS_URS_2023_01/735152575" TargetMode="External" /><Relationship Id="rId27" Type="http://schemas.openxmlformats.org/officeDocument/2006/relationships/hyperlink" Target="https://podminky.urs.cz/item/CS_URS_2023_01/735152577" TargetMode="External" /><Relationship Id="rId28" Type="http://schemas.openxmlformats.org/officeDocument/2006/relationships/hyperlink" Target="https://podminky.urs.cz/item/CS_URS_2023_01/735152579" TargetMode="External" /><Relationship Id="rId29" Type="http://schemas.openxmlformats.org/officeDocument/2006/relationships/hyperlink" Target="https://podminky.urs.cz/item/CS_URS_2023_01/735191905" TargetMode="External" /><Relationship Id="rId30" Type="http://schemas.openxmlformats.org/officeDocument/2006/relationships/hyperlink" Target="https://podminky.urs.cz/item/CS_URS_2023_01/735191905" TargetMode="External" /><Relationship Id="rId31" Type="http://schemas.openxmlformats.org/officeDocument/2006/relationships/hyperlink" Target="https://podminky.urs.cz/item/CS_URS_2023_01/735191910" TargetMode="External" /><Relationship Id="rId32" Type="http://schemas.openxmlformats.org/officeDocument/2006/relationships/hyperlink" Target="https://podminky.urs.cz/item/CS_URS_2023_01/735412317" TargetMode="External" /><Relationship Id="rId33" Type="http://schemas.openxmlformats.org/officeDocument/2006/relationships/hyperlink" Target="https://podminky.urs.cz/item/CS_URS_2023_01/735494811" TargetMode="External" /><Relationship Id="rId34" Type="http://schemas.openxmlformats.org/officeDocument/2006/relationships/hyperlink" Target="https://podminky.urs.cz/item/CS_URS_2023_01/998735103" TargetMode="External" /><Relationship Id="rId35" Type="http://schemas.openxmlformats.org/officeDocument/2006/relationships/hyperlink" Target="https://podminky.urs.cz/item/CS_URS_2023_01/783664551" TargetMode="External" /><Relationship Id="rId36" Type="http://schemas.openxmlformats.org/officeDocument/2006/relationships/hyperlink" Target="https://podminky.urs.cz/item/CS_URS_2023_01/783667601" TargetMode="External" /><Relationship Id="rId37" Type="http://schemas.openxmlformats.org/officeDocument/2006/relationships/hyperlink" Target="https://podminky.urs.cz/item/CS_URS_2023_01/783667611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110_2023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Podkrovní vestavba č.p. 1, na parcele č.  st.7, v Českém Brodě_ D.1.4.2_UT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Český Brod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12. 9. 2023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JIndřich Horyna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JIndřich Horyna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70</v>
      </c>
      <c r="BT54" s="111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24.75" customHeight="1">
      <c r="A55" s="112" t="s">
        <v>74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'110_2023 - Podkrovní vest...'!J28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'110_2023 - Podkrovní vest...'!P82</f>
        <v>0</v>
      </c>
      <c r="AV55" s="121">
        <f>'110_2023 - Podkrovní vest...'!J31</f>
        <v>0</v>
      </c>
      <c r="AW55" s="121">
        <f>'110_2023 - Podkrovní vest...'!J32</f>
        <v>0</v>
      </c>
      <c r="AX55" s="121">
        <f>'110_2023 - Podkrovní vest...'!J33</f>
        <v>0</v>
      </c>
      <c r="AY55" s="121">
        <f>'110_2023 - Podkrovní vest...'!J34</f>
        <v>0</v>
      </c>
      <c r="AZ55" s="121">
        <f>'110_2023 - Podkrovní vest...'!F31</f>
        <v>0</v>
      </c>
      <c r="BA55" s="121">
        <f>'110_2023 - Podkrovní vest...'!F32</f>
        <v>0</v>
      </c>
      <c r="BB55" s="121">
        <f>'110_2023 - Podkrovní vest...'!F33</f>
        <v>0</v>
      </c>
      <c r="BC55" s="121">
        <f>'110_2023 - Podkrovní vest...'!F34</f>
        <v>0</v>
      </c>
      <c r="BD55" s="123">
        <f>'110_2023 - Podkrovní vest...'!F35</f>
        <v>0</v>
      </c>
      <c r="BE55" s="7"/>
      <c r="BT55" s="124" t="s">
        <v>76</v>
      </c>
      <c r="BU55" s="124" t="s">
        <v>77</v>
      </c>
      <c r="BV55" s="124" t="s">
        <v>72</v>
      </c>
      <c r="BW55" s="124" t="s">
        <v>5</v>
      </c>
      <c r="BX55" s="124" t="s">
        <v>73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gurlY2OKawFDRtniPqxVotTxp/nCAcqsCuiAOkd9jASFaoIidIEpIUYX3sDxEGbnCD28nP92yoUjoQLmJrujrA==" hashValue="U6UrZQqaODMAPHRtQtXtTLFrxFFwd7UF7iAedaea1xtBmelo7LjjpagnqMXqsD0V8fgpaaevklHhcSPlau5+j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0_2023 - Podkrovní ve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78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12. 9. 2023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tr">
        <f>IF('Rekapitulace stavby'!AN10="","",'Rekapitulace stavby'!AN10)</f>
        <v/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tr">
        <f>IF('Rekapitulace stavby'!E11="","",'Rekapitulace stavby'!E11)</f>
        <v xml:space="preserve"> </v>
      </c>
      <c r="F13" s="40"/>
      <c r="G13" s="40"/>
      <c r="H13" s="40"/>
      <c r="I13" s="129" t="s">
        <v>28</v>
      </c>
      <c r="J13" s="132" t="str">
        <f>IF('Rekapitulace stavby'!AN11="","",'Rekapitulace stavby'!AN11)</f>
        <v/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32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35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36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37</v>
      </c>
      <c r="E28" s="40"/>
      <c r="F28" s="40"/>
      <c r="G28" s="40"/>
      <c r="H28" s="40"/>
      <c r="I28" s="40"/>
      <c r="J28" s="140">
        <f>ROUND(J82,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39</v>
      </c>
      <c r="G30" s="40"/>
      <c r="H30" s="40"/>
      <c r="I30" s="141" t="s">
        <v>38</v>
      </c>
      <c r="J30" s="141" t="s">
        <v>40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41</v>
      </c>
      <c r="E31" s="129" t="s">
        <v>42</v>
      </c>
      <c r="F31" s="143">
        <f>ROUND((SUM(BE82:BE306)),  2)</f>
        <v>0</v>
      </c>
      <c r="G31" s="40"/>
      <c r="H31" s="40"/>
      <c r="I31" s="144">
        <v>0.20999999999999999</v>
      </c>
      <c r="J31" s="143">
        <f>ROUND(((SUM(BE82:BE306))*I31),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43</v>
      </c>
      <c r="F32" s="143">
        <f>ROUND((SUM(BF82:BF306)),  2)</f>
        <v>0</v>
      </c>
      <c r="G32" s="40"/>
      <c r="H32" s="40"/>
      <c r="I32" s="144">
        <v>0.12</v>
      </c>
      <c r="J32" s="143">
        <f>ROUND(((SUM(BF82:BF306))*I32),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44</v>
      </c>
      <c r="F33" s="143">
        <f>ROUND((SUM(BG82:BG306)),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45</v>
      </c>
      <c r="F34" s="143">
        <f>ROUND((SUM(BH82:BH306)),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46</v>
      </c>
      <c r="F35" s="143">
        <f>ROUND((SUM(BI82:BI306)),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47</v>
      </c>
      <c r="E37" s="147"/>
      <c r="F37" s="147"/>
      <c r="G37" s="148" t="s">
        <v>48</v>
      </c>
      <c r="H37" s="149" t="s">
        <v>49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 xml:space="preserve">Podkrovní vestavba č.p. 1, na parcele č.  st.7, v Českém Brodě_ D.1.4.2_UT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Český Brod</v>
      </c>
      <c r="G48" s="42"/>
      <c r="H48" s="42"/>
      <c r="I48" s="34" t="s">
        <v>23</v>
      </c>
      <c r="J48" s="74" t="str">
        <f>IF(J10="","",J10)</f>
        <v>12. 9. 2023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 xml:space="preserve"> </v>
      </c>
      <c r="G50" s="42"/>
      <c r="H50" s="42"/>
      <c r="I50" s="34" t="s">
        <v>31</v>
      </c>
      <c r="J50" s="38" t="str">
        <f>E19</f>
        <v>Ing. JIndřich Horyna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Ing. JIndřich Horyna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69</v>
      </c>
      <c r="D55" s="42"/>
      <c r="E55" s="42"/>
      <c r="F55" s="42"/>
      <c r="G55" s="42"/>
      <c r="H55" s="42"/>
      <c r="I55" s="42"/>
      <c r="J55" s="104">
        <f>J82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J83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J84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60"/>
      <c r="C58" s="161"/>
      <c r="D58" s="162" t="s">
        <v>86</v>
      </c>
      <c r="E58" s="163"/>
      <c r="F58" s="163"/>
      <c r="G58" s="163"/>
      <c r="H58" s="163"/>
      <c r="I58" s="163"/>
      <c r="J58" s="164">
        <f>J89</f>
        <v>0</v>
      </c>
      <c r="K58" s="161"/>
      <c r="L58" s="165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J90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J158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90</v>
      </c>
      <c r="E62" s="169"/>
      <c r="F62" s="169"/>
      <c r="G62" s="169"/>
      <c r="H62" s="169"/>
      <c r="I62" s="169"/>
      <c r="J62" s="170">
        <f>J224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J240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J297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93</v>
      </c>
      <c r="D71" s="42"/>
      <c r="E71" s="42"/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E7</f>
        <v xml:space="preserve">Podkrovní vestavba č.p. 1, na parcele č.  st.7, v Českém Brodě_ D.1.4.2_UT</v>
      </c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F10</f>
        <v>Český Brod</v>
      </c>
      <c r="G76" s="42"/>
      <c r="H76" s="42"/>
      <c r="I76" s="34" t="s">
        <v>23</v>
      </c>
      <c r="J76" s="74" t="str">
        <f>IF(J10="","",J10)</f>
        <v>12. 9. 2023</v>
      </c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E13</f>
        <v xml:space="preserve"> </v>
      </c>
      <c r="G78" s="42"/>
      <c r="H78" s="42"/>
      <c r="I78" s="34" t="s">
        <v>31</v>
      </c>
      <c r="J78" s="38" t="str">
        <f>E19</f>
        <v>Ing. JIndřich Horyna</v>
      </c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IF(E16="","",E16)</f>
        <v>Vyplň údaj</v>
      </c>
      <c r="G79" s="42"/>
      <c r="H79" s="42"/>
      <c r="I79" s="34" t="s">
        <v>34</v>
      </c>
      <c r="J79" s="38" t="str">
        <f>E22</f>
        <v>Ing. JIndřich Horyna</v>
      </c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2"/>
      <c r="B81" s="173"/>
      <c r="C81" s="174" t="s">
        <v>94</v>
      </c>
      <c r="D81" s="175" t="s">
        <v>56</v>
      </c>
      <c r="E81" s="175" t="s">
        <v>52</v>
      </c>
      <c r="F81" s="175" t="s">
        <v>53</v>
      </c>
      <c r="G81" s="175" t="s">
        <v>95</v>
      </c>
      <c r="H81" s="175" t="s">
        <v>96</v>
      </c>
      <c r="I81" s="175" t="s">
        <v>97</v>
      </c>
      <c r="J81" s="175" t="s">
        <v>82</v>
      </c>
      <c r="K81" s="176" t="s">
        <v>98</v>
      </c>
      <c r="L81" s="177"/>
      <c r="M81" s="94" t="s">
        <v>19</v>
      </c>
      <c r="N81" s="95" t="s">
        <v>41</v>
      </c>
      <c r="O81" s="95" t="s">
        <v>99</v>
      </c>
      <c r="P81" s="95" t="s">
        <v>100</v>
      </c>
      <c r="Q81" s="95" t="s">
        <v>101</v>
      </c>
      <c r="R81" s="95" t="s">
        <v>102</v>
      </c>
      <c r="S81" s="95" t="s">
        <v>103</v>
      </c>
      <c r="T81" s="96" t="s">
        <v>104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40"/>
      <c r="B82" s="41"/>
      <c r="C82" s="101" t="s">
        <v>105</v>
      </c>
      <c r="D82" s="42"/>
      <c r="E82" s="42"/>
      <c r="F82" s="42"/>
      <c r="G82" s="42"/>
      <c r="H82" s="42"/>
      <c r="I82" s="42"/>
      <c r="J82" s="178">
        <f>BK82</f>
        <v>0</v>
      </c>
      <c r="K82" s="42"/>
      <c r="L82" s="46"/>
      <c r="M82" s="97"/>
      <c r="N82" s="179"/>
      <c r="O82" s="98"/>
      <c r="P82" s="180">
        <f>P83+P89</f>
        <v>0</v>
      </c>
      <c r="Q82" s="98"/>
      <c r="R82" s="180">
        <f>R83+R89</f>
        <v>1.2299699999999998</v>
      </c>
      <c r="S82" s="98"/>
      <c r="T82" s="181">
        <f>T83+T89</f>
        <v>0.072400000000000006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83</v>
      </c>
      <c r="BK82" s="182">
        <f>BK83+BK89</f>
        <v>0</v>
      </c>
    </row>
    <row r="83" s="12" customFormat="1" ht="25.92" customHeight="1">
      <c r="A83" s="12"/>
      <c r="B83" s="183"/>
      <c r="C83" s="184"/>
      <c r="D83" s="185" t="s">
        <v>70</v>
      </c>
      <c r="E83" s="186" t="s">
        <v>106</v>
      </c>
      <c r="F83" s="186" t="s">
        <v>107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</f>
        <v>0</v>
      </c>
      <c r="Q83" s="191"/>
      <c r="R83" s="192">
        <f>R84</f>
        <v>0.0032100000000000002</v>
      </c>
      <c r="S83" s="191"/>
      <c r="T83" s="193">
        <f>T84</f>
        <v>0.0083999999999999995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76</v>
      </c>
      <c r="AT83" s="195" t="s">
        <v>70</v>
      </c>
      <c r="AU83" s="195" t="s">
        <v>71</v>
      </c>
      <c r="AY83" s="194" t="s">
        <v>108</v>
      </c>
      <c r="BK83" s="196">
        <f>BK84</f>
        <v>0</v>
      </c>
    </row>
    <row r="84" s="12" customFormat="1" ht="22.8" customHeight="1">
      <c r="A84" s="12"/>
      <c r="B84" s="183"/>
      <c r="C84" s="184"/>
      <c r="D84" s="185" t="s">
        <v>70</v>
      </c>
      <c r="E84" s="197" t="s">
        <v>109</v>
      </c>
      <c r="F84" s="197" t="s">
        <v>110</v>
      </c>
      <c r="G84" s="184"/>
      <c r="H84" s="184"/>
      <c r="I84" s="187"/>
      <c r="J84" s="198">
        <f>BK84</f>
        <v>0</v>
      </c>
      <c r="K84" s="184"/>
      <c r="L84" s="189"/>
      <c r="M84" s="190"/>
      <c r="N84" s="191"/>
      <c r="O84" s="191"/>
      <c r="P84" s="192">
        <f>SUM(P85:P88)</f>
        <v>0</v>
      </c>
      <c r="Q84" s="191"/>
      <c r="R84" s="192">
        <f>SUM(R85:R88)</f>
        <v>0.0032100000000000002</v>
      </c>
      <c r="S84" s="191"/>
      <c r="T84" s="193">
        <f>SUM(T85:T88)</f>
        <v>0.0083999999999999995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4" t="s">
        <v>76</v>
      </c>
      <c r="AT84" s="195" t="s">
        <v>70</v>
      </c>
      <c r="AU84" s="195" t="s">
        <v>76</v>
      </c>
      <c r="AY84" s="194" t="s">
        <v>108</v>
      </c>
      <c r="BK84" s="196">
        <f>SUM(BK85:BK88)</f>
        <v>0</v>
      </c>
    </row>
    <row r="85" s="2" customFormat="1" ht="16.5" customHeight="1">
      <c r="A85" s="40"/>
      <c r="B85" s="41"/>
      <c r="C85" s="199" t="s">
        <v>111</v>
      </c>
      <c r="D85" s="199" t="s">
        <v>112</v>
      </c>
      <c r="E85" s="200" t="s">
        <v>113</v>
      </c>
      <c r="F85" s="201" t="s">
        <v>114</v>
      </c>
      <c r="G85" s="202" t="s">
        <v>115</v>
      </c>
      <c r="H85" s="203">
        <v>3</v>
      </c>
      <c r="I85" s="204"/>
      <c r="J85" s="205">
        <f>ROUND(I85*H85,2)</f>
        <v>0</v>
      </c>
      <c r="K85" s="201" t="s">
        <v>116</v>
      </c>
      <c r="L85" s="46"/>
      <c r="M85" s="206" t="s">
        <v>19</v>
      </c>
      <c r="N85" s="207" t="s">
        <v>42</v>
      </c>
      <c r="O85" s="86"/>
      <c r="P85" s="208">
        <f>O85*H85</f>
        <v>0</v>
      </c>
      <c r="Q85" s="208">
        <v>0.00107</v>
      </c>
      <c r="R85" s="208">
        <f>Q85*H85</f>
        <v>0.0032100000000000002</v>
      </c>
      <c r="S85" s="208">
        <v>0.0028</v>
      </c>
      <c r="T85" s="209">
        <f>S85*H85</f>
        <v>0.0083999999999999995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0" t="s">
        <v>117</v>
      </c>
      <c r="AT85" s="210" t="s">
        <v>112</v>
      </c>
      <c r="AU85" s="210" t="s">
        <v>78</v>
      </c>
      <c r="AY85" s="19" t="s">
        <v>108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19" t="s">
        <v>76</v>
      </c>
      <c r="BK85" s="211">
        <f>ROUND(I85*H85,2)</f>
        <v>0</v>
      </c>
      <c r="BL85" s="19" t="s">
        <v>117</v>
      </c>
      <c r="BM85" s="210" t="s">
        <v>118</v>
      </c>
    </row>
    <row r="86" s="2" customFormat="1">
      <c r="A86" s="40"/>
      <c r="B86" s="41"/>
      <c r="C86" s="42"/>
      <c r="D86" s="212" t="s">
        <v>119</v>
      </c>
      <c r="E86" s="42"/>
      <c r="F86" s="213" t="s">
        <v>120</v>
      </c>
      <c r="G86" s="42"/>
      <c r="H86" s="42"/>
      <c r="I86" s="214"/>
      <c r="J86" s="42"/>
      <c r="K86" s="42"/>
      <c r="L86" s="46"/>
      <c r="M86" s="215"/>
      <c r="N86" s="216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119</v>
      </c>
      <c r="AU86" s="19" t="s">
        <v>78</v>
      </c>
    </row>
    <row r="87" s="2" customFormat="1">
      <c r="A87" s="40"/>
      <c r="B87" s="41"/>
      <c r="C87" s="42"/>
      <c r="D87" s="217" t="s">
        <v>121</v>
      </c>
      <c r="E87" s="42"/>
      <c r="F87" s="218" t="s">
        <v>122</v>
      </c>
      <c r="G87" s="42"/>
      <c r="H87" s="42"/>
      <c r="I87" s="214"/>
      <c r="J87" s="42"/>
      <c r="K87" s="42"/>
      <c r="L87" s="46"/>
      <c r="M87" s="215"/>
      <c r="N87" s="216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121</v>
      </c>
      <c r="AU87" s="19" t="s">
        <v>78</v>
      </c>
    </row>
    <row r="88" s="13" customFormat="1">
      <c r="A88" s="13"/>
      <c r="B88" s="219"/>
      <c r="C88" s="220"/>
      <c r="D88" s="212" t="s">
        <v>123</v>
      </c>
      <c r="E88" s="221" t="s">
        <v>19</v>
      </c>
      <c r="F88" s="222" t="s">
        <v>124</v>
      </c>
      <c r="G88" s="220"/>
      <c r="H88" s="223">
        <v>3</v>
      </c>
      <c r="I88" s="224"/>
      <c r="J88" s="220"/>
      <c r="K88" s="220"/>
      <c r="L88" s="225"/>
      <c r="M88" s="226"/>
      <c r="N88" s="227"/>
      <c r="O88" s="227"/>
      <c r="P88" s="227"/>
      <c r="Q88" s="227"/>
      <c r="R88" s="227"/>
      <c r="S88" s="227"/>
      <c r="T88" s="22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123</v>
      </c>
      <c r="AU88" s="229" t="s">
        <v>78</v>
      </c>
      <c r="AV88" s="13" t="s">
        <v>78</v>
      </c>
      <c r="AW88" s="13" t="s">
        <v>33</v>
      </c>
      <c r="AX88" s="13" t="s">
        <v>76</v>
      </c>
      <c r="AY88" s="229" t="s">
        <v>108</v>
      </c>
    </row>
    <row r="89" s="12" customFormat="1" ht="25.92" customHeight="1">
      <c r="A89" s="12"/>
      <c r="B89" s="183"/>
      <c r="C89" s="184"/>
      <c r="D89" s="185" t="s">
        <v>70</v>
      </c>
      <c r="E89" s="186" t="s">
        <v>125</v>
      </c>
      <c r="F89" s="186" t="s">
        <v>126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P90+P94+P158+P224+P240+P297</f>
        <v>0</v>
      </c>
      <c r="Q89" s="191"/>
      <c r="R89" s="192">
        <f>R90+R94+R158+R224+R240+R297</f>
        <v>1.2267599999999999</v>
      </c>
      <c r="S89" s="191"/>
      <c r="T89" s="193">
        <f>T90+T94+T158+T224+T240+T297</f>
        <v>0.064000000000000001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78</v>
      </c>
      <c r="AT89" s="195" t="s">
        <v>70</v>
      </c>
      <c r="AU89" s="195" t="s">
        <v>71</v>
      </c>
      <c r="AY89" s="194" t="s">
        <v>108</v>
      </c>
      <c r="BK89" s="196">
        <f>BK90+BK94+BK158+BK224+BK240+BK297</f>
        <v>0</v>
      </c>
    </row>
    <row r="90" s="12" customFormat="1" ht="22.8" customHeight="1">
      <c r="A90" s="12"/>
      <c r="B90" s="183"/>
      <c r="C90" s="184"/>
      <c r="D90" s="185" t="s">
        <v>70</v>
      </c>
      <c r="E90" s="197" t="s">
        <v>127</v>
      </c>
      <c r="F90" s="197" t="s">
        <v>128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SUM(P91:P93)</f>
        <v>0</v>
      </c>
      <c r="Q90" s="191"/>
      <c r="R90" s="192">
        <f>SUM(R91:R93)</f>
        <v>0.00156</v>
      </c>
      <c r="S90" s="191"/>
      <c r="T90" s="193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78</v>
      </c>
      <c r="AT90" s="195" t="s">
        <v>70</v>
      </c>
      <c r="AU90" s="195" t="s">
        <v>76</v>
      </c>
      <c r="AY90" s="194" t="s">
        <v>108</v>
      </c>
      <c r="BK90" s="196">
        <f>SUM(BK91:BK93)</f>
        <v>0</v>
      </c>
    </row>
    <row r="91" s="2" customFormat="1" ht="21.75" customHeight="1">
      <c r="A91" s="40"/>
      <c r="B91" s="41"/>
      <c r="C91" s="199" t="s">
        <v>129</v>
      </c>
      <c r="D91" s="199" t="s">
        <v>112</v>
      </c>
      <c r="E91" s="200" t="s">
        <v>130</v>
      </c>
      <c r="F91" s="201" t="s">
        <v>131</v>
      </c>
      <c r="G91" s="202" t="s">
        <v>132</v>
      </c>
      <c r="H91" s="203">
        <v>4</v>
      </c>
      <c r="I91" s="204"/>
      <c r="J91" s="205">
        <f>ROUND(I91*H91,2)</f>
        <v>0</v>
      </c>
      <c r="K91" s="201" t="s">
        <v>116</v>
      </c>
      <c r="L91" s="46"/>
      <c r="M91" s="206" t="s">
        <v>19</v>
      </c>
      <c r="N91" s="207" t="s">
        <v>42</v>
      </c>
      <c r="O91" s="86"/>
      <c r="P91" s="208">
        <f>O91*H91</f>
        <v>0</v>
      </c>
      <c r="Q91" s="208">
        <v>0.00038999999999999999</v>
      </c>
      <c r="R91" s="208">
        <f>Q91*H91</f>
        <v>0.00156</v>
      </c>
      <c r="S91" s="208">
        <v>0</v>
      </c>
      <c r="T91" s="20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0" t="s">
        <v>133</v>
      </c>
      <c r="AT91" s="210" t="s">
        <v>112</v>
      </c>
      <c r="AU91" s="210" t="s">
        <v>78</v>
      </c>
      <c r="AY91" s="19" t="s">
        <v>108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9" t="s">
        <v>76</v>
      </c>
      <c r="BK91" s="211">
        <f>ROUND(I91*H91,2)</f>
        <v>0</v>
      </c>
      <c r="BL91" s="19" t="s">
        <v>133</v>
      </c>
      <c r="BM91" s="210" t="s">
        <v>134</v>
      </c>
    </row>
    <row r="92" s="2" customFormat="1">
      <c r="A92" s="40"/>
      <c r="B92" s="41"/>
      <c r="C92" s="42"/>
      <c r="D92" s="212" t="s">
        <v>119</v>
      </c>
      <c r="E92" s="42"/>
      <c r="F92" s="213" t="s">
        <v>135</v>
      </c>
      <c r="G92" s="42"/>
      <c r="H92" s="42"/>
      <c r="I92" s="214"/>
      <c r="J92" s="42"/>
      <c r="K92" s="42"/>
      <c r="L92" s="46"/>
      <c r="M92" s="215"/>
      <c r="N92" s="21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119</v>
      </c>
      <c r="AU92" s="19" t="s">
        <v>78</v>
      </c>
    </row>
    <row r="93" s="2" customFormat="1">
      <c r="A93" s="40"/>
      <c r="B93" s="41"/>
      <c r="C93" s="42"/>
      <c r="D93" s="217" t="s">
        <v>121</v>
      </c>
      <c r="E93" s="42"/>
      <c r="F93" s="218" t="s">
        <v>136</v>
      </c>
      <c r="G93" s="42"/>
      <c r="H93" s="42"/>
      <c r="I93" s="214"/>
      <c r="J93" s="42"/>
      <c r="K93" s="42"/>
      <c r="L93" s="46"/>
      <c r="M93" s="215"/>
      <c r="N93" s="21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121</v>
      </c>
      <c r="AU93" s="19" t="s">
        <v>78</v>
      </c>
    </row>
    <row r="94" s="12" customFormat="1" ht="22.8" customHeight="1">
      <c r="A94" s="12"/>
      <c r="B94" s="183"/>
      <c r="C94" s="184"/>
      <c r="D94" s="185" t="s">
        <v>70</v>
      </c>
      <c r="E94" s="197" t="s">
        <v>137</v>
      </c>
      <c r="F94" s="197" t="s">
        <v>138</v>
      </c>
      <c r="G94" s="184"/>
      <c r="H94" s="184"/>
      <c r="I94" s="187"/>
      <c r="J94" s="198">
        <f>BK94</f>
        <v>0</v>
      </c>
      <c r="K94" s="184"/>
      <c r="L94" s="189"/>
      <c r="M94" s="190"/>
      <c r="N94" s="191"/>
      <c r="O94" s="191"/>
      <c r="P94" s="192">
        <f>SUM(P95:P157)</f>
        <v>0</v>
      </c>
      <c r="Q94" s="191"/>
      <c r="R94" s="192">
        <f>SUM(R95:R157)</f>
        <v>0.011509999999999999</v>
      </c>
      <c r="S94" s="191"/>
      <c r="T94" s="193">
        <f>SUM(T95:T157)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4" t="s">
        <v>78</v>
      </c>
      <c r="AT94" s="195" t="s">
        <v>70</v>
      </c>
      <c r="AU94" s="195" t="s">
        <v>76</v>
      </c>
      <c r="AY94" s="194" t="s">
        <v>108</v>
      </c>
      <c r="BK94" s="196">
        <f>SUM(BK95:BK157)</f>
        <v>0</v>
      </c>
    </row>
    <row r="95" s="2" customFormat="1" ht="21.75" customHeight="1">
      <c r="A95" s="40"/>
      <c r="B95" s="41"/>
      <c r="C95" s="199" t="s">
        <v>139</v>
      </c>
      <c r="D95" s="199" t="s">
        <v>112</v>
      </c>
      <c r="E95" s="200" t="s">
        <v>140</v>
      </c>
      <c r="F95" s="201" t="s">
        <v>141</v>
      </c>
      <c r="G95" s="202" t="s">
        <v>142</v>
      </c>
      <c r="H95" s="203">
        <v>1</v>
      </c>
      <c r="I95" s="204"/>
      <c r="J95" s="205">
        <f>ROUND(I95*H95,2)</f>
        <v>0</v>
      </c>
      <c r="K95" s="201" t="s">
        <v>116</v>
      </c>
      <c r="L95" s="46"/>
      <c r="M95" s="206" t="s">
        <v>19</v>
      </c>
      <c r="N95" s="207" t="s">
        <v>42</v>
      </c>
      <c r="O95" s="86"/>
      <c r="P95" s="208">
        <f>O95*H95</f>
        <v>0</v>
      </c>
      <c r="Q95" s="208">
        <v>0.0086599999999999993</v>
      </c>
      <c r="R95" s="208">
        <f>Q95*H95</f>
        <v>0.0086599999999999993</v>
      </c>
      <c r="S95" s="208">
        <v>0</v>
      </c>
      <c r="T95" s="209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0" t="s">
        <v>133</v>
      </c>
      <c r="AT95" s="210" t="s">
        <v>112</v>
      </c>
      <c r="AU95" s="210" t="s">
        <v>78</v>
      </c>
      <c r="AY95" s="19" t="s">
        <v>108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9" t="s">
        <v>76</v>
      </c>
      <c r="BK95" s="211">
        <f>ROUND(I95*H95,2)</f>
        <v>0</v>
      </c>
      <c r="BL95" s="19" t="s">
        <v>133</v>
      </c>
      <c r="BM95" s="210" t="s">
        <v>143</v>
      </c>
    </row>
    <row r="96" s="2" customFormat="1">
      <c r="A96" s="40"/>
      <c r="B96" s="41"/>
      <c r="C96" s="42"/>
      <c r="D96" s="212" t="s">
        <v>119</v>
      </c>
      <c r="E96" s="42"/>
      <c r="F96" s="213" t="s">
        <v>144</v>
      </c>
      <c r="G96" s="42"/>
      <c r="H96" s="42"/>
      <c r="I96" s="214"/>
      <c r="J96" s="42"/>
      <c r="K96" s="42"/>
      <c r="L96" s="46"/>
      <c r="M96" s="215"/>
      <c r="N96" s="21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119</v>
      </c>
      <c r="AU96" s="19" t="s">
        <v>78</v>
      </c>
    </row>
    <row r="97" s="2" customFormat="1">
      <c r="A97" s="40"/>
      <c r="B97" s="41"/>
      <c r="C97" s="42"/>
      <c r="D97" s="217" t="s">
        <v>121</v>
      </c>
      <c r="E97" s="42"/>
      <c r="F97" s="218" t="s">
        <v>145</v>
      </c>
      <c r="G97" s="42"/>
      <c r="H97" s="42"/>
      <c r="I97" s="214"/>
      <c r="J97" s="42"/>
      <c r="K97" s="42"/>
      <c r="L97" s="46"/>
      <c r="M97" s="215"/>
      <c r="N97" s="21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121</v>
      </c>
      <c r="AU97" s="19" t="s">
        <v>78</v>
      </c>
    </row>
    <row r="98" s="2" customFormat="1" ht="16.5" customHeight="1">
      <c r="A98" s="40"/>
      <c r="B98" s="41"/>
      <c r="C98" s="199" t="s">
        <v>146</v>
      </c>
      <c r="D98" s="199" t="s">
        <v>112</v>
      </c>
      <c r="E98" s="200" t="s">
        <v>147</v>
      </c>
      <c r="F98" s="201" t="s">
        <v>148</v>
      </c>
      <c r="G98" s="202" t="s">
        <v>142</v>
      </c>
      <c r="H98" s="203">
        <v>1</v>
      </c>
      <c r="I98" s="204"/>
      <c r="J98" s="205">
        <f>ROUND(I98*H98,2)</f>
        <v>0</v>
      </c>
      <c r="K98" s="201" t="s">
        <v>116</v>
      </c>
      <c r="L98" s="46"/>
      <c r="M98" s="206" t="s">
        <v>19</v>
      </c>
      <c r="N98" s="207" t="s">
        <v>42</v>
      </c>
      <c r="O98" s="86"/>
      <c r="P98" s="208">
        <f>O98*H98</f>
        <v>0</v>
      </c>
      <c r="Q98" s="208">
        <v>0.00064999999999999997</v>
      </c>
      <c r="R98" s="208">
        <f>Q98*H98</f>
        <v>0.00064999999999999997</v>
      </c>
      <c r="S98" s="208">
        <v>0</v>
      </c>
      <c r="T98" s="20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0" t="s">
        <v>133</v>
      </c>
      <c r="AT98" s="210" t="s">
        <v>112</v>
      </c>
      <c r="AU98" s="210" t="s">
        <v>78</v>
      </c>
      <c r="AY98" s="19" t="s">
        <v>108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9" t="s">
        <v>76</v>
      </c>
      <c r="BK98" s="211">
        <f>ROUND(I98*H98,2)</f>
        <v>0</v>
      </c>
      <c r="BL98" s="19" t="s">
        <v>133</v>
      </c>
      <c r="BM98" s="210" t="s">
        <v>149</v>
      </c>
    </row>
    <row r="99" s="2" customFormat="1">
      <c r="A99" s="40"/>
      <c r="B99" s="41"/>
      <c r="C99" s="42"/>
      <c r="D99" s="212" t="s">
        <v>119</v>
      </c>
      <c r="E99" s="42"/>
      <c r="F99" s="213" t="s">
        <v>150</v>
      </c>
      <c r="G99" s="42"/>
      <c r="H99" s="42"/>
      <c r="I99" s="214"/>
      <c r="J99" s="42"/>
      <c r="K99" s="42"/>
      <c r="L99" s="46"/>
      <c r="M99" s="215"/>
      <c r="N99" s="21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119</v>
      </c>
      <c r="AU99" s="19" t="s">
        <v>78</v>
      </c>
    </row>
    <row r="100" s="2" customFormat="1">
      <c r="A100" s="40"/>
      <c r="B100" s="41"/>
      <c r="C100" s="42"/>
      <c r="D100" s="217" t="s">
        <v>121</v>
      </c>
      <c r="E100" s="42"/>
      <c r="F100" s="218" t="s">
        <v>151</v>
      </c>
      <c r="G100" s="42"/>
      <c r="H100" s="42"/>
      <c r="I100" s="214"/>
      <c r="J100" s="42"/>
      <c r="K100" s="42"/>
      <c r="L100" s="46"/>
      <c r="M100" s="215"/>
      <c r="N100" s="21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121</v>
      </c>
      <c r="AU100" s="19" t="s">
        <v>78</v>
      </c>
    </row>
    <row r="101" s="2" customFormat="1" ht="16.5" customHeight="1">
      <c r="A101" s="40"/>
      <c r="B101" s="41"/>
      <c r="C101" s="199" t="s">
        <v>152</v>
      </c>
      <c r="D101" s="199" t="s">
        <v>112</v>
      </c>
      <c r="E101" s="200" t="s">
        <v>153</v>
      </c>
      <c r="F101" s="201" t="s">
        <v>154</v>
      </c>
      <c r="G101" s="202" t="s">
        <v>142</v>
      </c>
      <c r="H101" s="203">
        <v>1</v>
      </c>
      <c r="I101" s="204"/>
      <c r="J101" s="205">
        <f>ROUND(I101*H101,2)</f>
        <v>0</v>
      </c>
      <c r="K101" s="201" t="s">
        <v>116</v>
      </c>
      <c r="L101" s="46"/>
      <c r="M101" s="206" t="s">
        <v>19</v>
      </c>
      <c r="N101" s="207" t="s">
        <v>42</v>
      </c>
      <c r="O101" s="86"/>
      <c r="P101" s="208">
        <f>O101*H101</f>
        <v>0</v>
      </c>
      <c r="Q101" s="208">
        <v>0.0014499999999999999</v>
      </c>
      <c r="R101" s="208">
        <f>Q101*H101</f>
        <v>0.0014499999999999999</v>
      </c>
      <c r="S101" s="208">
        <v>0</v>
      </c>
      <c r="T101" s="209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0" t="s">
        <v>133</v>
      </c>
      <c r="AT101" s="210" t="s">
        <v>112</v>
      </c>
      <c r="AU101" s="210" t="s">
        <v>78</v>
      </c>
      <c r="AY101" s="19" t="s">
        <v>108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9" t="s">
        <v>76</v>
      </c>
      <c r="BK101" s="211">
        <f>ROUND(I101*H101,2)</f>
        <v>0</v>
      </c>
      <c r="BL101" s="19" t="s">
        <v>133</v>
      </c>
      <c r="BM101" s="210" t="s">
        <v>155</v>
      </c>
    </row>
    <row r="102" s="2" customFormat="1">
      <c r="A102" s="40"/>
      <c r="B102" s="41"/>
      <c r="C102" s="42"/>
      <c r="D102" s="212" t="s">
        <v>119</v>
      </c>
      <c r="E102" s="42"/>
      <c r="F102" s="213" t="s">
        <v>156</v>
      </c>
      <c r="G102" s="42"/>
      <c r="H102" s="42"/>
      <c r="I102" s="214"/>
      <c r="J102" s="42"/>
      <c r="K102" s="42"/>
      <c r="L102" s="46"/>
      <c r="M102" s="215"/>
      <c r="N102" s="21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119</v>
      </c>
      <c r="AU102" s="19" t="s">
        <v>78</v>
      </c>
    </row>
    <row r="103" s="2" customFormat="1">
      <c r="A103" s="40"/>
      <c r="B103" s="41"/>
      <c r="C103" s="42"/>
      <c r="D103" s="217" t="s">
        <v>121</v>
      </c>
      <c r="E103" s="42"/>
      <c r="F103" s="218" t="s">
        <v>157</v>
      </c>
      <c r="G103" s="42"/>
      <c r="H103" s="42"/>
      <c r="I103" s="214"/>
      <c r="J103" s="42"/>
      <c r="K103" s="42"/>
      <c r="L103" s="46"/>
      <c r="M103" s="215"/>
      <c r="N103" s="21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121</v>
      </c>
      <c r="AU103" s="19" t="s">
        <v>78</v>
      </c>
    </row>
    <row r="104" s="2" customFormat="1" ht="16.5" customHeight="1">
      <c r="A104" s="40"/>
      <c r="B104" s="41"/>
      <c r="C104" s="199" t="s">
        <v>158</v>
      </c>
      <c r="D104" s="199" t="s">
        <v>112</v>
      </c>
      <c r="E104" s="200" t="s">
        <v>159</v>
      </c>
      <c r="F104" s="201" t="s">
        <v>160</v>
      </c>
      <c r="G104" s="202" t="s">
        <v>132</v>
      </c>
      <c r="H104" s="203">
        <v>1</v>
      </c>
      <c r="I104" s="204"/>
      <c r="J104" s="205">
        <f>ROUND(I104*H104,2)</f>
        <v>0</v>
      </c>
      <c r="K104" s="201" t="s">
        <v>116</v>
      </c>
      <c r="L104" s="46"/>
      <c r="M104" s="206" t="s">
        <v>19</v>
      </c>
      <c r="N104" s="207" t="s">
        <v>42</v>
      </c>
      <c r="O104" s="86"/>
      <c r="P104" s="208">
        <f>O104*H104</f>
        <v>0</v>
      </c>
      <c r="Q104" s="208">
        <v>0.00075000000000000002</v>
      </c>
      <c r="R104" s="208">
        <f>Q104*H104</f>
        <v>0.00075000000000000002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133</v>
      </c>
      <c r="AT104" s="210" t="s">
        <v>112</v>
      </c>
      <c r="AU104" s="210" t="s">
        <v>78</v>
      </c>
      <c r="AY104" s="19" t="s">
        <v>108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76</v>
      </c>
      <c r="BK104" s="211">
        <f>ROUND(I104*H104,2)</f>
        <v>0</v>
      </c>
      <c r="BL104" s="19" t="s">
        <v>133</v>
      </c>
      <c r="BM104" s="210" t="s">
        <v>161</v>
      </c>
    </row>
    <row r="105" s="2" customFormat="1">
      <c r="A105" s="40"/>
      <c r="B105" s="41"/>
      <c r="C105" s="42"/>
      <c r="D105" s="212" t="s">
        <v>119</v>
      </c>
      <c r="E105" s="42"/>
      <c r="F105" s="213" t="s">
        <v>162</v>
      </c>
      <c r="G105" s="42"/>
      <c r="H105" s="42"/>
      <c r="I105" s="214"/>
      <c r="J105" s="42"/>
      <c r="K105" s="42"/>
      <c r="L105" s="46"/>
      <c r="M105" s="215"/>
      <c r="N105" s="21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119</v>
      </c>
      <c r="AU105" s="19" t="s">
        <v>78</v>
      </c>
    </row>
    <row r="106" s="2" customFormat="1">
      <c r="A106" s="40"/>
      <c r="B106" s="41"/>
      <c r="C106" s="42"/>
      <c r="D106" s="217" t="s">
        <v>121</v>
      </c>
      <c r="E106" s="42"/>
      <c r="F106" s="218" t="s">
        <v>163</v>
      </c>
      <c r="G106" s="42"/>
      <c r="H106" s="42"/>
      <c r="I106" s="214"/>
      <c r="J106" s="42"/>
      <c r="K106" s="42"/>
      <c r="L106" s="46"/>
      <c r="M106" s="215"/>
      <c r="N106" s="21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121</v>
      </c>
      <c r="AU106" s="19" t="s">
        <v>78</v>
      </c>
    </row>
    <row r="107" s="2" customFormat="1" ht="16.5" customHeight="1">
      <c r="A107" s="40"/>
      <c r="B107" s="41"/>
      <c r="C107" s="199" t="s">
        <v>164</v>
      </c>
      <c r="D107" s="199" t="s">
        <v>112</v>
      </c>
      <c r="E107" s="200" t="s">
        <v>165</v>
      </c>
      <c r="F107" s="201" t="s">
        <v>166</v>
      </c>
      <c r="G107" s="202" t="s">
        <v>132</v>
      </c>
      <c r="H107" s="203">
        <v>1</v>
      </c>
      <c r="I107" s="204"/>
      <c r="J107" s="205">
        <f>ROUND(I107*H107,2)</f>
        <v>0</v>
      </c>
      <c r="K107" s="201" t="s">
        <v>19</v>
      </c>
      <c r="L107" s="46"/>
      <c r="M107" s="206" t="s">
        <v>19</v>
      </c>
      <c r="N107" s="207" t="s">
        <v>42</v>
      </c>
      <c r="O107" s="86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133</v>
      </c>
      <c r="AT107" s="210" t="s">
        <v>112</v>
      </c>
      <c r="AU107" s="210" t="s">
        <v>78</v>
      </c>
      <c r="AY107" s="19" t="s">
        <v>108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76</v>
      </c>
      <c r="BK107" s="211">
        <f>ROUND(I107*H107,2)</f>
        <v>0</v>
      </c>
      <c r="BL107" s="19" t="s">
        <v>133</v>
      </c>
      <c r="BM107" s="210" t="s">
        <v>167</v>
      </c>
    </row>
    <row r="108" s="2" customFormat="1">
      <c r="A108" s="40"/>
      <c r="B108" s="41"/>
      <c r="C108" s="42"/>
      <c r="D108" s="212" t="s">
        <v>119</v>
      </c>
      <c r="E108" s="42"/>
      <c r="F108" s="213" t="s">
        <v>166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119</v>
      </c>
      <c r="AU108" s="19" t="s">
        <v>78</v>
      </c>
    </row>
    <row r="109" s="14" customFormat="1">
      <c r="A109" s="14"/>
      <c r="B109" s="230"/>
      <c r="C109" s="231"/>
      <c r="D109" s="212" t="s">
        <v>123</v>
      </c>
      <c r="E109" s="232" t="s">
        <v>19</v>
      </c>
      <c r="F109" s="233" t="s">
        <v>168</v>
      </c>
      <c r="G109" s="231"/>
      <c r="H109" s="232" t="s">
        <v>19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123</v>
      </c>
      <c r="AU109" s="239" t="s">
        <v>78</v>
      </c>
      <c r="AV109" s="14" t="s">
        <v>76</v>
      </c>
      <c r="AW109" s="14" t="s">
        <v>33</v>
      </c>
      <c r="AX109" s="14" t="s">
        <v>71</v>
      </c>
      <c r="AY109" s="239" t="s">
        <v>108</v>
      </c>
    </row>
    <row r="110" s="14" customFormat="1">
      <c r="A110" s="14"/>
      <c r="B110" s="230"/>
      <c r="C110" s="231"/>
      <c r="D110" s="212" t="s">
        <v>123</v>
      </c>
      <c r="E110" s="232" t="s">
        <v>19</v>
      </c>
      <c r="F110" s="233" t="s">
        <v>169</v>
      </c>
      <c r="G110" s="231"/>
      <c r="H110" s="232" t="s">
        <v>19</v>
      </c>
      <c r="I110" s="234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123</v>
      </c>
      <c r="AU110" s="239" t="s">
        <v>78</v>
      </c>
      <c r="AV110" s="14" t="s">
        <v>76</v>
      </c>
      <c r="AW110" s="14" t="s">
        <v>33</v>
      </c>
      <c r="AX110" s="14" t="s">
        <v>71</v>
      </c>
      <c r="AY110" s="239" t="s">
        <v>108</v>
      </c>
    </row>
    <row r="111" s="14" customFormat="1">
      <c r="A111" s="14"/>
      <c r="B111" s="230"/>
      <c r="C111" s="231"/>
      <c r="D111" s="212" t="s">
        <v>123</v>
      </c>
      <c r="E111" s="232" t="s">
        <v>19</v>
      </c>
      <c r="F111" s="233" t="s">
        <v>170</v>
      </c>
      <c r="G111" s="231"/>
      <c r="H111" s="232" t="s">
        <v>19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123</v>
      </c>
      <c r="AU111" s="239" t="s">
        <v>78</v>
      </c>
      <c r="AV111" s="14" t="s">
        <v>76</v>
      </c>
      <c r="AW111" s="14" t="s">
        <v>33</v>
      </c>
      <c r="AX111" s="14" t="s">
        <v>71</v>
      </c>
      <c r="AY111" s="239" t="s">
        <v>108</v>
      </c>
    </row>
    <row r="112" s="14" customFormat="1">
      <c r="A112" s="14"/>
      <c r="B112" s="230"/>
      <c r="C112" s="231"/>
      <c r="D112" s="212" t="s">
        <v>123</v>
      </c>
      <c r="E112" s="232" t="s">
        <v>19</v>
      </c>
      <c r="F112" s="233" t="s">
        <v>171</v>
      </c>
      <c r="G112" s="231"/>
      <c r="H112" s="232" t="s">
        <v>19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123</v>
      </c>
      <c r="AU112" s="239" t="s">
        <v>78</v>
      </c>
      <c r="AV112" s="14" t="s">
        <v>76</v>
      </c>
      <c r="AW112" s="14" t="s">
        <v>33</v>
      </c>
      <c r="AX112" s="14" t="s">
        <v>71</v>
      </c>
      <c r="AY112" s="239" t="s">
        <v>108</v>
      </c>
    </row>
    <row r="113" s="14" customFormat="1">
      <c r="A113" s="14"/>
      <c r="B113" s="230"/>
      <c r="C113" s="231"/>
      <c r="D113" s="212" t="s">
        <v>123</v>
      </c>
      <c r="E113" s="232" t="s">
        <v>19</v>
      </c>
      <c r="F113" s="233" t="s">
        <v>172</v>
      </c>
      <c r="G113" s="231"/>
      <c r="H113" s="232" t="s">
        <v>19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123</v>
      </c>
      <c r="AU113" s="239" t="s">
        <v>78</v>
      </c>
      <c r="AV113" s="14" t="s">
        <v>76</v>
      </c>
      <c r="AW113" s="14" t="s">
        <v>33</v>
      </c>
      <c r="AX113" s="14" t="s">
        <v>71</v>
      </c>
      <c r="AY113" s="239" t="s">
        <v>108</v>
      </c>
    </row>
    <row r="114" s="14" customFormat="1">
      <c r="A114" s="14"/>
      <c r="B114" s="230"/>
      <c r="C114" s="231"/>
      <c r="D114" s="212" t="s">
        <v>123</v>
      </c>
      <c r="E114" s="232" t="s">
        <v>19</v>
      </c>
      <c r="F114" s="233" t="s">
        <v>173</v>
      </c>
      <c r="G114" s="231"/>
      <c r="H114" s="232" t="s">
        <v>19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123</v>
      </c>
      <c r="AU114" s="239" t="s">
        <v>78</v>
      </c>
      <c r="AV114" s="14" t="s">
        <v>76</v>
      </c>
      <c r="AW114" s="14" t="s">
        <v>33</v>
      </c>
      <c r="AX114" s="14" t="s">
        <v>71</v>
      </c>
      <c r="AY114" s="239" t="s">
        <v>108</v>
      </c>
    </row>
    <row r="115" s="14" customFormat="1">
      <c r="A115" s="14"/>
      <c r="B115" s="230"/>
      <c r="C115" s="231"/>
      <c r="D115" s="212" t="s">
        <v>123</v>
      </c>
      <c r="E115" s="232" t="s">
        <v>19</v>
      </c>
      <c r="F115" s="233" t="s">
        <v>174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123</v>
      </c>
      <c r="AU115" s="239" t="s">
        <v>78</v>
      </c>
      <c r="AV115" s="14" t="s">
        <v>76</v>
      </c>
      <c r="AW115" s="14" t="s">
        <v>33</v>
      </c>
      <c r="AX115" s="14" t="s">
        <v>71</v>
      </c>
      <c r="AY115" s="239" t="s">
        <v>108</v>
      </c>
    </row>
    <row r="116" s="13" customFormat="1">
      <c r="A116" s="13"/>
      <c r="B116" s="219"/>
      <c r="C116" s="220"/>
      <c r="D116" s="212" t="s">
        <v>123</v>
      </c>
      <c r="E116" s="221" t="s">
        <v>19</v>
      </c>
      <c r="F116" s="222" t="s">
        <v>76</v>
      </c>
      <c r="G116" s="220"/>
      <c r="H116" s="223">
        <v>1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123</v>
      </c>
      <c r="AU116" s="229" t="s">
        <v>78</v>
      </c>
      <c r="AV116" s="13" t="s">
        <v>78</v>
      </c>
      <c r="AW116" s="13" t="s">
        <v>33</v>
      </c>
      <c r="AX116" s="13" t="s">
        <v>76</v>
      </c>
      <c r="AY116" s="229" t="s">
        <v>108</v>
      </c>
    </row>
    <row r="117" s="2" customFormat="1" ht="16.5" customHeight="1">
      <c r="A117" s="40"/>
      <c r="B117" s="41"/>
      <c r="C117" s="199" t="s">
        <v>175</v>
      </c>
      <c r="D117" s="199" t="s">
        <v>112</v>
      </c>
      <c r="E117" s="200" t="s">
        <v>176</v>
      </c>
      <c r="F117" s="201" t="s">
        <v>177</v>
      </c>
      <c r="G117" s="202" t="s">
        <v>178</v>
      </c>
      <c r="H117" s="203">
        <v>16</v>
      </c>
      <c r="I117" s="204"/>
      <c r="J117" s="205">
        <f>ROUND(I117*H117,2)</f>
        <v>0</v>
      </c>
      <c r="K117" s="201" t="s">
        <v>19</v>
      </c>
      <c r="L117" s="46"/>
      <c r="M117" s="206" t="s">
        <v>19</v>
      </c>
      <c r="N117" s="207" t="s">
        <v>42</v>
      </c>
      <c r="O117" s="86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0" t="s">
        <v>133</v>
      </c>
      <c r="AT117" s="210" t="s">
        <v>112</v>
      </c>
      <c r="AU117" s="210" t="s">
        <v>78</v>
      </c>
      <c r="AY117" s="19" t="s">
        <v>108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9" t="s">
        <v>76</v>
      </c>
      <c r="BK117" s="211">
        <f>ROUND(I117*H117,2)</f>
        <v>0</v>
      </c>
      <c r="BL117" s="19" t="s">
        <v>133</v>
      </c>
      <c r="BM117" s="210" t="s">
        <v>179</v>
      </c>
    </row>
    <row r="118" s="2" customFormat="1">
      <c r="A118" s="40"/>
      <c r="B118" s="41"/>
      <c r="C118" s="42"/>
      <c r="D118" s="212" t="s">
        <v>119</v>
      </c>
      <c r="E118" s="42"/>
      <c r="F118" s="213" t="s">
        <v>180</v>
      </c>
      <c r="G118" s="42"/>
      <c r="H118" s="42"/>
      <c r="I118" s="214"/>
      <c r="J118" s="42"/>
      <c r="K118" s="42"/>
      <c r="L118" s="46"/>
      <c r="M118" s="215"/>
      <c r="N118" s="21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119</v>
      </c>
      <c r="AU118" s="19" t="s">
        <v>78</v>
      </c>
    </row>
    <row r="119" s="2" customFormat="1" ht="16.5" customHeight="1">
      <c r="A119" s="40"/>
      <c r="B119" s="41"/>
      <c r="C119" s="199" t="s">
        <v>181</v>
      </c>
      <c r="D119" s="199" t="s">
        <v>112</v>
      </c>
      <c r="E119" s="200" t="s">
        <v>182</v>
      </c>
      <c r="F119" s="201" t="s">
        <v>183</v>
      </c>
      <c r="G119" s="202" t="s">
        <v>132</v>
      </c>
      <c r="H119" s="203">
        <v>2</v>
      </c>
      <c r="I119" s="204"/>
      <c r="J119" s="205">
        <f>ROUND(I119*H119,2)</f>
        <v>0</v>
      </c>
      <c r="K119" s="201" t="s">
        <v>19</v>
      </c>
      <c r="L119" s="46"/>
      <c r="M119" s="206" t="s">
        <v>19</v>
      </c>
      <c r="N119" s="207" t="s">
        <v>42</v>
      </c>
      <c r="O119" s="86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0" t="s">
        <v>133</v>
      </c>
      <c r="AT119" s="210" t="s">
        <v>112</v>
      </c>
      <c r="AU119" s="210" t="s">
        <v>78</v>
      </c>
      <c r="AY119" s="19" t="s">
        <v>108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9" t="s">
        <v>76</v>
      </c>
      <c r="BK119" s="211">
        <f>ROUND(I119*H119,2)</f>
        <v>0</v>
      </c>
      <c r="BL119" s="19" t="s">
        <v>133</v>
      </c>
      <c r="BM119" s="210" t="s">
        <v>184</v>
      </c>
    </row>
    <row r="120" s="2" customFormat="1">
      <c r="A120" s="40"/>
      <c r="B120" s="41"/>
      <c r="C120" s="42"/>
      <c r="D120" s="212" t="s">
        <v>119</v>
      </c>
      <c r="E120" s="42"/>
      <c r="F120" s="213" t="s">
        <v>183</v>
      </c>
      <c r="G120" s="42"/>
      <c r="H120" s="42"/>
      <c r="I120" s="214"/>
      <c r="J120" s="42"/>
      <c r="K120" s="42"/>
      <c r="L120" s="46"/>
      <c r="M120" s="215"/>
      <c r="N120" s="21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119</v>
      </c>
      <c r="AU120" s="19" t="s">
        <v>78</v>
      </c>
    </row>
    <row r="121" s="2" customFormat="1" ht="24.15" customHeight="1">
      <c r="A121" s="40"/>
      <c r="B121" s="41"/>
      <c r="C121" s="199" t="s">
        <v>185</v>
      </c>
      <c r="D121" s="199" t="s">
        <v>112</v>
      </c>
      <c r="E121" s="200" t="s">
        <v>186</v>
      </c>
      <c r="F121" s="201" t="s">
        <v>187</v>
      </c>
      <c r="G121" s="202" t="s">
        <v>132</v>
      </c>
      <c r="H121" s="203">
        <v>3</v>
      </c>
      <c r="I121" s="204"/>
      <c r="J121" s="205">
        <f>ROUND(I121*H121,2)</f>
        <v>0</v>
      </c>
      <c r="K121" s="201" t="s">
        <v>19</v>
      </c>
      <c r="L121" s="46"/>
      <c r="M121" s="206" t="s">
        <v>19</v>
      </c>
      <c r="N121" s="207" t="s">
        <v>42</v>
      </c>
      <c r="O121" s="86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133</v>
      </c>
      <c r="AT121" s="210" t="s">
        <v>112</v>
      </c>
      <c r="AU121" s="210" t="s">
        <v>78</v>
      </c>
      <c r="AY121" s="19" t="s">
        <v>108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76</v>
      </c>
      <c r="BK121" s="211">
        <f>ROUND(I121*H121,2)</f>
        <v>0</v>
      </c>
      <c r="BL121" s="19" t="s">
        <v>133</v>
      </c>
      <c r="BM121" s="210" t="s">
        <v>188</v>
      </c>
    </row>
    <row r="122" s="2" customFormat="1">
      <c r="A122" s="40"/>
      <c r="B122" s="41"/>
      <c r="C122" s="42"/>
      <c r="D122" s="212" t="s">
        <v>119</v>
      </c>
      <c r="E122" s="42"/>
      <c r="F122" s="213" t="s">
        <v>187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119</v>
      </c>
      <c r="AU122" s="19" t="s">
        <v>78</v>
      </c>
    </row>
    <row r="123" s="2" customFormat="1" ht="16.5" customHeight="1">
      <c r="A123" s="40"/>
      <c r="B123" s="41"/>
      <c r="C123" s="199" t="s">
        <v>189</v>
      </c>
      <c r="D123" s="199" t="s">
        <v>112</v>
      </c>
      <c r="E123" s="200" t="s">
        <v>190</v>
      </c>
      <c r="F123" s="201" t="s">
        <v>191</v>
      </c>
      <c r="G123" s="202" t="s">
        <v>132</v>
      </c>
      <c r="H123" s="203">
        <v>1</v>
      </c>
      <c r="I123" s="204"/>
      <c r="J123" s="205">
        <f>ROUND(I123*H123,2)</f>
        <v>0</v>
      </c>
      <c r="K123" s="201" t="s">
        <v>19</v>
      </c>
      <c r="L123" s="46"/>
      <c r="M123" s="206" t="s">
        <v>19</v>
      </c>
      <c r="N123" s="207" t="s">
        <v>42</v>
      </c>
      <c r="O123" s="86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0" t="s">
        <v>133</v>
      </c>
      <c r="AT123" s="210" t="s">
        <v>112</v>
      </c>
      <c r="AU123" s="210" t="s">
        <v>78</v>
      </c>
      <c r="AY123" s="19" t="s">
        <v>108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9" t="s">
        <v>76</v>
      </c>
      <c r="BK123" s="211">
        <f>ROUND(I123*H123,2)</f>
        <v>0</v>
      </c>
      <c r="BL123" s="19" t="s">
        <v>133</v>
      </c>
      <c r="BM123" s="210" t="s">
        <v>192</v>
      </c>
    </row>
    <row r="124" s="2" customFormat="1">
      <c r="A124" s="40"/>
      <c r="B124" s="41"/>
      <c r="C124" s="42"/>
      <c r="D124" s="212" t="s">
        <v>119</v>
      </c>
      <c r="E124" s="42"/>
      <c r="F124" s="213" t="s">
        <v>193</v>
      </c>
      <c r="G124" s="42"/>
      <c r="H124" s="42"/>
      <c r="I124" s="214"/>
      <c r="J124" s="42"/>
      <c r="K124" s="42"/>
      <c r="L124" s="46"/>
      <c r="M124" s="215"/>
      <c r="N124" s="21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119</v>
      </c>
      <c r="AU124" s="19" t="s">
        <v>78</v>
      </c>
    </row>
    <row r="125" s="2" customFormat="1" ht="37.8" customHeight="1">
      <c r="A125" s="40"/>
      <c r="B125" s="41"/>
      <c r="C125" s="199" t="s">
        <v>194</v>
      </c>
      <c r="D125" s="199" t="s">
        <v>112</v>
      </c>
      <c r="E125" s="200" t="s">
        <v>195</v>
      </c>
      <c r="F125" s="201" t="s">
        <v>196</v>
      </c>
      <c r="G125" s="202" t="s">
        <v>132</v>
      </c>
      <c r="H125" s="203">
        <v>1</v>
      </c>
      <c r="I125" s="204"/>
      <c r="J125" s="205">
        <f>ROUND(I125*H125,2)</f>
        <v>0</v>
      </c>
      <c r="K125" s="201" t="s">
        <v>19</v>
      </c>
      <c r="L125" s="46"/>
      <c r="M125" s="206" t="s">
        <v>19</v>
      </c>
      <c r="N125" s="207" t="s">
        <v>42</v>
      </c>
      <c r="O125" s="86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0" t="s">
        <v>133</v>
      </c>
      <c r="AT125" s="210" t="s">
        <v>112</v>
      </c>
      <c r="AU125" s="210" t="s">
        <v>78</v>
      </c>
      <c r="AY125" s="19" t="s">
        <v>108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9" t="s">
        <v>76</v>
      </c>
      <c r="BK125" s="211">
        <f>ROUND(I125*H125,2)</f>
        <v>0</v>
      </c>
      <c r="BL125" s="19" t="s">
        <v>133</v>
      </c>
      <c r="BM125" s="210" t="s">
        <v>197</v>
      </c>
    </row>
    <row r="126" s="2" customFormat="1">
      <c r="A126" s="40"/>
      <c r="B126" s="41"/>
      <c r="C126" s="42"/>
      <c r="D126" s="212" t="s">
        <v>119</v>
      </c>
      <c r="E126" s="42"/>
      <c r="F126" s="213" t="s">
        <v>198</v>
      </c>
      <c r="G126" s="42"/>
      <c r="H126" s="42"/>
      <c r="I126" s="214"/>
      <c r="J126" s="42"/>
      <c r="K126" s="42"/>
      <c r="L126" s="46"/>
      <c r="M126" s="215"/>
      <c r="N126" s="21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119</v>
      </c>
      <c r="AU126" s="19" t="s">
        <v>78</v>
      </c>
    </row>
    <row r="127" s="13" customFormat="1">
      <c r="A127" s="13"/>
      <c r="B127" s="219"/>
      <c r="C127" s="220"/>
      <c r="D127" s="212" t="s">
        <v>123</v>
      </c>
      <c r="E127" s="221" t="s">
        <v>19</v>
      </c>
      <c r="F127" s="222" t="s">
        <v>76</v>
      </c>
      <c r="G127" s="220"/>
      <c r="H127" s="223">
        <v>1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123</v>
      </c>
      <c r="AU127" s="229" t="s">
        <v>78</v>
      </c>
      <c r="AV127" s="13" t="s">
        <v>78</v>
      </c>
      <c r="AW127" s="13" t="s">
        <v>33</v>
      </c>
      <c r="AX127" s="13" t="s">
        <v>76</v>
      </c>
      <c r="AY127" s="229" t="s">
        <v>108</v>
      </c>
    </row>
    <row r="128" s="2" customFormat="1" ht="37.8" customHeight="1">
      <c r="A128" s="40"/>
      <c r="B128" s="41"/>
      <c r="C128" s="199" t="s">
        <v>199</v>
      </c>
      <c r="D128" s="199" t="s">
        <v>112</v>
      </c>
      <c r="E128" s="200" t="s">
        <v>200</v>
      </c>
      <c r="F128" s="201" t="s">
        <v>201</v>
      </c>
      <c r="G128" s="202" t="s">
        <v>132</v>
      </c>
      <c r="H128" s="203">
        <v>1</v>
      </c>
      <c r="I128" s="204"/>
      <c r="J128" s="205">
        <f>ROUND(I128*H128,2)</f>
        <v>0</v>
      </c>
      <c r="K128" s="201" t="s">
        <v>19</v>
      </c>
      <c r="L128" s="46"/>
      <c r="M128" s="206" t="s">
        <v>19</v>
      </c>
      <c r="N128" s="207" t="s">
        <v>42</v>
      </c>
      <c r="O128" s="86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0" t="s">
        <v>133</v>
      </c>
      <c r="AT128" s="210" t="s">
        <v>112</v>
      </c>
      <c r="AU128" s="210" t="s">
        <v>78</v>
      </c>
      <c r="AY128" s="19" t="s">
        <v>108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9" t="s">
        <v>76</v>
      </c>
      <c r="BK128" s="211">
        <f>ROUND(I128*H128,2)</f>
        <v>0</v>
      </c>
      <c r="BL128" s="19" t="s">
        <v>133</v>
      </c>
      <c r="BM128" s="210" t="s">
        <v>202</v>
      </c>
    </row>
    <row r="129" s="2" customFormat="1">
      <c r="A129" s="40"/>
      <c r="B129" s="41"/>
      <c r="C129" s="42"/>
      <c r="D129" s="212" t="s">
        <v>119</v>
      </c>
      <c r="E129" s="42"/>
      <c r="F129" s="213" t="s">
        <v>203</v>
      </c>
      <c r="G129" s="42"/>
      <c r="H129" s="42"/>
      <c r="I129" s="214"/>
      <c r="J129" s="42"/>
      <c r="K129" s="42"/>
      <c r="L129" s="46"/>
      <c r="M129" s="215"/>
      <c r="N129" s="21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119</v>
      </c>
      <c r="AU129" s="19" t="s">
        <v>78</v>
      </c>
    </row>
    <row r="130" s="13" customFormat="1">
      <c r="A130" s="13"/>
      <c r="B130" s="219"/>
      <c r="C130" s="220"/>
      <c r="D130" s="212" t="s">
        <v>123</v>
      </c>
      <c r="E130" s="221" t="s">
        <v>19</v>
      </c>
      <c r="F130" s="222" t="s">
        <v>76</v>
      </c>
      <c r="G130" s="220"/>
      <c r="H130" s="223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123</v>
      </c>
      <c r="AU130" s="229" t="s">
        <v>78</v>
      </c>
      <c r="AV130" s="13" t="s">
        <v>78</v>
      </c>
      <c r="AW130" s="13" t="s">
        <v>33</v>
      </c>
      <c r="AX130" s="13" t="s">
        <v>76</v>
      </c>
      <c r="AY130" s="229" t="s">
        <v>108</v>
      </c>
    </row>
    <row r="131" s="2" customFormat="1" ht="37.8" customHeight="1">
      <c r="A131" s="40"/>
      <c r="B131" s="41"/>
      <c r="C131" s="199" t="s">
        <v>204</v>
      </c>
      <c r="D131" s="199" t="s">
        <v>112</v>
      </c>
      <c r="E131" s="200" t="s">
        <v>205</v>
      </c>
      <c r="F131" s="201" t="s">
        <v>206</v>
      </c>
      <c r="G131" s="202" t="s">
        <v>132</v>
      </c>
      <c r="H131" s="203">
        <v>1</v>
      </c>
      <c r="I131" s="204"/>
      <c r="J131" s="205">
        <f>ROUND(I131*H131,2)</f>
        <v>0</v>
      </c>
      <c r="K131" s="201" t="s">
        <v>19</v>
      </c>
      <c r="L131" s="46"/>
      <c r="M131" s="206" t="s">
        <v>19</v>
      </c>
      <c r="N131" s="207" t="s">
        <v>42</v>
      </c>
      <c r="O131" s="86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0" t="s">
        <v>133</v>
      </c>
      <c r="AT131" s="210" t="s">
        <v>112</v>
      </c>
      <c r="AU131" s="210" t="s">
        <v>78</v>
      </c>
      <c r="AY131" s="19" t="s">
        <v>108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9" t="s">
        <v>76</v>
      </c>
      <c r="BK131" s="211">
        <f>ROUND(I131*H131,2)</f>
        <v>0</v>
      </c>
      <c r="BL131" s="19" t="s">
        <v>133</v>
      </c>
      <c r="BM131" s="210" t="s">
        <v>207</v>
      </c>
    </row>
    <row r="132" s="2" customFormat="1">
      <c r="A132" s="40"/>
      <c r="B132" s="41"/>
      <c r="C132" s="42"/>
      <c r="D132" s="212" t="s">
        <v>119</v>
      </c>
      <c r="E132" s="42"/>
      <c r="F132" s="213" t="s">
        <v>208</v>
      </c>
      <c r="G132" s="42"/>
      <c r="H132" s="42"/>
      <c r="I132" s="214"/>
      <c r="J132" s="42"/>
      <c r="K132" s="42"/>
      <c r="L132" s="46"/>
      <c r="M132" s="215"/>
      <c r="N132" s="21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119</v>
      </c>
      <c r="AU132" s="19" t="s">
        <v>78</v>
      </c>
    </row>
    <row r="133" s="13" customFormat="1">
      <c r="A133" s="13"/>
      <c r="B133" s="219"/>
      <c r="C133" s="220"/>
      <c r="D133" s="212" t="s">
        <v>123</v>
      </c>
      <c r="E133" s="221" t="s">
        <v>19</v>
      </c>
      <c r="F133" s="222" t="s">
        <v>76</v>
      </c>
      <c r="G133" s="220"/>
      <c r="H133" s="223">
        <v>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123</v>
      </c>
      <c r="AU133" s="229" t="s">
        <v>78</v>
      </c>
      <c r="AV133" s="13" t="s">
        <v>78</v>
      </c>
      <c r="AW133" s="13" t="s">
        <v>33</v>
      </c>
      <c r="AX133" s="13" t="s">
        <v>76</v>
      </c>
      <c r="AY133" s="229" t="s">
        <v>108</v>
      </c>
    </row>
    <row r="134" s="2" customFormat="1" ht="16.5" customHeight="1">
      <c r="A134" s="40"/>
      <c r="B134" s="41"/>
      <c r="C134" s="199" t="s">
        <v>209</v>
      </c>
      <c r="D134" s="199" t="s">
        <v>112</v>
      </c>
      <c r="E134" s="200" t="s">
        <v>210</v>
      </c>
      <c r="F134" s="201" t="s">
        <v>211</v>
      </c>
      <c r="G134" s="202" t="s">
        <v>132</v>
      </c>
      <c r="H134" s="203">
        <v>1</v>
      </c>
      <c r="I134" s="204"/>
      <c r="J134" s="205">
        <f>ROUND(I134*H134,2)</f>
        <v>0</v>
      </c>
      <c r="K134" s="201" t="s">
        <v>19</v>
      </c>
      <c r="L134" s="46"/>
      <c r="M134" s="206" t="s">
        <v>19</v>
      </c>
      <c r="N134" s="207" t="s">
        <v>42</v>
      </c>
      <c r="O134" s="86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0" t="s">
        <v>133</v>
      </c>
      <c r="AT134" s="210" t="s">
        <v>112</v>
      </c>
      <c r="AU134" s="210" t="s">
        <v>78</v>
      </c>
      <c r="AY134" s="19" t="s">
        <v>108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9" t="s">
        <v>76</v>
      </c>
      <c r="BK134" s="211">
        <f>ROUND(I134*H134,2)</f>
        <v>0</v>
      </c>
      <c r="BL134" s="19" t="s">
        <v>133</v>
      </c>
      <c r="BM134" s="210" t="s">
        <v>212</v>
      </c>
    </row>
    <row r="135" s="2" customFormat="1">
      <c r="A135" s="40"/>
      <c r="B135" s="41"/>
      <c r="C135" s="42"/>
      <c r="D135" s="212" t="s">
        <v>119</v>
      </c>
      <c r="E135" s="42"/>
      <c r="F135" s="213" t="s">
        <v>211</v>
      </c>
      <c r="G135" s="42"/>
      <c r="H135" s="42"/>
      <c r="I135" s="214"/>
      <c r="J135" s="42"/>
      <c r="K135" s="42"/>
      <c r="L135" s="46"/>
      <c r="M135" s="215"/>
      <c r="N135" s="21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119</v>
      </c>
      <c r="AU135" s="19" t="s">
        <v>78</v>
      </c>
    </row>
    <row r="136" s="2" customFormat="1" ht="16.5" customHeight="1">
      <c r="A136" s="40"/>
      <c r="B136" s="41"/>
      <c r="C136" s="199" t="s">
        <v>213</v>
      </c>
      <c r="D136" s="199" t="s">
        <v>112</v>
      </c>
      <c r="E136" s="200" t="s">
        <v>214</v>
      </c>
      <c r="F136" s="201" t="s">
        <v>215</v>
      </c>
      <c r="G136" s="202" t="s">
        <v>178</v>
      </c>
      <c r="H136" s="203">
        <v>16</v>
      </c>
      <c r="I136" s="204"/>
      <c r="J136" s="205">
        <f>ROUND(I136*H136,2)</f>
        <v>0</v>
      </c>
      <c r="K136" s="201" t="s">
        <v>19</v>
      </c>
      <c r="L136" s="46"/>
      <c r="M136" s="206" t="s">
        <v>19</v>
      </c>
      <c r="N136" s="207" t="s">
        <v>42</v>
      </c>
      <c r="O136" s="86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133</v>
      </c>
      <c r="AT136" s="210" t="s">
        <v>112</v>
      </c>
      <c r="AU136" s="210" t="s">
        <v>78</v>
      </c>
      <c r="AY136" s="19" t="s">
        <v>108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76</v>
      </c>
      <c r="BK136" s="211">
        <f>ROUND(I136*H136,2)</f>
        <v>0</v>
      </c>
      <c r="BL136" s="19" t="s">
        <v>133</v>
      </c>
      <c r="BM136" s="210" t="s">
        <v>216</v>
      </c>
    </row>
    <row r="137" s="2" customFormat="1">
      <c r="A137" s="40"/>
      <c r="B137" s="41"/>
      <c r="C137" s="42"/>
      <c r="D137" s="212" t="s">
        <v>119</v>
      </c>
      <c r="E137" s="42"/>
      <c r="F137" s="213" t="s">
        <v>215</v>
      </c>
      <c r="G137" s="42"/>
      <c r="H137" s="42"/>
      <c r="I137" s="214"/>
      <c r="J137" s="42"/>
      <c r="K137" s="42"/>
      <c r="L137" s="46"/>
      <c r="M137" s="215"/>
      <c r="N137" s="21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119</v>
      </c>
      <c r="AU137" s="19" t="s">
        <v>78</v>
      </c>
    </row>
    <row r="138" s="2" customFormat="1" ht="16.5" customHeight="1">
      <c r="A138" s="40"/>
      <c r="B138" s="41"/>
      <c r="C138" s="199" t="s">
        <v>217</v>
      </c>
      <c r="D138" s="199" t="s">
        <v>112</v>
      </c>
      <c r="E138" s="200" t="s">
        <v>218</v>
      </c>
      <c r="F138" s="201" t="s">
        <v>219</v>
      </c>
      <c r="G138" s="202" t="s">
        <v>178</v>
      </c>
      <c r="H138" s="203">
        <v>32</v>
      </c>
      <c r="I138" s="204"/>
      <c r="J138" s="205">
        <f>ROUND(I138*H138,2)</f>
        <v>0</v>
      </c>
      <c r="K138" s="201" t="s">
        <v>19</v>
      </c>
      <c r="L138" s="46"/>
      <c r="M138" s="206" t="s">
        <v>19</v>
      </c>
      <c r="N138" s="207" t="s">
        <v>42</v>
      </c>
      <c r="O138" s="86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0" t="s">
        <v>133</v>
      </c>
      <c r="AT138" s="210" t="s">
        <v>112</v>
      </c>
      <c r="AU138" s="210" t="s">
        <v>78</v>
      </c>
      <c r="AY138" s="19" t="s">
        <v>108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9" t="s">
        <v>76</v>
      </c>
      <c r="BK138" s="211">
        <f>ROUND(I138*H138,2)</f>
        <v>0</v>
      </c>
      <c r="BL138" s="19" t="s">
        <v>133</v>
      </c>
      <c r="BM138" s="210" t="s">
        <v>220</v>
      </c>
    </row>
    <row r="139" s="2" customFormat="1">
      <c r="A139" s="40"/>
      <c r="B139" s="41"/>
      <c r="C139" s="42"/>
      <c r="D139" s="212" t="s">
        <v>119</v>
      </c>
      <c r="E139" s="42"/>
      <c r="F139" s="213" t="s">
        <v>221</v>
      </c>
      <c r="G139" s="42"/>
      <c r="H139" s="42"/>
      <c r="I139" s="214"/>
      <c r="J139" s="42"/>
      <c r="K139" s="42"/>
      <c r="L139" s="46"/>
      <c r="M139" s="215"/>
      <c r="N139" s="21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119</v>
      </c>
      <c r="AU139" s="19" t="s">
        <v>78</v>
      </c>
    </row>
    <row r="140" s="2" customFormat="1" ht="16.5" customHeight="1">
      <c r="A140" s="40"/>
      <c r="B140" s="41"/>
      <c r="C140" s="199" t="s">
        <v>222</v>
      </c>
      <c r="D140" s="199" t="s">
        <v>112</v>
      </c>
      <c r="E140" s="200" t="s">
        <v>223</v>
      </c>
      <c r="F140" s="201" t="s">
        <v>224</v>
      </c>
      <c r="G140" s="202" t="s">
        <v>132</v>
      </c>
      <c r="H140" s="203">
        <v>1</v>
      </c>
      <c r="I140" s="204"/>
      <c r="J140" s="205">
        <f>ROUND(I140*H140,2)</f>
        <v>0</v>
      </c>
      <c r="K140" s="201" t="s">
        <v>19</v>
      </c>
      <c r="L140" s="46"/>
      <c r="M140" s="206" t="s">
        <v>19</v>
      </c>
      <c r="N140" s="207" t="s">
        <v>42</v>
      </c>
      <c r="O140" s="86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0" t="s">
        <v>133</v>
      </c>
      <c r="AT140" s="210" t="s">
        <v>112</v>
      </c>
      <c r="AU140" s="210" t="s">
        <v>78</v>
      </c>
      <c r="AY140" s="19" t="s">
        <v>108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9" t="s">
        <v>76</v>
      </c>
      <c r="BK140" s="211">
        <f>ROUND(I140*H140,2)</f>
        <v>0</v>
      </c>
      <c r="BL140" s="19" t="s">
        <v>133</v>
      </c>
      <c r="BM140" s="210" t="s">
        <v>225</v>
      </c>
    </row>
    <row r="141" s="2" customFormat="1">
      <c r="A141" s="40"/>
      <c r="B141" s="41"/>
      <c r="C141" s="42"/>
      <c r="D141" s="212" t="s">
        <v>119</v>
      </c>
      <c r="E141" s="42"/>
      <c r="F141" s="213" t="s">
        <v>224</v>
      </c>
      <c r="G141" s="42"/>
      <c r="H141" s="42"/>
      <c r="I141" s="214"/>
      <c r="J141" s="42"/>
      <c r="K141" s="42"/>
      <c r="L141" s="46"/>
      <c r="M141" s="215"/>
      <c r="N141" s="21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119</v>
      </c>
      <c r="AU141" s="19" t="s">
        <v>78</v>
      </c>
    </row>
    <row r="142" s="2" customFormat="1" ht="16.5" customHeight="1">
      <c r="A142" s="40"/>
      <c r="B142" s="41"/>
      <c r="C142" s="199" t="s">
        <v>226</v>
      </c>
      <c r="D142" s="199" t="s">
        <v>112</v>
      </c>
      <c r="E142" s="200" t="s">
        <v>227</v>
      </c>
      <c r="F142" s="201" t="s">
        <v>228</v>
      </c>
      <c r="G142" s="202" t="s">
        <v>132</v>
      </c>
      <c r="H142" s="203">
        <v>1</v>
      </c>
      <c r="I142" s="204"/>
      <c r="J142" s="205">
        <f>ROUND(I142*H142,2)</f>
        <v>0</v>
      </c>
      <c r="K142" s="201" t="s">
        <v>19</v>
      </c>
      <c r="L142" s="46"/>
      <c r="M142" s="206" t="s">
        <v>19</v>
      </c>
      <c r="N142" s="207" t="s">
        <v>42</v>
      </c>
      <c r="O142" s="86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133</v>
      </c>
      <c r="AT142" s="210" t="s">
        <v>112</v>
      </c>
      <c r="AU142" s="210" t="s">
        <v>78</v>
      </c>
      <c r="AY142" s="19" t="s">
        <v>108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76</v>
      </c>
      <c r="BK142" s="211">
        <f>ROUND(I142*H142,2)</f>
        <v>0</v>
      </c>
      <c r="BL142" s="19" t="s">
        <v>133</v>
      </c>
      <c r="BM142" s="210" t="s">
        <v>229</v>
      </c>
    </row>
    <row r="143" s="2" customFormat="1">
      <c r="A143" s="40"/>
      <c r="B143" s="41"/>
      <c r="C143" s="42"/>
      <c r="D143" s="212" t="s">
        <v>119</v>
      </c>
      <c r="E143" s="42"/>
      <c r="F143" s="213" t="s">
        <v>228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119</v>
      </c>
      <c r="AU143" s="19" t="s">
        <v>78</v>
      </c>
    </row>
    <row r="144" s="2" customFormat="1" ht="16.5" customHeight="1">
      <c r="A144" s="40"/>
      <c r="B144" s="41"/>
      <c r="C144" s="199" t="s">
        <v>230</v>
      </c>
      <c r="D144" s="199" t="s">
        <v>112</v>
      </c>
      <c r="E144" s="200" t="s">
        <v>231</v>
      </c>
      <c r="F144" s="201" t="s">
        <v>232</v>
      </c>
      <c r="G144" s="202" t="s">
        <v>132</v>
      </c>
      <c r="H144" s="203">
        <v>1</v>
      </c>
      <c r="I144" s="204"/>
      <c r="J144" s="205">
        <f>ROUND(I144*H144,2)</f>
        <v>0</v>
      </c>
      <c r="K144" s="201" t="s">
        <v>19</v>
      </c>
      <c r="L144" s="46"/>
      <c r="M144" s="206" t="s">
        <v>19</v>
      </c>
      <c r="N144" s="207" t="s">
        <v>42</v>
      </c>
      <c r="O144" s="86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0" t="s">
        <v>133</v>
      </c>
      <c r="AT144" s="210" t="s">
        <v>112</v>
      </c>
      <c r="AU144" s="210" t="s">
        <v>78</v>
      </c>
      <c r="AY144" s="19" t="s">
        <v>108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9" t="s">
        <v>76</v>
      </c>
      <c r="BK144" s="211">
        <f>ROUND(I144*H144,2)</f>
        <v>0</v>
      </c>
      <c r="BL144" s="19" t="s">
        <v>133</v>
      </c>
      <c r="BM144" s="210" t="s">
        <v>233</v>
      </c>
    </row>
    <row r="145" s="2" customFormat="1">
      <c r="A145" s="40"/>
      <c r="B145" s="41"/>
      <c r="C145" s="42"/>
      <c r="D145" s="212" t="s">
        <v>119</v>
      </c>
      <c r="E145" s="42"/>
      <c r="F145" s="213" t="s">
        <v>232</v>
      </c>
      <c r="G145" s="42"/>
      <c r="H145" s="42"/>
      <c r="I145" s="214"/>
      <c r="J145" s="42"/>
      <c r="K145" s="42"/>
      <c r="L145" s="46"/>
      <c r="M145" s="215"/>
      <c r="N145" s="216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119</v>
      </c>
      <c r="AU145" s="19" t="s">
        <v>78</v>
      </c>
    </row>
    <row r="146" s="2" customFormat="1" ht="24.15" customHeight="1">
      <c r="A146" s="40"/>
      <c r="B146" s="41"/>
      <c r="C146" s="199" t="s">
        <v>234</v>
      </c>
      <c r="D146" s="199" t="s">
        <v>112</v>
      </c>
      <c r="E146" s="200" t="s">
        <v>235</v>
      </c>
      <c r="F146" s="201" t="s">
        <v>236</v>
      </c>
      <c r="G146" s="202" t="s">
        <v>132</v>
      </c>
      <c r="H146" s="203">
        <v>1</v>
      </c>
      <c r="I146" s="204"/>
      <c r="J146" s="205">
        <f>ROUND(I146*H146,2)</f>
        <v>0</v>
      </c>
      <c r="K146" s="201" t="s">
        <v>19</v>
      </c>
      <c r="L146" s="46"/>
      <c r="M146" s="206" t="s">
        <v>19</v>
      </c>
      <c r="N146" s="207" t="s">
        <v>42</v>
      </c>
      <c r="O146" s="86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0" t="s">
        <v>133</v>
      </c>
      <c r="AT146" s="210" t="s">
        <v>112</v>
      </c>
      <c r="AU146" s="210" t="s">
        <v>78</v>
      </c>
      <c r="AY146" s="19" t="s">
        <v>108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9" t="s">
        <v>76</v>
      </c>
      <c r="BK146" s="211">
        <f>ROUND(I146*H146,2)</f>
        <v>0</v>
      </c>
      <c r="BL146" s="19" t="s">
        <v>133</v>
      </c>
      <c r="BM146" s="210" t="s">
        <v>237</v>
      </c>
    </row>
    <row r="147" s="2" customFormat="1">
      <c r="A147" s="40"/>
      <c r="B147" s="41"/>
      <c r="C147" s="42"/>
      <c r="D147" s="212" t="s">
        <v>119</v>
      </c>
      <c r="E147" s="42"/>
      <c r="F147" s="213" t="s">
        <v>236</v>
      </c>
      <c r="G147" s="42"/>
      <c r="H147" s="42"/>
      <c r="I147" s="214"/>
      <c r="J147" s="42"/>
      <c r="K147" s="42"/>
      <c r="L147" s="46"/>
      <c r="M147" s="215"/>
      <c r="N147" s="21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119</v>
      </c>
      <c r="AU147" s="19" t="s">
        <v>78</v>
      </c>
    </row>
    <row r="148" s="2" customFormat="1" ht="16.5" customHeight="1">
      <c r="A148" s="40"/>
      <c r="B148" s="41"/>
      <c r="C148" s="199" t="s">
        <v>238</v>
      </c>
      <c r="D148" s="199" t="s">
        <v>112</v>
      </c>
      <c r="E148" s="200" t="s">
        <v>239</v>
      </c>
      <c r="F148" s="201" t="s">
        <v>240</v>
      </c>
      <c r="G148" s="202" t="s">
        <v>132</v>
      </c>
      <c r="H148" s="203">
        <v>1</v>
      </c>
      <c r="I148" s="204"/>
      <c r="J148" s="205">
        <f>ROUND(I148*H148,2)</f>
        <v>0</v>
      </c>
      <c r="K148" s="201" t="s">
        <v>19</v>
      </c>
      <c r="L148" s="46"/>
      <c r="M148" s="206" t="s">
        <v>19</v>
      </c>
      <c r="N148" s="207" t="s">
        <v>42</v>
      </c>
      <c r="O148" s="86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0" t="s">
        <v>133</v>
      </c>
      <c r="AT148" s="210" t="s">
        <v>112</v>
      </c>
      <c r="AU148" s="210" t="s">
        <v>78</v>
      </c>
      <c r="AY148" s="19" t="s">
        <v>108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9" t="s">
        <v>76</v>
      </c>
      <c r="BK148" s="211">
        <f>ROUND(I148*H148,2)</f>
        <v>0</v>
      </c>
      <c r="BL148" s="19" t="s">
        <v>133</v>
      </c>
      <c r="BM148" s="210" t="s">
        <v>241</v>
      </c>
    </row>
    <row r="149" s="2" customFormat="1">
      <c r="A149" s="40"/>
      <c r="B149" s="41"/>
      <c r="C149" s="42"/>
      <c r="D149" s="212" t="s">
        <v>119</v>
      </c>
      <c r="E149" s="42"/>
      <c r="F149" s="213" t="s">
        <v>240</v>
      </c>
      <c r="G149" s="42"/>
      <c r="H149" s="42"/>
      <c r="I149" s="214"/>
      <c r="J149" s="42"/>
      <c r="K149" s="42"/>
      <c r="L149" s="46"/>
      <c r="M149" s="215"/>
      <c r="N149" s="21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119</v>
      </c>
      <c r="AU149" s="19" t="s">
        <v>78</v>
      </c>
    </row>
    <row r="150" s="2" customFormat="1" ht="37.8" customHeight="1">
      <c r="A150" s="40"/>
      <c r="B150" s="41"/>
      <c r="C150" s="199" t="s">
        <v>242</v>
      </c>
      <c r="D150" s="199" t="s">
        <v>112</v>
      </c>
      <c r="E150" s="200" t="s">
        <v>243</v>
      </c>
      <c r="F150" s="201" t="s">
        <v>244</v>
      </c>
      <c r="G150" s="202" t="s">
        <v>132</v>
      </c>
      <c r="H150" s="203">
        <v>1</v>
      </c>
      <c r="I150" s="204"/>
      <c r="J150" s="205">
        <f>ROUND(I150*H150,2)</f>
        <v>0</v>
      </c>
      <c r="K150" s="201" t="s">
        <v>19</v>
      </c>
      <c r="L150" s="46"/>
      <c r="M150" s="206" t="s">
        <v>19</v>
      </c>
      <c r="N150" s="207" t="s">
        <v>42</v>
      </c>
      <c r="O150" s="86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0" t="s">
        <v>133</v>
      </c>
      <c r="AT150" s="210" t="s">
        <v>112</v>
      </c>
      <c r="AU150" s="210" t="s">
        <v>78</v>
      </c>
      <c r="AY150" s="19" t="s">
        <v>108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9" t="s">
        <v>76</v>
      </c>
      <c r="BK150" s="211">
        <f>ROUND(I150*H150,2)</f>
        <v>0</v>
      </c>
      <c r="BL150" s="19" t="s">
        <v>133</v>
      </c>
      <c r="BM150" s="210" t="s">
        <v>245</v>
      </c>
    </row>
    <row r="151" s="2" customFormat="1">
      <c r="A151" s="40"/>
      <c r="B151" s="41"/>
      <c r="C151" s="42"/>
      <c r="D151" s="212" t="s">
        <v>119</v>
      </c>
      <c r="E151" s="42"/>
      <c r="F151" s="213" t="s">
        <v>246</v>
      </c>
      <c r="G151" s="42"/>
      <c r="H151" s="42"/>
      <c r="I151" s="214"/>
      <c r="J151" s="42"/>
      <c r="K151" s="42"/>
      <c r="L151" s="46"/>
      <c r="M151" s="215"/>
      <c r="N151" s="21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119</v>
      </c>
      <c r="AU151" s="19" t="s">
        <v>78</v>
      </c>
    </row>
    <row r="152" s="2" customFormat="1" ht="24.15" customHeight="1">
      <c r="A152" s="40"/>
      <c r="B152" s="41"/>
      <c r="C152" s="199" t="s">
        <v>247</v>
      </c>
      <c r="D152" s="199" t="s">
        <v>112</v>
      </c>
      <c r="E152" s="200" t="s">
        <v>248</v>
      </c>
      <c r="F152" s="201" t="s">
        <v>249</v>
      </c>
      <c r="G152" s="202" t="s">
        <v>132</v>
      </c>
      <c r="H152" s="203">
        <v>1</v>
      </c>
      <c r="I152" s="204"/>
      <c r="J152" s="205">
        <f>ROUND(I152*H152,2)</f>
        <v>0</v>
      </c>
      <c r="K152" s="201" t="s">
        <v>19</v>
      </c>
      <c r="L152" s="46"/>
      <c r="M152" s="206" t="s">
        <v>19</v>
      </c>
      <c r="N152" s="207" t="s">
        <v>42</v>
      </c>
      <c r="O152" s="86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0" t="s">
        <v>133</v>
      </c>
      <c r="AT152" s="210" t="s">
        <v>112</v>
      </c>
      <c r="AU152" s="210" t="s">
        <v>78</v>
      </c>
      <c r="AY152" s="19" t="s">
        <v>108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9" t="s">
        <v>76</v>
      </c>
      <c r="BK152" s="211">
        <f>ROUND(I152*H152,2)</f>
        <v>0</v>
      </c>
      <c r="BL152" s="19" t="s">
        <v>133</v>
      </c>
      <c r="BM152" s="210" t="s">
        <v>250</v>
      </c>
    </row>
    <row r="153" s="2" customFormat="1">
      <c r="A153" s="40"/>
      <c r="B153" s="41"/>
      <c r="C153" s="42"/>
      <c r="D153" s="212" t="s">
        <v>119</v>
      </c>
      <c r="E153" s="42"/>
      <c r="F153" s="213" t="s">
        <v>249</v>
      </c>
      <c r="G153" s="42"/>
      <c r="H153" s="42"/>
      <c r="I153" s="214"/>
      <c r="J153" s="42"/>
      <c r="K153" s="42"/>
      <c r="L153" s="46"/>
      <c r="M153" s="215"/>
      <c r="N153" s="21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119</v>
      </c>
      <c r="AU153" s="19" t="s">
        <v>78</v>
      </c>
    </row>
    <row r="154" s="2" customFormat="1" ht="24.15" customHeight="1">
      <c r="A154" s="40"/>
      <c r="B154" s="41"/>
      <c r="C154" s="199" t="s">
        <v>251</v>
      </c>
      <c r="D154" s="199" t="s">
        <v>112</v>
      </c>
      <c r="E154" s="200" t="s">
        <v>252</v>
      </c>
      <c r="F154" s="201" t="s">
        <v>253</v>
      </c>
      <c r="G154" s="202" t="s">
        <v>132</v>
      </c>
      <c r="H154" s="203">
        <v>1</v>
      </c>
      <c r="I154" s="204"/>
      <c r="J154" s="205">
        <f>ROUND(I154*H154,2)</f>
        <v>0</v>
      </c>
      <c r="K154" s="201" t="s">
        <v>19</v>
      </c>
      <c r="L154" s="46"/>
      <c r="M154" s="206" t="s">
        <v>19</v>
      </c>
      <c r="N154" s="207" t="s">
        <v>42</v>
      </c>
      <c r="O154" s="86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0" t="s">
        <v>133</v>
      </c>
      <c r="AT154" s="210" t="s">
        <v>112</v>
      </c>
      <c r="AU154" s="210" t="s">
        <v>78</v>
      </c>
      <c r="AY154" s="19" t="s">
        <v>108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9" t="s">
        <v>76</v>
      </c>
      <c r="BK154" s="211">
        <f>ROUND(I154*H154,2)</f>
        <v>0</v>
      </c>
      <c r="BL154" s="19" t="s">
        <v>133</v>
      </c>
      <c r="BM154" s="210" t="s">
        <v>254</v>
      </c>
    </row>
    <row r="155" s="2" customFormat="1">
      <c r="A155" s="40"/>
      <c r="B155" s="41"/>
      <c r="C155" s="42"/>
      <c r="D155" s="212" t="s">
        <v>119</v>
      </c>
      <c r="E155" s="42"/>
      <c r="F155" s="213" t="s">
        <v>253</v>
      </c>
      <c r="G155" s="42"/>
      <c r="H155" s="42"/>
      <c r="I155" s="214"/>
      <c r="J155" s="42"/>
      <c r="K155" s="42"/>
      <c r="L155" s="46"/>
      <c r="M155" s="215"/>
      <c r="N155" s="21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119</v>
      </c>
      <c r="AU155" s="19" t="s">
        <v>78</v>
      </c>
    </row>
    <row r="156" s="2" customFormat="1" ht="24.15" customHeight="1">
      <c r="A156" s="40"/>
      <c r="B156" s="41"/>
      <c r="C156" s="199" t="s">
        <v>255</v>
      </c>
      <c r="D156" s="199" t="s">
        <v>112</v>
      </c>
      <c r="E156" s="200" t="s">
        <v>256</v>
      </c>
      <c r="F156" s="201" t="s">
        <v>257</v>
      </c>
      <c r="G156" s="202" t="s">
        <v>132</v>
      </c>
      <c r="H156" s="203">
        <v>1</v>
      </c>
      <c r="I156" s="204"/>
      <c r="J156" s="205">
        <f>ROUND(I156*H156,2)</f>
        <v>0</v>
      </c>
      <c r="K156" s="201" t="s">
        <v>19</v>
      </c>
      <c r="L156" s="46"/>
      <c r="M156" s="206" t="s">
        <v>19</v>
      </c>
      <c r="N156" s="207" t="s">
        <v>42</v>
      </c>
      <c r="O156" s="86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133</v>
      </c>
      <c r="AT156" s="210" t="s">
        <v>112</v>
      </c>
      <c r="AU156" s="210" t="s">
        <v>78</v>
      </c>
      <c r="AY156" s="19" t="s">
        <v>108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76</v>
      </c>
      <c r="BK156" s="211">
        <f>ROUND(I156*H156,2)</f>
        <v>0</v>
      </c>
      <c r="BL156" s="19" t="s">
        <v>133</v>
      </c>
      <c r="BM156" s="210" t="s">
        <v>258</v>
      </c>
    </row>
    <row r="157" s="2" customFormat="1">
      <c r="A157" s="40"/>
      <c r="B157" s="41"/>
      <c r="C157" s="42"/>
      <c r="D157" s="212" t="s">
        <v>119</v>
      </c>
      <c r="E157" s="42"/>
      <c r="F157" s="213" t="s">
        <v>257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119</v>
      </c>
      <c r="AU157" s="19" t="s">
        <v>78</v>
      </c>
    </row>
    <row r="158" s="12" customFormat="1" ht="22.8" customHeight="1">
      <c r="A158" s="12"/>
      <c r="B158" s="183"/>
      <c r="C158" s="184"/>
      <c r="D158" s="185" t="s">
        <v>70</v>
      </c>
      <c r="E158" s="197" t="s">
        <v>259</v>
      </c>
      <c r="F158" s="197" t="s">
        <v>260</v>
      </c>
      <c r="G158" s="184"/>
      <c r="H158" s="184"/>
      <c r="I158" s="187"/>
      <c r="J158" s="198">
        <f>BK158</f>
        <v>0</v>
      </c>
      <c r="K158" s="184"/>
      <c r="L158" s="189"/>
      <c r="M158" s="190"/>
      <c r="N158" s="191"/>
      <c r="O158" s="191"/>
      <c r="P158" s="192">
        <f>SUM(P159:P223)</f>
        <v>0</v>
      </c>
      <c r="Q158" s="191"/>
      <c r="R158" s="192">
        <f>SUM(R159:R223)</f>
        <v>0.68786000000000003</v>
      </c>
      <c r="S158" s="191"/>
      <c r="T158" s="193">
        <f>SUM(T159:T223)</f>
        <v>0.064000000000000001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4" t="s">
        <v>78</v>
      </c>
      <c r="AT158" s="195" t="s">
        <v>70</v>
      </c>
      <c r="AU158" s="195" t="s">
        <v>76</v>
      </c>
      <c r="AY158" s="194" t="s">
        <v>108</v>
      </c>
      <c r="BK158" s="196">
        <f>SUM(BK159:BK223)</f>
        <v>0</v>
      </c>
    </row>
    <row r="159" s="2" customFormat="1" ht="16.5" customHeight="1">
      <c r="A159" s="40"/>
      <c r="B159" s="41"/>
      <c r="C159" s="199" t="s">
        <v>261</v>
      </c>
      <c r="D159" s="199" t="s">
        <v>112</v>
      </c>
      <c r="E159" s="200" t="s">
        <v>262</v>
      </c>
      <c r="F159" s="201" t="s">
        <v>263</v>
      </c>
      <c r="G159" s="202" t="s">
        <v>115</v>
      </c>
      <c r="H159" s="203">
        <v>20</v>
      </c>
      <c r="I159" s="204"/>
      <c r="J159" s="205">
        <f>ROUND(I159*H159,2)</f>
        <v>0</v>
      </c>
      <c r="K159" s="201" t="s">
        <v>116</v>
      </c>
      <c r="L159" s="46"/>
      <c r="M159" s="206" t="s">
        <v>19</v>
      </c>
      <c r="N159" s="207" t="s">
        <v>42</v>
      </c>
      <c r="O159" s="86"/>
      <c r="P159" s="208">
        <f>O159*H159</f>
        <v>0</v>
      </c>
      <c r="Q159" s="208">
        <v>2.0000000000000002E-05</v>
      </c>
      <c r="R159" s="208">
        <f>Q159*H159</f>
        <v>0.00040000000000000002</v>
      </c>
      <c r="S159" s="208">
        <v>0.0032000000000000002</v>
      </c>
      <c r="T159" s="209">
        <f>S159*H159</f>
        <v>0.064000000000000001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0" t="s">
        <v>133</v>
      </c>
      <c r="AT159" s="210" t="s">
        <v>112</v>
      </c>
      <c r="AU159" s="210" t="s">
        <v>78</v>
      </c>
      <c r="AY159" s="19" t="s">
        <v>108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9" t="s">
        <v>76</v>
      </c>
      <c r="BK159" s="211">
        <f>ROUND(I159*H159,2)</f>
        <v>0</v>
      </c>
      <c r="BL159" s="19" t="s">
        <v>133</v>
      </c>
      <c r="BM159" s="210" t="s">
        <v>264</v>
      </c>
    </row>
    <row r="160" s="2" customFormat="1">
      <c r="A160" s="40"/>
      <c r="B160" s="41"/>
      <c r="C160" s="42"/>
      <c r="D160" s="212" t="s">
        <v>119</v>
      </c>
      <c r="E160" s="42"/>
      <c r="F160" s="213" t="s">
        <v>265</v>
      </c>
      <c r="G160" s="42"/>
      <c r="H160" s="42"/>
      <c r="I160" s="214"/>
      <c r="J160" s="42"/>
      <c r="K160" s="42"/>
      <c r="L160" s="46"/>
      <c r="M160" s="215"/>
      <c r="N160" s="21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119</v>
      </c>
      <c r="AU160" s="19" t="s">
        <v>78</v>
      </c>
    </row>
    <row r="161" s="2" customFormat="1">
      <c r="A161" s="40"/>
      <c r="B161" s="41"/>
      <c r="C161" s="42"/>
      <c r="D161" s="217" t="s">
        <v>121</v>
      </c>
      <c r="E161" s="42"/>
      <c r="F161" s="218" t="s">
        <v>266</v>
      </c>
      <c r="G161" s="42"/>
      <c r="H161" s="42"/>
      <c r="I161" s="214"/>
      <c r="J161" s="42"/>
      <c r="K161" s="42"/>
      <c r="L161" s="46"/>
      <c r="M161" s="215"/>
      <c r="N161" s="21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121</v>
      </c>
      <c r="AU161" s="19" t="s">
        <v>78</v>
      </c>
    </row>
    <row r="162" s="2" customFormat="1" ht="16.5" customHeight="1">
      <c r="A162" s="40"/>
      <c r="B162" s="41"/>
      <c r="C162" s="199" t="s">
        <v>267</v>
      </c>
      <c r="D162" s="199" t="s">
        <v>112</v>
      </c>
      <c r="E162" s="200" t="s">
        <v>268</v>
      </c>
      <c r="F162" s="201" t="s">
        <v>269</v>
      </c>
      <c r="G162" s="202" t="s">
        <v>115</v>
      </c>
      <c r="H162" s="203">
        <v>20</v>
      </c>
      <c r="I162" s="204"/>
      <c r="J162" s="205">
        <f>ROUND(I162*H162,2)</f>
        <v>0</v>
      </c>
      <c r="K162" s="201" t="s">
        <v>116</v>
      </c>
      <c r="L162" s="46"/>
      <c r="M162" s="206" t="s">
        <v>19</v>
      </c>
      <c r="N162" s="207" t="s">
        <v>42</v>
      </c>
      <c r="O162" s="86"/>
      <c r="P162" s="208">
        <f>O162*H162</f>
        <v>0</v>
      </c>
      <c r="Q162" s="208">
        <v>0.0044000000000000003</v>
      </c>
      <c r="R162" s="208">
        <f>Q162*H162</f>
        <v>0.088000000000000009</v>
      </c>
      <c r="S162" s="208">
        <v>0</v>
      </c>
      <c r="T162" s="20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0" t="s">
        <v>133</v>
      </c>
      <c r="AT162" s="210" t="s">
        <v>112</v>
      </c>
      <c r="AU162" s="210" t="s">
        <v>78</v>
      </c>
      <c r="AY162" s="19" t="s">
        <v>108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9" t="s">
        <v>76</v>
      </c>
      <c r="BK162" s="211">
        <f>ROUND(I162*H162,2)</f>
        <v>0</v>
      </c>
      <c r="BL162" s="19" t="s">
        <v>133</v>
      </c>
      <c r="BM162" s="210" t="s">
        <v>270</v>
      </c>
    </row>
    <row r="163" s="2" customFormat="1">
      <c r="A163" s="40"/>
      <c r="B163" s="41"/>
      <c r="C163" s="42"/>
      <c r="D163" s="212" t="s">
        <v>119</v>
      </c>
      <c r="E163" s="42"/>
      <c r="F163" s="213" t="s">
        <v>271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119</v>
      </c>
      <c r="AU163" s="19" t="s">
        <v>78</v>
      </c>
    </row>
    <row r="164" s="2" customFormat="1">
      <c r="A164" s="40"/>
      <c r="B164" s="41"/>
      <c r="C164" s="42"/>
      <c r="D164" s="217" t="s">
        <v>121</v>
      </c>
      <c r="E164" s="42"/>
      <c r="F164" s="218" t="s">
        <v>272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121</v>
      </c>
      <c r="AU164" s="19" t="s">
        <v>78</v>
      </c>
    </row>
    <row r="165" s="13" customFormat="1">
      <c r="A165" s="13"/>
      <c r="B165" s="219"/>
      <c r="C165" s="220"/>
      <c r="D165" s="212" t="s">
        <v>123</v>
      </c>
      <c r="E165" s="221" t="s">
        <v>19</v>
      </c>
      <c r="F165" s="222" t="s">
        <v>273</v>
      </c>
      <c r="G165" s="220"/>
      <c r="H165" s="223">
        <v>20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123</v>
      </c>
      <c r="AU165" s="229" t="s">
        <v>78</v>
      </c>
      <c r="AV165" s="13" t="s">
        <v>78</v>
      </c>
      <c r="AW165" s="13" t="s">
        <v>33</v>
      </c>
      <c r="AX165" s="13" t="s">
        <v>76</v>
      </c>
      <c r="AY165" s="229" t="s">
        <v>108</v>
      </c>
    </row>
    <row r="166" s="2" customFormat="1" ht="16.5" customHeight="1">
      <c r="A166" s="40"/>
      <c r="B166" s="41"/>
      <c r="C166" s="199" t="s">
        <v>117</v>
      </c>
      <c r="D166" s="199" t="s">
        <v>112</v>
      </c>
      <c r="E166" s="200" t="s">
        <v>274</v>
      </c>
      <c r="F166" s="201" t="s">
        <v>275</v>
      </c>
      <c r="G166" s="202" t="s">
        <v>115</v>
      </c>
      <c r="H166" s="203">
        <v>220</v>
      </c>
      <c r="I166" s="204"/>
      <c r="J166" s="205">
        <f>ROUND(I166*H166,2)</f>
        <v>0</v>
      </c>
      <c r="K166" s="201" t="s">
        <v>116</v>
      </c>
      <c r="L166" s="46"/>
      <c r="M166" s="206" t="s">
        <v>19</v>
      </c>
      <c r="N166" s="207" t="s">
        <v>42</v>
      </c>
      <c r="O166" s="86"/>
      <c r="P166" s="208">
        <f>O166*H166</f>
        <v>0</v>
      </c>
      <c r="Q166" s="208">
        <v>0.00046000000000000001</v>
      </c>
      <c r="R166" s="208">
        <f>Q166*H166</f>
        <v>0.1012</v>
      </c>
      <c r="S166" s="208">
        <v>0</v>
      </c>
      <c r="T166" s="209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0" t="s">
        <v>133</v>
      </c>
      <c r="AT166" s="210" t="s">
        <v>112</v>
      </c>
      <c r="AU166" s="210" t="s">
        <v>78</v>
      </c>
      <c r="AY166" s="19" t="s">
        <v>108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9" t="s">
        <v>76</v>
      </c>
      <c r="BK166" s="211">
        <f>ROUND(I166*H166,2)</f>
        <v>0</v>
      </c>
      <c r="BL166" s="19" t="s">
        <v>133</v>
      </c>
      <c r="BM166" s="210" t="s">
        <v>276</v>
      </c>
    </row>
    <row r="167" s="2" customFormat="1">
      <c r="A167" s="40"/>
      <c r="B167" s="41"/>
      <c r="C167" s="42"/>
      <c r="D167" s="212" t="s">
        <v>119</v>
      </c>
      <c r="E167" s="42"/>
      <c r="F167" s="213" t="s">
        <v>277</v>
      </c>
      <c r="G167" s="42"/>
      <c r="H167" s="42"/>
      <c r="I167" s="214"/>
      <c r="J167" s="42"/>
      <c r="K167" s="42"/>
      <c r="L167" s="46"/>
      <c r="M167" s="215"/>
      <c r="N167" s="21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119</v>
      </c>
      <c r="AU167" s="19" t="s">
        <v>78</v>
      </c>
    </row>
    <row r="168" s="2" customFormat="1">
      <c r="A168" s="40"/>
      <c r="B168" s="41"/>
      <c r="C168" s="42"/>
      <c r="D168" s="217" t="s">
        <v>121</v>
      </c>
      <c r="E168" s="42"/>
      <c r="F168" s="218" t="s">
        <v>278</v>
      </c>
      <c r="G168" s="42"/>
      <c r="H168" s="42"/>
      <c r="I168" s="214"/>
      <c r="J168" s="42"/>
      <c r="K168" s="42"/>
      <c r="L168" s="46"/>
      <c r="M168" s="215"/>
      <c r="N168" s="21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121</v>
      </c>
      <c r="AU168" s="19" t="s">
        <v>78</v>
      </c>
    </row>
    <row r="169" s="14" customFormat="1">
      <c r="A169" s="14"/>
      <c r="B169" s="230"/>
      <c r="C169" s="231"/>
      <c r="D169" s="212" t="s">
        <v>123</v>
      </c>
      <c r="E169" s="232" t="s">
        <v>19</v>
      </c>
      <c r="F169" s="233" t="s">
        <v>279</v>
      </c>
      <c r="G169" s="231"/>
      <c r="H169" s="232" t="s">
        <v>19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9" t="s">
        <v>123</v>
      </c>
      <c r="AU169" s="239" t="s">
        <v>78</v>
      </c>
      <c r="AV169" s="14" t="s">
        <v>76</v>
      </c>
      <c r="AW169" s="14" t="s">
        <v>33</v>
      </c>
      <c r="AX169" s="14" t="s">
        <v>71</v>
      </c>
      <c r="AY169" s="239" t="s">
        <v>108</v>
      </c>
    </row>
    <row r="170" s="14" customFormat="1">
      <c r="A170" s="14"/>
      <c r="B170" s="230"/>
      <c r="C170" s="231"/>
      <c r="D170" s="212" t="s">
        <v>123</v>
      </c>
      <c r="E170" s="232" t="s">
        <v>19</v>
      </c>
      <c r="F170" s="233" t="s">
        <v>280</v>
      </c>
      <c r="G170" s="231"/>
      <c r="H170" s="232" t="s">
        <v>19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9" t="s">
        <v>123</v>
      </c>
      <c r="AU170" s="239" t="s">
        <v>78</v>
      </c>
      <c r="AV170" s="14" t="s">
        <v>76</v>
      </c>
      <c r="AW170" s="14" t="s">
        <v>33</v>
      </c>
      <c r="AX170" s="14" t="s">
        <v>71</v>
      </c>
      <c r="AY170" s="239" t="s">
        <v>108</v>
      </c>
    </row>
    <row r="171" s="13" customFormat="1">
      <c r="A171" s="13"/>
      <c r="B171" s="219"/>
      <c r="C171" s="220"/>
      <c r="D171" s="212" t="s">
        <v>123</v>
      </c>
      <c r="E171" s="221" t="s">
        <v>19</v>
      </c>
      <c r="F171" s="222" t="s">
        <v>281</v>
      </c>
      <c r="G171" s="220"/>
      <c r="H171" s="223">
        <v>128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123</v>
      </c>
      <c r="AU171" s="229" t="s">
        <v>78</v>
      </c>
      <c r="AV171" s="13" t="s">
        <v>78</v>
      </c>
      <c r="AW171" s="13" t="s">
        <v>33</v>
      </c>
      <c r="AX171" s="13" t="s">
        <v>71</v>
      </c>
      <c r="AY171" s="229" t="s">
        <v>108</v>
      </c>
    </row>
    <row r="172" s="14" customFormat="1">
      <c r="A172" s="14"/>
      <c r="B172" s="230"/>
      <c r="C172" s="231"/>
      <c r="D172" s="212" t="s">
        <v>123</v>
      </c>
      <c r="E172" s="232" t="s">
        <v>19</v>
      </c>
      <c r="F172" s="233" t="s">
        <v>282</v>
      </c>
      <c r="G172" s="231"/>
      <c r="H172" s="232" t="s">
        <v>19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9" t="s">
        <v>123</v>
      </c>
      <c r="AU172" s="239" t="s">
        <v>78</v>
      </c>
      <c r="AV172" s="14" t="s">
        <v>76</v>
      </c>
      <c r="AW172" s="14" t="s">
        <v>33</v>
      </c>
      <c r="AX172" s="14" t="s">
        <v>71</v>
      </c>
      <c r="AY172" s="239" t="s">
        <v>108</v>
      </c>
    </row>
    <row r="173" s="13" customFormat="1">
      <c r="A173" s="13"/>
      <c r="B173" s="219"/>
      <c r="C173" s="220"/>
      <c r="D173" s="212" t="s">
        <v>123</v>
      </c>
      <c r="E173" s="221" t="s">
        <v>19</v>
      </c>
      <c r="F173" s="222" t="s">
        <v>283</v>
      </c>
      <c r="G173" s="220"/>
      <c r="H173" s="223">
        <v>92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123</v>
      </c>
      <c r="AU173" s="229" t="s">
        <v>78</v>
      </c>
      <c r="AV173" s="13" t="s">
        <v>78</v>
      </c>
      <c r="AW173" s="13" t="s">
        <v>33</v>
      </c>
      <c r="AX173" s="13" t="s">
        <v>71</v>
      </c>
      <c r="AY173" s="229" t="s">
        <v>108</v>
      </c>
    </row>
    <row r="174" s="15" customFormat="1">
      <c r="A174" s="15"/>
      <c r="B174" s="240"/>
      <c r="C174" s="241"/>
      <c r="D174" s="212" t="s">
        <v>123</v>
      </c>
      <c r="E174" s="242" t="s">
        <v>19</v>
      </c>
      <c r="F174" s="243" t="s">
        <v>284</v>
      </c>
      <c r="G174" s="241"/>
      <c r="H174" s="244">
        <v>220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0" t="s">
        <v>123</v>
      </c>
      <c r="AU174" s="250" t="s">
        <v>78</v>
      </c>
      <c r="AV174" s="15" t="s">
        <v>117</v>
      </c>
      <c r="AW174" s="15" t="s">
        <v>33</v>
      </c>
      <c r="AX174" s="15" t="s">
        <v>76</v>
      </c>
      <c r="AY174" s="250" t="s">
        <v>108</v>
      </c>
    </row>
    <row r="175" s="2" customFormat="1" ht="16.5" customHeight="1">
      <c r="A175" s="40"/>
      <c r="B175" s="41"/>
      <c r="C175" s="199" t="s">
        <v>285</v>
      </c>
      <c r="D175" s="199" t="s">
        <v>112</v>
      </c>
      <c r="E175" s="200" t="s">
        <v>286</v>
      </c>
      <c r="F175" s="201" t="s">
        <v>287</v>
      </c>
      <c r="G175" s="202" t="s">
        <v>115</v>
      </c>
      <c r="H175" s="203">
        <v>142</v>
      </c>
      <c r="I175" s="204"/>
      <c r="J175" s="205">
        <f>ROUND(I175*H175,2)</f>
        <v>0</v>
      </c>
      <c r="K175" s="201" t="s">
        <v>116</v>
      </c>
      <c r="L175" s="46"/>
      <c r="M175" s="206" t="s">
        <v>19</v>
      </c>
      <c r="N175" s="207" t="s">
        <v>42</v>
      </c>
      <c r="O175" s="86"/>
      <c r="P175" s="208">
        <f>O175*H175</f>
        <v>0</v>
      </c>
      <c r="Q175" s="208">
        <v>0.00055000000000000003</v>
      </c>
      <c r="R175" s="208">
        <f>Q175*H175</f>
        <v>0.078100000000000003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133</v>
      </c>
      <c r="AT175" s="210" t="s">
        <v>112</v>
      </c>
      <c r="AU175" s="210" t="s">
        <v>78</v>
      </c>
      <c r="AY175" s="19" t="s">
        <v>108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76</v>
      </c>
      <c r="BK175" s="211">
        <f>ROUND(I175*H175,2)</f>
        <v>0</v>
      </c>
      <c r="BL175" s="19" t="s">
        <v>133</v>
      </c>
      <c r="BM175" s="210" t="s">
        <v>288</v>
      </c>
    </row>
    <row r="176" s="2" customFormat="1">
      <c r="A176" s="40"/>
      <c r="B176" s="41"/>
      <c r="C176" s="42"/>
      <c r="D176" s="212" t="s">
        <v>119</v>
      </c>
      <c r="E176" s="42"/>
      <c r="F176" s="213" t="s">
        <v>289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119</v>
      </c>
      <c r="AU176" s="19" t="s">
        <v>78</v>
      </c>
    </row>
    <row r="177" s="2" customFormat="1">
      <c r="A177" s="40"/>
      <c r="B177" s="41"/>
      <c r="C177" s="42"/>
      <c r="D177" s="217" t="s">
        <v>121</v>
      </c>
      <c r="E177" s="42"/>
      <c r="F177" s="218" t="s">
        <v>290</v>
      </c>
      <c r="G177" s="42"/>
      <c r="H177" s="42"/>
      <c r="I177" s="214"/>
      <c r="J177" s="42"/>
      <c r="K177" s="42"/>
      <c r="L177" s="46"/>
      <c r="M177" s="215"/>
      <c r="N177" s="21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121</v>
      </c>
      <c r="AU177" s="19" t="s">
        <v>78</v>
      </c>
    </row>
    <row r="178" s="14" customFormat="1">
      <c r="A178" s="14"/>
      <c r="B178" s="230"/>
      <c r="C178" s="231"/>
      <c r="D178" s="212" t="s">
        <v>123</v>
      </c>
      <c r="E178" s="232" t="s">
        <v>19</v>
      </c>
      <c r="F178" s="233" t="s">
        <v>279</v>
      </c>
      <c r="G178" s="231"/>
      <c r="H178" s="232" t="s">
        <v>19</v>
      </c>
      <c r="I178" s="234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9" t="s">
        <v>123</v>
      </c>
      <c r="AU178" s="239" t="s">
        <v>78</v>
      </c>
      <c r="AV178" s="14" t="s">
        <v>76</v>
      </c>
      <c r="AW178" s="14" t="s">
        <v>33</v>
      </c>
      <c r="AX178" s="14" t="s">
        <v>71</v>
      </c>
      <c r="AY178" s="239" t="s">
        <v>108</v>
      </c>
    </row>
    <row r="179" s="14" customFormat="1">
      <c r="A179" s="14"/>
      <c r="B179" s="230"/>
      <c r="C179" s="231"/>
      <c r="D179" s="212" t="s">
        <v>123</v>
      </c>
      <c r="E179" s="232" t="s">
        <v>19</v>
      </c>
      <c r="F179" s="233" t="s">
        <v>280</v>
      </c>
      <c r="G179" s="231"/>
      <c r="H179" s="232" t="s">
        <v>19</v>
      </c>
      <c r="I179" s="234"/>
      <c r="J179" s="231"/>
      <c r="K179" s="231"/>
      <c r="L179" s="235"/>
      <c r="M179" s="236"/>
      <c r="N179" s="237"/>
      <c r="O179" s="237"/>
      <c r="P179" s="237"/>
      <c r="Q179" s="237"/>
      <c r="R179" s="237"/>
      <c r="S179" s="237"/>
      <c r="T179" s="23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9" t="s">
        <v>123</v>
      </c>
      <c r="AU179" s="239" t="s">
        <v>78</v>
      </c>
      <c r="AV179" s="14" t="s">
        <v>76</v>
      </c>
      <c r="AW179" s="14" t="s">
        <v>33</v>
      </c>
      <c r="AX179" s="14" t="s">
        <v>71</v>
      </c>
      <c r="AY179" s="239" t="s">
        <v>108</v>
      </c>
    </row>
    <row r="180" s="13" customFormat="1">
      <c r="A180" s="13"/>
      <c r="B180" s="219"/>
      <c r="C180" s="220"/>
      <c r="D180" s="212" t="s">
        <v>123</v>
      </c>
      <c r="E180" s="221" t="s">
        <v>19</v>
      </c>
      <c r="F180" s="222" t="s">
        <v>291</v>
      </c>
      <c r="G180" s="220"/>
      <c r="H180" s="223">
        <v>50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123</v>
      </c>
      <c r="AU180" s="229" t="s">
        <v>78</v>
      </c>
      <c r="AV180" s="13" t="s">
        <v>78</v>
      </c>
      <c r="AW180" s="13" t="s">
        <v>33</v>
      </c>
      <c r="AX180" s="13" t="s">
        <v>71</v>
      </c>
      <c r="AY180" s="229" t="s">
        <v>108</v>
      </c>
    </row>
    <row r="181" s="14" customFormat="1">
      <c r="A181" s="14"/>
      <c r="B181" s="230"/>
      <c r="C181" s="231"/>
      <c r="D181" s="212" t="s">
        <v>123</v>
      </c>
      <c r="E181" s="232" t="s">
        <v>19</v>
      </c>
      <c r="F181" s="233" t="s">
        <v>282</v>
      </c>
      <c r="G181" s="231"/>
      <c r="H181" s="232" t="s">
        <v>19</v>
      </c>
      <c r="I181" s="234"/>
      <c r="J181" s="231"/>
      <c r="K181" s="231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123</v>
      </c>
      <c r="AU181" s="239" t="s">
        <v>78</v>
      </c>
      <c r="AV181" s="14" t="s">
        <v>76</v>
      </c>
      <c r="AW181" s="14" t="s">
        <v>33</v>
      </c>
      <c r="AX181" s="14" t="s">
        <v>71</v>
      </c>
      <c r="AY181" s="239" t="s">
        <v>108</v>
      </c>
    </row>
    <row r="182" s="13" customFormat="1">
      <c r="A182" s="13"/>
      <c r="B182" s="219"/>
      <c r="C182" s="220"/>
      <c r="D182" s="212" t="s">
        <v>123</v>
      </c>
      <c r="E182" s="221" t="s">
        <v>19</v>
      </c>
      <c r="F182" s="222" t="s">
        <v>292</v>
      </c>
      <c r="G182" s="220"/>
      <c r="H182" s="223">
        <v>92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123</v>
      </c>
      <c r="AU182" s="229" t="s">
        <v>78</v>
      </c>
      <c r="AV182" s="13" t="s">
        <v>78</v>
      </c>
      <c r="AW182" s="13" t="s">
        <v>33</v>
      </c>
      <c r="AX182" s="13" t="s">
        <v>71</v>
      </c>
      <c r="AY182" s="229" t="s">
        <v>108</v>
      </c>
    </row>
    <row r="183" s="15" customFormat="1">
      <c r="A183" s="15"/>
      <c r="B183" s="240"/>
      <c r="C183" s="241"/>
      <c r="D183" s="212" t="s">
        <v>123</v>
      </c>
      <c r="E183" s="242" t="s">
        <v>19</v>
      </c>
      <c r="F183" s="243" t="s">
        <v>284</v>
      </c>
      <c r="G183" s="241"/>
      <c r="H183" s="244">
        <v>142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0" t="s">
        <v>123</v>
      </c>
      <c r="AU183" s="250" t="s">
        <v>78</v>
      </c>
      <c r="AV183" s="15" t="s">
        <v>117</v>
      </c>
      <c r="AW183" s="15" t="s">
        <v>33</v>
      </c>
      <c r="AX183" s="15" t="s">
        <v>76</v>
      </c>
      <c r="AY183" s="250" t="s">
        <v>108</v>
      </c>
    </row>
    <row r="184" s="2" customFormat="1" ht="16.5" customHeight="1">
      <c r="A184" s="40"/>
      <c r="B184" s="41"/>
      <c r="C184" s="199" t="s">
        <v>78</v>
      </c>
      <c r="D184" s="199" t="s">
        <v>112</v>
      </c>
      <c r="E184" s="200" t="s">
        <v>293</v>
      </c>
      <c r="F184" s="201" t="s">
        <v>294</v>
      </c>
      <c r="G184" s="202" t="s">
        <v>115</v>
      </c>
      <c r="H184" s="203">
        <v>166</v>
      </c>
      <c r="I184" s="204"/>
      <c r="J184" s="205">
        <f>ROUND(I184*H184,2)</f>
        <v>0</v>
      </c>
      <c r="K184" s="201" t="s">
        <v>116</v>
      </c>
      <c r="L184" s="46"/>
      <c r="M184" s="206" t="s">
        <v>19</v>
      </c>
      <c r="N184" s="207" t="s">
        <v>42</v>
      </c>
      <c r="O184" s="86"/>
      <c r="P184" s="208">
        <f>O184*H184</f>
        <v>0</v>
      </c>
      <c r="Q184" s="208">
        <v>0.00071000000000000002</v>
      </c>
      <c r="R184" s="208">
        <f>Q184*H184</f>
        <v>0.11786000000000001</v>
      </c>
      <c r="S184" s="208">
        <v>0</v>
      </c>
      <c r="T184" s="20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0" t="s">
        <v>133</v>
      </c>
      <c r="AT184" s="210" t="s">
        <v>112</v>
      </c>
      <c r="AU184" s="210" t="s">
        <v>78</v>
      </c>
      <c r="AY184" s="19" t="s">
        <v>108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9" t="s">
        <v>76</v>
      </c>
      <c r="BK184" s="211">
        <f>ROUND(I184*H184,2)</f>
        <v>0</v>
      </c>
      <c r="BL184" s="19" t="s">
        <v>133</v>
      </c>
      <c r="BM184" s="210" t="s">
        <v>295</v>
      </c>
    </row>
    <row r="185" s="2" customFormat="1">
      <c r="A185" s="40"/>
      <c r="B185" s="41"/>
      <c r="C185" s="42"/>
      <c r="D185" s="212" t="s">
        <v>119</v>
      </c>
      <c r="E185" s="42"/>
      <c r="F185" s="213" t="s">
        <v>296</v>
      </c>
      <c r="G185" s="42"/>
      <c r="H185" s="42"/>
      <c r="I185" s="214"/>
      <c r="J185" s="42"/>
      <c r="K185" s="42"/>
      <c r="L185" s="46"/>
      <c r="M185" s="215"/>
      <c r="N185" s="21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119</v>
      </c>
      <c r="AU185" s="19" t="s">
        <v>78</v>
      </c>
    </row>
    <row r="186" s="2" customFormat="1">
      <c r="A186" s="40"/>
      <c r="B186" s="41"/>
      <c r="C186" s="42"/>
      <c r="D186" s="217" t="s">
        <v>121</v>
      </c>
      <c r="E186" s="42"/>
      <c r="F186" s="218" t="s">
        <v>297</v>
      </c>
      <c r="G186" s="42"/>
      <c r="H186" s="42"/>
      <c r="I186" s="214"/>
      <c r="J186" s="42"/>
      <c r="K186" s="42"/>
      <c r="L186" s="46"/>
      <c r="M186" s="215"/>
      <c r="N186" s="21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121</v>
      </c>
      <c r="AU186" s="19" t="s">
        <v>78</v>
      </c>
    </row>
    <row r="187" s="14" customFormat="1">
      <c r="A187" s="14"/>
      <c r="B187" s="230"/>
      <c r="C187" s="231"/>
      <c r="D187" s="212" t="s">
        <v>123</v>
      </c>
      <c r="E187" s="232" t="s">
        <v>19</v>
      </c>
      <c r="F187" s="233" t="s">
        <v>279</v>
      </c>
      <c r="G187" s="231"/>
      <c r="H187" s="232" t="s">
        <v>19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9" t="s">
        <v>123</v>
      </c>
      <c r="AU187" s="239" t="s">
        <v>78</v>
      </c>
      <c r="AV187" s="14" t="s">
        <v>76</v>
      </c>
      <c r="AW187" s="14" t="s">
        <v>33</v>
      </c>
      <c r="AX187" s="14" t="s">
        <v>71</v>
      </c>
      <c r="AY187" s="239" t="s">
        <v>108</v>
      </c>
    </row>
    <row r="188" s="14" customFormat="1">
      <c r="A188" s="14"/>
      <c r="B188" s="230"/>
      <c r="C188" s="231"/>
      <c r="D188" s="212" t="s">
        <v>123</v>
      </c>
      <c r="E188" s="232" t="s">
        <v>19</v>
      </c>
      <c r="F188" s="233" t="s">
        <v>280</v>
      </c>
      <c r="G188" s="231"/>
      <c r="H188" s="232" t="s">
        <v>19</v>
      </c>
      <c r="I188" s="234"/>
      <c r="J188" s="231"/>
      <c r="K188" s="231"/>
      <c r="L188" s="235"/>
      <c r="M188" s="236"/>
      <c r="N188" s="237"/>
      <c r="O188" s="237"/>
      <c r="P188" s="237"/>
      <c r="Q188" s="237"/>
      <c r="R188" s="237"/>
      <c r="S188" s="237"/>
      <c r="T188" s="23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9" t="s">
        <v>123</v>
      </c>
      <c r="AU188" s="239" t="s">
        <v>78</v>
      </c>
      <c r="AV188" s="14" t="s">
        <v>76</v>
      </c>
      <c r="AW188" s="14" t="s">
        <v>33</v>
      </c>
      <c r="AX188" s="14" t="s">
        <v>71</v>
      </c>
      <c r="AY188" s="239" t="s">
        <v>108</v>
      </c>
    </row>
    <row r="189" s="13" customFormat="1">
      <c r="A189" s="13"/>
      <c r="B189" s="219"/>
      <c r="C189" s="220"/>
      <c r="D189" s="212" t="s">
        <v>123</v>
      </c>
      <c r="E189" s="221" t="s">
        <v>19</v>
      </c>
      <c r="F189" s="222" t="s">
        <v>298</v>
      </c>
      <c r="G189" s="220"/>
      <c r="H189" s="223">
        <v>98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123</v>
      </c>
      <c r="AU189" s="229" t="s">
        <v>78</v>
      </c>
      <c r="AV189" s="13" t="s">
        <v>78</v>
      </c>
      <c r="AW189" s="13" t="s">
        <v>33</v>
      </c>
      <c r="AX189" s="13" t="s">
        <v>71</v>
      </c>
      <c r="AY189" s="229" t="s">
        <v>108</v>
      </c>
    </row>
    <row r="190" s="14" customFormat="1">
      <c r="A190" s="14"/>
      <c r="B190" s="230"/>
      <c r="C190" s="231"/>
      <c r="D190" s="212" t="s">
        <v>123</v>
      </c>
      <c r="E190" s="232" t="s">
        <v>19</v>
      </c>
      <c r="F190" s="233" t="s">
        <v>299</v>
      </c>
      <c r="G190" s="231"/>
      <c r="H190" s="232" t="s">
        <v>19</v>
      </c>
      <c r="I190" s="234"/>
      <c r="J190" s="231"/>
      <c r="K190" s="231"/>
      <c r="L190" s="235"/>
      <c r="M190" s="236"/>
      <c r="N190" s="237"/>
      <c r="O190" s="237"/>
      <c r="P190" s="237"/>
      <c r="Q190" s="237"/>
      <c r="R190" s="237"/>
      <c r="S190" s="237"/>
      <c r="T190" s="23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9" t="s">
        <v>123</v>
      </c>
      <c r="AU190" s="239" t="s">
        <v>78</v>
      </c>
      <c r="AV190" s="14" t="s">
        <v>76</v>
      </c>
      <c r="AW190" s="14" t="s">
        <v>33</v>
      </c>
      <c r="AX190" s="14" t="s">
        <v>71</v>
      </c>
      <c r="AY190" s="239" t="s">
        <v>108</v>
      </c>
    </row>
    <row r="191" s="13" customFormat="1">
      <c r="A191" s="13"/>
      <c r="B191" s="219"/>
      <c r="C191" s="220"/>
      <c r="D191" s="212" t="s">
        <v>123</v>
      </c>
      <c r="E191" s="221" t="s">
        <v>19</v>
      </c>
      <c r="F191" s="222" t="s">
        <v>300</v>
      </c>
      <c r="G191" s="220"/>
      <c r="H191" s="223">
        <v>68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123</v>
      </c>
      <c r="AU191" s="229" t="s">
        <v>78</v>
      </c>
      <c r="AV191" s="13" t="s">
        <v>78</v>
      </c>
      <c r="AW191" s="13" t="s">
        <v>33</v>
      </c>
      <c r="AX191" s="13" t="s">
        <v>71</v>
      </c>
      <c r="AY191" s="229" t="s">
        <v>108</v>
      </c>
    </row>
    <row r="192" s="15" customFormat="1">
      <c r="A192" s="15"/>
      <c r="B192" s="240"/>
      <c r="C192" s="241"/>
      <c r="D192" s="212" t="s">
        <v>123</v>
      </c>
      <c r="E192" s="242" t="s">
        <v>19</v>
      </c>
      <c r="F192" s="243" t="s">
        <v>284</v>
      </c>
      <c r="G192" s="241"/>
      <c r="H192" s="244">
        <v>166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0" t="s">
        <v>123</v>
      </c>
      <c r="AU192" s="250" t="s">
        <v>78</v>
      </c>
      <c r="AV192" s="15" t="s">
        <v>117</v>
      </c>
      <c r="AW192" s="15" t="s">
        <v>33</v>
      </c>
      <c r="AX192" s="15" t="s">
        <v>76</v>
      </c>
      <c r="AY192" s="250" t="s">
        <v>108</v>
      </c>
    </row>
    <row r="193" s="2" customFormat="1" ht="16.5" customHeight="1">
      <c r="A193" s="40"/>
      <c r="B193" s="41"/>
      <c r="C193" s="199" t="s">
        <v>76</v>
      </c>
      <c r="D193" s="199" t="s">
        <v>112</v>
      </c>
      <c r="E193" s="200" t="s">
        <v>301</v>
      </c>
      <c r="F193" s="201" t="s">
        <v>302</v>
      </c>
      <c r="G193" s="202" t="s">
        <v>115</v>
      </c>
      <c r="H193" s="203">
        <v>118</v>
      </c>
      <c r="I193" s="204"/>
      <c r="J193" s="205">
        <f>ROUND(I193*H193,2)</f>
        <v>0</v>
      </c>
      <c r="K193" s="201" t="s">
        <v>116</v>
      </c>
      <c r="L193" s="46"/>
      <c r="M193" s="206" t="s">
        <v>19</v>
      </c>
      <c r="N193" s="207" t="s">
        <v>42</v>
      </c>
      <c r="O193" s="86"/>
      <c r="P193" s="208">
        <f>O193*H193</f>
        <v>0</v>
      </c>
      <c r="Q193" s="208">
        <v>0.00125</v>
      </c>
      <c r="R193" s="208">
        <f>Q193*H193</f>
        <v>0.14749999999999999</v>
      </c>
      <c r="S193" s="208">
        <v>0</v>
      </c>
      <c r="T193" s="209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0" t="s">
        <v>133</v>
      </c>
      <c r="AT193" s="210" t="s">
        <v>112</v>
      </c>
      <c r="AU193" s="210" t="s">
        <v>78</v>
      </c>
      <c r="AY193" s="19" t="s">
        <v>108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9" t="s">
        <v>76</v>
      </c>
      <c r="BK193" s="211">
        <f>ROUND(I193*H193,2)</f>
        <v>0</v>
      </c>
      <c r="BL193" s="19" t="s">
        <v>133</v>
      </c>
      <c r="BM193" s="210" t="s">
        <v>303</v>
      </c>
    </row>
    <row r="194" s="2" customFormat="1">
      <c r="A194" s="40"/>
      <c r="B194" s="41"/>
      <c r="C194" s="42"/>
      <c r="D194" s="212" t="s">
        <v>119</v>
      </c>
      <c r="E194" s="42"/>
      <c r="F194" s="213" t="s">
        <v>304</v>
      </c>
      <c r="G194" s="42"/>
      <c r="H194" s="42"/>
      <c r="I194" s="214"/>
      <c r="J194" s="42"/>
      <c r="K194" s="42"/>
      <c r="L194" s="46"/>
      <c r="M194" s="215"/>
      <c r="N194" s="21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119</v>
      </c>
      <c r="AU194" s="19" t="s">
        <v>78</v>
      </c>
    </row>
    <row r="195" s="2" customFormat="1">
      <c r="A195" s="40"/>
      <c r="B195" s="41"/>
      <c r="C195" s="42"/>
      <c r="D195" s="217" t="s">
        <v>121</v>
      </c>
      <c r="E195" s="42"/>
      <c r="F195" s="218" t="s">
        <v>305</v>
      </c>
      <c r="G195" s="42"/>
      <c r="H195" s="42"/>
      <c r="I195" s="214"/>
      <c r="J195" s="42"/>
      <c r="K195" s="42"/>
      <c r="L195" s="46"/>
      <c r="M195" s="215"/>
      <c r="N195" s="21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121</v>
      </c>
      <c r="AU195" s="19" t="s">
        <v>78</v>
      </c>
    </row>
    <row r="196" s="14" customFormat="1">
      <c r="A196" s="14"/>
      <c r="B196" s="230"/>
      <c r="C196" s="231"/>
      <c r="D196" s="212" t="s">
        <v>123</v>
      </c>
      <c r="E196" s="232" t="s">
        <v>19</v>
      </c>
      <c r="F196" s="233" t="s">
        <v>279</v>
      </c>
      <c r="G196" s="231"/>
      <c r="H196" s="232" t="s">
        <v>19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9" t="s">
        <v>123</v>
      </c>
      <c r="AU196" s="239" t="s">
        <v>78</v>
      </c>
      <c r="AV196" s="14" t="s">
        <v>76</v>
      </c>
      <c r="AW196" s="14" t="s">
        <v>33</v>
      </c>
      <c r="AX196" s="14" t="s">
        <v>71</v>
      </c>
      <c r="AY196" s="239" t="s">
        <v>108</v>
      </c>
    </row>
    <row r="197" s="13" customFormat="1">
      <c r="A197" s="13"/>
      <c r="B197" s="219"/>
      <c r="C197" s="220"/>
      <c r="D197" s="212" t="s">
        <v>123</v>
      </c>
      <c r="E197" s="221" t="s">
        <v>19</v>
      </c>
      <c r="F197" s="222" t="s">
        <v>306</v>
      </c>
      <c r="G197" s="220"/>
      <c r="H197" s="223">
        <v>62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9" t="s">
        <v>123</v>
      </c>
      <c r="AU197" s="229" t="s">
        <v>78</v>
      </c>
      <c r="AV197" s="13" t="s">
        <v>78</v>
      </c>
      <c r="AW197" s="13" t="s">
        <v>33</v>
      </c>
      <c r="AX197" s="13" t="s">
        <v>71</v>
      </c>
      <c r="AY197" s="229" t="s">
        <v>108</v>
      </c>
    </row>
    <row r="198" s="14" customFormat="1">
      <c r="A198" s="14"/>
      <c r="B198" s="230"/>
      <c r="C198" s="231"/>
      <c r="D198" s="212" t="s">
        <v>123</v>
      </c>
      <c r="E198" s="232" t="s">
        <v>19</v>
      </c>
      <c r="F198" s="233" t="s">
        <v>280</v>
      </c>
      <c r="G198" s="231"/>
      <c r="H198" s="232" t="s">
        <v>19</v>
      </c>
      <c r="I198" s="234"/>
      <c r="J198" s="231"/>
      <c r="K198" s="231"/>
      <c r="L198" s="235"/>
      <c r="M198" s="236"/>
      <c r="N198" s="237"/>
      <c r="O198" s="237"/>
      <c r="P198" s="237"/>
      <c r="Q198" s="237"/>
      <c r="R198" s="237"/>
      <c r="S198" s="237"/>
      <c r="T198" s="23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9" t="s">
        <v>123</v>
      </c>
      <c r="AU198" s="239" t="s">
        <v>78</v>
      </c>
      <c r="AV198" s="14" t="s">
        <v>76</v>
      </c>
      <c r="AW198" s="14" t="s">
        <v>33</v>
      </c>
      <c r="AX198" s="14" t="s">
        <v>71</v>
      </c>
      <c r="AY198" s="239" t="s">
        <v>108</v>
      </c>
    </row>
    <row r="199" s="13" customFormat="1">
      <c r="A199" s="13"/>
      <c r="B199" s="219"/>
      <c r="C199" s="220"/>
      <c r="D199" s="212" t="s">
        <v>123</v>
      </c>
      <c r="E199" s="221" t="s">
        <v>19</v>
      </c>
      <c r="F199" s="222" t="s">
        <v>307</v>
      </c>
      <c r="G199" s="220"/>
      <c r="H199" s="223">
        <v>56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123</v>
      </c>
      <c r="AU199" s="229" t="s">
        <v>78</v>
      </c>
      <c r="AV199" s="13" t="s">
        <v>78</v>
      </c>
      <c r="AW199" s="13" t="s">
        <v>33</v>
      </c>
      <c r="AX199" s="13" t="s">
        <v>71</v>
      </c>
      <c r="AY199" s="229" t="s">
        <v>108</v>
      </c>
    </row>
    <row r="200" s="15" customFormat="1">
      <c r="A200" s="15"/>
      <c r="B200" s="240"/>
      <c r="C200" s="241"/>
      <c r="D200" s="212" t="s">
        <v>123</v>
      </c>
      <c r="E200" s="242" t="s">
        <v>19</v>
      </c>
      <c r="F200" s="243" t="s">
        <v>284</v>
      </c>
      <c r="G200" s="241"/>
      <c r="H200" s="244">
        <v>118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0" t="s">
        <v>123</v>
      </c>
      <c r="AU200" s="250" t="s">
        <v>78</v>
      </c>
      <c r="AV200" s="15" t="s">
        <v>117</v>
      </c>
      <c r="AW200" s="15" t="s">
        <v>33</v>
      </c>
      <c r="AX200" s="15" t="s">
        <v>76</v>
      </c>
      <c r="AY200" s="250" t="s">
        <v>108</v>
      </c>
    </row>
    <row r="201" s="2" customFormat="1" ht="16.5" customHeight="1">
      <c r="A201" s="40"/>
      <c r="B201" s="41"/>
      <c r="C201" s="199" t="s">
        <v>308</v>
      </c>
      <c r="D201" s="199" t="s">
        <v>112</v>
      </c>
      <c r="E201" s="200" t="s">
        <v>309</v>
      </c>
      <c r="F201" s="201" t="s">
        <v>310</v>
      </c>
      <c r="G201" s="202" t="s">
        <v>115</v>
      </c>
      <c r="H201" s="203">
        <v>646</v>
      </c>
      <c r="I201" s="204"/>
      <c r="J201" s="205">
        <f>ROUND(I201*H201,2)</f>
        <v>0</v>
      </c>
      <c r="K201" s="201" t="s">
        <v>116</v>
      </c>
      <c r="L201" s="46"/>
      <c r="M201" s="206" t="s">
        <v>19</v>
      </c>
      <c r="N201" s="207" t="s">
        <v>42</v>
      </c>
      <c r="O201" s="86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0" t="s">
        <v>133</v>
      </c>
      <c r="AT201" s="210" t="s">
        <v>112</v>
      </c>
      <c r="AU201" s="210" t="s">
        <v>78</v>
      </c>
      <c r="AY201" s="19" t="s">
        <v>108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9" t="s">
        <v>76</v>
      </c>
      <c r="BK201" s="211">
        <f>ROUND(I201*H201,2)</f>
        <v>0</v>
      </c>
      <c r="BL201" s="19" t="s">
        <v>133</v>
      </c>
      <c r="BM201" s="210" t="s">
        <v>311</v>
      </c>
    </row>
    <row r="202" s="2" customFormat="1">
      <c r="A202" s="40"/>
      <c r="B202" s="41"/>
      <c r="C202" s="42"/>
      <c r="D202" s="212" t="s">
        <v>119</v>
      </c>
      <c r="E202" s="42"/>
      <c r="F202" s="213" t="s">
        <v>312</v>
      </c>
      <c r="G202" s="42"/>
      <c r="H202" s="42"/>
      <c r="I202" s="214"/>
      <c r="J202" s="42"/>
      <c r="K202" s="42"/>
      <c r="L202" s="46"/>
      <c r="M202" s="215"/>
      <c r="N202" s="21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119</v>
      </c>
      <c r="AU202" s="19" t="s">
        <v>78</v>
      </c>
    </row>
    <row r="203" s="2" customFormat="1">
      <c r="A203" s="40"/>
      <c r="B203" s="41"/>
      <c r="C203" s="42"/>
      <c r="D203" s="217" t="s">
        <v>121</v>
      </c>
      <c r="E203" s="42"/>
      <c r="F203" s="218" t="s">
        <v>313</v>
      </c>
      <c r="G203" s="42"/>
      <c r="H203" s="42"/>
      <c r="I203" s="214"/>
      <c r="J203" s="42"/>
      <c r="K203" s="42"/>
      <c r="L203" s="46"/>
      <c r="M203" s="215"/>
      <c r="N203" s="21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121</v>
      </c>
      <c r="AU203" s="19" t="s">
        <v>78</v>
      </c>
    </row>
    <row r="204" s="13" customFormat="1">
      <c r="A204" s="13"/>
      <c r="B204" s="219"/>
      <c r="C204" s="220"/>
      <c r="D204" s="212" t="s">
        <v>123</v>
      </c>
      <c r="E204" s="221" t="s">
        <v>19</v>
      </c>
      <c r="F204" s="222" t="s">
        <v>314</v>
      </c>
      <c r="G204" s="220"/>
      <c r="H204" s="223">
        <v>646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123</v>
      </c>
      <c r="AU204" s="229" t="s">
        <v>78</v>
      </c>
      <c r="AV204" s="13" t="s">
        <v>78</v>
      </c>
      <c r="AW204" s="13" t="s">
        <v>33</v>
      </c>
      <c r="AX204" s="13" t="s">
        <v>76</v>
      </c>
      <c r="AY204" s="229" t="s">
        <v>108</v>
      </c>
    </row>
    <row r="205" s="2" customFormat="1" ht="21.75" customHeight="1">
      <c r="A205" s="40"/>
      <c r="B205" s="41"/>
      <c r="C205" s="199" t="s">
        <v>315</v>
      </c>
      <c r="D205" s="199" t="s">
        <v>112</v>
      </c>
      <c r="E205" s="200" t="s">
        <v>316</v>
      </c>
      <c r="F205" s="201" t="s">
        <v>317</v>
      </c>
      <c r="G205" s="202" t="s">
        <v>115</v>
      </c>
      <c r="H205" s="203">
        <v>528</v>
      </c>
      <c r="I205" s="204"/>
      <c r="J205" s="205">
        <f>ROUND(I205*H205,2)</f>
        <v>0</v>
      </c>
      <c r="K205" s="201" t="s">
        <v>116</v>
      </c>
      <c r="L205" s="46"/>
      <c r="M205" s="206" t="s">
        <v>19</v>
      </c>
      <c r="N205" s="207" t="s">
        <v>42</v>
      </c>
      <c r="O205" s="86"/>
      <c r="P205" s="208">
        <f>O205*H205</f>
        <v>0</v>
      </c>
      <c r="Q205" s="208">
        <v>0.00020000000000000001</v>
      </c>
      <c r="R205" s="208">
        <f>Q205*H205</f>
        <v>0.1056</v>
      </c>
      <c r="S205" s="208">
        <v>0</v>
      </c>
      <c r="T205" s="20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0" t="s">
        <v>133</v>
      </c>
      <c r="AT205" s="210" t="s">
        <v>112</v>
      </c>
      <c r="AU205" s="210" t="s">
        <v>78</v>
      </c>
      <c r="AY205" s="19" t="s">
        <v>108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9" t="s">
        <v>76</v>
      </c>
      <c r="BK205" s="211">
        <f>ROUND(I205*H205,2)</f>
        <v>0</v>
      </c>
      <c r="BL205" s="19" t="s">
        <v>133</v>
      </c>
      <c r="BM205" s="210" t="s">
        <v>318</v>
      </c>
    </row>
    <row r="206" s="2" customFormat="1">
      <c r="A206" s="40"/>
      <c r="B206" s="41"/>
      <c r="C206" s="42"/>
      <c r="D206" s="212" t="s">
        <v>119</v>
      </c>
      <c r="E206" s="42"/>
      <c r="F206" s="213" t="s">
        <v>319</v>
      </c>
      <c r="G206" s="42"/>
      <c r="H206" s="42"/>
      <c r="I206" s="214"/>
      <c r="J206" s="42"/>
      <c r="K206" s="42"/>
      <c r="L206" s="46"/>
      <c r="M206" s="215"/>
      <c r="N206" s="21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119</v>
      </c>
      <c r="AU206" s="19" t="s">
        <v>78</v>
      </c>
    </row>
    <row r="207" s="2" customFormat="1">
      <c r="A207" s="40"/>
      <c r="B207" s="41"/>
      <c r="C207" s="42"/>
      <c r="D207" s="217" t="s">
        <v>121</v>
      </c>
      <c r="E207" s="42"/>
      <c r="F207" s="218" t="s">
        <v>320</v>
      </c>
      <c r="G207" s="42"/>
      <c r="H207" s="42"/>
      <c r="I207" s="214"/>
      <c r="J207" s="42"/>
      <c r="K207" s="42"/>
      <c r="L207" s="46"/>
      <c r="M207" s="215"/>
      <c r="N207" s="216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121</v>
      </c>
      <c r="AU207" s="19" t="s">
        <v>78</v>
      </c>
    </row>
    <row r="208" s="13" customFormat="1">
      <c r="A208" s="13"/>
      <c r="B208" s="219"/>
      <c r="C208" s="220"/>
      <c r="D208" s="212" t="s">
        <v>123</v>
      </c>
      <c r="E208" s="221" t="s">
        <v>19</v>
      </c>
      <c r="F208" s="222" t="s">
        <v>321</v>
      </c>
      <c r="G208" s="220"/>
      <c r="H208" s="223">
        <v>528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123</v>
      </c>
      <c r="AU208" s="229" t="s">
        <v>78</v>
      </c>
      <c r="AV208" s="13" t="s">
        <v>78</v>
      </c>
      <c r="AW208" s="13" t="s">
        <v>33</v>
      </c>
      <c r="AX208" s="13" t="s">
        <v>76</v>
      </c>
      <c r="AY208" s="229" t="s">
        <v>108</v>
      </c>
    </row>
    <row r="209" s="2" customFormat="1" ht="24.15" customHeight="1">
      <c r="A209" s="40"/>
      <c r="B209" s="41"/>
      <c r="C209" s="199" t="s">
        <v>322</v>
      </c>
      <c r="D209" s="199" t="s">
        <v>112</v>
      </c>
      <c r="E209" s="200" t="s">
        <v>323</v>
      </c>
      <c r="F209" s="201" t="s">
        <v>324</v>
      </c>
      <c r="G209" s="202" t="s">
        <v>115</v>
      </c>
      <c r="H209" s="203">
        <v>165</v>
      </c>
      <c r="I209" s="204"/>
      <c r="J209" s="205">
        <f>ROUND(I209*H209,2)</f>
        <v>0</v>
      </c>
      <c r="K209" s="201" t="s">
        <v>116</v>
      </c>
      <c r="L209" s="46"/>
      <c r="M209" s="206" t="s">
        <v>19</v>
      </c>
      <c r="N209" s="207" t="s">
        <v>42</v>
      </c>
      <c r="O209" s="86"/>
      <c r="P209" s="208">
        <f>O209*H209</f>
        <v>0</v>
      </c>
      <c r="Q209" s="208">
        <v>0.00024000000000000001</v>
      </c>
      <c r="R209" s="208">
        <f>Q209*H209</f>
        <v>0.039600000000000003</v>
      </c>
      <c r="S209" s="208">
        <v>0</v>
      </c>
      <c r="T209" s="209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0" t="s">
        <v>133</v>
      </c>
      <c r="AT209" s="210" t="s">
        <v>112</v>
      </c>
      <c r="AU209" s="210" t="s">
        <v>78</v>
      </c>
      <c r="AY209" s="19" t="s">
        <v>108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9" t="s">
        <v>76</v>
      </c>
      <c r="BK209" s="211">
        <f>ROUND(I209*H209,2)</f>
        <v>0</v>
      </c>
      <c r="BL209" s="19" t="s">
        <v>133</v>
      </c>
      <c r="BM209" s="210" t="s">
        <v>325</v>
      </c>
    </row>
    <row r="210" s="2" customFormat="1">
      <c r="A210" s="40"/>
      <c r="B210" s="41"/>
      <c r="C210" s="42"/>
      <c r="D210" s="212" t="s">
        <v>119</v>
      </c>
      <c r="E210" s="42"/>
      <c r="F210" s="213" t="s">
        <v>326</v>
      </c>
      <c r="G210" s="42"/>
      <c r="H210" s="42"/>
      <c r="I210" s="214"/>
      <c r="J210" s="42"/>
      <c r="K210" s="42"/>
      <c r="L210" s="46"/>
      <c r="M210" s="215"/>
      <c r="N210" s="216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119</v>
      </c>
      <c r="AU210" s="19" t="s">
        <v>78</v>
      </c>
    </row>
    <row r="211" s="2" customFormat="1">
      <c r="A211" s="40"/>
      <c r="B211" s="41"/>
      <c r="C211" s="42"/>
      <c r="D211" s="217" t="s">
        <v>121</v>
      </c>
      <c r="E211" s="42"/>
      <c r="F211" s="218" t="s">
        <v>327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121</v>
      </c>
      <c r="AU211" s="19" t="s">
        <v>78</v>
      </c>
    </row>
    <row r="212" s="2" customFormat="1" ht="24.15" customHeight="1">
      <c r="A212" s="40"/>
      <c r="B212" s="41"/>
      <c r="C212" s="199" t="s">
        <v>328</v>
      </c>
      <c r="D212" s="199" t="s">
        <v>112</v>
      </c>
      <c r="E212" s="200" t="s">
        <v>323</v>
      </c>
      <c r="F212" s="201" t="s">
        <v>324</v>
      </c>
      <c r="G212" s="202" t="s">
        <v>115</v>
      </c>
      <c r="H212" s="203">
        <v>40</v>
      </c>
      <c r="I212" s="204"/>
      <c r="J212" s="205">
        <f>ROUND(I212*H212,2)</f>
        <v>0</v>
      </c>
      <c r="K212" s="201" t="s">
        <v>116</v>
      </c>
      <c r="L212" s="46"/>
      <c r="M212" s="206" t="s">
        <v>19</v>
      </c>
      <c r="N212" s="207" t="s">
        <v>42</v>
      </c>
      <c r="O212" s="86"/>
      <c r="P212" s="208">
        <f>O212*H212</f>
        <v>0</v>
      </c>
      <c r="Q212" s="208">
        <v>0.00024000000000000001</v>
      </c>
      <c r="R212" s="208">
        <f>Q212*H212</f>
        <v>0.0096000000000000009</v>
      </c>
      <c r="S212" s="208">
        <v>0</v>
      </c>
      <c r="T212" s="20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133</v>
      </c>
      <c r="AT212" s="210" t="s">
        <v>112</v>
      </c>
      <c r="AU212" s="210" t="s">
        <v>78</v>
      </c>
      <c r="AY212" s="19" t="s">
        <v>108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76</v>
      </c>
      <c r="BK212" s="211">
        <f>ROUND(I212*H212,2)</f>
        <v>0</v>
      </c>
      <c r="BL212" s="19" t="s">
        <v>133</v>
      </c>
      <c r="BM212" s="210" t="s">
        <v>329</v>
      </c>
    </row>
    <row r="213" s="2" customFormat="1">
      <c r="A213" s="40"/>
      <c r="B213" s="41"/>
      <c r="C213" s="42"/>
      <c r="D213" s="212" t="s">
        <v>119</v>
      </c>
      <c r="E213" s="42"/>
      <c r="F213" s="213" t="s">
        <v>326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119</v>
      </c>
      <c r="AU213" s="19" t="s">
        <v>78</v>
      </c>
    </row>
    <row r="214" s="2" customFormat="1">
      <c r="A214" s="40"/>
      <c r="B214" s="41"/>
      <c r="C214" s="42"/>
      <c r="D214" s="217" t="s">
        <v>121</v>
      </c>
      <c r="E214" s="42"/>
      <c r="F214" s="218" t="s">
        <v>327</v>
      </c>
      <c r="G214" s="42"/>
      <c r="H214" s="42"/>
      <c r="I214" s="214"/>
      <c r="J214" s="42"/>
      <c r="K214" s="42"/>
      <c r="L214" s="46"/>
      <c r="M214" s="215"/>
      <c r="N214" s="216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121</v>
      </c>
      <c r="AU214" s="19" t="s">
        <v>78</v>
      </c>
    </row>
    <row r="215" s="13" customFormat="1">
      <c r="A215" s="13"/>
      <c r="B215" s="219"/>
      <c r="C215" s="220"/>
      <c r="D215" s="212" t="s">
        <v>123</v>
      </c>
      <c r="E215" s="221" t="s">
        <v>19</v>
      </c>
      <c r="F215" s="222" t="s">
        <v>330</v>
      </c>
      <c r="G215" s="220"/>
      <c r="H215" s="223">
        <v>40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123</v>
      </c>
      <c r="AU215" s="229" t="s">
        <v>78</v>
      </c>
      <c r="AV215" s="13" t="s">
        <v>78</v>
      </c>
      <c r="AW215" s="13" t="s">
        <v>33</v>
      </c>
      <c r="AX215" s="13" t="s">
        <v>76</v>
      </c>
      <c r="AY215" s="229" t="s">
        <v>108</v>
      </c>
    </row>
    <row r="216" s="2" customFormat="1" ht="16.5" customHeight="1">
      <c r="A216" s="40"/>
      <c r="B216" s="41"/>
      <c r="C216" s="199" t="s">
        <v>331</v>
      </c>
      <c r="D216" s="199" t="s">
        <v>112</v>
      </c>
      <c r="E216" s="200" t="s">
        <v>332</v>
      </c>
      <c r="F216" s="201" t="s">
        <v>333</v>
      </c>
      <c r="G216" s="202" t="s">
        <v>334</v>
      </c>
      <c r="H216" s="203">
        <v>0.68799999999999994</v>
      </c>
      <c r="I216" s="204"/>
      <c r="J216" s="205">
        <f>ROUND(I216*H216,2)</f>
        <v>0</v>
      </c>
      <c r="K216" s="201" t="s">
        <v>116</v>
      </c>
      <c r="L216" s="46"/>
      <c r="M216" s="206" t="s">
        <v>19</v>
      </c>
      <c r="N216" s="207" t="s">
        <v>42</v>
      </c>
      <c r="O216" s="86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133</v>
      </c>
      <c r="AT216" s="210" t="s">
        <v>112</v>
      </c>
      <c r="AU216" s="210" t="s">
        <v>78</v>
      </c>
      <c r="AY216" s="19" t="s">
        <v>108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76</v>
      </c>
      <c r="BK216" s="211">
        <f>ROUND(I216*H216,2)</f>
        <v>0</v>
      </c>
      <c r="BL216" s="19" t="s">
        <v>133</v>
      </c>
      <c r="BM216" s="210" t="s">
        <v>335</v>
      </c>
    </row>
    <row r="217" s="2" customFormat="1">
      <c r="A217" s="40"/>
      <c r="B217" s="41"/>
      <c r="C217" s="42"/>
      <c r="D217" s="212" t="s">
        <v>119</v>
      </c>
      <c r="E217" s="42"/>
      <c r="F217" s="213" t="s">
        <v>336</v>
      </c>
      <c r="G217" s="42"/>
      <c r="H217" s="42"/>
      <c r="I217" s="214"/>
      <c r="J217" s="42"/>
      <c r="K217" s="42"/>
      <c r="L217" s="46"/>
      <c r="M217" s="215"/>
      <c r="N217" s="21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119</v>
      </c>
      <c r="AU217" s="19" t="s">
        <v>78</v>
      </c>
    </row>
    <row r="218" s="2" customFormat="1">
      <c r="A218" s="40"/>
      <c r="B218" s="41"/>
      <c r="C218" s="42"/>
      <c r="D218" s="217" t="s">
        <v>121</v>
      </c>
      <c r="E218" s="42"/>
      <c r="F218" s="218" t="s">
        <v>337</v>
      </c>
      <c r="G218" s="42"/>
      <c r="H218" s="42"/>
      <c r="I218" s="214"/>
      <c r="J218" s="42"/>
      <c r="K218" s="42"/>
      <c r="L218" s="46"/>
      <c r="M218" s="215"/>
      <c r="N218" s="21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121</v>
      </c>
      <c r="AU218" s="19" t="s">
        <v>78</v>
      </c>
    </row>
    <row r="219" s="2" customFormat="1" ht="16.5" customHeight="1">
      <c r="A219" s="40"/>
      <c r="B219" s="41"/>
      <c r="C219" s="199" t="s">
        <v>338</v>
      </c>
      <c r="D219" s="199" t="s">
        <v>112</v>
      </c>
      <c r="E219" s="200" t="s">
        <v>339</v>
      </c>
      <c r="F219" s="201" t="s">
        <v>340</v>
      </c>
      <c r="G219" s="202" t="s">
        <v>334</v>
      </c>
      <c r="H219" s="203">
        <v>0.68799999999999994</v>
      </c>
      <c r="I219" s="204"/>
      <c r="J219" s="205">
        <f>ROUND(I219*H219,2)</f>
        <v>0</v>
      </c>
      <c r="K219" s="201" t="s">
        <v>116</v>
      </c>
      <c r="L219" s="46"/>
      <c r="M219" s="206" t="s">
        <v>19</v>
      </c>
      <c r="N219" s="207" t="s">
        <v>42</v>
      </c>
      <c r="O219" s="86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0" t="s">
        <v>133</v>
      </c>
      <c r="AT219" s="210" t="s">
        <v>112</v>
      </c>
      <c r="AU219" s="210" t="s">
        <v>78</v>
      </c>
      <c r="AY219" s="19" t="s">
        <v>108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9" t="s">
        <v>76</v>
      </c>
      <c r="BK219" s="211">
        <f>ROUND(I219*H219,2)</f>
        <v>0</v>
      </c>
      <c r="BL219" s="19" t="s">
        <v>133</v>
      </c>
      <c r="BM219" s="210" t="s">
        <v>341</v>
      </c>
    </row>
    <row r="220" s="2" customFormat="1">
      <c r="A220" s="40"/>
      <c r="B220" s="41"/>
      <c r="C220" s="42"/>
      <c r="D220" s="212" t="s">
        <v>119</v>
      </c>
      <c r="E220" s="42"/>
      <c r="F220" s="213" t="s">
        <v>342</v>
      </c>
      <c r="G220" s="42"/>
      <c r="H220" s="42"/>
      <c r="I220" s="214"/>
      <c r="J220" s="42"/>
      <c r="K220" s="42"/>
      <c r="L220" s="46"/>
      <c r="M220" s="215"/>
      <c r="N220" s="216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119</v>
      </c>
      <c r="AU220" s="19" t="s">
        <v>78</v>
      </c>
    </row>
    <row r="221" s="2" customFormat="1">
      <c r="A221" s="40"/>
      <c r="B221" s="41"/>
      <c r="C221" s="42"/>
      <c r="D221" s="217" t="s">
        <v>121</v>
      </c>
      <c r="E221" s="42"/>
      <c r="F221" s="218" t="s">
        <v>343</v>
      </c>
      <c r="G221" s="42"/>
      <c r="H221" s="42"/>
      <c r="I221" s="214"/>
      <c r="J221" s="42"/>
      <c r="K221" s="42"/>
      <c r="L221" s="46"/>
      <c r="M221" s="215"/>
      <c r="N221" s="21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121</v>
      </c>
      <c r="AU221" s="19" t="s">
        <v>78</v>
      </c>
    </row>
    <row r="222" s="2" customFormat="1" ht="16.5" customHeight="1">
      <c r="A222" s="40"/>
      <c r="B222" s="41"/>
      <c r="C222" s="199" t="s">
        <v>344</v>
      </c>
      <c r="D222" s="199" t="s">
        <v>112</v>
      </c>
      <c r="E222" s="200" t="s">
        <v>345</v>
      </c>
      <c r="F222" s="201" t="s">
        <v>346</v>
      </c>
      <c r="G222" s="202" t="s">
        <v>178</v>
      </c>
      <c r="H222" s="203">
        <v>24</v>
      </c>
      <c r="I222" s="204"/>
      <c r="J222" s="205">
        <f>ROUND(I222*H222,2)</f>
        <v>0</v>
      </c>
      <c r="K222" s="201" t="s">
        <v>19</v>
      </c>
      <c r="L222" s="46"/>
      <c r="M222" s="206" t="s">
        <v>19</v>
      </c>
      <c r="N222" s="207" t="s">
        <v>42</v>
      </c>
      <c r="O222" s="86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0" t="s">
        <v>133</v>
      </c>
      <c r="AT222" s="210" t="s">
        <v>112</v>
      </c>
      <c r="AU222" s="210" t="s">
        <v>78</v>
      </c>
      <c r="AY222" s="19" t="s">
        <v>108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9" t="s">
        <v>76</v>
      </c>
      <c r="BK222" s="211">
        <f>ROUND(I222*H222,2)</f>
        <v>0</v>
      </c>
      <c r="BL222" s="19" t="s">
        <v>133</v>
      </c>
      <c r="BM222" s="210" t="s">
        <v>347</v>
      </c>
    </row>
    <row r="223" s="2" customFormat="1">
      <c r="A223" s="40"/>
      <c r="B223" s="41"/>
      <c r="C223" s="42"/>
      <c r="D223" s="212" t="s">
        <v>119</v>
      </c>
      <c r="E223" s="42"/>
      <c r="F223" s="213" t="s">
        <v>346</v>
      </c>
      <c r="G223" s="42"/>
      <c r="H223" s="42"/>
      <c r="I223" s="214"/>
      <c r="J223" s="42"/>
      <c r="K223" s="42"/>
      <c r="L223" s="46"/>
      <c r="M223" s="215"/>
      <c r="N223" s="21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119</v>
      </c>
      <c r="AU223" s="19" t="s">
        <v>78</v>
      </c>
    </row>
    <row r="224" s="12" customFormat="1" ht="22.8" customHeight="1">
      <c r="A224" s="12"/>
      <c r="B224" s="183"/>
      <c r="C224" s="184"/>
      <c r="D224" s="185" t="s">
        <v>70</v>
      </c>
      <c r="E224" s="197" t="s">
        <v>348</v>
      </c>
      <c r="F224" s="197" t="s">
        <v>349</v>
      </c>
      <c r="G224" s="184"/>
      <c r="H224" s="184"/>
      <c r="I224" s="187"/>
      <c r="J224" s="198">
        <f>BK224</f>
        <v>0</v>
      </c>
      <c r="K224" s="184"/>
      <c r="L224" s="189"/>
      <c r="M224" s="190"/>
      <c r="N224" s="191"/>
      <c r="O224" s="191"/>
      <c r="P224" s="192">
        <f>SUM(P225:P239)</f>
        <v>0</v>
      </c>
      <c r="Q224" s="191"/>
      <c r="R224" s="192">
        <f>SUM(R225:R239)</f>
        <v>0.015990000000000001</v>
      </c>
      <c r="S224" s="191"/>
      <c r="T224" s="193">
        <f>SUM(T225:T239)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4" t="s">
        <v>78</v>
      </c>
      <c r="AT224" s="195" t="s">
        <v>70</v>
      </c>
      <c r="AU224" s="195" t="s">
        <v>76</v>
      </c>
      <c r="AY224" s="194" t="s">
        <v>108</v>
      </c>
      <c r="BK224" s="196">
        <f>SUM(BK225:BK239)</f>
        <v>0</v>
      </c>
    </row>
    <row r="225" s="2" customFormat="1" ht="16.5" customHeight="1">
      <c r="A225" s="40"/>
      <c r="B225" s="41"/>
      <c r="C225" s="199" t="s">
        <v>350</v>
      </c>
      <c r="D225" s="199" t="s">
        <v>112</v>
      </c>
      <c r="E225" s="200" t="s">
        <v>351</v>
      </c>
      <c r="F225" s="201" t="s">
        <v>352</v>
      </c>
      <c r="G225" s="202" t="s">
        <v>132</v>
      </c>
      <c r="H225" s="203">
        <v>16</v>
      </c>
      <c r="I225" s="204"/>
      <c r="J225" s="205">
        <f>ROUND(I225*H225,2)</f>
        <v>0</v>
      </c>
      <c r="K225" s="201" t="s">
        <v>116</v>
      </c>
      <c r="L225" s="46"/>
      <c r="M225" s="206" t="s">
        <v>19</v>
      </c>
      <c r="N225" s="207" t="s">
        <v>42</v>
      </c>
      <c r="O225" s="86"/>
      <c r="P225" s="208">
        <f>O225*H225</f>
        <v>0</v>
      </c>
      <c r="Q225" s="208">
        <v>0.00011</v>
      </c>
      <c r="R225" s="208">
        <f>Q225*H225</f>
        <v>0.0017600000000000001</v>
      </c>
      <c r="S225" s="208">
        <v>0</v>
      </c>
      <c r="T225" s="20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0" t="s">
        <v>133</v>
      </c>
      <c r="AT225" s="210" t="s">
        <v>112</v>
      </c>
      <c r="AU225" s="210" t="s">
        <v>78</v>
      </c>
      <c r="AY225" s="19" t="s">
        <v>108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9" t="s">
        <v>76</v>
      </c>
      <c r="BK225" s="211">
        <f>ROUND(I225*H225,2)</f>
        <v>0</v>
      </c>
      <c r="BL225" s="19" t="s">
        <v>133</v>
      </c>
      <c r="BM225" s="210" t="s">
        <v>353</v>
      </c>
    </row>
    <row r="226" s="2" customFormat="1">
      <c r="A226" s="40"/>
      <c r="B226" s="41"/>
      <c r="C226" s="42"/>
      <c r="D226" s="212" t="s">
        <v>119</v>
      </c>
      <c r="E226" s="42"/>
      <c r="F226" s="213" t="s">
        <v>354</v>
      </c>
      <c r="G226" s="42"/>
      <c r="H226" s="42"/>
      <c r="I226" s="214"/>
      <c r="J226" s="42"/>
      <c r="K226" s="42"/>
      <c r="L226" s="46"/>
      <c r="M226" s="215"/>
      <c r="N226" s="21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119</v>
      </c>
      <c r="AU226" s="19" t="s">
        <v>78</v>
      </c>
    </row>
    <row r="227" s="2" customFormat="1">
      <c r="A227" s="40"/>
      <c r="B227" s="41"/>
      <c r="C227" s="42"/>
      <c r="D227" s="217" t="s">
        <v>121</v>
      </c>
      <c r="E227" s="42"/>
      <c r="F227" s="218" t="s">
        <v>355</v>
      </c>
      <c r="G227" s="42"/>
      <c r="H227" s="42"/>
      <c r="I227" s="214"/>
      <c r="J227" s="42"/>
      <c r="K227" s="42"/>
      <c r="L227" s="46"/>
      <c r="M227" s="215"/>
      <c r="N227" s="216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121</v>
      </c>
      <c r="AU227" s="19" t="s">
        <v>78</v>
      </c>
    </row>
    <row r="228" s="2" customFormat="1" ht="16.5" customHeight="1">
      <c r="A228" s="40"/>
      <c r="B228" s="41"/>
      <c r="C228" s="199" t="s">
        <v>356</v>
      </c>
      <c r="D228" s="199" t="s">
        <v>112</v>
      </c>
      <c r="E228" s="200" t="s">
        <v>357</v>
      </c>
      <c r="F228" s="201" t="s">
        <v>358</v>
      </c>
      <c r="G228" s="202" t="s">
        <v>132</v>
      </c>
      <c r="H228" s="203">
        <v>16</v>
      </c>
      <c r="I228" s="204"/>
      <c r="J228" s="205">
        <f>ROUND(I228*H228,2)</f>
        <v>0</v>
      </c>
      <c r="K228" s="201" t="s">
        <v>116</v>
      </c>
      <c r="L228" s="46"/>
      <c r="M228" s="206" t="s">
        <v>19</v>
      </c>
      <c r="N228" s="207" t="s">
        <v>42</v>
      </c>
      <c r="O228" s="86"/>
      <c r="P228" s="208">
        <f>O228*H228</f>
        <v>0</v>
      </c>
      <c r="Q228" s="208">
        <v>0.00076000000000000004</v>
      </c>
      <c r="R228" s="208">
        <f>Q228*H228</f>
        <v>0.012160000000000001</v>
      </c>
      <c r="S228" s="208">
        <v>0</v>
      </c>
      <c r="T228" s="209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0" t="s">
        <v>133</v>
      </c>
      <c r="AT228" s="210" t="s">
        <v>112</v>
      </c>
      <c r="AU228" s="210" t="s">
        <v>78</v>
      </c>
      <c r="AY228" s="19" t="s">
        <v>108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9" t="s">
        <v>76</v>
      </c>
      <c r="BK228" s="211">
        <f>ROUND(I228*H228,2)</f>
        <v>0</v>
      </c>
      <c r="BL228" s="19" t="s">
        <v>133</v>
      </c>
      <c r="BM228" s="210" t="s">
        <v>359</v>
      </c>
    </row>
    <row r="229" s="2" customFormat="1">
      <c r="A229" s="40"/>
      <c r="B229" s="41"/>
      <c r="C229" s="42"/>
      <c r="D229" s="212" t="s">
        <v>119</v>
      </c>
      <c r="E229" s="42"/>
      <c r="F229" s="213" t="s">
        <v>360</v>
      </c>
      <c r="G229" s="42"/>
      <c r="H229" s="42"/>
      <c r="I229" s="214"/>
      <c r="J229" s="42"/>
      <c r="K229" s="42"/>
      <c r="L229" s="46"/>
      <c r="M229" s="215"/>
      <c r="N229" s="216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119</v>
      </c>
      <c r="AU229" s="19" t="s">
        <v>78</v>
      </c>
    </row>
    <row r="230" s="2" customFormat="1">
      <c r="A230" s="40"/>
      <c r="B230" s="41"/>
      <c r="C230" s="42"/>
      <c r="D230" s="217" t="s">
        <v>121</v>
      </c>
      <c r="E230" s="42"/>
      <c r="F230" s="218" t="s">
        <v>361</v>
      </c>
      <c r="G230" s="42"/>
      <c r="H230" s="42"/>
      <c r="I230" s="214"/>
      <c r="J230" s="42"/>
      <c r="K230" s="42"/>
      <c r="L230" s="46"/>
      <c r="M230" s="215"/>
      <c r="N230" s="21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121</v>
      </c>
      <c r="AU230" s="19" t="s">
        <v>78</v>
      </c>
    </row>
    <row r="231" s="2" customFormat="1" ht="16.5" customHeight="1">
      <c r="A231" s="40"/>
      <c r="B231" s="41"/>
      <c r="C231" s="199" t="s">
        <v>362</v>
      </c>
      <c r="D231" s="199" t="s">
        <v>112</v>
      </c>
      <c r="E231" s="200" t="s">
        <v>363</v>
      </c>
      <c r="F231" s="201" t="s">
        <v>364</v>
      </c>
      <c r="G231" s="202" t="s">
        <v>132</v>
      </c>
      <c r="H231" s="203">
        <v>1</v>
      </c>
      <c r="I231" s="204"/>
      <c r="J231" s="205">
        <f>ROUND(I231*H231,2)</f>
        <v>0</v>
      </c>
      <c r="K231" s="201" t="s">
        <v>116</v>
      </c>
      <c r="L231" s="46"/>
      <c r="M231" s="206" t="s">
        <v>19</v>
      </c>
      <c r="N231" s="207" t="s">
        <v>42</v>
      </c>
      <c r="O231" s="86"/>
      <c r="P231" s="208">
        <f>O231*H231</f>
        <v>0</v>
      </c>
      <c r="Q231" s="208">
        <v>0.00056999999999999998</v>
      </c>
      <c r="R231" s="208">
        <f>Q231*H231</f>
        <v>0.00056999999999999998</v>
      </c>
      <c r="S231" s="208">
        <v>0</v>
      </c>
      <c r="T231" s="209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0" t="s">
        <v>133</v>
      </c>
      <c r="AT231" s="210" t="s">
        <v>112</v>
      </c>
      <c r="AU231" s="210" t="s">
        <v>78</v>
      </c>
      <c r="AY231" s="19" t="s">
        <v>108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9" t="s">
        <v>76</v>
      </c>
      <c r="BK231" s="211">
        <f>ROUND(I231*H231,2)</f>
        <v>0</v>
      </c>
      <c r="BL231" s="19" t="s">
        <v>133</v>
      </c>
      <c r="BM231" s="210" t="s">
        <v>365</v>
      </c>
    </row>
    <row r="232" s="2" customFormat="1">
      <c r="A232" s="40"/>
      <c r="B232" s="41"/>
      <c r="C232" s="42"/>
      <c r="D232" s="212" t="s">
        <v>119</v>
      </c>
      <c r="E232" s="42"/>
      <c r="F232" s="213" t="s">
        <v>366</v>
      </c>
      <c r="G232" s="42"/>
      <c r="H232" s="42"/>
      <c r="I232" s="214"/>
      <c r="J232" s="42"/>
      <c r="K232" s="42"/>
      <c r="L232" s="46"/>
      <c r="M232" s="215"/>
      <c r="N232" s="216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119</v>
      </c>
      <c r="AU232" s="19" t="s">
        <v>78</v>
      </c>
    </row>
    <row r="233" s="2" customFormat="1">
      <c r="A233" s="40"/>
      <c r="B233" s="41"/>
      <c r="C233" s="42"/>
      <c r="D233" s="217" t="s">
        <v>121</v>
      </c>
      <c r="E233" s="42"/>
      <c r="F233" s="218" t="s">
        <v>367</v>
      </c>
      <c r="G233" s="42"/>
      <c r="H233" s="42"/>
      <c r="I233" s="214"/>
      <c r="J233" s="42"/>
      <c r="K233" s="42"/>
      <c r="L233" s="46"/>
      <c r="M233" s="215"/>
      <c r="N233" s="216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121</v>
      </c>
      <c r="AU233" s="19" t="s">
        <v>78</v>
      </c>
    </row>
    <row r="234" s="2" customFormat="1" ht="16.5" customHeight="1">
      <c r="A234" s="40"/>
      <c r="B234" s="41"/>
      <c r="C234" s="199" t="s">
        <v>368</v>
      </c>
      <c r="D234" s="199" t="s">
        <v>112</v>
      </c>
      <c r="E234" s="200" t="s">
        <v>369</v>
      </c>
      <c r="F234" s="201" t="s">
        <v>370</v>
      </c>
      <c r="G234" s="202" t="s">
        <v>132</v>
      </c>
      <c r="H234" s="203">
        <v>2</v>
      </c>
      <c r="I234" s="204"/>
      <c r="J234" s="205">
        <f>ROUND(I234*H234,2)</f>
        <v>0</v>
      </c>
      <c r="K234" s="201" t="s">
        <v>116</v>
      </c>
      <c r="L234" s="46"/>
      <c r="M234" s="206" t="s">
        <v>19</v>
      </c>
      <c r="N234" s="207" t="s">
        <v>42</v>
      </c>
      <c r="O234" s="86"/>
      <c r="P234" s="208">
        <f>O234*H234</f>
        <v>0</v>
      </c>
      <c r="Q234" s="208">
        <v>0.00050000000000000001</v>
      </c>
      <c r="R234" s="208">
        <f>Q234*H234</f>
        <v>0.001</v>
      </c>
      <c r="S234" s="208">
        <v>0</v>
      </c>
      <c r="T234" s="209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0" t="s">
        <v>133</v>
      </c>
      <c r="AT234" s="210" t="s">
        <v>112</v>
      </c>
      <c r="AU234" s="210" t="s">
        <v>78</v>
      </c>
      <c r="AY234" s="19" t="s">
        <v>108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9" t="s">
        <v>76</v>
      </c>
      <c r="BK234" s="211">
        <f>ROUND(I234*H234,2)</f>
        <v>0</v>
      </c>
      <c r="BL234" s="19" t="s">
        <v>133</v>
      </c>
      <c r="BM234" s="210" t="s">
        <v>371</v>
      </c>
    </row>
    <row r="235" s="2" customFormat="1">
      <c r="A235" s="40"/>
      <c r="B235" s="41"/>
      <c r="C235" s="42"/>
      <c r="D235" s="212" t="s">
        <v>119</v>
      </c>
      <c r="E235" s="42"/>
      <c r="F235" s="213" t="s">
        <v>372</v>
      </c>
      <c r="G235" s="42"/>
      <c r="H235" s="42"/>
      <c r="I235" s="214"/>
      <c r="J235" s="42"/>
      <c r="K235" s="42"/>
      <c r="L235" s="46"/>
      <c r="M235" s="215"/>
      <c r="N235" s="216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119</v>
      </c>
      <c r="AU235" s="19" t="s">
        <v>78</v>
      </c>
    </row>
    <row r="236" s="2" customFormat="1">
      <c r="A236" s="40"/>
      <c r="B236" s="41"/>
      <c r="C236" s="42"/>
      <c r="D236" s="217" t="s">
        <v>121</v>
      </c>
      <c r="E236" s="42"/>
      <c r="F236" s="218" t="s">
        <v>373</v>
      </c>
      <c r="G236" s="42"/>
      <c r="H236" s="42"/>
      <c r="I236" s="214"/>
      <c r="J236" s="42"/>
      <c r="K236" s="42"/>
      <c r="L236" s="46"/>
      <c r="M236" s="215"/>
      <c r="N236" s="216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121</v>
      </c>
      <c r="AU236" s="19" t="s">
        <v>78</v>
      </c>
    </row>
    <row r="237" s="2" customFormat="1" ht="16.5" customHeight="1">
      <c r="A237" s="40"/>
      <c r="B237" s="41"/>
      <c r="C237" s="199" t="s">
        <v>374</v>
      </c>
      <c r="D237" s="199" t="s">
        <v>112</v>
      </c>
      <c r="E237" s="200" t="s">
        <v>369</v>
      </c>
      <c r="F237" s="201" t="s">
        <v>370</v>
      </c>
      <c r="G237" s="202" t="s">
        <v>132</v>
      </c>
      <c r="H237" s="203">
        <v>1</v>
      </c>
      <c r="I237" s="204"/>
      <c r="J237" s="205">
        <f>ROUND(I237*H237,2)</f>
        <v>0</v>
      </c>
      <c r="K237" s="201" t="s">
        <v>116</v>
      </c>
      <c r="L237" s="46"/>
      <c r="M237" s="206" t="s">
        <v>19</v>
      </c>
      <c r="N237" s="207" t="s">
        <v>42</v>
      </c>
      <c r="O237" s="86"/>
      <c r="P237" s="208">
        <f>O237*H237</f>
        <v>0</v>
      </c>
      <c r="Q237" s="208">
        <v>0.00050000000000000001</v>
      </c>
      <c r="R237" s="208">
        <f>Q237*H237</f>
        <v>0.00050000000000000001</v>
      </c>
      <c r="S237" s="208">
        <v>0</v>
      </c>
      <c r="T237" s="209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0" t="s">
        <v>133</v>
      </c>
      <c r="AT237" s="210" t="s">
        <v>112</v>
      </c>
      <c r="AU237" s="210" t="s">
        <v>78</v>
      </c>
      <c r="AY237" s="19" t="s">
        <v>108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9" t="s">
        <v>76</v>
      </c>
      <c r="BK237" s="211">
        <f>ROUND(I237*H237,2)</f>
        <v>0</v>
      </c>
      <c r="BL237" s="19" t="s">
        <v>133</v>
      </c>
      <c r="BM237" s="210" t="s">
        <v>375</v>
      </c>
    </row>
    <row r="238" s="2" customFormat="1">
      <c r="A238" s="40"/>
      <c r="B238" s="41"/>
      <c r="C238" s="42"/>
      <c r="D238" s="212" t="s">
        <v>119</v>
      </c>
      <c r="E238" s="42"/>
      <c r="F238" s="213" t="s">
        <v>372</v>
      </c>
      <c r="G238" s="42"/>
      <c r="H238" s="42"/>
      <c r="I238" s="214"/>
      <c r="J238" s="42"/>
      <c r="K238" s="42"/>
      <c r="L238" s="46"/>
      <c r="M238" s="215"/>
      <c r="N238" s="216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119</v>
      </c>
      <c r="AU238" s="19" t="s">
        <v>78</v>
      </c>
    </row>
    <row r="239" s="2" customFormat="1">
      <c r="A239" s="40"/>
      <c r="B239" s="41"/>
      <c r="C239" s="42"/>
      <c r="D239" s="217" t="s">
        <v>121</v>
      </c>
      <c r="E239" s="42"/>
      <c r="F239" s="218" t="s">
        <v>373</v>
      </c>
      <c r="G239" s="42"/>
      <c r="H239" s="42"/>
      <c r="I239" s="214"/>
      <c r="J239" s="42"/>
      <c r="K239" s="42"/>
      <c r="L239" s="46"/>
      <c r="M239" s="215"/>
      <c r="N239" s="216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121</v>
      </c>
      <c r="AU239" s="19" t="s">
        <v>78</v>
      </c>
    </row>
    <row r="240" s="12" customFormat="1" ht="22.8" customHeight="1">
      <c r="A240" s="12"/>
      <c r="B240" s="183"/>
      <c r="C240" s="184"/>
      <c r="D240" s="185" t="s">
        <v>70</v>
      </c>
      <c r="E240" s="197" t="s">
        <v>376</v>
      </c>
      <c r="F240" s="197" t="s">
        <v>377</v>
      </c>
      <c r="G240" s="184"/>
      <c r="H240" s="184"/>
      <c r="I240" s="187"/>
      <c r="J240" s="198">
        <f>BK240</f>
        <v>0</v>
      </c>
      <c r="K240" s="184"/>
      <c r="L240" s="189"/>
      <c r="M240" s="190"/>
      <c r="N240" s="191"/>
      <c r="O240" s="191"/>
      <c r="P240" s="192">
        <f>SUM(P241:P296)</f>
        <v>0</v>
      </c>
      <c r="Q240" s="191"/>
      <c r="R240" s="192">
        <f>SUM(R241:R296)</f>
        <v>0.50724000000000002</v>
      </c>
      <c r="S240" s="191"/>
      <c r="T240" s="193">
        <f>SUM(T241:T296)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4" t="s">
        <v>78</v>
      </c>
      <c r="AT240" s="195" t="s">
        <v>70</v>
      </c>
      <c r="AU240" s="195" t="s">
        <v>76</v>
      </c>
      <c r="AY240" s="194" t="s">
        <v>108</v>
      </c>
      <c r="BK240" s="196">
        <f>SUM(BK241:BK296)</f>
        <v>0</v>
      </c>
    </row>
    <row r="241" s="2" customFormat="1" ht="16.5" customHeight="1">
      <c r="A241" s="40"/>
      <c r="B241" s="41"/>
      <c r="C241" s="199" t="s">
        <v>7</v>
      </c>
      <c r="D241" s="199" t="s">
        <v>112</v>
      </c>
      <c r="E241" s="200" t="s">
        <v>378</v>
      </c>
      <c r="F241" s="201" t="s">
        <v>379</v>
      </c>
      <c r="G241" s="202" t="s">
        <v>132</v>
      </c>
      <c r="H241" s="203">
        <v>20</v>
      </c>
      <c r="I241" s="204"/>
      <c r="J241" s="205">
        <f>ROUND(I241*H241,2)</f>
        <v>0</v>
      </c>
      <c r="K241" s="201" t="s">
        <v>116</v>
      </c>
      <c r="L241" s="46"/>
      <c r="M241" s="206" t="s">
        <v>19</v>
      </c>
      <c r="N241" s="207" t="s">
        <v>42</v>
      </c>
      <c r="O241" s="86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0" t="s">
        <v>133</v>
      </c>
      <c r="AT241" s="210" t="s">
        <v>112</v>
      </c>
      <c r="AU241" s="210" t="s">
        <v>78</v>
      </c>
      <c r="AY241" s="19" t="s">
        <v>108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9" t="s">
        <v>76</v>
      </c>
      <c r="BK241" s="211">
        <f>ROUND(I241*H241,2)</f>
        <v>0</v>
      </c>
      <c r="BL241" s="19" t="s">
        <v>133</v>
      </c>
      <c r="BM241" s="210" t="s">
        <v>380</v>
      </c>
    </row>
    <row r="242" s="2" customFormat="1">
      <c r="A242" s="40"/>
      <c r="B242" s="41"/>
      <c r="C242" s="42"/>
      <c r="D242" s="212" t="s">
        <v>119</v>
      </c>
      <c r="E242" s="42"/>
      <c r="F242" s="213" t="s">
        <v>381</v>
      </c>
      <c r="G242" s="42"/>
      <c r="H242" s="42"/>
      <c r="I242" s="214"/>
      <c r="J242" s="42"/>
      <c r="K242" s="42"/>
      <c r="L242" s="46"/>
      <c r="M242" s="215"/>
      <c r="N242" s="216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119</v>
      </c>
      <c r="AU242" s="19" t="s">
        <v>78</v>
      </c>
    </row>
    <row r="243" s="2" customFormat="1">
      <c r="A243" s="40"/>
      <c r="B243" s="41"/>
      <c r="C243" s="42"/>
      <c r="D243" s="217" t="s">
        <v>121</v>
      </c>
      <c r="E243" s="42"/>
      <c r="F243" s="218" t="s">
        <v>382</v>
      </c>
      <c r="G243" s="42"/>
      <c r="H243" s="42"/>
      <c r="I243" s="214"/>
      <c r="J243" s="42"/>
      <c r="K243" s="42"/>
      <c r="L243" s="46"/>
      <c r="M243" s="215"/>
      <c r="N243" s="216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121</v>
      </c>
      <c r="AU243" s="19" t="s">
        <v>78</v>
      </c>
    </row>
    <row r="244" s="2" customFormat="1" ht="16.5" customHeight="1">
      <c r="A244" s="40"/>
      <c r="B244" s="41"/>
      <c r="C244" s="199" t="s">
        <v>383</v>
      </c>
      <c r="D244" s="199" t="s">
        <v>112</v>
      </c>
      <c r="E244" s="200" t="s">
        <v>384</v>
      </c>
      <c r="F244" s="201" t="s">
        <v>385</v>
      </c>
      <c r="G244" s="202" t="s">
        <v>132</v>
      </c>
      <c r="H244" s="203">
        <v>20</v>
      </c>
      <c r="I244" s="204"/>
      <c r="J244" s="205">
        <f>ROUND(I244*H244,2)</f>
        <v>0</v>
      </c>
      <c r="K244" s="201" t="s">
        <v>116</v>
      </c>
      <c r="L244" s="46"/>
      <c r="M244" s="206" t="s">
        <v>19</v>
      </c>
      <c r="N244" s="207" t="s">
        <v>42</v>
      </c>
      <c r="O244" s="86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0" t="s">
        <v>133</v>
      </c>
      <c r="AT244" s="210" t="s">
        <v>112</v>
      </c>
      <c r="AU244" s="210" t="s">
        <v>78</v>
      </c>
      <c r="AY244" s="19" t="s">
        <v>108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9" t="s">
        <v>76</v>
      </c>
      <c r="BK244" s="211">
        <f>ROUND(I244*H244,2)</f>
        <v>0</v>
      </c>
      <c r="BL244" s="19" t="s">
        <v>133</v>
      </c>
      <c r="BM244" s="210" t="s">
        <v>386</v>
      </c>
    </row>
    <row r="245" s="2" customFormat="1">
      <c r="A245" s="40"/>
      <c r="B245" s="41"/>
      <c r="C245" s="42"/>
      <c r="D245" s="212" t="s">
        <v>119</v>
      </c>
      <c r="E245" s="42"/>
      <c r="F245" s="213" t="s">
        <v>387</v>
      </c>
      <c r="G245" s="42"/>
      <c r="H245" s="42"/>
      <c r="I245" s="214"/>
      <c r="J245" s="42"/>
      <c r="K245" s="42"/>
      <c r="L245" s="46"/>
      <c r="M245" s="215"/>
      <c r="N245" s="216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119</v>
      </c>
      <c r="AU245" s="19" t="s">
        <v>78</v>
      </c>
    </row>
    <row r="246" s="2" customFormat="1">
      <c r="A246" s="40"/>
      <c r="B246" s="41"/>
      <c r="C246" s="42"/>
      <c r="D246" s="217" t="s">
        <v>121</v>
      </c>
      <c r="E246" s="42"/>
      <c r="F246" s="218" t="s">
        <v>388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121</v>
      </c>
      <c r="AU246" s="19" t="s">
        <v>78</v>
      </c>
    </row>
    <row r="247" s="2" customFormat="1" ht="37.8" customHeight="1">
      <c r="A247" s="40"/>
      <c r="B247" s="41"/>
      <c r="C247" s="199" t="s">
        <v>389</v>
      </c>
      <c r="D247" s="199" t="s">
        <v>112</v>
      </c>
      <c r="E247" s="200" t="s">
        <v>390</v>
      </c>
      <c r="F247" s="201" t="s">
        <v>391</v>
      </c>
      <c r="G247" s="202" t="s">
        <v>132</v>
      </c>
      <c r="H247" s="203">
        <v>3</v>
      </c>
      <c r="I247" s="204"/>
      <c r="J247" s="205">
        <f>ROUND(I247*H247,2)</f>
        <v>0</v>
      </c>
      <c r="K247" s="201" t="s">
        <v>19</v>
      </c>
      <c r="L247" s="46"/>
      <c r="M247" s="206" t="s">
        <v>19</v>
      </c>
      <c r="N247" s="207" t="s">
        <v>42</v>
      </c>
      <c r="O247" s="86"/>
      <c r="P247" s="208">
        <f>O247*H247</f>
        <v>0</v>
      </c>
      <c r="Q247" s="208">
        <v>0.021760000000000002</v>
      </c>
      <c r="R247" s="208">
        <f>Q247*H247</f>
        <v>0.065280000000000005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133</v>
      </c>
      <c r="AT247" s="210" t="s">
        <v>112</v>
      </c>
      <c r="AU247" s="210" t="s">
        <v>78</v>
      </c>
      <c r="AY247" s="19" t="s">
        <v>108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76</v>
      </c>
      <c r="BK247" s="211">
        <f>ROUND(I247*H247,2)</f>
        <v>0</v>
      </c>
      <c r="BL247" s="19" t="s">
        <v>133</v>
      </c>
      <c r="BM247" s="210" t="s">
        <v>392</v>
      </c>
    </row>
    <row r="248" s="2" customFormat="1">
      <c r="A248" s="40"/>
      <c r="B248" s="41"/>
      <c r="C248" s="42"/>
      <c r="D248" s="212" t="s">
        <v>119</v>
      </c>
      <c r="E248" s="42"/>
      <c r="F248" s="213" t="s">
        <v>393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119</v>
      </c>
      <c r="AU248" s="19" t="s">
        <v>78</v>
      </c>
    </row>
    <row r="249" s="2" customFormat="1" ht="37.8" customHeight="1">
      <c r="A249" s="40"/>
      <c r="B249" s="41"/>
      <c r="C249" s="199" t="s">
        <v>394</v>
      </c>
      <c r="D249" s="199" t="s">
        <v>112</v>
      </c>
      <c r="E249" s="200" t="s">
        <v>395</v>
      </c>
      <c r="F249" s="201" t="s">
        <v>396</v>
      </c>
      <c r="G249" s="202" t="s">
        <v>132</v>
      </c>
      <c r="H249" s="203">
        <v>2</v>
      </c>
      <c r="I249" s="204"/>
      <c r="J249" s="205">
        <f>ROUND(I249*H249,2)</f>
        <v>0</v>
      </c>
      <c r="K249" s="201" t="s">
        <v>19</v>
      </c>
      <c r="L249" s="46"/>
      <c r="M249" s="206" t="s">
        <v>19</v>
      </c>
      <c r="N249" s="207" t="s">
        <v>42</v>
      </c>
      <c r="O249" s="86"/>
      <c r="P249" s="208">
        <f>O249*H249</f>
        <v>0</v>
      </c>
      <c r="Q249" s="208">
        <v>0.021760000000000002</v>
      </c>
      <c r="R249" s="208">
        <f>Q249*H249</f>
        <v>0.043520000000000003</v>
      </c>
      <c r="S249" s="208">
        <v>0</v>
      </c>
      <c r="T249" s="20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0" t="s">
        <v>133</v>
      </c>
      <c r="AT249" s="210" t="s">
        <v>112</v>
      </c>
      <c r="AU249" s="210" t="s">
        <v>78</v>
      </c>
      <c r="AY249" s="19" t="s">
        <v>108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9" t="s">
        <v>76</v>
      </c>
      <c r="BK249" s="211">
        <f>ROUND(I249*H249,2)</f>
        <v>0</v>
      </c>
      <c r="BL249" s="19" t="s">
        <v>133</v>
      </c>
      <c r="BM249" s="210" t="s">
        <v>397</v>
      </c>
    </row>
    <row r="250" s="2" customFormat="1">
      <c r="A250" s="40"/>
      <c r="B250" s="41"/>
      <c r="C250" s="42"/>
      <c r="D250" s="212" t="s">
        <v>119</v>
      </c>
      <c r="E250" s="42"/>
      <c r="F250" s="213" t="s">
        <v>398</v>
      </c>
      <c r="G250" s="42"/>
      <c r="H250" s="42"/>
      <c r="I250" s="214"/>
      <c r="J250" s="42"/>
      <c r="K250" s="42"/>
      <c r="L250" s="46"/>
      <c r="M250" s="215"/>
      <c r="N250" s="21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119</v>
      </c>
      <c r="AU250" s="19" t="s">
        <v>78</v>
      </c>
    </row>
    <row r="251" s="2" customFormat="1" ht="33" customHeight="1">
      <c r="A251" s="40"/>
      <c r="B251" s="41"/>
      <c r="C251" s="199" t="s">
        <v>399</v>
      </c>
      <c r="D251" s="199" t="s">
        <v>112</v>
      </c>
      <c r="E251" s="200" t="s">
        <v>400</v>
      </c>
      <c r="F251" s="201" t="s">
        <v>401</v>
      </c>
      <c r="G251" s="202" t="s">
        <v>132</v>
      </c>
      <c r="H251" s="203">
        <v>1</v>
      </c>
      <c r="I251" s="204"/>
      <c r="J251" s="205">
        <f>ROUND(I251*H251,2)</f>
        <v>0</v>
      </c>
      <c r="K251" s="201" t="s">
        <v>19</v>
      </c>
      <c r="L251" s="46"/>
      <c r="M251" s="206" t="s">
        <v>19</v>
      </c>
      <c r="N251" s="207" t="s">
        <v>42</v>
      </c>
      <c r="O251" s="86"/>
      <c r="P251" s="208">
        <f>O251*H251</f>
        <v>0</v>
      </c>
      <c r="Q251" s="208">
        <v>0.021760000000000002</v>
      </c>
      <c r="R251" s="208">
        <f>Q251*H251</f>
        <v>0.021760000000000002</v>
      </c>
      <c r="S251" s="208">
        <v>0</v>
      </c>
      <c r="T251" s="20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0" t="s">
        <v>133</v>
      </c>
      <c r="AT251" s="210" t="s">
        <v>112</v>
      </c>
      <c r="AU251" s="210" t="s">
        <v>78</v>
      </c>
      <c r="AY251" s="19" t="s">
        <v>108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9" t="s">
        <v>76</v>
      </c>
      <c r="BK251" s="211">
        <f>ROUND(I251*H251,2)</f>
        <v>0</v>
      </c>
      <c r="BL251" s="19" t="s">
        <v>133</v>
      </c>
      <c r="BM251" s="210" t="s">
        <v>402</v>
      </c>
    </row>
    <row r="252" s="2" customFormat="1">
      <c r="A252" s="40"/>
      <c r="B252" s="41"/>
      <c r="C252" s="42"/>
      <c r="D252" s="212" t="s">
        <v>119</v>
      </c>
      <c r="E252" s="42"/>
      <c r="F252" s="213" t="s">
        <v>403</v>
      </c>
      <c r="G252" s="42"/>
      <c r="H252" s="42"/>
      <c r="I252" s="214"/>
      <c r="J252" s="42"/>
      <c r="K252" s="42"/>
      <c r="L252" s="46"/>
      <c r="M252" s="215"/>
      <c r="N252" s="216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119</v>
      </c>
      <c r="AU252" s="19" t="s">
        <v>78</v>
      </c>
    </row>
    <row r="253" s="2" customFormat="1" ht="37.8" customHeight="1">
      <c r="A253" s="40"/>
      <c r="B253" s="41"/>
      <c r="C253" s="199" t="s">
        <v>133</v>
      </c>
      <c r="D253" s="199" t="s">
        <v>112</v>
      </c>
      <c r="E253" s="200" t="s">
        <v>404</v>
      </c>
      <c r="F253" s="201" t="s">
        <v>405</v>
      </c>
      <c r="G253" s="202" t="s">
        <v>132</v>
      </c>
      <c r="H253" s="203">
        <v>3</v>
      </c>
      <c r="I253" s="204"/>
      <c r="J253" s="205">
        <f>ROUND(I253*H253,2)</f>
        <v>0</v>
      </c>
      <c r="K253" s="201" t="s">
        <v>19</v>
      </c>
      <c r="L253" s="46"/>
      <c r="M253" s="206" t="s">
        <v>19</v>
      </c>
      <c r="N253" s="207" t="s">
        <v>42</v>
      </c>
      <c r="O253" s="86"/>
      <c r="P253" s="208">
        <f>O253*H253</f>
        <v>0</v>
      </c>
      <c r="Q253" s="208">
        <v>0.021760000000000002</v>
      </c>
      <c r="R253" s="208">
        <f>Q253*H253</f>
        <v>0.065280000000000005</v>
      </c>
      <c r="S253" s="208">
        <v>0</v>
      </c>
      <c r="T253" s="209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0" t="s">
        <v>133</v>
      </c>
      <c r="AT253" s="210" t="s">
        <v>112</v>
      </c>
      <c r="AU253" s="210" t="s">
        <v>78</v>
      </c>
      <c r="AY253" s="19" t="s">
        <v>108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9" t="s">
        <v>76</v>
      </c>
      <c r="BK253" s="211">
        <f>ROUND(I253*H253,2)</f>
        <v>0</v>
      </c>
      <c r="BL253" s="19" t="s">
        <v>133</v>
      </c>
      <c r="BM253" s="210" t="s">
        <v>406</v>
      </c>
    </row>
    <row r="254" s="2" customFormat="1">
      <c r="A254" s="40"/>
      <c r="B254" s="41"/>
      <c r="C254" s="42"/>
      <c r="D254" s="212" t="s">
        <v>119</v>
      </c>
      <c r="E254" s="42"/>
      <c r="F254" s="213" t="s">
        <v>407</v>
      </c>
      <c r="G254" s="42"/>
      <c r="H254" s="42"/>
      <c r="I254" s="214"/>
      <c r="J254" s="42"/>
      <c r="K254" s="42"/>
      <c r="L254" s="46"/>
      <c r="M254" s="215"/>
      <c r="N254" s="216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119</v>
      </c>
      <c r="AU254" s="19" t="s">
        <v>78</v>
      </c>
    </row>
    <row r="255" s="2" customFormat="1" ht="37.8" customHeight="1">
      <c r="A255" s="40"/>
      <c r="B255" s="41"/>
      <c r="C255" s="199" t="s">
        <v>408</v>
      </c>
      <c r="D255" s="199" t="s">
        <v>112</v>
      </c>
      <c r="E255" s="200" t="s">
        <v>409</v>
      </c>
      <c r="F255" s="201" t="s">
        <v>410</v>
      </c>
      <c r="G255" s="202" t="s">
        <v>132</v>
      </c>
      <c r="H255" s="203">
        <v>2</v>
      </c>
      <c r="I255" s="204"/>
      <c r="J255" s="205">
        <f>ROUND(I255*H255,2)</f>
        <v>0</v>
      </c>
      <c r="K255" s="201" t="s">
        <v>19</v>
      </c>
      <c r="L255" s="46"/>
      <c r="M255" s="206" t="s">
        <v>19</v>
      </c>
      <c r="N255" s="207" t="s">
        <v>42</v>
      </c>
      <c r="O255" s="86"/>
      <c r="P255" s="208">
        <f>O255*H255</f>
        <v>0</v>
      </c>
      <c r="Q255" s="208">
        <v>0.021760000000000002</v>
      </c>
      <c r="R255" s="208">
        <f>Q255*H255</f>
        <v>0.043520000000000003</v>
      </c>
      <c r="S255" s="208">
        <v>0</v>
      </c>
      <c r="T255" s="209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0" t="s">
        <v>133</v>
      </c>
      <c r="AT255" s="210" t="s">
        <v>112</v>
      </c>
      <c r="AU255" s="210" t="s">
        <v>78</v>
      </c>
      <c r="AY255" s="19" t="s">
        <v>108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9" t="s">
        <v>76</v>
      </c>
      <c r="BK255" s="211">
        <f>ROUND(I255*H255,2)</f>
        <v>0</v>
      </c>
      <c r="BL255" s="19" t="s">
        <v>133</v>
      </c>
      <c r="BM255" s="210" t="s">
        <v>411</v>
      </c>
    </row>
    <row r="256" s="2" customFormat="1">
      <c r="A256" s="40"/>
      <c r="B256" s="41"/>
      <c r="C256" s="42"/>
      <c r="D256" s="212" t="s">
        <v>119</v>
      </c>
      <c r="E256" s="42"/>
      <c r="F256" s="213" t="s">
        <v>412</v>
      </c>
      <c r="G256" s="42"/>
      <c r="H256" s="42"/>
      <c r="I256" s="214"/>
      <c r="J256" s="42"/>
      <c r="K256" s="42"/>
      <c r="L256" s="46"/>
      <c r="M256" s="215"/>
      <c r="N256" s="216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119</v>
      </c>
      <c r="AU256" s="19" t="s">
        <v>78</v>
      </c>
    </row>
    <row r="257" s="2" customFormat="1" ht="33" customHeight="1">
      <c r="A257" s="40"/>
      <c r="B257" s="41"/>
      <c r="C257" s="199" t="s">
        <v>413</v>
      </c>
      <c r="D257" s="199" t="s">
        <v>112</v>
      </c>
      <c r="E257" s="200" t="s">
        <v>414</v>
      </c>
      <c r="F257" s="201" t="s">
        <v>415</v>
      </c>
      <c r="G257" s="202" t="s">
        <v>132</v>
      </c>
      <c r="H257" s="203">
        <v>2</v>
      </c>
      <c r="I257" s="204"/>
      <c r="J257" s="205">
        <f>ROUND(I257*H257,2)</f>
        <v>0</v>
      </c>
      <c r="K257" s="201" t="s">
        <v>116</v>
      </c>
      <c r="L257" s="46"/>
      <c r="M257" s="206" t="s">
        <v>19</v>
      </c>
      <c r="N257" s="207" t="s">
        <v>42</v>
      </c>
      <c r="O257" s="86"/>
      <c r="P257" s="208">
        <f>O257*H257</f>
        <v>0</v>
      </c>
      <c r="Q257" s="208">
        <v>0.02828</v>
      </c>
      <c r="R257" s="208">
        <f>Q257*H257</f>
        <v>0.056559999999999999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133</v>
      </c>
      <c r="AT257" s="210" t="s">
        <v>112</v>
      </c>
      <c r="AU257" s="210" t="s">
        <v>78</v>
      </c>
      <c r="AY257" s="19" t="s">
        <v>108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76</v>
      </c>
      <c r="BK257" s="211">
        <f>ROUND(I257*H257,2)</f>
        <v>0</v>
      </c>
      <c r="BL257" s="19" t="s">
        <v>133</v>
      </c>
      <c r="BM257" s="210" t="s">
        <v>416</v>
      </c>
    </row>
    <row r="258" s="2" customFormat="1">
      <c r="A258" s="40"/>
      <c r="B258" s="41"/>
      <c r="C258" s="42"/>
      <c r="D258" s="212" t="s">
        <v>119</v>
      </c>
      <c r="E258" s="42"/>
      <c r="F258" s="213" t="s">
        <v>417</v>
      </c>
      <c r="G258" s="42"/>
      <c r="H258" s="42"/>
      <c r="I258" s="214"/>
      <c r="J258" s="42"/>
      <c r="K258" s="42"/>
      <c r="L258" s="46"/>
      <c r="M258" s="215"/>
      <c r="N258" s="21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119</v>
      </c>
      <c r="AU258" s="19" t="s">
        <v>78</v>
      </c>
    </row>
    <row r="259" s="2" customFormat="1">
      <c r="A259" s="40"/>
      <c r="B259" s="41"/>
      <c r="C259" s="42"/>
      <c r="D259" s="217" t="s">
        <v>121</v>
      </c>
      <c r="E259" s="42"/>
      <c r="F259" s="218" t="s">
        <v>418</v>
      </c>
      <c r="G259" s="42"/>
      <c r="H259" s="42"/>
      <c r="I259" s="214"/>
      <c r="J259" s="42"/>
      <c r="K259" s="42"/>
      <c r="L259" s="46"/>
      <c r="M259" s="215"/>
      <c r="N259" s="21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121</v>
      </c>
      <c r="AU259" s="19" t="s">
        <v>78</v>
      </c>
    </row>
    <row r="260" s="2" customFormat="1" ht="33" customHeight="1">
      <c r="A260" s="40"/>
      <c r="B260" s="41"/>
      <c r="C260" s="199" t="s">
        <v>8</v>
      </c>
      <c r="D260" s="199" t="s">
        <v>112</v>
      </c>
      <c r="E260" s="200" t="s">
        <v>419</v>
      </c>
      <c r="F260" s="201" t="s">
        <v>420</v>
      </c>
      <c r="G260" s="202" t="s">
        <v>132</v>
      </c>
      <c r="H260" s="203">
        <v>1</v>
      </c>
      <c r="I260" s="204"/>
      <c r="J260" s="205">
        <f>ROUND(I260*H260,2)</f>
        <v>0</v>
      </c>
      <c r="K260" s="201" t="s">
        <v>116</v>
      </c>
      <c r="L260" s="46"/>
      <c r="M260" s="206" t="s">
        <v>19</v>
      </c>
      <c r="N260" s="207" t="s">
        <v>42</v>
      </c>
      <c r="O260" s="86"/>
      <c r="P260" s="208">
        <f>O260*H260</f>
        <v>0</v>
      </c>
      <c r="Q260" s="208">
        <v>0.034799999999999998</v>
      </c>
      <c r="R260" s="208">
        <f>Q260*H260</f>
        <v>0.034799999999999998</v>
      </c>
      <c r="S260" s="208">
        <v>0</v>
      </c>
      <c r="T260" s="209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0" t="s">
        <v>133</v>
      </c>
      <c r="AT260" s="210" t="s">
        <v>112</v>
      </c>
      <c r="AU260" s="210" t="s">
        <v>78</v>
      </c>
      <c r="AY260" s="19" t="s">
        <v>108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9" t="s">
        <v>76</v>
      </c>
      <c r="BK260" s="211">
        <f>ROUND(I260*H260,2)</f>
        <v>0</v>
      </c>
      <c r="BL260" s="19" t="s">
        <v>133</v>
      </c>
      <c r="BM260" s="210" t="s">
        <v>421</v>
      </c>
    </row>
    <row r="261" s="2" customFormat="1">
      <c r="A261" s="40"/>
      <c r="B261" s="41"/>
      <c r="C261" s="42"/>
      <c r="D261" s="212" t="s">
        <v>119</v>
      </c>
      <c r="E261" s="42"/>
      <c r="F261" s="213" t="s">
        <v>422</v>
      </c>
      <c r="G261" s="42"/>
      <c r="H261" s="42"/>
      <c r="I261" s="214"/>
      <c r="J261" s="42"/>
      <c r="K261" s="42"/>
      <c r="L261" s="46"/>
      <c r="M261" s="215"/>
      <c r="N261" s="21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119</v>
      </c>
      <c r="AU261" s="19" t="s">
        <v>78</v>
      </c>
    </row>
    <row r="262" s="2" customFormat="1">
      <c r="A262" s="40"/>
      <c r="B262" s="41"/>
      <c r="C262" s="42"/>
      <c r="D262" s="217" t="s">
        <v>121</v>
      </c>
      <c r="E262" s="42"/>
      <c r="F262" s="218" t="s">
        <v>423</v>
      </c>
      <c r="G262" s="42"/>
      <c r="H262" s="42"/>
      <c r="I262" s="214"/>
      <c r="J262" s="42"/>
      <c r="K262" s="42"/>
      <c r="L262" s="46"/>
      <c r="M262" s="215"/>
      <c r="N262" s="216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121</v>
      </c>
      <c r="AU262" s="19" t="s">
        <v>78</v>
      </c>
    </row>
    <row r="263" s="2" customFormat="1" ht="33" customHeight="1">
      <c r="A263" s="40"/>
      <c r="B263" s="41"/>
      <c r="C263" s="199" t="s">
        <v>424</v>
      </c>
      <c r="D263" s="199" t="s">
        <v>112</v>
      </c>
      <c r="E263" s="200" t="s">
        <v>425</v>
      </c>
      <c r="F263" s="201" t="s">
        <v>426</v>
      </c>
      <c r="G263" s="202" t="s">
        <v>132</v>
      </c>
      <c r="H263" s="203">
        <v>1</v>
      </c>
      <c r="I263" s="204"/>
      <c r="J263" s="205">
        <f>ROUND(I263*H263,2)</f>
        <v>0</v>
      </c>
      <c r="K263" s="201" t="s">
        <v>116</v>
      </c>
      <c r="L263" s="46"/>
      <c r="M263" s="206" t="s">
        <v>19</v>
      </c>
      <c r="N263" s="207" t="s">
        <v>42</v>
      </c>
      <c r="O263" s="86"/>
      <c r="P263" s="208">
        <f>O263*H263</f>
        <v>0</v>
      </c>
      <c r="Q263" s="208">
        <v>0.041320000000000003</v>
      </c>
      <c r="R263" s="208">
        <f>Q263*H263</f>
        <v>0.041320000000000003</v>
      </c>
      <c r="S263" s="208">
        <v>0</v>
      </c>
      <c r="T263" s="209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0" t="s">
        <v>133</v>
      </c>
      <c r="AT263" s="210" t="s">
        <v>112</v>
      </c>
      <c r="AU263" s="210" t="s">
        <v>78</v>
      </c>
      <c r="AY263" s="19" t="s">
        <v>108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9" t="s">
        <v>76</v>
      </c>
      <c r="BK263" s="211">
        <f>ROUND(I263*H263,2)</f>
        <v>0</v>
      </c>
      <c r="BL263" s="19" t="s">
        <v>133</v>
      </c>
      <c r="BM263" s="210" t="s">
        <v>427</v>
      </c>
    </row>
    <row r="264" s="2" customFormat="1">
      <c r="A264" s="40"/>
      <c r="B264" s="41"/>
      <c r="C264" s="42"/>
      <c r="D264" s="212" t="s">
        <v>119</v>
      </c>
      <c r="E264" s="42"/>
      <c r="F264" s="213" t="s">
        <v>428</v>
      </c>
      <c r="G264" s="42"/>
      <c r="H264" s="42"/>
      <c r="I264" s="214"/>
      <c r="J264" s="42"/>
      <c r="K264" s="42"/>
      <c r="L264" s="46"/>
      <c r="M264" s="215"/>
      <c r="N264" s="21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119</v>
      </c>
      <c r="AU264" s="19" t="s">
        <v>78</v>
      </c>
    </row>
    <row r="265" s="2" customFormat="1">
      <c r="A265" s="40"/>
      <c r="B265" s="41"/>
      <c r="C265" s="42"/>
      <c r="D265" s="217" t="s">
        <v>121</v>
      </c>
      <c r="E265" s="42"/>
      <c r="F265" s="218" t="s">
        <v>429</v>
      </c>
      <c r="G265" s="42"/>
      <c r="H265" s="42"/>
      <c r="I265" s="214"/>
      <c r="J265" s="42"/>
      <c r="K265" s="42"/>
      <c r="L265" s="46"/>
      <c r="M265" s="215"/>
      <c r="N265" s="216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121</v>
      </c>
      <c r="AU265" s="19" t="s">
        <v>78</v>
      </c>
    </row>
    <row r="266" s="2" customFormat="1" ht="16.5" customHeight="1">
      <c r="A266" s="40"/>
      <c r="B266" s="41"/>
      <c r="C266" s="199" t="s">
        <v>430</v>
      </c>
      <c r="D266" s="199" t="s">
        <v>112</v>
      </c>
      <c r="E266" s="200" t="s">
        <v>431</v>
      </c>
      <c r="F266" s="201" t="s">
        <v>432</v>
      </c>
      <c r="G266" s="202" t="s">
        <v>132</v>
      </c>
      <c r="H266" s="203">
        <v>19</v>
      </c>
      <c r="I266" s="204"/>
      <c r="J266" s="205">
        <f>ROUND(I266*H266,2)</f>
        <v>0</v>
      </c>
      <c r="K266" s="201" t="s">
        <v>116</v>
      </c>
      <c r="L266" s="46"/>
      <c r="M266" s="206" t="s">
        <v>19</v>
      </c>
      <c r="N266" s="207" t="s">
        <v>42</v>
      </c>
      <c r="O266" s="86"/>
      <c r="P266" s="208">
        <f>O266*H266</f>
        <v>0</v>
      </c>
      <c r="Q266" s="208">
        <v>0</v>
      </c>
      <c r="R266" s="208">
        <f>Q266*H266</f>
        <v>0</v>
      </c>
      <c r="S266" s="208">
        <v>0</v>
      </c>
      <c r="T266" s="20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0" t="s">
        <v>133</v>
      </c>
      <c r="AT266" s="210" t="s">
        <v>112</v>
      </c>
      <c r="AU266" s="210" t="s">
        <v>78</v>
      </c>
      <c r="AY266" s="19" t="s">
        <v>108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9" t="s">
        <v>76</v>
      </c>
      <c r="BK266" s="211">
        <f>ROUND(I266*H266,2)</f>
        <v>0</v>
      </c>
      <c r="BL266" s="19" t="s">
        <v>133</v>
      </c>
      <c r="BM266" s="210" t="s">
        <v>433</v>
      </c>
    </row>
    <row r="267" s="2" customFormat="1">
      <c r="A267" s="40"/>
      <c r="B267" s="41"/>
      <c r="C267" s="42"/>
      <c r="D267" s="212" t="s">
        <v>119</v>
      </c>
      <c r="E267" s="42"/>
      <c r="F267" s="213" t="s">
        <v>434</v>
      </c>
      <c r="G267" s="42"/>
      <c r="H267" s="42"/>
      <c r="I267" s="214"/>
      <c r="J267" s="42"/>
      <c r="K267" s="42"/>
      <c r="L267" s="46"/>
      <c r="M267" s="215"/>
      <c r="N267" s="21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119</v>
      </c>
      <c r="AU267" s="19" t="s">
        <v>78</v>
      </c>
    </row>
    <row r="268" s="2" customFormat="1">
      <c r="A268" s="40"/>
      <c r="B268" s="41"/>
      <c r="C268" s="42"/>
      <c r="D268" s="217" t="s">
        <v>121</v>
      </c>
      <c r="E268" s="42"/>
      <c r="F268" s="218" t="s">
        <v>435</v>
      </c>
      <c r="G268" s="42"/>
      <c r="H268" s="42"/>
      <c r="I268" s="214"/>
      <c r="J268" s="42"/>
      <c r="K268" s="42"/>
      <c r="L268" s="46"/>
      <c r="M268" s="215"/>
      <c r="N268" s="216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121</v>
      </c>
      <c r="AU268" s="19" t="s">
        <v>78</v>
      </c>
    </row>
    <row r="269" s="2" customFormat="1" ht="16.5" customHeight="1">
      <c r="A269" s="40"/>
      <c r="B269" s="41"/>
      <c r="C269" s="199" t="s">
        <v>436</v>
      </c>
      <c r="D269" s="199" t="s">
        <v>112</v>
      </c>
      <c r="E269" s="200" t="s">
        <v>431</v>
      </c>
      <c r="F269" s="201" t="s">
        <v>432</v>
      </c>
      <c r="G269" s="202" t="s">
        <v>132</v>
      </c>
      <c r="H269" s="203">
        <v>20</v>
      </c>
      <c r="I269" s="204"/>
      <c r="J269" s="205">
        <f>ROUND(I269*H269,2)</f>
        <v>0</v>
      </c>
      <c r="K269" s="201" t="s">
        <v>116</v>
      </c>
      <c r="L269" s="46"/>
      <c r="M269" s="206" t="s">
        <v>19</v>
      </c>
      <c r="N269" s="207" t="s">
        <v>42</v>
      </c>
      <c r="O269" s="86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0" t="s">
        <v>133</v>
      </c>
      <c r="AT269" s="210" t="s">
        <v>112</v>
      </c>
      <c r="AU269" s="210" t="s">
        <v>78</v>
      </c>
      <c r="AY269" s="19" t="s">
        <v>108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9" t="s">
        <v>76</v>
      </c>
      <c r="BK269" s="211">
        <f>ROUND(I269*H269,2)</f>
        <v>0</v>
      </c>
      <c r="BL269" s="19" t="s">
        <v>133</v>
      </c>
      <c r="BM269" s="210" t="s">
        <v>437</v>
      </c>
    </row>
    <row r="270" s="2" customFormat="1">
      <c r="A270" s="40"/>
      <c r="B270" s="41"/>
      <c r="C270" s="42"/>
      <c r="D270" s="212" t="s">
        <v>119</v>
      </c>
      <c r="E270" s="42"/>
      <c r="F270" s="213" t="s">
        <v>434</v>
      </c>
      <c r="G270" s="42"/>
      <c r="H270" s="42"/>
      <c r="I270" s="214"/>
      <c r="J270" s="42"/>
      <c r="K270" s="42"/>
      <c r="L270" s="46"/>
      <c r="M270" s="215"/>
      <c r="N270" s="216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119</v>
      </c>
      <c r="AU270" s="19" t="s">
        <v>78</v>
      </c>
    </row>
    <row r="271" s="2" customFormat="1">
      <c r="A271" s="40"/>
      <c r="B271" s="41"/>
      <c r="C271" s="42"/>
      <c r="D271" s="217" t="s">
        <v>121</v>
      </c>
      <c r="E271" s="42"/>
      <c r="F271" s="218" t="s">
        <v>435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121</v>
      </c>
      <c r="AU271" s="19" t="s">
        <v>78</v>
      </c>
    </row>
    <row r="272" s="2" customFormat="1" ht="16.5" customHeight="1">
      <c r="A272" s="40"/>
      <c r="B272" s="41"/>
      <c r="C272" s="199" t="s">
        <v>438</v>
      </c>
      <c r="D272" s="199" t="s">
        <v>112</v>
      </c>
      <c r="E272" s="200" t="s">
        <v>439</v>
      </c>
      <c r="F272" s="201" t="s">
        <v>440</v>
      </c>
      <c r="G272" s="202" t="s">
        <v>441</v>
      </c>
      <c r="H272" s="203">
        <v>248.69999999999999</v>
      </c>
      <c r="I272" s="204"/>
      <c r="J272" s="205">
        <f>ROUND(I272*H272,2)</f>
        <v>0</v>
      </c>
      <c r="K272" s="201" t="s">
        <v>116</v>
      </c>
      <c r="L272" s="46"/>
      <c r="M272" s="206" t="s">
        <v>19</v>
      </c>
      <c r="N272" s="207" t="s">
        <v>42</v>
      </c>
      <c r="O272" s="86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133</v>
      </c>
      <c r="AT272" s="210" t="s">
        <v>112</v>
      </c>
      <c r="AU272" s="210" t="s">
        <v>78</v>
      </c>
      <c r="AY272" s="19" t="s">
        <v>108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76</v>
      </c>
      <c r="BK272" s="211">
        <f>ROUND(I272*H272,2)</f>
        <v>0</v>
      </c>
      <c r="BL272" s="19" t="s">
        <v>133</v>
      </c>
      <c r="BM272" s="210" t="s">
        <v>442</v>
      </c>
    </row>
    <row r="273" s="2" customFormat="1">
      <c r="A273" s="40"/>
      <c r="B273" s="41"/>
      <c r="C273" s="42"/>
      <c r="D273" s="212" t="s">
        <v>119</v>
      </c>
      <c r="E273" s="42"/>
      <c r="F273" s="213" t="s">
        <v>443</v>
      </c>
      <c r="G273" s="42"/>
      <c r="H273" s="42"/>
      <c r="I273" s="214"/>
      <c r="J273" s="42"/>
      <c r="K273" s="42"/>
      <c r="L273" s="46"/>
      <c r="M273" s="215"/>
      <c r="N273" s="216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119</v>
      </c>
      <c r="AU273" s="19" t="s">
        <v>78</v>
      </c>
    </row>
    <row r="274" s="2" customFormat="1">
      <c r="A274" s="40"/>
      <c r="B274" s="41"/>
      <c r="C274" s="42"/>
      <c r="D274" s="217" t="s">
        <v>121</v>
      </c>
      <c r="E274" s="42"/>
      <c r="F274" s="218" t="s">
        <v>444</v>
      </c>
      <c r="G274" s="42"/>
      <c r="H274" s="42"/>
      <c r="I274" s="214"/>
      <c r="J274" s="42"/>
      <c r="K274" s="42"/>
      <c r="L274" s="46"/>
      <c r="M274" s="215"/>
      <c r="N274" s="216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121</v>
      </c>
      <c r="AU274" s="19" t="s">
        <v>78</v>
      </c>
    </row>
    <row r="275" s="13" customFormat="1">
      <c r="A275" s="13"/>
      <c r="B275" s="219"/>
      <c r="C275" s="220"/>
      <c r="D275" s="212" t="s">
        <v>123</v>
      </c>
      <c r="E275" s="221" t="s">
        <v>19</v>
      </c>
      <c r="F275" s="222" t="s">
        <v>445</v>
      </c>
      <c r="G275" s="220"/>
      <c r="H275" s="223">
        <v>157.5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9" t="s">
        <v>123</v>
      </c>
      <c r="AU275" s="229" t="s">
        <v>78</v>
      </c>
      <c r="AV275" s="13" t="s">
        <v>78</v>
      </c>
      <c r="AW275" s="13" t="s">
        <v>33</v>
      </c>
      <c r="AX275" s="13" t="s">
        <v>71</v>
      </c>
      <c r="AY275" s="229" t="s">
        <v>108</v>
      </c>
    </row>
    <row r="276" s="13" customFormat="1">
      <c r="A276" s="13"/>
      <c r="B276" s="219"/>
      <c r="C276" s="220"/>
      <c r="D276" s="212" t="s">
        <v>123</v>
      </c>
      <c r="E276" s="221" t="s">
        <v>19</v>
      </c>
      <c r="F276" s="222" t="s">
        <v>446</v>
      </c>
      <c r="G276" s="220"/>
      <c r="H276" s="223">
        <v>91.200000000000003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123</v>
      </c>
      <c r="AU276" s="229" t="s">
        <v>78</v>
      </c>
      <c r="AV276" s="13" t="s">
        <v>78</v>
      </c>
      <c r="AW276" s="13" t="s">
        <v>33</v>
      </c>
      <c r="AX276" s="13" t="s">
        <v>71</v>
      </c>
      <c r="AY276" s="229" t="s">
        <v>108</v>
      </c>
    </row>
    <row r="277" s="15" customFormat="1">
      <c r="A277" s="15"/>
      <c r="B277" s="240"/>
      <c r="C277" s="241"/>
      <c r="D277" s="212" t="s">
        <v>123</v>
      </c>
      <c r="E277" s="242" t="s">
        <v>19</v>
      </c>
      <c r="F277" s="243" t="s">
        <v>284</v>
      </c>
      <c r="G277" s="241"/>
      <c r="H277" s="244">
        <v>248.69999999999999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0" t="s">
        <v>123</v>
      </c>
      <c r="AU277" s="250" t="s">
        <v>78</v>
      </c>
      <c r="AV277" s="15" t="s">
        <v>117</v>
      </c>
      <c r="AW277" s="15" t="s">
        <v>33</v>
      </c>
      <c r="AX277" s="15" t="s">
        <v>76</v>
      </c>
      <c r="AY277" s="250" t="s">
        <v>108</v>
      </c>
    </row>
    <row r="278" s="2" customFormat="1" ht="24.15" customHeight="1">
      <c r="A278" s="40"/>
      <c r="B278" s="41"/>
      <c r="C278" s="199" t="s">
        <v>447</v>
      </c>
      <c r="D278" s="199" t="s">
        <v>112</v>
      </c>
      <c r="E278" s="200" t="s">
        <v>448</v>
      </c>
      <c r="F278" s="201" t="s">
        <v>449</v>
      </c>
      <c r="G278" s="202" t="s">
        <v>142</v>
      </c>
      <c r="H278" s="203">
        <v>4</v>
      </c>
      <c r="I278" s="204"/>
      <c r="J278" s="205">
        <f>ROUND(I278*H278,2)</f>
        <v>0</v>
      </c>
      <c r="K278" s="201" t="s">
        <v>116</v>
      </c>
      <c r="L278" s="46"/>
      <c r="M278" s="206" t="s">
        <v>19</v>
      </c>
      <c r="N278" s="207" t="s">
        <v>42</v>
      </c>
      <c r="O278" s="86"/>
      <c r="P278" s="208">
        <f>O278*H278</f>
        <v>0</v>
      </c>
      <c r="Q278" s="208">
        <v>0.033799999999999997</v>
      </c>
      <c r="R278" s="208">
        <f>Q278*H278</f>
        <v>0.13519999999999999</v>
      </c>
      <c r="S278" s="208">
        <v>0</v>
      </c>
      <c r="T278" s="20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0" t="s">
        <v>133</v>
      </c>
      <c r="AT278" s="210" t="s">
        <v>112</v>
      </c>
      <c r="AU278" s="210" t="s">
        <v>78</v>
      </c>
      <c r="AY278" s="19" t="s">
        <v>108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9" t="s">
        <v>76</v>
      </c>
      <c r="BK278" s="211">
        <f>ROUND(I278*H278,2)</f>
        <v>0</v>
      </c>
      <c r="BL278" s="19" t="s">
        <v>133</v>
      </c>
      <c r="BM278" s="210" t="s">
        <v>450</v>
      </c>
    </row>
    <row r="279" s="2" customFormat="1">
      <c r="A279" s="40"/>
      <c r="B279" s="41"/>
      <c r="C279" s="42"/>
      <c r="D279" s="212" t="s">
        <v>119</v>
      </c>
      <c r="E279" s="42"/>
      <c r="F279" s="213" t="s">
        <v>449</v>
      </c>
      <c r="G279" s="42"/>
      <c r="H279" s="42"/>
      <c r="I279" s="214"/>
      <c r="J279" s="42"/>
      <c r="K279" s="42"/>
      <c r="L279" s="46"/>
      <c r="M279" s="215"/>
      <c r="N279" s="216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119</v>
      </c>
      <c r="AU279" s="19" t="s">
        <v>78</v>
      </c>
    </row>
    <row r="280" s="2" customFormat="1">
      <c r="A280" s="40"/>
      <c r="B280" s="41"/>
      <c r="C280" s="42"/>
      <c r="D280" s="217" t="s">
        <v>121</v>
      </c>
      <c r="E280" s="42"/>
      <c r="F280" s="218" t="s">
        <v>451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121</v>
      </c>
      <c r="AU280" s="19" t="s">
        <v>78</v>
      </c>
    </row>
    <row r="281" s="2" customFormat="1" ht="16.5" customHeight="1">
      <c r="A281" s="40"/>
      <c r="B281" s="41"/>
      <c r="C281" s="199" t="s">
        <v>452</v>
      </c>
      <c r="D281" s="199" t="s">
        <v>112</v>
      </c>
      <c r="E281" s="200" t="s">
        <v>453</v>
      </c>
      <c r="F281" s="201" t="s">
        <v>454</v>
      </c>
      <c r="G281" s="202" t="s">
        <v>441</v>
      </c>
      <c r="H281" s="203">
        <v>157.5</v>
      </c>
      <c r="I281" s="204"/>
      <c r="J281" s="205">
        <f>ROUND(I281*H281,2)</f>
        <v>0</v>
      </c>
      <c r="K281" s="201" t="s">
        <v>116</v>
      </c>
      <c r="L281" s="46"/>
      <c r="M281" s="206" t="s">
        <v>19</v>
      </c>
      <c r="N281" s="207" t="s">
        <v>42</v>
      </c>
      <c r="O281" s="86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133</v>
      </c>
      <c r="AT281" s="210" t="s">
        <v>112</v>
      </c>
      <c r="AU281" s="210" t="s">
        <v>78</v>
      </c>
      <c r="AY281" s="19" t="s">
        <v>108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76</v>
      </c>
      <c r="BK281" s="211">
        <f>ROUND(I281*H281,2)</f>
        <v>0</v>
      </c>
      <c r="BL281" s="19" t="s">
        <v>133</v>
      </c>
      <c r="BM281" s="210" t="s">
        <v>455</v>
      </c>
    </row>
    <row r="282" s="2" customFormat="1">
      <c r="A282" s="40"/>
      <c r="B282" s="41"/>
      <c r="C282" s="42"/>
      <c r="D282" s="212" t="s">
        <v>119</v>
      </c>
      <c r="E282" s="42"/>
      <c r="F282" s="213" t="s">
        <v>456</v>
      </c>
      <c r="G282" s="42"/>
      <c r="H282" s="42"/>
      <c r="I282" s="214"/>
      <c r="J282" s="42"/>
      <c r="K282" s="42"/>
      <c r="L282" s="46"/>
      <c r="M282" s="215"/>
      <c r="N282" s="21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119</v>
      </c>
      <c r="AU282" s="19" t="s">
        <v>78</v>
      </c>
    </row>
    <row r="283" s="2" customFormat="1">
      <c r="A283" s="40"/>
      <c r="B283" s="41"/>
      <c r="C283" s="42"/>
      <c r="D283" s="217" t="s">
        <v>121</v>
      </c>
      <c r="E283" s="42"/>
      <c r="F283" s="218" t="s">
        <v>457</v>
      </c>
      <c r="G283" s="42"/>
      <c r="H283" s="42"/>
      <c r="I283" s="214"/>
      <c r="J283" s="42"/>
      <c r="K283" s="42"/>
      <c r="L283" s="46"/>
      <c r="M283" s="215"/>
      <c r="N283" s="216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121</v>
      </c>
      <c r="AU283" s="19" t="s">
        <v>78</v>
      </c>
    </row>
    <row r="284" s="14" customFormat="1">
      <c r="A284" s="14"/>
      <c r="B284" s="230"/>
      <c r="C284" s="231"/>
      <c r="D284" s="212" t="s">
        <v>123</v>
      </c>
      <c r="E284" s="232" t="s">
        <v>19</v>
      </c>
      <c r="F284" s="233" t="s">
        <v>458</v>
      </c>
      <c r="G284" s="231"/>
      <c r="H284" s="232" t="s">
        <v>19</v>
      </c>
      <c r="I284" s="234"/>
      <c r="J284" s="231"/>
      <c r="K284" s="231"/>
      <c r="L284" s="235"/>
      <c r="M284" s="236"/>
      <c r="N284" s="237"/>
      <c r="O284" s="237"/>
      <c r="P284" s="237"/>
      <c r="Q284" s="237"/>
      <c r="R284" s="237"/>
      <c r="S284" s="237"/>
      <c r="T284" s="23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9" t="s">
        <v>123</v>
      </c>
      <c r="AU284" s="239" t="s">
        <v>78</v>
      </c>
      <c r="AV284" s="14" t="s">
        <v>76</v>
      </c>
      <c r="AW284" s="14" t="s">
        <v>33</v>
      </c>
      <c r="AX284" s="14" t="s">
        <v>71</v>
      </c>
      <c r="AY284" s="239" t="s">
        <v>108</v>
      </c>
    </row>
    <row r="285" s="13" customFormat="1">
      <c r="A285" s="13"/>
      <c r="B285" s="219"/>
      <c r="C285" s="220"/>
      <c r="D285" s="212" t="s">
        <v>123</v>
      </c>
      <c r="E285" s="221" t="s">
        <v>19</v>
      </c>
      <c r="F285" s="222" t="s">
        <v>459</v>
      </c>
      <c r="G285" s="220"/>
      <c r="H285" s="223">
        <v>157.5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9" t="s">
        <v>123</v>
      </c>
      <c r="AU285" s="229" t="s">
        <v>78</v>
      </c>
      <c r="AV285" s="13" t="s">
        <v>78</v>
      </c>
      <c r="AW285" s="13" t="s">
        <v>33</v>
      </c>
      <c r="AX285" s="13" t="s">
        <v>76</v>
      </c>
      <c r="AY285" s="229" t="s">
        <v>108</v>
      </c>
    </row>
    <row r="286" s="2" customFormat="1" ht="16.5" customHeight="1">
      <c r="A286" s="40"/>
      <c r="B286" s="41"/>
      <c r="C286" s="199" t="s">
        <v>109</v>
      </c>
      <c r="D286" s="199" t="s">
        <v>112</v>
      </c>
      <c r="E286" s="200" t="s">
        <v>460</v>
      </c>
      <c r="F286" s="201" t="s">
        <v>461</v>
      </c>
      <c r="G286" s="202" t="s">
        <v>334</v>
      </c>
      <c r="H286" s="203">
        <v>0.50700000000000001</v>
      </c>
      <c r="I286" s="204"/>
      <c r="J286" s="205">
        <f>ROUND(I286*H286,2)</f>
        <v>0</v>
      </c>
      <c r="K286" s="201" t="s">
        <v>116</v>
      </c>
      <c r="L286" s="46"/>
      <c r="M286" s="206" t="s">
        <v>19</v>
      </c>
      <c r="N286" s="207" t="s">
        <v>42</v>
      </c>
      <c r="O286" s="86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0" t="s">
        <v>133</v>
      </c>
      <c r="AT286" s="210" t="s">
        <v>112</v>
      </c>
      <c r="AU286" s="210" t="s">
        <v>78</v>
      </c>
      <c r="AY286" s="19" t="s">
        <v>108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9" t="s">
        <v>76</v>
      </c>
      <c r="BK286" s="211">
        <f>ROUND(I286*H286,2)</f>
        <v>0</v>
      </c>
      <c r="BL286" s="19" t="s">
        <v>133</v>
      </c>
      <c r="BM286" s="210" t="s">
        <v>462</v>
      </c>
    </row>
    <row r="287" s="2" customFormat="1">
      <c r="A287" s="40"/>
      <c r="B287" s="41"/>
      <c r="C287" s="42"/>
      <c r="D287" s="212" t="s">
        <v>119</v>
      </c>
      <c r="E287" s="42"/>
      <c r="F287" s="213" t="s">
        <v>463</v>
      </c>
      <c r="G287" s="42"/>
      <c r="H287" s="42"/>
      <c r="I287" s="214"/>
      <c r="J287" s="42"/>
      <c r="K287" s="42"/>
      <c r="L287" s="46"/>
      <c r="M287" s="215"/>
      <c r="N287" s="21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119</v>
      </c>
      <c r="AU287" s="19" t="s">
        <v>78</v>
      </c>
    </row>
    <row r="288" s="2" customFormat="1">
      <c r="A288" s="40"/>
      <c r="B288" s="41"/>
      <c r="C288" s="42"/>
      <c r="D288" s="217" t="s">
        <v>121</v>
      </c>
      <c r="E288" s="42"/>
      <c r="F288" s="218" t="s">
        <v>464</v>
      </c>
      <c r="G288" s="42"/>
      <c r="H288" s="42"/>
      <c r="I288" s="214"/>
      <c r="J288" s="42"/>
      <c r="K288" s="42"/>
      <c r="L288" s="46"/>
      <c r="M288" s="215"/>
      <c r="N288" s="21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121</v>
      </c>
      <c r="AU288" s="19" t="s">
        <v>78</v>
      </c>
    </row>
    <row r="289" s="2" customFormat="1" ht="16.5" customHeight="1">
      <c r="A289" s="40"/>
      <c r="B289" s="41"/>
      <c r="C289" s="199" t="s">
        <v>465</v>
      </c>
      <c r="D289" s="199" t="s">
        <v>112</v>
      </c>
      <c r="E289" s="200" t="s">
        <v>466</v>
      </c>
      <c r="F289" s="201" t="s">
        <v>467</v>
      </c>
      <c r="G289" s="202" t="s">
        <v>132</v>
      </c>
      <c r="H289" s="203">
        <v>4</v>
      </c>
      <c r="I289" s="204"/>
      <c r="J289" s="205">
        <f>ROUND(I289*H289,2)</f>
        <v>0</v>
      </c>
      <c r="K289" s="201" t="s">
        <v>19</v>
      </c>
      <c r="L289" s="46"/>
      <c r="M289" s="206" t="s">
        <v>19</v>
      </c>
      <c r="N289" s="207" t="s">
        <v>42</v>
      </c>
      <c r="O289" s="86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0" t="s">
        <v>133</v>
      </c>
      <c r="AT289" s="210" t="s">
        <v>112</v>
      </c>
      <c r="AU289" s="210" t="s">
        <v>78</v>
      </c>
      <c r="AY289" s="19" t="s">
        <v>108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9" t="s">
        <v>76</v>
      </c>
      <c r="BK289" s="211">
        <f>ROUND(I289*H289,2)</f>
        <v>0</v>
      </c>
      <c r="BL289" s="19" t="s">
        <v>133</v>
      </c>
      <c r="BM289" s="210" t="s">
        <v>468</v>
      </c>
    </row>
    <row r="290" s="2" customFormat="1">
      <c r="A290" s="40"/>
      <c r="B290" s="41"/>
      <c r="C290" s="42"/>
      <c r="D290" s="212" t="s">
        <v>119</v>
      </c>
      <c r="E290" s="42"/>
      <c r="F290" s="213" t="s">
        <v>467</v>
      </c>
      <c r="G290" s="42"/>
      <c r="H290" s="42"/>
      <c r="I290" s="214"/>
      <c r="J290" s="42"/>
      <c r="K290" s="42"/>
      <c r="L290" s="46"/>
      <c r="M290" s="215"/>
      <c r="N290" s="216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119</v>
      </c>
      <c r="AU290" s="19" t="s">
        <v>78</v>
      </c>
    </row>
    <row r="291" s="2" customFormat="1" ht="16.5" customHeight="1">
      <c r="A291" s="40"/>
      <c r="B291" s="41"/>
      <c r="C291" s="199" t="s">
        <v>469</v>
      </c>
      <c r="D291" s="199" t="s">
        <v>112</v>
      </c>
      <c r="E291" s="200" t="s">
        <v>470</v>
      </c>
      <c r="F291" s="201" t="s">
        <v>471</v>
      </c>
      <c r="G291" s="202" t="s">
        <v>132</v>
      </c>
      <c r="H291" s="203">
        <v>4</v>
      </c>
      <c r="I291" s="204"/>
      <c r="J291" s="205">
        <f>ROUND(I291*H291,2)</f>
        <v>0</v>
      </c>
      <c r="K291" s="201" t="s">
        <v>19</v>
      </c>
      <c r="L291" s="46"/>
      <c r="M291" s="206" t="s">
        <v>19</v>
      </c>
      <c r="N291" s="207" t="s">
        <v>42</v>
      </c>
      <c r="O291" s="86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0" t="s">
        <v>133</v>
      </c>
      <c r="AT291" s="210" t="s">
        <v>112</v>
      </c>
      <c r="AU291" s="210" t="s">
        <v>78</v>
      </c>
      <c r="AY291" s="19" t="s">
        <v>108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9" t="s">
        <v>76</v>
      </c>
      <c r="BK291" s="211">
        <f>ROUND(I291*H291,2)</f>
        <v>0</v>
      </c>
      <c r="BL291" s="19" t="s">
        <v>133</v>
      </c>
      <c r="BM291" s="210" t="s">
        <v>472</v>
      </c>
    </row>
    <row r="292" s="2" customFormat="1">
      <c r="A292" s="40"/>
      <c r="B292" s="41"/>
      <c r="C292" s="42"/>
      <c r="D292" s="212" t="s">
        <v>119</v>
      </c>
      <c r="E292" s="42"/>
      <c r="F292" s="213" t="s">
        <v>471</v>
      </c>
      <c r="G292" s="42"/>
      <c r="H292" s="42"/>
      <c r="I292" s="214"/>
      <c r="J292" s="42"/>
      <c r="K292" s="42"/>
      <c r="L292" s="46"/>
      <c r="M292" s="215"/>
      <c r="N292" s="216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119</v>
      </c>
      <c r="AU292" s="19" t="s">
        <v>78</v>
      </c>
    </row>
    <row r="293" s="2" customFormat="1" ht="16.5" customHeight="1">
      <c r="A293" s="40"/>
      <c r="B293" s="41"/>
      <c r="C293" s="199" t="s">
        <v>473</v>
      </c>
      <c r="D293" s="199" t="s">
        <v>112</v>
      </c>
      <c r="E293" s="200" t="s">
        <v>474</v>
      </c>
      <c r="F293" s="201" t="s">
        <v>475</v>
      </c>
      <c r="G293" s="202" t="s">
        <v>132</v>
      </c>
      <c r="H293" s="203">
        <v>16</v>
      </c>
      <c r="I293" s="204"/>
      <c r="J293" s="205">
        <f>ROUND(I293*H293,2)</f>
        <v>0</v>
      </c>
      <c r="K293" s="201" t="s">
        <v>19</v>
      </c>
      <c r="L293" s="46"/>
      <c r="M293" s="206" t="s">
        <v>19</v>
      </c>
      <c r="N293" s="207" t="s">
        <v>42</v>
      </c>
      <c r="O293" s="86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0" t="s">
        <v>133</v>
      </c>
      <c r="AT293" s="210" t="s">
        <v>112</v>
      </c>
      <c r="AU293" s="210" t="s">
        <v>78</v>
      </c>
      <c r="AY293" s="19" t="s">
        <v>108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9" t="s">
        <v>76</v>
      </c>
      <c r="BK293" s="211">
        <f>ROUND(I293*H293,2)</f>
        <v>0</v>
      </c>
      <c r="BL293" s="19" t="s">
        <v>133</v>
      </c>
      <c r="BM293" s="210" t="s">
        <v>476</v>
      </c>
    </row>
    <row r="294" s="2" customFormat="1">
      <c r="A294" s="40"/>
      <c r="B294" s="41"/>
      <c r="C294" s="42"/>
      <c r="D294" s="212" t="s">
        <v>119</v>
      </c>
      <c r="E294" s="42"/>
      <c r="F294" s="213" t="s">
        <v>475</v>
      </c>
      <c r="G294" s="42"/>
      <c r="H294" s="42"/>
      <c r="I294" s="214"/>
      <c r="J294" s="42"/>
      <c r="K294" s="42"/>
      <c r="L294" s="46"/>
      <c r="M294" s="215"/>
      <c r="N294" s="21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119</v>
      </c>
      <c r="AU294" s="19" t="s">
        <v>78</v>
      </c>
    </row>
    <row r="295" s="2" customFormat="1" ht="24.15" customHeight="1">
      <c r="A295" s="40"/>
      <c r="B295" s="41"/>
      <c r="C295" s="199" t="s">
        <v>477</v>
      </c>
      <c r="D295" s="199" t="s">
        <v>112</v>
      </c>
      <c r="E295" s="200" t="s">
        <v>478</v>
      </c>
      <c r="F295" s="201" t="s">
        <v>479</v>
      </c>
      <c r="G295" s="202" t="s">
        <v>132</v>
      </c>
      <c r="H295" s="203">
        <v>16</v>
      </c>
      <c r="I295" s="204"/>
      <c r="J295" s="205">
        <f>ROUND(I295*H295,2)</f>
        <v>0</v>
      </c>
      <c r="K295" s="201" t="s">
        <v>19</v>
      </c>
      <c r="L295" s="46"/>
      <c r="M295" s="206" t="s">
        <v>19</v>
      </c>
      <c r="N295" s="207" t="s">
        <v>42</v>
      </c>
      <c r="O295" s="86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0" t="s">
        <v>133</v>
      </c>
      <c r="AT295" s="210" t="s">
        <v>112</v>
      </c>
      <c r="AU295" s="210" t="s">
        <v>78</v>
      </c>
      <c r="AY295" s="19" t="s">
        <v>108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9" t="s">
        <v>76</v>
      </c>
      <c r="BK295" s="211">
        <f>ROUND(I295*H295,2)</f>
        <v>0</v>
      </c>
      <c r="BL295" s="19" t="s">
        <v>133</v>
      </c>
      <c r="BM295" s="210" t="s">
        <v>480</v>
      </c>
    </row>
    <row r="296" s="2" customFormat="1">
      <c r="A296" s="40"/>
      <c r="B296" s="41"/>
      <c r="C296" s="42"/>
      <c r="D296" s="212" t="s">
        <v>119</v>
      </c>
      <c r="E296" s="42"/>
      <c r="F296" s="213" t="s">
        <v>479</v>
      </c>
      <c r="G296" s="42"/>
      <c r="H296" s="42"/>
      <c r="I296" s="214"/>
      <c r="J296" s="42"/>
      <c r="K296" s="42"/>
      <c r="L296" s="46"/>
      <c r="M296" s="215"/>
      <c r="N296" s="216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119</v>
      </c>
      <c r="AU296" s="19" t="s">
        <v>78</v>
      </c>
    </row>
    <row r="297" s="12" customFormat="1" ht="22.8" customHeight="1">
      <c r="A297" s="12"/>
      <c r="B297" s="183"/>
      <c r="C297" s="184"/>
      <c r="D297" s="185" t="s">
        <v>70</v>
      </c>
      <c r="E297" s="197" t="s">
        <v>481</v>
      </c>
      <c r="F297" s="197" t="s">
        <v>482</v>
      </c>
      <c r="G297" s="184"/>
      <c r="H297" s="184"/>
      <c r="I297" s="187"/>
      <c r="J297" s="198">
        <f>BK297</f>
        <v>0</v>
      </c>
      <c r="K297" s="184"/>
      <c r="L297" s="189"/>
      <c r="M297" s="190"/>
      <c r="N297" s="191"/>
      <c r="O297" s="191"/>
      <c r="P297" s="192">
        <f>SUM(P298:P306)</f>
        <v>0</v>
      </c>
      <c r="Q297" s="191"/>
      <c r="R297" s="192">
        <f>SUM(R298:R306)</f>
        <v>0.0026000000000000003</v>
      </c>
      <c r="S297" s="191"/>
      <c r="T297" s="193">
        <f>SUM(T298:T306)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4" t="s">
        <v>78</v>
      </c>
      <c r="AT297" s="195" t="s">
        <v>70</v>
      </c>
      <c r="AU297" s="195" t="s">
        <v>76</v>
      </c>
      <c r="AY297" s="194" t="s">
        <v>108</v>
      </c>
      <c r="BK297" s="196">
        <f>SUM(BK298:BK306)</f>
        <v>0</v>
      </c>
    </row>
    <row r="298" s="2" customFormat="1" ht="16.5" customHeight="1">
      <c r="A298" s="40"/>
      <c r="B298" s="41"/>
      <c r="C298" s="199" t="s">
        <v>483</v>
      </c>
      <c r="D298" s="199" t="s">
        <v>112</v>
      </c>
      <c r="E298" s="200" t="s">
        <v>484</v>
      </c>
      <c r="F298" s="201" t="s">
        <v>485</v>
      </c>
      <c r="G298" s="202" t="s">
        <v>115</v>
      </c>
      <c r="H298" s="203">
        <v>20</v>
      </c>
      <c r="I298" s="204"/>
      <c r="J298" s="205">
        <f>ROUND(I298*H298,2)</f>
        <v>0</v>
      </c>
      <c r="K298" s="201" t="s">
        <v>116</v>
      </c>
      <c r="L298" s="46"/>
      <c r="M298" s="206" t="s">
        <v>19</v>
      </c>
      <c r="N298" s="207" t="s">
        <v>42</v>
      </c>
      <c r="O298" s="86"/>
      <c r="P298" s="208">
        <f>O298*H298</f>
        <v>0</v>
      </c>
      <c r="Q298" s="208">
        <v>4.0000000000000003E-05</v>
      </c>
      <c r="R298" s="208">
        <f>Q298*H298</f>
        <v>0.00080000000000000004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133</v>
      </c>
      <c r="AT298" s="210" t="s">
        <v>112</v>
      </c>
      <c r="AU298" s="210" t="s">
        <v>78</v>
      </c>
      <c r="AY298" s="19" t="s">
        <v>108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76</v>
      </c>
      <c r="BK298" s="211">
        <f>ROUND(I298*H298,2)</f>
        <v>0</v>
      </c>
      <c r="BL298" s="19" t="s">
        <v>133</v>
      </c>
      <c r="BM298" s="210" t="s">
        <v>486</v>
      </c>
    </row>
    <row r="299" s="2" customFormat="1">
      <c r="A299" s="40"/>
      <c r="B299" s="41"/>
      <c r="C299" s="42"/>
      <c r="D299" s="212" t="s">
        <v>119</v>
      </c>
      <c r="E299" s="42"/>
      <c r="F299" s="213" t="s">
        <v>487</v>
      </c>
      <c r="G299" s="42"/>
      <c r="H299" s="42"/>
      <c r="I299" s="214"/>
      <c r="J299" s="42"/>
      <c r="K299" s="42"/>
      <c r="L299" s="46"/>
      <c r="M299" s="215"/>
      <c r="N299" s="21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119</v>
      </c>
      <c r="AU299" s="19" t="s">
        <v>78</v>
      </c>
    </row>
    <row r="300" s="2" customFormat="1">
      <c r="A300" s="40"/>
      <c r="B300" s="41"/>
      <c r="C300" s="42"/>
      <c r="D300" s="217" t="s">
        <v>121</v>
      </c>
      <c r="E300" s="42"/>
      <c r="F300" s="218" t="s">
        <v>488</v>
      </c>
      <c r="G300" s="42"/>
      <c r="H300" s="42"/>
      <c r="I300" s="214"/>
      <c r="J300" s="42"/>
      <c r="K300" s="42"/>
      <c r="L300" s="46"/>
      <c r="M300" s="215"/>
      <c r="N300" s="21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121</v>
      </c>
      <c r="AU300" s="19" t="s">
        <v>78</v>
      </c>
    </row>
    <row r="301" s="2" customFormat="1" ht="16.5" customHeight="1">
      <c r="A301" s="40"/>
      <c r="B301" s="41"/>
      <c r="C301" s="199" t="s">
        <v>489</v>
      </c>
      <c r="D301" s="199" t="s">
        <v>112</v>
      </c>
      <c r="E301" s="200" t="s">
        <v>490</v>
      </c>
      <c r="F301" s="201" t="s">
        <v>491</v>
      </c>
      <c r="G301" s="202" t="s">
        <v>115</v>
      </c>
      <c r="H301" s="203">
        <v>20</v>
      </c>
      <c r="I301" s="204"/>
      <c r="J301" s="205">
        <f>ROUND(I301*H301,2)</f>
        <v>0</v>
      </c>
      <c r="K301" s="201" t="s">
        <v>116</v>
      </c>
      <c r="L301" s="46"/>
      <c r="M301" s="206" t="s">
        <v>19</v>
      </c>
      <c r="N301" s="207" t="s">
        <v>42</v>
      </c>
      <c r="O301" s="86"/>
      <c r="P301" s="208">
        <f>O301*H301</f>
        <v>0</v>
      </c>
      <c r="Q301" s="208">
        <v>3.0000000000000001E-05</v>
      </c>
      <c r="R301" s="208">
        <f>Q301*H301</f>
        <v>0.00060000000000000006</v>
      </c>
      <c r="S301" s="208">
        <v>0</v>
      </c>
      <c r="T301" s="209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0" t="s">
        <v>133</v>
      </c>
      <c r="AT301" s="210" t="s">
        <v>112</v>
      </c>
      <c r="AU301" s="210" t="s">
        <v>78</v>
      </c>
      <c r="AY301" s="19" t="s">
        <v>108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9" t="s">
        <v>76</v>
      </c>
      <c r="BK301" s="211">
        <f>ROUND(I301*H301,2)</f>
        <v>0</v>
      </c>
      <c r="BL301" s="19" t="s">
        <v>133</v>
      </c>
      <c r="BM301" s="210" t="s">
        <v>492</v>
      </c>
    </row>
    <row r="302" s="2" customFormat="1">
      <c r="A302" s="40"/>
      <c r="B302" s="41"/>
      <c r="C302" s="42"/>
      <c r="D302" s="212" t="s">
        <v>119</v>
      </c>
      <c r="E302" s="42"/>
      <c r="F302" s="213" t="s">
        <v>493</v>
      </c>
      <c r="G302" s="42"/>
      <c r="H302" s="42"/>
      <c r="I302" s="214"/>
      <c r="J302" s="42"/>
      <c r="K302" s="42"/>
      <c r="L302" s="46"/>
      <c r="M302" s="215"/>
      <c r="N302" s="216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119</v>
      </c>
      <c r="AU302" s="19" t="s">
        <v>78</v>
      </c>
    </row>
    <row r="303" s="2" customFormat="1">
      <c r="A303" s="40"/>
      <c r="B303" s="41"/>
      <c r="C303" s="42"/>
      <c r="D303" s="217" t="s">
        <v>121</v>
      </c>
      <c r="E303" s="42"/>
      <c r="F303" s="218" t="s">
        <v>494</v>
      </c>
      <c r="G303" s="42"/>
      <c r="H303" s="42"/>
      <c r="I303" s="214"/>
      <c r="J303" s="42"/>
      <c r="K303" s="42"/>
      <c r="L303" s="46"/>
      <c r="M303" s="215"/>
      <c r="N303" s="216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121</v>
      </c>
      <c r="AU303" s="19" t="s">
        <v>78</v>
      </c>
    </row>
    <row r="304" s="2" customFormat="1" ht="16.5" customHeight="1">
      <c r="A304" s="40"/>
      <c r="B304" s="41"/>
      <c r="C304" s="199" t="s">
        <v>495</v>
      </c>
      <c r="D304" s="199" t="s">
        <v>112</v>
      </c>
      <c r="E304" s="200" t="s">
        <v>496</v>
      </c>
      <c r="F304" s="201" t="s">
        <v>497</v>
      </c>
      <c r="G304" s="202" t="s">
        <v>115</v>
      </c>
      <c r="H304" s="203">
        <v>20</v>
      </c>
      <c r="I304" s="204"/>
      <c r="J304" s="205">
        <f>ROUND(I304*H304,2)</f>
        <v>0</v>
      </c>
      <c r="K304" s="201" t="s">
        <v>116</v>
      </c>
      <c r="L304" s="46"/>
      <c r="M304" s="206" t="s">
        <v>19</v>
      </c>
      <c r="N304" s="207" t="s">
        <v>42</v>
      </c>
      <c r="O304" s="86"/>
      <c r="P304" s="208">
        <f>O304*H304</f>
        <v>0</v>
      </c>
      <c r="Q304" s="208">
        <v>6.0000000000000002E-05</v>
      </c>
      <c r="R304" s="208">
        <f>Q304*H304</f>
        <v>0.0012000000000000001</v>
      </c>
      <c r="S304" s="208">
        <v>0</v>
      </c>
      <c r="T304" s="209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0" t="s">
        <v>133</v>
      </c>
      <c r="AT304" s="210" t="s">
        <v>112</v>
      </c>
      <c r="AU304" s="210" t="s">
        <v>78</v>
      </c>
      <c r="AY304" s="19" t="s">
        <v>108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9" t="s">
        <v>76</v>
      </c>
      <c r="BK304" s="211">
        <f>ROUND(I304*H304,2)</f>
        <v>0</v>
      </c>
      <c r="BL304" s="19" t="s">
        <v>133</v>
      </c>
      <c r="BM304" s="210" t="s">
        <v>498</v>
      </c>
    </row>
    <row r="305" s="2" customFormat="1">
      <c r="A305" s="40"/>
      <c r="B305" s="41"/>
      <c r="C305" s="42"/>
      <c r="D305" s="212" t="s">
        <v>119</v>
      </c>
      <c r="E305" s="42"/>
      <c r="F305" s="213" t="s">
        <v>499</v>
      </c>
      <c r="G305" s="42"/>
      <c r="H305" s="42"/>
      <c r="I305" s="214"/>
      <c r="J305" s="42"/>
      <c r="K305" s="42"/>
      <c r="L305" s="46"/>
      <c r="M305" s="215"/>
      <c r="N305" s="21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119</v>
      </c>
      <c r="AU305" s="19" t="s">
        <v>78</v>
      </c>
    </row>
    <row r="306" s="2" customFormat="1">
      <c r="A306" s="40"/>
      <c r="B306" s="41"/>
      <c r="C306" s="42"/>
      <c r="D306" s="217" t="s">
        <v>121</v>
      </c>
      <c r="E306" s="42"/>
      <c r="F306" s="218" t="s">
        <v>500</v>
      </c>
      <c r="G306" s="42"/>
      <c r="H306" s="42"/>
      <c r="I306" s="214"/>
      <c r="J306" s="42"/>
      <c r="K306" s="42"/>
      <c r="L306" s="46"/>
      <c r="M306" s="251"/>
      <c r="N306" s="252"/>
      <c r="O306" s="253"/>
      <c r="P306" s="253"/>
      <c r="Q306" s="253"/>
      <c r="R306" s="253"/>
      <c r="S306" s="253"/>
      <c r="T306" s="254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121</v>
      </c>
      <c r="AU306" s="19" t="s">
        <v>78</v>
      </c>
    </row>
    <row r="307" s="2" customFormat="1" ht="6.96" customHeight="1">
      <c r="A307" s="40"/>
      <c r="B307" s="61"/>
      <c r="C307" s="62"/>
      <c r="D307" s="62"/>
      <c r="E307" s="62"/>
      <c r="F307" s="62"/>
      <c r="G307" s="62"/>
      <c r="H307" s="62"/>
      <c r="I307" s="62"/>
      <c r="J307" s="62"/>
      <c r="K307" s="62"/>
      <c r="L307" s="46"/>
      <c r="M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</row>
  </sheetData>
  <sheetProtection sheet="1" autoFilter="0" formatColumns="0" formatRows="0" objects="1" scenarios="1" spinCount="100000" saltValue="ZNPSB10X7pdVmvJMHubB80rtm/QFG623T8KirPoHD/aCfmw3OfWypISz1p01/oQH1pAzaExSTxVQJ9S9kvdzUw==" hashValue="lHM6Sx/L9w/9y+/yMoYt9EAfzydQn9Tvq7Z0JXx6ETBCvqwG36Njgf3Cc2yZx6EO4sB90yB+0SsnqguBTwQqHQ==" algorithmName="SHA-512" password="CC35"/>
  <autoFilter ref="C81:K306"/>
  <mergeCells count="6">
    <mergeCell ref="E7:H7"/>
    <mergeCell ref="E16:H16"/>
    <mergeCell ref="E25:H25"/>
    <mergeCell ref="E46:H46"/>
    <mergeCell ref="E74:H74"/>
    <mergeCell ref="L2:V2"/>
  </mergeCells>
  <hyperlinks>
    <hyperlink ref="F87" r:id="rId1" display="https://podminky.urs.cz/item/CS_URS_2023_01/977151212"/>
    <hyperlink ref="F93" r:id="rId2" display="https://podminky.urs.cz/item/CS_URS_2023_01/727112022"/>
    <hyperlink ref="F97" r:id="rId3" display="https://podminky.urs.cz/item/CS_URS_2023_01/732331634"/>
    <hyperlink ref="F100" r:id="rId4" display="https://podminky.urs.cz/item/CS_URS_2023_01/732331771"/>
    <hyperlink ref="F103" r:id="rId5" display="https://podminky.urs.cz/item/CS_URS_2023_01/732331772"/>
    <hyperlink ref="F106" r:id="rId6" display="https://podminky.urs.cz/item/CS_URS_2023_01/732331778"/>
    <hyperlink ref="F161" r:id="rId7" display="https://podminky.urs.cz/item/CS_URS_2023_01/733110806"/>
    <hyperlink ref="F164" r:id="rId8" display="https://podminky.urs.cz/item/CS_URS_2023_01/733111117"/>
    <hyperlink ref="F168" r:id="rId9" display="https://podminky.urs.cz/item/CS_URS_2023_01/733223301"/>
    <hyperlink ref="F177" r:id="rId10" display="https://podminky.urs.cz/item/CS_URS_2023_01/733223302"/>
    <hyperlink ref="F186" r:id="rId11" display="https://podminky.urs.cz/item/CS_URS_2023_01/733223303"/>
    <hyperlink ref="F195" r:id="rId12" display="https://podminky.urs.cz/item/CS_URS_2023_01/733223304"/>
    <hyperlink ref="F203" r:id="rId13" display="https://podminky.urs.cz/item/CS_URS_2023_01/733291101"/>
    <hyperlink ref="F207" r:id="rId14" display="https://podminky.urs.cz/item/CS_URS_2023_01/733811251"/>
    <hyperlink ref="F211" r:id="rId15" display="https://podminky.urs.cz/item/CS_URS_2023_01/733811252"/>
    <hyperlink ref="F214" r:id="rId16" display="https://podminky.urs.cz/item/CS_URS_2023_01/733811252"/>
    <hyperlink ref="F218" r:id="rId17" display="https://podminky.urs.cz/item/CS_URS_2023_01/998733103"/>
    <hyperlink ref="F221" r:id="rId18" display="https://podminky.urs.cz/item/CS_URS_2023_01/998733104"/>
    <hyperlink ref="F227" r:id="rId19" display="https://podminky.urs.cz/item/CS_URS_2023_01/734221686"/>
    <hyperlink ref="F230" r:id="rId20" display="https://podminky.urs.cz/item/CS_URS_2023_01/734261407"/>
    <hyperlink ref="F233" r:id="rId21" display="https://podminky.urs.cz/item/CS_URS_2023_01/734291264"/>
    <hyperlink ref="F236" r:id="rId22" display="https://podminky.urs.cz/item/CS_URS_2023_01/734292715"/>
    <hyperlink ref="F239" r:id="rId23" display="https://podminky.urs.cz/item/CS_URS_2023_01/734292715"/>
    <hyperlink ref="F243" r:id="rId24" display="https://podminky.urs.cz/item/CS_URS_2023_01/735000911"/>
    <hyperlink ref="F246" r:id="rId25" display="https://podminky.urs.cz/item/CS_URS_2023_01/735000912"/>
    <hyperlink ref="F259" r:id="rId26" display="https://podminky.urs.cz/item/CS_URS_2023_01/735152575"/>
    <hyperlink ref="F262" r:id="rId27" display="https://podminky.urs.cz/item/CS_URS_2023_01/735152577"/>
    <hyperlink ref="F265" r:id="rId28" display="https://podminky.urs.cz/item/CS_URS_2023_01/735152579"/>
    <hyperlink ref="F268" r:id="rId29" display="https://podminky.urs.cz/item/CS_URS_2023_01/735191905"/>
    <hyperlink ref="F271" r:id="rId30" display="https://podminky.urs.cz/item/CS_URS_2023_01/735191905"/>
    <hyperlink ref="F274" r:id="rId31" display="https://podminky.urs.cz/item/CS_URS_2023_01/735191910"/>
    <hyperlink ref="F280" r:id="rId32" display="https://podminky.urs.cz/item/CS_URS_2023_01/735412317"/>
    <hyperlink ref="F283" r:id="rId33" display="https://podminky.urs.cz/item/CS_URS_2023_01/735494811"/>
    <hyperlink ref="F288" r:id="rId34" display="https://podminky.urs.cz/item/CS_URS_2023_01/998735103"/>
    <hyperlink ref="F300" r:id="rId35" display="https://podminky.urs.cz/item/CS_URS_2023_01/783664551"/>
    <hyperlink ref="F303" r:id="rId36" display="https://podminky.urs.cz/item/CS_URS_2023_01/783667601"/>
    <hyperlink ref="F306" r:id="rId37" display="https://podminky.urs.cz/item/CS_URS_2023_01/783667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6" customFormat="1" ht="45" customHeight="1">
      <c r="B3" s="259"/>
      <c r="C3" s="260" t="s">
        <v>501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502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503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504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505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506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507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508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509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510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511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75</v>
      </c>
      <c r="F18" s="266" t="s">
        <v>512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513</v>
      </c>
      <c r="F19" s="266" t="s">
        <v>514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515</v>
      </c>
      <c r="F20" s="266" t="s">
        <v>516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517</v>
      </c>
      <c r="F21" s="266" t="s">
        <v>518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519</v>
      </c>
      <c r="F22" s="266" t="s">
        <v>520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521</v>
      </c>
      <c r="F23" s="266" t="s">
        <v>522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523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524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525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526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527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528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529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530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531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94</v>
      </c>
      <c r="F36" s="266"/>
      <c r="G36" s="266" t="s">
        <v>532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533</v>
      </c>
      <c r="F37" s="266"/>
      <c r="G37" s="266" t="s">
        <v>534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52</v>
      </c>
      <c r="F38" s="266"/>
      <c r="G38" s="266" t="s">
        <v>535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53</v>
      </c>
      <c r="F39" s="266"/>
      <c r="G39" s="266" t="s">
        <v>536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95</v>
      </c>
      <c r="F40" s="266"/>
      <c r="G40" s="266" t="s">
        <v>537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96</v>
      </c>
      <c r="F41" s="266"/>
      <c r="G41" s="266" t="s">
        <v>538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539</v>
      </c>
      <c r="F42" s="266"/>
      <c r="G42" s="266" t="s">
        <v>540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541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542</v>
      </c>
      <c r="F44" s="266"/>
      <c r="G44" s="266" t="s">
        <v>543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98</v>
      </c>
      <c r="F45" s="266"/>
      <c r="G45" s="266" t="s">
        <v>544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545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546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547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548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549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550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551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552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553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554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555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556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557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558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559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560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561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562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563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564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565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566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567</v>
      </c>
      <c r="D76" s="284"/>
      <c r="E76" s="284"/>
      <c r="F76" s="284" t="s">
        <v>568</v>
      </c>
      <c r="G76" s="285"/>
      <c r="H76" s="284" t="s">
        <v>53</v>
      </c>
      <c r="I76" s="284" t="s">
        <v>56</v>
      </c>
      <c r="J76" s="284" t="s">
        <v>569</v>
      </c>
      <c r="K76" s="283"/>
    </row>
    <row r="77" s="1" customFormat="1" ht="17.25" customHeight="1">
      <c r="B77" s="281"/>
      <c r="C77" s="286" t="s">
        <v>570</v>
      </c>
      <c r="D77" s="286"/>
      <c r="E77" s="286"/>
      <c r="F77" s="287" t="s">
        <v>571</v>
      </c>
      <c r="G77" s="288"/>
      <c r="H77" s="286"/>
      <c r="I77" s="286"/>
      <c r="J77" s="286" t="s">
        <v>572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52</v>
      </c>
      <c r="D79" s="291"/>
      <c r="E79" s="291"/>
      <c r="F79" s="292" t="s">
        <v>573</v>
      </c>
      <c r="G79" s="293"/>
      <c r="H79" s="269" t="s">
        <v>574</v>
      </c>
      <c r="I79" s="269" t="s">
        <v>575</v>
      </c>
      <c r="J79" s="269">
        <v>20</v>
      </c>
      <c r="K79" s="283"/>
    </row>
    <row r="80" s="1" customFormat="1" ht="15" customHeight="1">
      <c r="B80" s="281"/>
      <c r="C80" s="269" t="s">
        <v>576</v>
      </c>
      <c r="D80" s="269"/>
      <c r="E80" s="269"/>
      <c r="F80" s="292" t="s">
        <v>573</v>
      </c>
      <c r="G80" s="293"/>
      <c r="H80" s="269" t="s">
        <v>577</v>
      </c>
      <c r="I80" s="269" t="s">
        <v>575</v>
      </c>
      <c r="J80" s="269">
        <v>120</v>
      </c>
      <c r="K80" s="283"/>
    </row>
    <row r="81" s="1" customFormat="1" ht="15" customHeight="1">
      <c r="B81" s="294"/>
      <c r="C81" s="269" t="s">
        <v>578</v>
      </c>
      <c r="D81" s="269"/>
      <c r="E81" s="269"/>
      <c r="F81" s="292" t="s">
        <v>579</v>
      </c>
      <c r="G81" s="293"/>
      <c r="H81" s="269" t="s">
        <v>580</v>
      </c>
      <c r="I81" s="269" t="s">
        <v>575</v>
      </c>
      <c r="J81" s="269">
        <v>50</v>
      </c>
      <c r="K81" s="283"/>
    </row>
    <row r="82" s="1" customFormat="1" ht="15" customHeight="1">
      <c r="B82" s="294"/>
      <c r="C82" s="269" t="s">
        <v>581</v>
      </c>
      <c r="D82" s="269"/>
      <c r="E82" s="269"/>
      <c r="F82" s="292" t="s">
        <v>573</v>
      </c>
      <c r="G82" s="293"/>
      <c r="H82" s="269" t="s">
        <v>582</v>
      </c>
      <c r="I82" s="269" t="s">
        <v>583</v>
      </c>
      <c r="J82" s="269"/>
      <c r="K82" s="283"/>
    </row>
    <row r="83" s="1" customFormat="1" ht="15" customHeight="1">
      <c r="B83" s="294"/>
      <c r="C83" s="295" t="s">
        <v>584</v>
      </c>
      <c r="D83" s="295"/>
      <c r="E83" s="295"/>
      <c r="F83" s="296" t="s">
        <v>579</v>
      </c>
      <c r="G83" s="295"/>
      <c r="H83" s="295" t="s">
        <v>585</v>
      </c>
      <c r="I83" s="295" t="s">
        <v>575</v>
      </c>
      <c r="J83" s="295">
        <v>15</v>
      </c>
      <c r="K83" s="283"/>
    </row>
    <row r="84" s="1" customFormat="1" ht="15" customHeight="1">
      <c r="B84" s="294"/>
      <c r="C84" s="295" t="s">
        <v>586</v>
      </c>
      <c r="D84" s="295"/>
      <c r="E84" s="295"/>
      <c r="F84" s="296" t="s">
        <v>579</v>
      </c>
      <c r="G84" s="295"/>
      <c r="H84" s="295" t="s">
        <v>587</v>
      </c>
      <c r="I84" s="295" t="s">
        <v>575</v>
      </c>
      <c r="J84" s="295">
        <v>15</v>
      </c>
      <c r="K84" s="283"/>
    </row>
    <row r="85" s="1" customFormat="1" ht="15" customHeight="1">
      <c r="B85" s="294"/>
      <c r="C85" s="295" t="s">
        <v>588</v>
      </c>
      <c r="D85" s="295"/>
      <c r="E85" s="295"/>
      <c r="F85" s="296" t="s">
        <v>579</v>
      </c>
      <c r="G85" s="295"/>
      <c r="H85" s="295" t="s">
        <v>589</v>
      </c>
      <c r="I85" s="295" t="s">
        <v>575</v>
      </c>
      <c r="J85" s="295">
        <v>20</v>
      </c>
      <c r="K85" s="283"/>
    </row>
    <row r="86" s="1" customFormat="1" ht="15" customHeight="1">
      <c r="B86" s="294"/>
      <c r="C86" s="295" t="s">
        <v>590</v>
      </c>
      <c r="D86" s="295"/>
      <c r="E86" s="295"/>
      <c r="F86" s="296" t="s">
        <v>579</v>
      </c>
      <c r="G86" s="295"/>
      <c r="H86" s="295" t="s">
        <v>591</v>
      </c>
      <c r="I86" s="295" t="s">
        <v>575</v>
      </c>
      <c r="J86" s="295">
        <v>20</v>
      </c>
      <c r="K86" s="283"/>
    </row>
    <row r="87" s="1" customFormat="1" ht="15" customHeight="1">
      <c r="B87" s="294"/>
      <c r="C87" s="269" t="s">
        <v>592</v>
      </c>
      <c r="D87" s="269"/>
      <c r="E87" s="269"/>
      <c r="F87" s="292" t="s">
        <v>579</v>
      </c>
      <c r="G87" s="293"/>
      <c r="H87" s="269" t="s">
        <v>593</v>
      </c>
      <c r="I87" s="269" t="s">
        <v>575</v>
      </c>
      <c r="J87" s="269">
        <v>50</v>
      </c>
      <c r="K87" s="283"/>
    </row>
    <row r="88" s="1" customFormat="1" ht="15" customHeight="1">
      <c r="B88" s="294"/>
      <c r="C88" s="269" t="s">
        <v>594</v>
      </c>
      <c r="D88" s="269"/>
      <c r="E88" s="269"/>
      <c r="F88" s="292" t="s">
        <v>579</v>
      </c>
      <c r="G88" s="293"/>
      <c r="H88" s="269" t="s">
        <v>595</v>
      </c>
      <c r="I88" s="269" t="s">
        <v>575</v>
      </c>
      <c r="J88" s="269">
        <v>20</v>
      </c>
      <c r="K88" s="283"/>
    </row>
    <row r="89" s="1" customFormat="1" ht="15" customHeight="1">
      <c r="B89" s="294"/>
      <c r="C89" s="269" t="s">
        <v>596</v>
      </c>
      <c r="D89" s="269"/>
      <c r="E89" s="269"/>
      <c r="F89" s="292" t="s">
        <v>579</v>
      </c>
      <c r="G89" s="293"/>
      <c r="H89" s="269" t="s">
        <v>597</v>
      </c>
      <c r="I89" s="269" t="s">
        <v>575</v>
      </c>
      <c r="J89" s="269">
        <v>20</v>
      </c>
      <c r="K89" s="283"/>
    </row>
    <row r="90" s="1" customFormat="1" ht="15" customHeight="1">
      <c r="B90" s="294"/>
      <c r="C90" s="269" t="s">
        <v>598</v>
      </c>
      <c r="D90" s="269"/>
      <c r="E90" s="269"/>
      <c r="F90" s="292" t="s">
        <v>579</v>
      </c>
      <c r="G90" s="293"/>
      <c r="H90" s="269" t="s">
        <v>599</v>
      </c>
      <c r="I90" s="269" t="s">
        <v>575</v>
      </c>
      <c r="J90" s="269">
        <v>50</v>
      </c>
      <c r="K90" s="283"/>
    </row>
    <row r="91" s="1" customFormat="1" ht="15" customHeight="1">
      <c r="B91" s="294"/>
      <c r="C91" s="269" t="s">
        <v>600</v>
      </c>
      <c r="D91" s="269"/>
      <c r="E91" s="269"/>
      <c r="F91" s="292" t="s">
        <v>579</v>
      </c>
      <c r="G91" s="293"/>
      <c r="H91" s="269" t="s">
        <v>600</v>
      </c>
      <c r="I91" s="269" t="s">
        <v>575</v>
      </c>
      <c r="J91" s="269">
        <v>50</v>
      </c>
      <c r="K91" s="283"/>
    </row>
    <row r="92" s="1" customFormat="1" ht="15" customHeight="1">
      <c r="B92" s="294"/>
      <c r="C92" s="269" t="s">
        <v>601</v>
      </c>
      <c r="D92" s="269"/>
      <c r="E92" s="269"/>
      <c r="F92" s="292" t="s">
        <v>579</v>
      </c>
      <c r="G92" s="293"/>
      <c r="H92" s="269" t="s">
        <v>602</v>
      </c>
      <c r="I92" s="269" t="s">
        <v>575</v>
      </c>
      <c r="J92" s="269">
        <v>255</v>
      </c>
      <c r="K92" s="283"/>
    </row>
    <row r="93" s="1" customFormat="1" ht="15" customHeight="1">
      <c r="B93" s="294"/>
      <c r="C93" s="269" t="s">
        <v>603</v>
      </c>
      <c r="D93" s="269"/>
      <c r="E93" s="269"/>
      <c r="F93" s="292" t="s">
        <v>573</v>
      </c>
      <c r="G93" s="293"/>
      <c r="H93" s="269" t="s">
        <v>604</v>
      </c>
      <c r="I93" s="269" t="s">
        <v>605</v>
      </c>
      <c r="J93" s="269"/>
      <c r="K93" s="283"/>
    </row>
    <row r="94" s="1" customFormat="1" ht="15" customHeight="1">
      <c r="B94" s="294"/>
      <c r="C94" s="269" t="s">
        <v>606</v>
      </c>
      <c r="D94" s="269"/>
      <c r="E94" s="269"/>
      <c r="F94" s="292" t="s">
        <v>573</v>
      </c>
      <c r="G94" s="293"/>
      <c r="H94" s="269" t="s">
        <v>607</v>
      </c>
      <c r="I94" s="269" t="s">
        <v>608</v>
      </c>
      <c r="J94" s="269"/>
      <c r="K94" s="283"/>
    </row>
    <row r="95" s="1" customFormat="1" ht="15" customHeight="1">
      <c r="B95" s="294"/>
      <c r="C95" s="269" t="s">
        <v>609</v>
      </c>
      <c r="D95" s="269"/>
      <c r="E95" s="269"/>
      <c r="F95" s="292" t="s">
        <v>573</v>
      </c>
      <c r="G95" s="293"/>
      <c r="H95" s="269" t="s">
        <v>609</v>
      </c>
      <c r="I95" s="269" t="s">
        <v>608</v>
      </c>
      <c r="J95" s="269"/>
      <c r="K95" s="283"/>
    </row>
    <row r="96" s="1" customFormat="1" ht="15" customHeight="1">
      <c r="B96" s="294"/>
      <c r="C96" s="269" t="s">
        <v>37</v>
      </c>
      <c r="D96" s="269"/>
      <c r="E96" s="269"/>
      <c r="F96" s="292" t="s">
        <v>573</v>
      </c>
      <c r="G96" s="293"/>
      <c r="H96" s="269" t="s">
        <v>610</v>
      </c>
      <c r="I96" s="269" t="s">
        <v>608</v>
      </c>
      <c r="J96" s="269"/>
      <c r="K96" s="283"/>
    </row>
    <row r="97" s="1" customFormat="1" ht="15" customHeight="1">
      <c r="B97" s="294"/>
      <c r="C97" s="269" t="s">
        <v>47</v>
      </c>
      <c r="D97" s="269"/>
      <c r="E97" s="269"/>
      <c r="F97" s="292" t="s">
        <v>573</v>
      </c>
      <c r="G97" s="293"/>
      <c r="H97" s="269" t="s">
        <v>611</v>
      </c>
      <c r="I97" s="269" t="s">
        <v>608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612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567</v>
      </c>
      <c r="D103" s="284"/>
      <c r="E103" s="284"/>
      <c r="F103" s="284" t="s">
        <v>568</v>
      </c>
      <c r="G103" s="285"/>
      <c r="H103" s="284" t="s">
        <v>53</v>
      </c>
      <c r="I103" s="284" t="s">
        <v>56</v>
      </c>
      <c r="J103" s="284" t="s">
        <v>569</v>
      </c>
      <c r="K103" s="283"/>
    </row>
    <row r="104" s="1" customFormat="1" ht="17.25" customHeight="1">
      <c r="B104" s="281"/>
      <c r="C104" s="286" t="s">
        <v>570</v>
      </c>
      <c r="D104" s="286"/>
      <c r="E104" s="286"/>
      <c r="F104" s="287" t="s">
        <v>571</v>
      </c>
      <c r="G104" s="288"/>
      <c r="H104" s="286"/>
      <c r="I104" s="286"/>
      <c r="J104" s="286" t="s">
        <v>572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52</v>
      </c>
      <c r="D106" s="291"/>
      <c r="E106" s="291"/>
      <c r="F106" s="292" t="s">
        <v>573</v>
      </c>
      <c r="G106" s="269"/>
      <c r="H106" s="269" t="s">
        <v>613</v>
      </c>
      <c r="I106" s="269" t="s">
        <v>575</v>
      </c>
      <c r="J106" s="269">
        <v>20</v>
      </c>
      <c r="K106" s="283"/>
    </row>
    <row r="107" s="1" customFormat="1" ht="15" customHeight="1">
      <c r="B107" s="281"/>
      <c r="C107" s="269" t="s">
        <v>576</v>
      </c>
      <c r="D107" s="269"/>
      <c r="E107" s="269"/>
      <c r="F107" s="292" t="s">
        <v>573</v>
      </c>
      <c r="G107" s="269"/>
      <c r="H107" s="269" t="s">
        <v>613</v>
      </c>
      <c r="I107" s="269" t="s">
        <v>575</v>
      </c>
      <c r="J107" s="269">
        <v>120</v>
      </c>
      <c r="K107" s="283"/>
    </row>
    <row r="108" s="1" customFormat="1" ht="15" customHeight="1">
      <c r="B108" s="294"/>
      <c r="C108" s="269" t="s">
        <v>578</v>
      </c>
      <c r="D108" s="269"/>
      <c r="E108" s="269"/>
      <c r="F108" s="292" t="s">
        <v>579</v>
      </c>
      <c r="G108" s="269"/>
      <c r="H108" s="269" t="s">
        <v>613</v>
      </c>
      <c r="I108" s="269" t="s">
        <v>575</v>
      </c>
      <c r="J108" s="269">
        <v>50</v>
      </c>
      <c r="K108" s="283"/>
    </row>
    <row r="109" s="1" customFormat="1" ht="15" customHeight="1">
      <c r="B109" s="294"/>
      <c r="C109" s="269" t="s">
        <v>581</v>
      </c>
      <c r="D109" s="269"/>
      <c r="E109" s="269"/>
      <c r="F109" s="292" t="s">
        <v>573</v>
      </c>
      <c r="G109" s="269"/>
      <c r="H109" s="269" t="s">
        <v>613</v>
      </c>
      <c r="I109" s="269" t="s">
        <v>583</v>
      </c>
      <c r="J109" s="269"/>
      <c r="K109" s="283"/>
    </row>
    <row r="110" s="1" customFormat="1" ht="15" customHeight="1">
      <c r="B110" s="294"/>
      <c r="C110" s="269" t="s">
        <v>592</v>
      </c>
      <c r="D110" s="269"/>
      <c r="E110" s="269"/>
      <c r="F110" s="292" t="s">
        <v>579</v>
      </c>
      <c r="G110" s="269"/>
      <c r="H110" s="269" t="s">
        <v>613</v>
      </c>
      <c r="I110" s="269" t="s">
        <v>575</v>
      </c>
      <c r="J110" s="269">
        <v>50</v>
      </c>
      <c r="K110" s="283"/>
    </row>
    <row r="111" s="1" customFormat="1" ht="15" customHeight="1">
      <c r="B111" s="294"/>
      <c r="C111" s="269" t="s">
        <v>600</v>
      </c>
      <c r="D111" s="269"/>
      <c r="E111" s="269"/>
      <c r="F111" s="292" t="s">
        <v>579</v>
      </c>
      <c r="G111" s="269"/>
      <c r="H111" s="269" t="s">
        <v>613</v>
      </c>
      <c r="I111" s="269" t="s">
        <v>575</v>
      </c>
      <c r="J111" s="269">
        <v>50</v>
      </c>
      <c r="K111" s="283"/>
    </row>
    <row r="112" s="1" customFormat="1" ht="15" customHeight="1">
      <c r="B112" s="294"/>
      <c r="C112" s="269" t="s">
        <v>598</v>
      </c>
      <c r="D112" s="269"/>
      <c r="E112" s="269"/>
      <c r="F112" s="292" t="s">
        <v>579</v>
      </c>
      <c r="G112" s="269"/>
      <c r="H112" s="269" t="s">
        <v>613</v>
      </c>
      <c r="I112" s="269" t="s">
        <v>575</v>
      </c>
      <c r="J112" s="269">
        <v>50</v>
      </c>
      <c r="K112" s="283"/>
    </row>
    <row r="113" s="1" customFormat="1" ht="15" customHeight="1">
      <c r="B113" s="294"/>
      <c r="C113" s="269" t="s">
        <v>52</v>
      </c>
      <c r="D113" s="269"/>
      <c r="E113" s="269"/>
      <c r="F113" s="292" t="s">
        <v>573</v>
      </c>
      <c r="G113" s="269"/>
      <c r="H113" s="269" t="s">
        <v>614</v>
      </c>
      <c r="I113" s="269" t="s">
        <v>575</v>
      </c>
      <c r="J113" s="269">
        <v>20</v>
      </c>
      <c r="K113" s="283"/>
    </row>
    <row r="114" s="1" customFormat="1" ht="15" customHeight="1">
      <c r="B114" s="294"/>
      <c r="C114" s="269" t="s">
        <v>615</v>
      </c>
      <c r="D114" s="269"/>
      <c r="E114" s="269"/>
      <c r="F114" s="292" t="s">
        <v>573</v>
      </c>
      <c r="G114" s="269"/>
      <c r="H114" s="269" t="s">
        <v>616</v>
      </c>
      <c r="I114" s="269" t="s">
        <v>575</v>
      </c>
      <c r="J114" s="269">
        <v>120</v>
      </c>
      <c r="K114" s="283"/>
    </row>
    <row r="115" s="1" customFormat="1" ht="15" customHeight="1">
      <c r="B115" s="294"/>
      <c r="C115" s="269" t="s">
        <v>37</v>
      </c>
      <c r="D115" s="269"/>
      <c r="E115" s="269"/>
      <c r="F115" s="292" t="s">
        <v>573</v>
      </c>
      <c r="G115" s="269"/>
      <c r="H115" s="269" t="s">
        <v>617</v>
      </c>
      <c r="I115" s="269" t="s">
        <v>608</v>
      </c>
      <c r="J115" s="269"/>
      <c r="K115" s="283"/>
    </row>
    <row r="116" s="1" customFormat="1" ht="15" customHeight="1">
      <c r="B116" s="294"/>
      <c r="C116" s="269" t="s">
        <v>47</v>
      </c>
      <c r="D116" s="269"/>
      <c r="E116" s="269"/>
      <c r="F116" s="292" t="s">
        <v>573</v>
      </c>
      <c r="G116" s="269"/>
      <c r="H116" s="269" t="s">
        <v>618</v>
      </c>
      <c r="I116" s="269" t="s">
        <v>608</v>
      </c>
      <c r="J116" s="269"/>
      <c r="K116" s="283"/>
    </row>
    <row r="117" s="1" customFormat="1" ht="15" customHeight="1">
      <c r="B117" s="294"/>
      <c r="C117" s="269" t="s">
        <v>56</v>
      </c>
      <c r="D117" s="269"/>
      <c r="E117" s="269"/>
      <c r="F117" s="292" t="s">
        <v>573</v>
      </c>
      <c r="G117" s="269"/>
      <c r="H117" s="269" t="s">
        <v>619</v>
      </c>
      <c r="I117" s="269" t="s">
        <v>620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621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567</v>
      </c>
      <c r="D123" s="284"/>
      <c r="E123" s="284"/>
      <c r="F123" s="284" t="s">
        <v>568</v>
      </c>
      <c r="G123" s="285"/>
      <c r="H123" s="284" t="s">
        <v>53</v>
      </c>
      <c r="I123" s="284" t="s">
        <v>56</v>
      </c>
      <c r="J123" s="284" t="s">
        <v>569</v>
      </c>
      <c r="K123" s="313"/>
    </row>
    <row r="124" s="1" customFormat="1" ht="17.25" customHeight="1">
      <c r="B124" s="312"/>
      <c r="C124" s="286" t="s">
        <v>570</v>
      </c>
      <c r="D124" s="286"/>
      <c r="E124" s="286"/>
      <c r="F124" s="287" t="s">
        <v>571</v>
      </c>
      <c r="G124" s="288"/>
      <c r="H124" s="286"/>
      <c r="I124" s="286"/>
      <c r="J124" s="286" t="s">
        <v>572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576</v>
      </c>
      <c r="D126" s="291"/>
      <c r="E126" s="291"/>
      <c r="F126" s="292" t="s">
        <v>573</v>
      </c>
      <c r="G126" s="269"/>
      <c r="H126" s="269" t="s">
        <v>613</v>
      </c>
      <c r="I126" s="269" t="s">
        <v>575</v>
      </c>
      <c r="J126" s="269">
        <v>120</v>
      </c>
      <c r="K126" s="317"/>
    </row>
    <row r="127" s="1" customFormat="1" ht="15" customHeight="1">
      <c r="B127" s="314"/>
      <c r="C127" s="269" t="s">
        <v>622</v>
      </c>
      <c r="D127" s="269"/>
      <c r="E127" s="269"/>
      <c r="F127" s="292" t="s">
        <v>573</v>
      </c>
      <c r="G127" s="269"/>
      <c r="H127" s="269" t="s">
        <v>623</v>
      </c>
      <c r="I127" s="269" t="s">
        <v>575</v>
      </c>
      <c r="J127" s="269" t="s">
        <v>624</v>
      </c>
      <c r="K127" s="317"/>
    </row>
    <row r="128" s="1" customFormat="1" ht="15" customHeight="1">
      <c r="B128" s="314"/>
      <c r="C128" s="269" t="s">
        <v>521</v>
      </c>
      <c r="D128" s="269"/>
      <c r="E128" s="269"/>
      <c r="F128" s="292" t="s">
        <v>573</v>
      </c>
      <c r="G128" s="269"/>
      <c r="H128" s="269" t="s">
        <v>625</v>
      </c>
      <c r="I128" s="269" t="s">
        <v>575</v>
      </c>
      <c r="J128" s="269" t="s">
        <v>624</v>
      </c>
      <c r="K128" s="317"/>
    </row>
    <row r="129" s="1" customFormat="1" ht="15" customHeight="1">
      <c r="B129" s="314"/>
      <c r="C129" s="269" t="s">
        <v>584</v>
      </c>
      <c r="D129" s="269"/>
      <c r="E129" s="269"/>
      <c r="F129" s="292" t="s">
        <v>579</v>
      </c>
      <c r="G129" s="269"/>
      <c r="H129" s="269" t="s">
        <v>585</v>
      </c>
      <c r="I129" s="269" t="s">
        <v>575</v>
      </c>
      <c r="J129" s="269">
        <v>15</v>
      </c>
      <c r="K129" s="317"/>
    </row>
    <row r="130" s="1" customFormat="1" ht="15" customHeight="1">
      <c r="B130" s="314"/>
      <c r="C130" s="295" t="s">
        <v>586</v>
      </c>
      <c r="D130" s="295"/>
      <c r="E130" s="295"/>
      <c r="F130" s="296" t="s">
        <v>579</v>
      </c>
      <c r="G130" s="295"/>
      <c r="H130" s="295" t="s">
        <v>587</v>
      </c>
      <c r="I130" s="295" t="s">
        <v>575</v>
      </c>
      <c r="J130" s="295">
        <v>15</v>
      </c>
      <c r="K130" s="317"/>
    </row>
    <row r="131" s="1" customFormat="1" ht="15" customHeight="1">
      <c r="B131" s="314"/>
      <c r="C131" s="295" t="s">
        <v>588</v>
      </c>
      <c r="D131" s="295"/>
      <c r="E131" s="295"/>
      <c r="F131" s="296" t="s">
        <v>579</v>
      </c>
      <c r="G131" s="295"/>
      <c r="H131" s="295" t="s">
        <v>589</v>
      </c>
      <c r="I131" s="295" t="s">
        <v>575</v>
      </c>
      <c r="J131" s="295">
        <v>20</v>
      </c>
      <c r="K131" s="317"/>
    </row>
    <row r="132" s="1" customFormat="1" ht="15" customHeight="1">
      <c r="B132" s="314"/>
      <c r="C132" s="295" t="s">
        <v>590</v>
      </c>
      <c r="D132" s="295"/>
      <c r="E132" s="295"/>
      <c r="F132" s="296" t="s">
        <v>579</v>
      </c>
      <c r="G132" s="295"/>
      <c r="H132" s="295" t="s">
        <v>591</v>
      </c>
      <c r="I132" s="295" t="s">
        <v>575</v>
      </c>
      <c r="J132" s="295">
        <v>20</v>
      </c>
      <c r="K132" s="317"/>
    </row>
    <row r="133" s="1" customFormat="1" ht="15" customHeight="1">
      <c r="B133" s="314"/>
      <c r="C133" s="269" t="s">
        <v>578</v>
      </c>
      <c r="D133" s="269"/>
      <c r="E133" s="269"/>
      <c r="F133" s="292" t="s">
        <v>579</v>
      </c>
      <c r="G133" s="269"/>
      <c r="H133" s="269" t="s">
        <v>613</v>
      </c>
      <c r="I133" s="269" t="s">
        <v>575</v>
      </c>
      <c r="J133" s="269">
        <v>50</v>
      </c>
      <c r="K133" s="317"/>
    </row>
    <row r="134" s="1" customFormat="1" ht="15" customHeight="1">
      <c r="B134" s="314"/>
      <c r="C134" s="269" t="s">
        <v>592</v>
      </c>
      <c r="D134" s="269"/>
      <c r="E134" s="269"/>
      <c r="F134" s="292" t="s">
        <v>579</v>
      </c>
      <c r="G134" s="269"/>
      <c r="H134" s="269" t="s">
        <v>613</v>
      </c>
      <c r="I134" s="269" t="s">
        <v>575</v>
      </c>
      <c r="J134" s="269">
        <v>50</v>
      </c>
      <c r="K134" s="317"/>
    </row>
    <row r="135" s="1" customFormat="1" ht="15" customHeight="1">
      <c r="B135" s="314"/>
      <c r="C135" s="269" t="s">
        <v>598</v>
      </c>
      <c r="D135" s="269"/>
      <c r="E135" s="269"/>
      <c r="F135" s="292" t="s">
        <v>579</v>
      </c>
      <c r="G135" s="269"/>
      <c r="H135" s="269" t="s">
        <v>613</v>
      </c>
      <c r="I135" s="269" t="s">
        <v>575</v>
      </c>
      <c r="J135" s="269">
        <v>50</v>
      </c>
      <c r="K135" s="317"/>
    </row>
    <row r="136" s="1" customFormat="1" ht="15" customHeight="1">
      <c r="B136" s="314"/>
      <c r="C136" s="269" t="s">
        <v>600</v>
      </c>
      <c r="D136" s="269"/>
      <c r="E136" s="269"/>
      <c r="F136" s="292" t="s">
        <v>579</v>
      </c>
      <c r="G136" s="269"/>
      <c r="H136" s="269" t="s">
        <v>613</v>
      </c>
      <c r="I136" s="269" t="s">
        <v>575</v>
      </c>
      <c r="J136" s="269">
        <v>50</v>
      </c>
      <c r="K136" s="317"/>
    </row>
    <row r="137" s="1" customFormat="1" ht="15" customHeight="1">
      <c r="B137" s="314"/>
      <c r="C137" s="269" t="s">
        <v>601</v>
      </c>
      <c r="D137" s="269"/>
      <c r="E137" s="269"/>
      <c r="F137" s="292" t="s">
        <v>579</v>
      </c>
      <c r="G137" s="269"/>
      <c r="H137" s="269" t="s">
        <v>626</v>
      </c>
      <c r="I137" s="269" t="s">
        <v>575</v>
      </c>
      <c r="J137" s="269">
        <v>255</v>
      </c>
      <c r="K137" s="317"/>
    </row>
    <row r="138" s="1" customFormat="1" ht="15" customHeight="1">
      <c r="B138" s="314"/>
      <c r="C138" s="269" t="s">
        <v>603</v>
      </c>
      <c r="D138" s="269"/>
      <c r="E138" s="269"/>
      <c r="F138" s="292" t="s">
        <v>573</v>
      </c>
      <c r="G138" s="269"/>
      <c r="H138" s="269" t="s">
        <v>627</v>
      </c>
      <c r="I138" s="269" t="s">
        <v>605</v>
      </c>
      <c r="J138" s="269"/>
      <c r="K138" s="317"/>
    </row>
    <row r="139" s="1" customFormat="1" ht="15" customHeight="1">
      <c r="B139" s="314"/>
      <c r="C139" s="269" t="s">
        <v>606</v>
      </c>
      <c r="D139" s="269"/>
      <c r="E139" s="269"/>
      <c r="F139" s="292" t="s">
        <v>573</v>
      </c>
      <c r="G139" s="269"/>
      <c r="H139" s="269" t="s">
        <v>628</v>
      </c>
      <c r="I139" s="269" t="s">
        <v>608</v>
      </c>
      <c r="J139" s="269"/>
      <c r="K139" s="317"/>
    </row>
    <row r="140" s="1" customFormat="1" ht="15" customHeight="1">
      <c r="B140" s="314"/>
      <c r="C140" s="269" t="s">
        <v>609</v>
      </c>
      <c r="D140" s="269"/>
      <c r="E140" s="269"/>
      <c r="F140" s="292" t="s">
        <v>573</v>
      </c>
      <c r="G140" s="269"/>
      <c r="H140" s="269" t="s">
        <v>609</v>
      </c>
      <c r="I140" s="269" t="s">
        <v>608</v>
      </c>
      <c r="J140" s="269"/>
      <c r="K140" s="317"/>
    </row>
    <row r="141" s="1" customFormat="1" ht="15" customHeight="1">
      <c r="B141" s="314"/>
      <c r="C141" s="269" t="s">
        <v>37</v>
      </c>
      <c r="D141" s="269"/>
      <c r="E141" s="269"/>
      <c r="F141" s="292" t="s">
        <v>573</v>
      </c>
      <c r="G141" s="269"/>
      <c r="H141" s="269" t="s">
        <v>629</v>
      </c>
      <c r="I141" s="269" t="s">
        <v>608</v>
      </c>
      <c r="J141" s="269"/>
      <c r="K141" s="317"/>
    </row>
    <row r="142" s="1" customFormat="1" ht="15" customHeight="1">
      <c r="B142" s="314"/>
      <c r="C142" s="269" t="s">
        <v>630</v>
      </c>
      <c r="D142" s="269"/>
      <c r="E142" s="269"/>
      <c r="F142" s="292" t="s">
        <v>573</v>
      </c>
      <c r="G142" s="269"/>
      <c r="H142" s="269" t="s">
        <v>631</v>
      </c>
      <c r="I142" s="269" t="s">
        <v>608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632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567</v>
      </c>
      <c r="D148" s="284"/>
      <c r="E148" s="284"/>
      <c r="F148" s="284" t="s">
        <v>568</v>
      </c>
      <c r="G148" s="285"/>
      <c r="H148" s="284" t="s">
        <v>53</v>
      </c>
      <c r="I148" s="284" t="s">
        <v>56</v>
      </c>
      <c r="J148" s="284" t="s">
        <v>569</v>
      </c>
      <c r="K148" s="283"/>
    </row>
    <row r="149" s="1" customFormat="1" ht="17.25" customHeight="1">
      <c r="B149" s="281"/>
      <c r="C149" s="286" t="s">
        <v>570</v>
      </c>
      <c r="D149" s="286"/>
      <c r="E149" s="286"/>
      <c r="F149" s="287" t="s">
        <v>571</v>
      </c>
      <c r="G149" s="288"/>
      <c r="H149" s="286"/>
      <c r="I149" s="286"/>
      <c r="J149" s="286" t="s">
        <v>572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576</v>
      </c>
      <c r="D151" s="269"/>
      <c r="E151" s="269"/>
      <c r="F151" s="322" t="s">
        <v>573</v>
      </c>
      <c r="G151" s="269"/>
      <c r="H151" s="321" t="s">
        <v>613</v>
      </c>
      <c r="I151" s="321" t="s">
        <v>575</v>
      </c>
      <c r="J151" s="321">
        <v>120</v>
      </c>
      <c r="K151" s="317"/>
    </row>
    <row r="152" s="1" customFormat="1" ht="15" customHeight="1">
      <c r="B152" s="294"/>
      <c r="C152" s="321" t="s">
        <v>622</v>
      </c>
      <c r="D152" s="269"/>
      <c r="E152" s="269"/>
      <c r="F152" s="322" t="s">
        <v>573</v>
      </c>
      <c r="G152" s="269"/>
      <c r="H152" s="321" t="s">
        <v>633</v>
      </c>
      <c r="I152" s="321" t="s">
        <v>575</v>
      </c>
      <c r="J152" s="321" t="s">
        <v>624</v>
      </c>
      <c r="K152" s="317"/>
    </row>
    <row r="153" s="1" customFormat="1" ht="15" customHeight="1">
      <c r="B153" s="294"/>
      <c r="C153" s="321" t="s">
        <v>521</v>
      </c>
      <c r="D153" s="269"/>
      <c r="E153" s="269"/>
      <c r="F153" s="322" t="s">
        <v>573</v>
      </c>
      <c r="G153" s="269"/>
      <c r="H153" s="321" t="s">
        <v>634</v>
      </c>
      <c r="I153" s="321" t="s">
        <v>575</v>
      </c>
      <c r="J153" s="321" t="s">
        <v>624</v>
      </c>
      <c r="K153" s="317"/>
    </row>
    <row r="154" s="1" customFormat="1" ht="15" customHeight="1">
      <c r="B154" s="294"/>
      <c r="C154" s="321" t="s">
        <v>578</v>
      </c>
      <c r="D154" s="269"/>
      <c r="E154" s="269"/>
      <c r="F154" s="322" t="s">
        <v>579</v>
      </c>
      <c r="G154" s="269"/>
      <c r="H154" s="321" t="s">
        <v>613</v>
      </c>
      <c r="I154" s="321" t="s">
        <v>575</v>
      </c>
      <c r="J154" s="321">
        <v>50</v>
      </c>
      <c r="K154" s="317"/>
    </row>
    <row r="155" s="1" customFormat="1" ht="15" customHeight="1">
      <c r="B155" s="294"/>
      <c r="C155" s="321" t="s">
        <v>581</v>
      </c>
      <c r="D155" s="269"/>
      <c r="E155" s="269"/>
      <c r="F155" s="322" t="s">
        <v>573</v>
      </c>
      <c r="G155" s="269"/>
      <c r="H155" s="321" t="s">
        <v>613</v>
      </c>
      <c r="I155" s="321" t="s">
        <v>583</v>
      </c>
      <c r="J155" s="321"/>
      <c r="K155" s="317"/>
    </row>
    <row r="156" s="1" customFormat="1" ht="15" customHeight="1">
      <c r="B156" s="294"/>
      <c r="C156" s="321" t="s">
        <v>592</v>
      </c>
      <c r="D156" s="269"/>
      <c r="E156" s="269"/>
      <c r="F156" s="322" t="s">
        <v>579</v>
      </c>
      <c r="G156" s="269"/>
      <c r="H156" s="321" t="s">
        <v>613</v>
      </c>
      <c r="I156" s="321" t="s">
        <v>575</v>
      </c>
      <c r="J156" s="321">
        <v>50</v>
      </c>
      <c r="K156" s="317"/>
    </row>
    <row r="157" s="1" customFormat="1" ht="15" customHeight="1">
      <c r="B157" s="294"/>
      <c r="C157" s="321" t="s">
        <v>600</v>
      </c>
      <c r="D157" s="269"/>
      <c r="E157" s="269"/>
      <c r="F157" s="322" t="s">
        <v>579</v>
      </c>
      <c r="G157" s="269"/>
      <c r="H157" s="321" t="s">
        <v>613</v>
      </c>
      <c r="I157" s="321" t="s">
        <v>575</v>
      </c>
      <c r="J157" s="321">
        <v>50</v>
      </c>
      <c r="K157" s="317"/>
    </row>
    <row r="158" s="1" customFormat="1" ht="15" customHeight="1">
      <c r="B158" s="294"/>
      <c r="C158" s="321" t="s">
        <v>598</v>
      </c>
      <c r="D158" s="269"/>
      <c r="E158" s="269"/>
      <c r="F158" s="322" t="s">
        <v>579</v>
      </c>
      <c r="G158" s="269"/>
      <c r="H158" s="321" t="s">
        <v>613</v>
      </c>
      <c r="I158" s="321" t="s">
        <v>575</v>
      </c>
      <c r="J158" s="321">
        <v>50</v>
      </c>
      <c r="K158" s="317"/>
    </row>
    <row r="159" s="1" customFormat="1" ht="15" customHeight="1">
      <c r="B159" s="294"/>
      <c r="C159" s="321" t="s">
        <v>81</v>
      </c>
      <c r="D159" s="269"/>
      <c r="E159" s="269"/>
      <c r="F159" s="322" t="s">
        <v>573</v>
      </c>
      <c r="G159" s="269"/>
      <c r="H159" s="321" t="s">
        <v>635</v>
      </c>
      <c r="I159" s="321" t="s">
        <v>575</v>
      </c>
      <c r="J159" s="321" t="s">
        <v>636</v>
      </c>
      <c r="K159" s="317"/>
    </row>
    <row r="160" s="1" customFormat="1" ht="15" customHeight="1">
      <c r="B160" s="294"/>
      <c r="C160" s="321" t="s">
        <v>637</v>
      </c>
      <c r="D160" s="269"/>
      <c r="E160" s="269"/>
      <c r="F160" s="322" t="s">
        <v>573</v>
      </c>
      <c r="G160" s="269"/>
      <c r="H160" s="321" t="s">
        <v>638</v>
      </c>
      <c r="I160" s="321" t="s">
        <v>608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639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567</v>
      </c>
      <c r="D166" s="284"/>
      <c r="E166" s="284"/>
      <c r="F166" s="284" t="s">
        <v>568</v>
      </c>
      <c r="G166" s="326"/>
      <c r="H166" s="327" t="s">
        <v>53</v>
      </c>
      <c r="I166" s="327" t="s">
        <v>56</v>
      </c>
      <c r="J166" s="284" t="s">
        <v>569</v>
      </c>
      <c r="K166" s="261"/>
    </row>
    <row r="167" s="1" customFormat="1" ht="17.25" customHeight="1">
      <c r="B167" s="262"/>
      <c r="C167" s="286" t="s">
        <v>570</v>
      </c>
      <c r="D167" s="286"/>
      <c r="E167" s="286"/>
      <c r="F167" s="287" t="s">
        <v>571</v>
      </c>
      <c r="G167" s="328"/>
      <c r="H167" s="329"/>
      <c r="I167" s="329"/>
      <c r="J167" s="286" t="s">
        <v>572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576</v>
      </c>
      <c r="D169" s="269"/>
      <c r="E169" s="269"/>
      <c r="F169" s="292" t="s">
        <v>573</v>
      </c>
      <c r="G169" s="269"/>
      <c r="H169" s="269" t="s">
        <v>613</v>
      </c>
      <c r="I169" s="269" t="s">
        <v>575</v>
      </c>
      <c r="J169" s="269">
        <v>120</v>
      </c>
      <c r="K169" s="317"/>
    </row>
    <row r="170" s="1" customFormat="1" ht="15" customHeight="1">
      <c r="B170" s="294"/>
      <c r="C170" s="269" t="s">
        <v>622</v>
      </c>
      <c r="D170" s="269"/>
      <c r="E170" s="269"/>
      <c r="F170" s="292" t="s">
        <v>573</v>
      </c>
      <c r="G170" s="269"/>
      <c r="H170" s="269" t="s">
        <v>623</v>
      </c>
      <c r="I170" s="269" t="s">
        <v>575</v>
      </c>
      <c r="J170" s="269" t="s">
        <v>624</v>
      </c>
      <c r="K170" s="317"/>
    </row>
    <row r="171" s="1" customFormat="1" ht="15" customHeight="1">
      <c r="B171" s="294"/>
      <c r="C171" s="269" t="s">
        <v>521</v>
      </c>
      <c r="D171" s="269"/>
      <c r="E171" s="269"/>
      <c r="F171" s="292" t="s">
        <v>573</v>
      </c>
      <c r="G171" s="269"/>
      <c r="H171" s="269" t="s">
        <v>640</v>
      </c>
      <c r="I171" s="269" t="s">
        <v>575</v>
      </c>
      <c r="J171" s="269" t="s">
        <v>624</v>
      </c>
      <c r="K171" s="317"/>
    </row>
    <row r="172" s="1" customFormat="1" ht="15" customHeight="1">
      <c r="B172" s="294"/>
      <c r="C172" s="269" t="s">
        <v>578</v>
      </c>
      <c r="D172" s="269"/>
      <c r="E172" s="269"/>
      <c r="F172" s="292" t="s">
        <v>579</v>
      </c>
      <c r="G172" s="269"/>
      <c r="H172" s="269" t="s">
        <v>640</v>
      </c>
      <c r="I172" s="269" t="s">
        <v>575</v>
      </c>
      <c r="J172" s="269">
        <v>50</v>
      </c>
      <c r="K172" s="317"/>
    </row>
    <row r="173" s="1" customFormat="1" ht="15" customHeight="1">
      <c r="B173" s="294"/>
      <c r="C173" s="269" t="s">
        <v>581</v>
      </c>
      <c r="D173" s="269"/>
      <c r="E173" s="269"/>
      <c r="F173" s="292" t="s">
        <v>573</v>
      </c>
      <c r="G173" s="269"/>
      <c r="H173" s="269" t="s">
        <v>640</v>
      </c>
      <c r="I173" s="269" t="s">
        <v>583</v>
      </c>
      <c r="J173" s="269"/>
      <c r="K173" s="317"/>
    </row>
    <row r="174" s="1" customFormat="1" ht="15" customHeight="1">
      <c r="B174" s="294"/>
      <c r="C174" s="269" t="s">
        <v>592</v>
      </c>
      <c r="D174" s="269"/>
      <c r="E174" s="269"/>
      <c r="F174" s="292" t="s">
        <v>579</v>
      </c>
      <c r="G174" s="269"/>
      <c r="H174" s="269" t="s">
        <v>640</v>
      </c>
      <c r="I174" s="269" t="s">
        <v>575</v>
      </c>
      <c r="J174" s="269">
        <v>50</v>
      </c>
      <c r="K174" s="317"/>
    </row>
    <row r="175" s="1" customFormat="1" ht="15" customHeight="1">
      <c r="B175" s="294"/>
      <c r="C175" s="269" t="s">
        <v>600</v>
      </c>
      <c r="D175" s="269"/>
      <c r="E175" s="269"/>
      <c r="F175" s="292" t="s">
        <v>579</v>
      </c>
      <c r="G175" s="269"/>
      <c r="H175" s="269" t="s">
        <v>640</v>
      </c>
      <c r="I175" s="269" t="s">
        <v>575</v>
      </c>
      <c r="J175" s="269">
        <v>50</v>
      </c>
      <c r="K175" s="317"/>
    </row>
    <row r="176" s="1" customFormat="1" ht="15" customHeight="1">
      <c r="B176" s="294"/>
      <c r="C176" s="269" t="s">
        <v>598</v>
      </c>
      <c r="D176" s="269"/>
      <c r="E176" s="269"/>
      <c r="F176" s="292" t="s">
        <v>579</v>
      </c>
      <c r="G176" s="269"/>
      <c r="H176" s="269" t="s">
        <v>640</v>
      </c>
      <c r="I176" s="269" t="s">
        <v>575</v>
      </c>
      <c r="J176" s="269">
        <v>50</v>
      </c>
      <c r="K176" s="317"/>
    </row>
    <row r="177" s="1" customFormat="1" ht="15" customHeight="1">
      <c r="B177" s="294"/>
      <c r="C177" s="269" t="s">
        <v>94</v>
      </c>
      <c r="D177" s="269"/>
      <c r="E177" s="269"/>
      <c r="F177" s="292" t="s">
        <v>573</v>
      </c>
      <c r="G177" s="269"/>
      <c r="H177" s="269" t="s">
        <v>641</v>
      </c>
      <c r="I177" s="269" t="s">
        <v>642</v>
      </c>
      <c r="J177" s="269"/>
      <c r="K177" s="317"/>
    </row>
    <row r="178" s="1" customFormat="1" ht="15" customHeight="1">
      <c r="B178" s="294"/>
      <c r="C178" s="269" t="s">
        <v>56</v>
      </c>
      <c r="D178" s="269"/>
      <c r="E178" s="269"/>
      <c r="F178" s="292" t="s">
        <v>573</v>
      </c>
      <c r="G178" s="269"/>
      <c r="H178" s="269" t="s">
        <v>643</v>
      </c>
      <c r="I178" s="269" t="s">
        <v>644</v>
      </c>
      <c r="J178" s="269">
        <v>1</v>
      </c>
      <c r="K178" s="317"/>
    </row>
    <row r="179" s="1" customFormat="1" ht="15" customHeight="1">
      <c r="B179" s="294"/>
      <c r="C179" s="269" t="s">
        <v>52</v>
      </c>
      <c r="D179" s="269"/>
      <c r="E179" s="269"/>
      <c r="F179" s="292" t="s">
        <v>573</v>
      </c>
      <c r="G179" s="269"/>
      <c r="H179" s="269" t="s">
        <v>645</v>
      </c>
      <c r="I179" s="269" t="s">
        <v>575</v>
      </c>
      <c r="J179" s="269">
        <v>20</v>
      </c>
      <c r="K179" s="317"/>
    </row>
    <row r="180" s="1" customFormat="1" ht="15" customHeight="1">
      <c r="B180" s="294"/>
      <c r="C180" s="269" t="s">
        <v>53</v>
      </c>
      <c r="D180" s="269"/>
      <c r="E180" s="269"/>
      <c r="F180" s="292" t="s">
        <v>573</v>
      </c>
      <c r="G180" s="269"/>
      <c r="H180" s="269" t="s">
        <v>646</v>
      </c>
      <c r="I180" s="269" t="s">
        <v>575</v>
      </c>
      <c r="J180" s="269">
        <v>255</v>
      </c>
      <c r="K180" s="317"/>
    </row>
    <row r="181" s="1" customFormat="1" ht="15" customHeight="1">
      <c r="B181" s="294"/>
      <c r="C181" s="269" t="s">
        <v>95</v>
      </c>
      <c r="D181" s="269"/>
      <c r="E181" s="269"/>
      <c r="F181" s="292" t="s">
        <v>573</v>
      </c>
      <c r="G181" s="269"/>
      <c r="H181" s="269" t="s">
        <v>537</v>
      </c>
      <c r="I181" s="269" t="s">
        <v>575</v>
      </c>
      <c r="J181" s="269">
        <v>10</v>
      </c>
      <c r="K181" s="317"/>
    </row>
    <row r="182" s="1" customFormat="1" ht="15" customHeight="1">
      <c r="B182" s="294"/>
      <c r="C182" s="269" t="s">
        <v>96</v>
      </c>
      <c r="D182" s="269"/>
      <c r="E182" s="269"/>
      <c r="F182" s="292" t="s">
        <v>573</v>
      </c>
      <c r="G182" s="269"/>
      <c r="H182" s="269" t="s">
        <v>647</v>
      </c>
      <c r="I182" s="269" t="s">
        <v>608</v>
      </c>
      <c r="J182" s="269"/>
      <c r="K182" s="317"/>
    </row>
    <row r="183" s="1" customFormat="1" ht="15" customHeight="1">
      <c r="B183" s="294"/>
      <c r="C183" s="269" t="s">
        <v>648</v>
      </c>
      <c r="D183" s="269"/>
      <c r="E183" s="269"/>
      <c r="F183" s="292" t="s">
        <v>573</v>
      </c>
      <c r="G183" s="269"/>
      <c r="H183" s="269" t="s">
        <v>649</v>
      </c>
      <c r="I183" s="269" t="s">
        <v>608</v>
      </c>
      <c r="J183" s="269"/>
      <c r="K183" s="317"/>
    </row>
    <row r="184" s="1" customFormat="1" ht="15" customHeight="1">
      <c r="B184" s="294"/>
      <c r="C184" s="269" t="s">
        <v>637</v>
      </c>
      <c r="D184" s="269"/>
      <c r="E184" s="269"/>
      <c r="F184" s="292" t="s">
        <v>573</v>
      </c>
      <c r="G184" s="269"/>
      <c r="H184" s="269" t="s">
        <v>650</v>
      </c>
      <c r="I184" s="269" t="s">
        <v>608</v>
      </c>
      <c r="J184" s="269"/>
      <c r="K184" s="317"/>
    </row>
    <row r="185" s="1" customFormat="1" ht="15" customHeight="1">
      <c r="B185" s="294"/>
      <c r="C185" s="269" t="s">
        <v>98</v>
      </c>
      <c r="D185" s="269"/>
      <c r="E185" s="269"/>
      <c r="F185" s="292" t="s">
        <v>579</v>
      </c>
      <c r="G185" s="269"/>
      <c r="H185" s="269" t="s">
        <v>651</v>
      </c>
      <c r="I185" s="269" t="s">
        <v>575</v>
      </c>
      <c r="J185" s="269">
        <v>50</v>
      </c>
      <c r="K185" s="317"/>
    </row>
    <row r="186" s="1" customFormat="1" ht="15" customHeight="1">
      <c r="B186" s="294"/>
      <c r="C186" s="269" t="s">
        <v>652</v>
      </c>
      <c r="D186" s="269"/>
      <c r="E186" s="269"/>
      <c r="F186" s="292" t="s">
        <v>579</v>
      </c>
      <c r="G186" s="269"/>
      <c r="H186" s="269" t="s">
        <v>653</v>
      </c>
      <c r="I186" s="269" t="s">
        <v>654</v>
      </c>
      <c r="J186" s="269"/>
      <c r="K186" s="317"/>
    </row>
    <row r="187" s="1" customFormat="1" ht="15" customHeight="1">
      <c r="B187" s="294"/>
      <c r="C187" s="269" t="s">
        <v>655</v>
      </c>
      <c r="D187" s="269"/>
      <c r="E187" s="269"/>
      <c r="F187" s="292" t="s">
        <v>579</v>
      </c>
      <c r="G187" s="269"/>
      <c r="H187" s="269" t="s">
        <v>656</v>
      </c>
      <c r="I187" s="269" t="s">
        <v>654</v>
      </c>
      <c r="J187" s="269"/>
      <c r="K187" s="317"/>
    </row>
    <row r="188" s="1" customFormat="1" ht="15" customHeight="1">
      <c r="B188" s="294"/>
      <c r="C188" s="269" t="s">
        <v>657</v>
      </c>
      <c r="D188" s="269"/>
      <c r="E188" s="269"/>
      <c r="F188" s="292" t="s">
        <v>579</v>
      </c>
      <c r="G188" s="269"/>
      <c r="H188" s="269" t="s">
        <v>658</v>
      </c>
      <c r="I188" s="269" t="s">
        <v>654</v>
      </c>
      <c r="J188" s="269"/>
      <c r="K188" s="317"/>
    </row>
    <row r="189" s="1" customFormat="1" ht="15" customHeight="1">
      <c r="B189" s="294"/>
      <c r="C189" s="330" t="s">
        <v>659</v>
      </c>
      <c r="D189" s="269"/>
      <c r="E189" s="269"/>
      <c r="F189" s="292" t="s">
        <v>579</v>
      </c>
      <c r="G189" s="269"/>
      <c r="H189" s="269" t="s">
        <v>660</v>
      </c>
      <c r="I189" s="269" t="s">
        <v>661</v>
      </c>
      <c r="J189" s="331" t="s">
        <v>662</v>
      </c>
      <c r="K189" s="317"/>
    </row>
    <row r="190" s="17" customFormat="1" ht="15" customHeight="1">
      <c r="B190" s="332"/>
      <c r="C190" s="333" t="s">
        <v>663</v>
      </c>
      <c r="D190" s="334"/>
      <c r="E190" s="334"/>
      <c r="F190" s="335" t="s">
        <v>579</v>
      </c>
      <c r="G190" s="334"/>
      <c r="H190" s="334" t="s">
        <v>664</v>
      </c>
      <c r="I190" s="334" t="s">
        <v>661</v>
      </c>
      <c r="J190" s="336" t="s">
        <v>662</v>
      </c>
      <c r="K190" s="337"/>
    </row>
    <row r="191" s="1" customFormat="1" ht="15" customHeight="1">
      <c r="B191" s="294"/>
      <c r="C191" s="330" t="s">
        <v>41</v>
      </c>
      <c r="D191" s="269"/>
      <c r="E191" s="269"/>
      <c r="F191" s="292" t="s">
        <v>573</v>
      </c>
      <c r="G191" s="269"/>
      <c r="H191" s="266" t="s">
        <v>665</v>
      </c>
      <c r="I191" s="269" t="s">
        <v>666</v>
      </c>
      <c r="J191" s="269"/>
      <c r="K191" s="317"/>
    </row>
    <row r="192" s="1" customFormat="1" ht="15" customHeight="1">
      <c r="B192" s="294"/>
      <c r="C192" s="330" t="s">
        <v>667</v>
      </c>
      <c r="D192" s="269"/>
      <c r="E192" s="269"/>
      <c r="F192" s="292" t="s">
        <v>573</v>
      </c>
      <c r="G192" s="269"/>
      <c r="H192" s="269" t="s">
        <v>668</v>
      </c>
      <c r="I192" s="269" t="s">
        <v>608</v>
      </c>
      <c r="J192" s="269"/>
      <c r="K192" s="317"/>
    </row>
    <row r="193" s="1" customFormat="1" ht="15" customHeight="1">
      <c r="B193" s="294"/>
      <c r="C193" s="330" t="s">
        <v>669</v>
      </c>
      <c r="D193" s="269"/>
      <c r="E193" s="269"/>
      <c r="F193" s="292" t="s">
        <v>573</v>
      </c>
      <c r="G193" s="269"/>
      <c r="H193" s="269" t="s">
        <v>670</v>
      </c>
      <c r="I193" s="269" t="s">
        <v>608</v>
      </c>
      <c r="J193" s="269"/>
      <c r="K193" s="317"/>
    </row>
    <row r="194" s="1" customFormat="1" ht="15" customHeight="1">
      <c r="B194" s="294"/>
      <c r="C194" s="330" t="s">
        <v>671</v>
      </c>
      <c r="D194" s="269"/>
      <c r="E194" s="269"/>
      <c r="F194" s="292" t="s">
        <v>579</v>
      </c>
      <c r="G194" s="269"/>
      <c r="H194" s="269" t="s">
        <v>672</v>
      </c>
      <c r="I194" s="269" t="s">
        <v>608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673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674</v>
      </c>
      <c r="D201" s="339"/>
      <c r="E201" s="339"/>
      <c r="F201" s="339" t="s">
        <v>675</v>
      </c>
      <c r="G201" s="340"/>
      <c r="H201" s="339" t="s">
        <v>676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666</v>
      </c>
      <c r="D203" s="269"/>
      <c r="E203" s="269"/>
      <c r="F203" s="292" t="s">
        <v>42</v>
      </c>
      <c r="G203" s="269"/>
      <c r="H203" s="269" t="s">
        <v>677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43</v>
      </c>
      <c r="G204" s="269"/>
      <c r="H204" s="269" t="s">
        <v>678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46</v>
      </c>
      <c r="G205" s="269"/>
      <c r="H205" s="269" t="s">
        <v>679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44</v>
      </c>
      <c r="G206" s="269"/>
      <c r="H206" s="269" t="s">
        <v>680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45</v>
      </c>
      <c r="G207" s="269"/>
      <c r="H207" s="269" t="s">
        <v>681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620</v>
      </c>
      <c r="D209" s="269"/>
      <c r="E209" s="269"/>
      <c r="F209" s="292" t="s">
        <v>75</v>
      </c>
      <c r="G209" s="269"/>
      <c r="H209" s="269" t="s">
        <v>682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515</v>
      </c>
      <c r="G210" s="269"/>
      <c r="H210" s="269" t="s">
        <v>516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513</v>
      </c>
      <c r="G211" s="269"/>
      <c r="H211" s="269" t="s">
        <v>683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517</v>
      </c>
      <c r="G212" s="330"/>
      <c r="H212" s="321" t="s">
        <v>518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519</v>
      </c>
      <c r="G213" s="330"/>
      <c r="H213" s="321" t="s">
        <v>684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644</v>
      </c>
      <c r="D215" s="269"/>
      <c r="E215" s="269"/>
      <c r="F215" s="292">
        <v>1</v>
      </c>
      <c r="G215" s="330"/>
      <c r="H215" s="321" t="s">
        <v>685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686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687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688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2024-03-12T08:50:34Z</dcterms:created>
  <dcterms:modified xsi:type="dcterms:W3CDTF">2024-03-12T08:50:37Z</dcterms:modified>
</cp:coreProperties>
</file>