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Uzivatel\Documents\VŘ\Český Brod\4_Školka_stavba\pracovní zadávací dokumentace\"/>
    </mc:Choice>
  </mc:AlternateContent>
  <xr:revisionPtr revIDLastSave="0" documentId="8_{1C0A5252-B6CC-4996-9F9E-C86467F0E269}" xr6:coauthVersionLast="47" xr6:coauthVersionMax="47" xr10:uidLastSave="{00000000-0000-0000-0000-000000000000}"/>
  <bookViews>
    <workbookView xWindow="-108" yWindow="-108" windowWidth="23256" windowHeight="12456"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 name="01 08 Pol" sheetId="19" r:id="rId11"/>
    <sheet name="01 09 Pol" sheetId="20" r:id="rId12"/>
  </sheets>
  <externalReferences>
    <externalReference r:id="rId13"/>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_xlnm.Print_Titles" localSheetId="10">'01 08 Pol'!$1:$7</definedName>
    <definedName name="_xlnm.Print_Titles" localSheetId="11">'01 09 Pol'!$1:$7</definedName>
    <definedName name="oadresa">Stavba!$D$6</definedName>
    <definedName name="Objednatel" localSheetId="1">Stavba!$D$5</definedName>
    <definedName name="Objekt" localSheetId="1">Stavba!$B$38</definedName>
    <definedName name="_xlnm.Print_Area" localSheetId="3">'01 01 Pol'!$A$1:$Y$720</definedName>
    <definedName name="_xlnm.Print_Area" localSheetId="4">'01 02 Pol'!$A$1:$Y$2930</definedName>
    <definedName name="_xlnm.Print_Area" localSheetId="5">'01 03 Pol'!$A$1:$Y$119</definedName>
    <definedName name="_xlnm.Print_Area" localSheetId="6">'01 04 Pol'!$A$1:$Y$66</definedName>
    <definedName name="_xlnm.Print_Area" localSheetId="7">'01 05 Pol'!$A$1:$Y$60</definedName>
    <definedName name="_xlnm.Print_Area" localSheetId="8">'01 06 Pol'!$A$1:$Y$55</definedName>
    <definedName name="_xlnm.Print_Area" localSheetId="9">'01 07 Pol'!$A$1:$Y$79</definedName>
    <definedName name="_xlnm.Print_Area" localSheetId="10">'01 08 Pol'!$A$1:$Y$29</definedName>
    <definedName name="_xlnm.Print_Area" localSheetId="11">'01 09 Pol'!$A$1:$Y$44</definedName>
    <definedName name="_xlnm.Print_Area" localSheetId="1">Stavba!$A$1:$J$205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4" i="1" l="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G50" i="1"/>
  <c r="F50" i="1"/>
  <c r="G49" i="1"/>
  <c r="F49" i="1"/>
  <c r="G48" i="1"/>
  <c r="F48" i="1"/>
  <c r="G47" i="1"/>
  <c r="F47" i="1"/>
  <c r="G46" i="1"/>
  <c r="F46" i="1"/>
  <c r="G45" i="1"/>
  <c r="F45" i="1"/>
  <c r="G44" i="1"/>
  <c r="F44" i="1"/>
  <c r="G43" i="1"/>
  <c r="F43" i="1"/>
  <c r="G42" i="1"/>
  <c r="F42" i="1"/>
  <c r="G41" i="1"/>
  <c r="F41" i="1"/>
  <c r="G39" i="1"/>
  <c r="F39" i="1"/>
  <c r="G43" i="20"/>
  <c r="BA41" i="20"/>
  <c r="BA39" i="20"/>
  <c r="BA34" i="20"/>
  <c r="BA33" i="20"/>
  <c r="BA28" i="20"/>
  <c r="BA27" i="20"/>
  <c r="BA26" i="20"/>
  <c r="BA25" i="20"/>
  <c r="BA23" i="20"/>
  <c r="BA17" i="20"/>
  <c r="BA15" i="20"/>
  <c r="BA13" i="20"/>
  <c r="BA11" i="20"/>
  <c r="G8" i="20"/>
  <c r="G9" i="20"/>
  <c r="AF43" i="20" s="1"/>
  <c r="I9" i="20"/>
  <c r="I8" i="20" s="1"/>
  <c r="K9" i="20"/>
  <c r="K8" i="20" s="1"/>
  <c r="O9" i="20"/>
  <c r="Q9" i="20"/>
  <c r="Q8" i="20" s="1"/>
  <c r="V9" i="20"/>
  <c r="G10" i="20"/>
  <c r="M10" i="20" s="1"/>
  <c r="I10" i="20"/>
  <c r="K10" i="20"/>
  <c r="O10" i="20"/>
  <c r="Q10" i="20"/>
  <c r="V10" i="20"/>
  <c r="G12" i="20"/>
  <c r="I12" i="20"/>
  <c r="K12" i="20"/>
  <c r="M12" i="20"/>
  <c r="O12" i="20"/>
  <c r="O8" i="20" s="1"/>
  <c r="Q12" i="20"/>
  <c r="V12" i="20"/>
  <c r="G14" i="20"/>
  <c r="I14" i="20"/>
  <c r="K14" i="20"/>
  <c r="M14" i="20"/>
  <c r="O14" i="20"/>
  <c r="Q14" i="20"/>
  <c r="V14" i="20"/>
  <c r="G16" i="20"/>
  <c r="I16" i="20"/>
  <c r="K16" i="20"/>
  <c r="M16" i="20"/>
  <c r="O16" i="20"/>
  <c r="Q16" i="20"/>
  <c r="V16" i="20"/>
  <c r="V8" i="20" s="1"/>
  <c r="G18" i="20"/>
  <c r="I18" i="20"/>
  <c r="K18" i="20"/>
  <c r="M18" i="20"/>
  <c r="O18" i="20"/>
  <c r="Q18" i="20"/>
  <c r="V18" i="20"/>
  <c r="G20" i="20"/>
  <c r="M20" i="20" s="1"/>
  <c r="I20" i="20"/>
  <c r="K20" i="20"/>
  <c r="O20" i="20"/>
  <c r="Q20" i="20"/>
  <c r="V20" i="20"/>
  <c r="G21" i="20"/>
  <c r="V21" i="20"/>
  <c r="G22" i="20"/>
  <c r="M22" i="20" s="1"/>
  <c r="I22" i="20"/>
  <c r="I21" i="20" s="1"/>
  <c r="K22" i="20"/>
  <c r="K21" i="20" s="1"/>
  <c r="O22" i="20"/>
  <c r="Q22" i="20"/>
  <c r="Q21" i="20" s="1"/>
  <c r="V22" i="20"/>
  <c r="G24" i="20"/>
  <c r="M24" i="20" s="1"/>
  <c r="I24" i="20"/>
  <c r="K24" i="20"/>
  <c r="O24" i="20"/>
  <c r="Q24" i="20"/>
  <c r="V24" i="20"/>
  <c r="G38" i="20"/>
  <c r="I38" i="20"/>
  <c r="K38" i="20"/>
  <c r="M38" i="20"/>
  <c r="O38" i="20"/>
  <c r="O21" i="20" s="1"/>
  <c r="Q38" i="20"/>
  <c r="V38" i="20"/>
  <c r="G40" i="20"/>
  <c r="I40" i="20"/>
  <c r="K40" i="20"/>
  <c r="M40" i="20"/>
  <c r="O40" i="20"/>
  <c r="Q40" i="20"/>
  <c r="V40" i="20"/>
  <c r="AE43" i="20"/>
  <c r="G28" i="19"/>
  <c r="G9" i="19"/>
  <c r="G8" i="19" s="1"/>
  <c r="I9" i="19"/>
  <c r="K9" i="19"/>
  <c r="K8" i="19" s="1"/>
  <c r="M9" i="19"/>
  <c r="O9" i="19"/>
  <c r="O8" i="19" s="1"/>
  <c r="Q9" i="19"/>
  <c r="V9" i="19"/>
  <c r="G10" i="19"/>
  <c r="M10" i="19" s="1"/>
  <c r="I10" i="19"/>
  <c r="I8" i="19" s="1"/>
  <c r="K10" i="19"/>
  <c r="O10" i="19"/>
  <c r="Q10" i="19"/>
  <c r="V10" i="19"/>
  <c r="G11" i="19"/>
  <c r="M11" i="19" s="1"/>
  <c r="I11" i="19"/>
  <c r="K11" i="19"/>
  <c r="O11" i="19"/>
  <c r="Q11" i="19"/>
  <c r="V11" i="19"/>
  <c r="G12" i="19"/>
  <c r="M12" i="19" s="1"/>
  <c r="I12" i="19"/>
  <c r="K12" i="19"/>
  <c r="O12" i="19"/>
  <c r="Q12" i="19"/>
  <c r="V12" i="19"/>
  <c r="G13" i="19"/>
  <c r="I13" i="19"/>
  <c r="K13" i="19"/>
  <c r="M13" i="19"/>
  <c r="O13" i="19"/>
  <c r="Q13" i="19"/>
  <c r="V13" i="19"/>
  <c r="G14" i="19"/>
  <c r="I14" i="19"/>
  <c r="K14" i="19"/>
  <c r="M14" i="19"/>
  <c r="O14" i="19"/>
  <c r="Q14" i="19"/>
  <c r="V14" i="19"/>
  <c r="G15" i="19"/>
  <c r="I15" i="19"/>
  <c r="K15" i="19"/>
  <c r="M15" i="19"/>
  <c r="O15" i="19"/>
  <c r="Q15" i="19"/>
  <c r="Q8" i="19" s="1"/>
  <c r="V15" i="19"/>
  <c r="G16" i="19"/>
  <c r="I16" i="19"/>
  <c r="K16" i="19"/>
  <c r="M16" i="19"/>
  <c r="O16" i="19"/>
  <c r="Q16" i="19"/>
  <c r="V16" i="19"/>
  <c r="V8" i="19" s="1"/>
  <c r="G17" i="19"/>
  <c r="I17" i="19"/>
  <c r="K17" i="19"/>
  <c r="M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I21" i="19"/>
  <c r="K21" i="19"/>
  <c r="M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I25" i="19"/>
  <c r="K25" i="19"/>
  <c r="M25" i="19"/>
  <c r="O25" i="19"/>
  <c r="Q25" i="19"/>
  <c r="V25" i="19"/>
  <c r="G26" i="19"/>
  <c r="M26" i="19" s="1"/>
  <c r="I26" i="19"/>
  <c r="K26" i="19"/>
  <c r="O26" i="19"/>
  <c r="Q26" i="19"/>
  <c r="V26" i="19"/>
  <c r="AE28" i="19"/>
  <c r="AF28" i="19"/>
  <c r="G78" i="18"/>
  <c r="G9" i="18"/>
  <c r="G8" i="18" s="1"/>
  <c r="I9" i="18"/>
  <c r="I8" i="18" s="1"/>
  <c r="K9" i="18"/>
  <c r="O9" i="18"/>
  <c r="O8" i="18" s="1"/>
  <c r="Q9" i="18"/>
  <c r="Q8" i="18" s="1"/>
  <c r="V9" i="18"/>
  <c r="V8" i="18" s="1"/>
  <c r="G10" i="18"/>
  <c r="M10" i="18" s="1"/>
  <c r="I10" i="18"/>
  <c r="K10" i="18"/>
  <c r="O10" i="18"/>
  <c r="Q10" i="18"/>
  <c r="V10" i="18"/>
  <c r="G11" i="18"/>
  <c r="M11" i="18" s="1"/>
  <c r="I11" i="18"/>
  <c r="K11" i="18"/>
  <c r="K8" i="18" s="1"/>
  <c r="O11" i="18"/>
  <c r="Q11" i="18"/>
  <c r="V11" i="18"/>
  <c r="G12" i="18"/>
  <c r="I12" i="18"/>
  <c r="K12" i="18"/>
  <c r="M12" i="18"/>
  <c r="O12" i="18"/>
  <c r="Q12" i="18"/>
  <c r="V12" i="18"/>
  <c r="G14" i="18"/>
  <c r="M14" i="18" s="1"/>
  <c r="I14" i="18"/>
  <c r="I13" i="18" s="1"/>
  <c r="K14" i="18"/>
  <c r="K13" i="18" s="1"/>
  <c r="O14" i="18"/>
  <c r="Q14" i="18"/>
  <c r="Q13" i="18" s="1"/>
  <c r="V14" i="18"/>
  <c r="V13" i="18" s="1"/>
  <c r="G15" i="18"/>
  <c r="I15" i="18"/>
  <c r="K15" i="18"/>
  <c r="M15" i="18"/>
  <c r="O15" i="18"/>
  <c r="Q15" i="18"/>
  <c r="V15" i="18"/>
  <c r="G16" i="18"/>
  <c r="I16" i="18"/>
  <c r="K16" i="18"/>
  <c r="M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I20" i="18"/>
  <c r="K20" i="18"/>
  <c r="M20" i="18"/>
  <c r="O20" i="18"/>
  <c r="Q20" i="18"/>
  <c r="V20" i="18"/>
  <c r="G21" i="18"/>
  <c r="M21" i="18" s="1"/>
  <c r="I21" i="18"/>
  <c r="K21" i="18"/>
  <c r="O21" i="18"/>
  <c r="O13" i="18" s="1"/>
  <c r="Q21" i="18"/>
  <c r="V21" i="18"/>
  <c r="G22" i="18"/>
  <c r="M22" i="18" s="1"/>
  <c r="I22" i="18"/>
  <c r="K22" i="18"/>
  <c r="O22" i="18"/>
  <c r="Q22" i="18"/>
  <c r="V22" i="18"/>
  <c r="G23" i="18"/>
  <c r="I23" i="18"/>
  <c r="K23" i="18"/>
  <c r="M23" i="18"/>
  <c r="O23" i="18"/>
  <c r="Q23" i="18"/>
  <c r="V23" i="18"/>
  <c r="G24" i="18"/>
  <c r="I24" i="18"/>
  <c r="K24" i="18"/>
  <c r="M24" i="18"/>
  <c r="O24" i="18"/>
  <c r="Q24" i="18"/>
  <c r="V24" i="18"/>
  <c r="G25" i="18"/>
  <c r="M25" i="18" s="1"/>
  <c r="I25" i="18"/>
  <c r="K25" i="18"/>
  <c r="O25" i="18"/>
  <c r="Q25" i="18"/>
  <c r="V25" i="18"/>
  <c r="G26" i="18"/>
  <c r="M26" i="18" s="1"/>
  <c r="I26" i="18"/>
  <c r="K26" i="18"/>
  <c r="O26" i="18"/>
  <c r="Q26" i="18"/>
  <c r="V26" i="18"/>
  <c r="G28" i="18"/>
  <c r="I28" i="18"/>
  <c r="I27" i="18" s="1"/>
  <c r="K28" i="18"/>
  <c r="M28" i="18"/>
  <c r="O28" i="18"/>
  <c r="O27" i="18" s="1"/>
  <c r="Q28" i="18"/>
  <c r="V28" i="18"/>
  <c r="G29" i="18"/>
  <c r="G27" i="18" s="1"/>
  <c r="I29" i="18"/>
  <c r="K29" i="18"/>
  <c r="O29" i="18"/>
  <c r="Q29" i="18"/>
  <c r="V29" i="18"/>
  <c r="G30" i="18"/>
  <c r="I30" i="18"/>
  <c r="K30" i="18"/>
  <c r="M30" i="18"/>
  <c r="O30" i="18"/>
  <c r="Q30" i="18"/>
  <c r="Q27" i="18" s="1"/>
  <c r="V30" i="18"/>
  <c r="G31" i="18"/>
  <c r="I31" i="18"/>
  <c r="K31" i="18"/>
  <c r="M31" i="18"/>
  <c r="O31" i="18"/>
  <c r="Q31" i="18"/>
  <c r="V31" i="18"/>
  <c r="V27" i="18" s="1"/>
  <c r="G32" i="18"/>
  <c r="I32" i="18"/>
  <c r="K32" i="18"/>
  <c r="M32" i="18"/>
  <c r="O32" i="18"/>
  <c r="Q32" i="18"/>
  <c r="V32" i="18"/>
  <c r="G33" i="18"/>
  <c r="M33" i="18" s="1"/>
  <c r="I33" i="18"/>
  <c r="K33" i="18"/>
  <c r="O33" i="18"/>
  <c r="Q33" i="18"/>
  <c r="V33" i="18"/>
  <c r="G34" i="18"/>
  <c r="M34" i="18" s="1"/>
  <c r="I34" i="18"/>
  <c r="K34" i="18"/>
  <c r="O34" i="18"/>
  <c r="Q34" i="18"/>
  <c r="V34" i="18"/>
  <c r="G35" i="18"/>
  <c r="M35" i="18" s="1"/>
  <c r="I35" i="18"/>
  <c r="K35" i="18"/>
  <c r="K27" i="18" s="1"/>
  <c r="O35" i="18"/>
  <c r="Q35" i="18"/>
  <c r="V35" i="18"/>
  <c r="G36" i="18"/>
  <c r="I36" i="18"/>
  <c r="K36" i="18"/>
  <c r="M36" i="18"/>
  <c r="O36" i="18"/>
  <c r="Q36" i="18"/>
  <c r="V36" i="18"/>
  <c r="G37" i="18"/>
  <c r="M37" i="18" s="1"/>
  <c r="I37" i="18"/>
  <c r="K37" i="18"/>
  <c r="O37" i="18"/>
  <c r="Q37" i="18"/>
  <c r="V37" i="18"/>
  <c r="G38" i="18"/>
  <c r="I38" i="18"/>
  <c r="K38" i="18"/>
  <c r="M38" i="18"/>
  <c r="O38" i="18"/>
  <c r="Q38" i="18"/>
  <c r="V38" i="18"/>
  <c r="G39" i="18"/>
  <c r="I39" i="18"/>
  <c r="K39" i="18"/>
  <c r="M39" i="18"/>
  <c r="O39" i="18"/>
  <c r="Q39" i="18"/>
  <c r="V39" i="18"/>
  <c r="G40" i="18"/>
  <c r="I40" i="18"/>
  <c r="K40" i="18"/>
  <c r="M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I47" i="18"/>
  <c r="K47" i="18"/>
  <c r="M47" i="18"/>
  <c r="O47" i="18"/>
  <c r="Q47" i="18"/>
  <c r="V47" i="18"/>
  <c r="G48" i="18"/>
  <c r="I48" i="18"/>
  <c r="K48" i="18"/>
  <c r="M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I60" i="18"/>
  <c r="K60" i="18"/>
  <c r="M60" i="18"/>
  <c r="O60" i="18"/>
  <c r="Q60" i="18"/>
  <c r="V60" i="18"/>
  <c r="G61" i="18"/>
  <c r="M61" i="18" s="1"/>
  <c r="I61" i="18"/>
  <c r="K61" i="18"/>
  <c r="O61" i="18"/>
  <c r="Q61" i="18"/>
  <c r="V61" i="18"/>
  <c r="G62" i="18"/>
  <c r="I62" i="18"/>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G66" i="18"/>
  <c r="I66" i="18"/>
  <c r="K66" i="18"/>
  <c r="M66" i="18"/>
  <c r="O66" i="18"/>
  <c r="Q66" i="18"/>
  <c r="V66" i="18"/>
  <c r="K67" i="18"/>
  <c r="V67" i="18"/>
  <c r="G68" i="18"/>
  <c r="I68" i="18"/>
  <c r="I67" i="18" s="1"/>
  <c r="K68" i="18"/>
  <c r="M68" i="18"/>
  <c r="O68" i="18"/>
  <c r="O67" i="18" s="1"/>
  <c r="Q68" i="18"/>
  <c r="V68" i="18"/>
  <c r="G69" i="18"/>
  <c r="G67" i="18" s="1"/>
  <c r="I69" i="18"/>
  <c r="K69" i="18"/>
  <c r="O69" i="18"/>
  <c r="Q69" i="18"/>
  <c r="V69" i="18"/>
  <c r="G70" i="18"/>
  <c r="I70" i="18"/>
  <c r="K70" i="18"/>
  <c r="M70" i="18"/>
  <c r="O70" i="18"/>
  <c r="Q70" i="18"/>
  <c r="Q67" i="18" s="1"/>
  <c r="V70" i="18"/>
  <c r="V71" i="18"/>
  <c r="G72" i="18"/>
  <c r="I72" i="18"/>
  <c r="K72" i="18"/>
  <c r="M72" i="18"/>
  <c r="O72" i="18"/>
  <c r="Q72" i="18"/>
  <c r="Q71" i="18" s="1"/>
  <c r="V72" i="18"/>
  <c r="G73" i="18"/>
  <c r="G71" i="18" s="1"/>
  <c r="I73" i="18"/>
  <c r="K73" i="18"/>
  <c r="O73" i="18"/>
  <c r="O71" i="18" s="1"/>
  <c r="Q73" i="18"/>
  <c r="V73" i="18"/>
  <c r="G74" i="18"/>
  <c r="I74" i="18"/>
  <c r="I71" i="18" s="1"/>
  <c r="K74" i="18"/>
  <c r="M74" i="18"/>
  <c r="O74" i="18"/>
  <c r="Q74" i="18"/>
  <c r="V74" i="18"/>
  <c r="G75" i="18"/>
  <c r="M75" i="18" s="1"/>
  <c r="I75" i="18"/>
  <c r="K75" i="18"/>
  <c r="K71" i="18" s="1"/>
  <c r="O75" i="18"/>
  <c r="Q75" i="18"/>
  <c r="V75" i="18"/>
  <c r="G76" i="18"/>
  <c r="I76" i="18"/>
  <c r="K76" i="18"/>
  <c r="M76" i="18"/>
  <c r="O76" i="18"/>
  <c r="Q76" i="18"/>
  <c r="V76" i="18"/>
  <c r="AE78" i="18"/>
  <c r="G54" i="17"/>
  <c r="G9" i="17"/>
  <c r="G8" i="17" s="1"/>
  <c r="I9" i="17"/>
  <c r="K9" i="17"/>
  <c r="K8" i="17" s="1"/>
  <c r="M9" i="17"/>
  <c r="O9" i="17"/>
  <c r="Q9" i="17"/>
  <c r="V9" i="17"/>
  <c r="V8" i="17" s="1"/>
  <c r="G10" i="17"/>
  <c r="M10" i="17" s="1"/>
  <c r="I10" i="17"/>
  <c r="K10" i="17"/>
  <c r="O10" i="17"/>
  <c r="Q10" i="17"/>
  <c r="V10" i="17"/>
  <c r="G11" i="17"/>
  <c r="M11" i="17" s="1"/>
  <c r="I11" i="17"/>
  <c r="I8" i="17" s="1"/>
  <c r="K11" i="17"/>
  <c r="O11" i="17"/>
  <c r="Q11" i="17"/>
  <c r="V11" i="17"/>
  <c r="G12" i="17"/>
  <c r="M12" i="17" s="1"/>
  <c r="I12" i="17"/>
  <c r="K12" i="17"/>
  <c r="O12" i="17"/>
  <c r="Q12" i="17"/>
  <c r="V12" i="17"/>
  <c r="G13" i="17"/>
  <c r="I13" i="17"/>
  <c r="K13" i="17"/>
  <c r="M13" i="17"/>
  <c r="O13" i="17"/>
  <c r="Q13" i="17"/>
  <c r="V13" i="17"/>
  <c r="G14" i="17"/>
  <c r="I14" i="17"/>
  <c r="K14" i="17"/>
  <c r="M14" i="17"/>
  <c r="O14" i="17"/>
  <c r="Q14" i="17"/>
  <c r="V14" i="17"/>
  <c r="G15" i="17"/>
  <c r="I15" i="17"/>
  <c r="K15" i="17"/>
  <c r="M15" i="17"/>
  <c r="O15" i="17"/>
  <c r="O8" i="17" s="1"/>
  <c r="Q15" i="17"/>
  <c r="V15" i="17"/>
  <c r="G16" i="17"/>
  <c r="I16" i="17"/>
  <c r="K16" i="17"/>
  <c r="M16" i="17"/>
  <c r="O16" i="17"/>
  <c r="Q16" i="17"/>
  <c r="Q8" i="17" s="1"/>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30" i="17"/>
  <c r="I30" i="17"/>
  <c r="K30" i="17"/>
  <c r="M30" i="17"/>
  <c r="O30" i="17"/>
  <c r="O29" i="17" s="1"/>
  <c r="Q30" i="17"/>
  <c r="Q29" i="17" s="1"/>
  <c r="V30" i="17"/>
  <c r="G31" i="17"/>
  <c r="I31" i="17"/>
  <c r="K31" i="17"/>
  <c r="M31" i="17"/>
  <c r="O31" i="17"/>
  <c r="Q31" i="17"/>
  <c r="V31" i="17"/>
  <c r="G32" i="17"/>
  <c r="I32" i="17"/>
  <c r="K32" i="17"/>
  <c r="M32" i="17"/>
  <c r="O32" i="17"/>
  <c r="Q32" i="17"/>
  <c r="V32" i="17"/>
  <c r="V29" i="17" s="1"/>
  <c r="G33" i="17"/>
  <c r="I33" i="17"/>
  <c r="K33" i="17"/>
  <c r="M33" i="17"/>
  <c r="O33" i="17"/>
  <c r="Q33" i="17"/>
  <c r="V33" i="17"/>
  <c r="G34" i="17"/>
  <c r="M34" i="17" s="1"/>
  <c r="I34" i="17"/>
  <c r="K34" i="17"/>
  <c r="O34" i="17"/>
  <c r="Q34" i="17"/>
  <c r="V34" i="17"/>
  <c r="G35" i="17"/>
  <c r="M35" i="17" s="1"/>
  <c r="I35" i="17"/>
  <c r="K35" i="17"/>
  <c r="O35" i="17"/>
  <c r="Q35" i="17"/>
  <c r="V35" i="17"/>
  <c r="G36" i="17"/>
  <c r="M36" i="17" s="1"/>
  <c r="I36" i="17"/>
  <c r="I29" i="17" s="1"/>
  <c r="K36" i="17"/>
  <c r="O36" i="17"/>
  <c r="Q36" i="17"/>
  <c r="V36" i="17"/>
  <c r="G37" i="17"/>
  <c r="M37" i="17" s="1"/>
  <c r="I37" i="17"/>
  <c r="K37" i="17"/>
  <c r="K29" i="17" s="1"/>
  <c r="O37" i="17"/>
  <c r="Q37" i="17"/>
  <c r="V37" i="17"/>
  <c r="G39" i="17"/>
  <c r="I39" i="17"/>
  <c r="K39" i="17"/>
  <c r="M39" i="17"/>
  <c r="O39" i="17"/>
  <c r="O38" i="17" s="1"/>
  <c r="Q39" i="17"/>
  <c r="Q38" i="17" s="1"/>
  <c r="V39" i="17"/>
  <c r="V38" i="17" s="1"/>
  <c r="G40" i="17"/>
  <c r="I40" i="17"/>
  <c r="K40" i="17"/>
  <c r="M40" i="17"/>
  <c r="O40" i="17"/>
  <c r="Q40" i="17"/>
  <c r="V40" i="17"/>
  <c r="G41" i="17"/>
  <c r="I41" i="17"/>
  <c r="K41" i="17"/>
  <c r="M41" i="17"/>
  <c r="O41" i="17"/>
  <c r="Q41" i="17"/>
  <c r="V41" i="17"/>
  <c r="G42" i="17"/>
  <c r="M42" i="17" s="1"/>
  <c r="M38" i="17" s="1"/>
  <c r="I42" i="17"/>
  <c r="K42" i="17"/>
  <c r="O42" i="17"/>
  <c r="Q42" i="17"/>
  <c r="V42" i="17"/>
  <c r="G43" i="17"/>
  <c r="M43" i="17" s="1"/>
  <c r="I43" i="17"/>
  <c r="K43" i="17"/>
  <c r="O43" i="17"/>
  <c r="Q43" i="17"/>
  <c r="V43" i="17"/>
  <c r="G44" i="17"/>
  <c r="M44" i="17" s="1"/>
  <c r="I44" i="17"/>
  <c r="I38" i="17" s="1"/>
  <c r="K44" i="17"/>
  <c r="O44" i="17"/>
  <c r="Q44" i="17"/>
  <c r="V44" i="17"/>
  <c r="G45" i="17"/>
  <c r="M45" i="17" s="1"/>
  <c r="I45" i="17"/>
  <c r="K45" i="17"/>
  <c r="K38" i="17" s="1"/>
  <c r="O45" i="17"/>
  <c r="Q45" i="17"/>
  <c r="V45" i="17"/>
  <c r="G46" i="17"/>
  <c r="I46" i="17"/>
  <c r="K46" i="17"/>
  <c r="M46" i="17"/>
  <c r="O46" i="17"/>
  <c r="Q46" i="17"/>
  <c r="V46" i="17"/>
  <c r="G47" i="17"/>
  <c r="I47" i="17"/>
  <c r="K47" i="17"/>
  <c r="M47" i="17"/>
  <c r="O47" i="17"/>
  <c r="G48" i="17"/>
  <c r="I48" i="17"/>
  <c r="K48" i="17"/>
  <c r="M48" i="17"/>
  <c r="O48" i="17"/>
  <c r="Q48" i="17"/>
  <c r="Q47" i="17" s="1"/>
  <c r="V48" i="17"/>
  <c r="V47" i="17" s="1"/>
  <c r="K49" i="17"/>
  <c r="O49" i="17"/>
  <c r="Q49" i="17"/>
  <c r="V49" i="17"/>
  <c r="G50" i="17"/>
  <c r="G49" i="17" s="1"/>
  <c r="I50" i="17"/>
  <c r="I49" i="17" s="1"/>
  <c r="K50" i="17"/>
  <c r="M50" i="17"/>
  <c r="O50" i="17"/>
  <c r="Q50" i="17"/>
  <c r="V50" i="17"/>
  <c r="G51" i="17"/>
  <c r="M51" i="17" s="1"/>
  <c r="I51" i="17"/>
  <c r="K51" i="17"/>
  <c r="O51" i="17"/>
  <c r="Q51" i="17"/>
  <c r="V51" i="17"/>
  <c r="G52" i="17"/>
  <c r="M52" i="17" s="1"/>
  <c r="I52" i="17"/>
  <c r="K52" i="17"/>
  <c r="O52" i="17"/>
  <c r="Q52" i="17"/>
  <c r="V52" i="17"/>
  <c r="AE54" i="17"/>
  <c r="G59" i="16"/>
  <c r="BA13" i="16"/>
  <c r="BA12" i="16"/>
  <c r="BA11" i="16"/>
  <c r="BA10" i="16"/>
  <c r="G8" i="16"/>
  <c r="G9" i="16"/>
  <c r="I9" i="16"/>
  <c r="I8" i="16" s="1"/>
  <c r="K9" i="16"/>
  <c r="K8" i="16" s="1"/>
  <c r="M9" i="16"/>
  <c r="O9" i="16"/>
  <c r="O8" i="16" s="1"/>
  <c r="Q9" i="16"/>
  <c r="V9" i="16"/>
  <c r="V8" i="16" s="1"/>
  <c r="G16" i="16"/>
  <c r="I16" i="16"/>
  <c r="K16" i="16"/>
  <c r="M16" i="16"/>
  <c r="O16" i="16"/>
  <c r="Q16" i="16"/>
  <c r="V16" i="16"/>
  <c r="G18" i="16"/>
  <c r="I18" i="16"/>
  <c r="K18" i="16"/>
  <c r="M18" i="16"/>
  <c r="O18" i="16"/>
  <c r="Q18" i="16"/>
  <c r="Q8" i="16" s="1"/>
  <c r="V18" i="16"/>
  <c r="G20" i="16"/>
  <c r="I20" i="16"/>
  <c r="K20" i="16"/>
  <c r="M20" i="16"/>
  <c r="O20" i="16"/>
  <c r="Q20" i="16"/>
  <c r="V20"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I27" i="16"/>
  <c r="K27" i="16"/>
  <c r="M27" i="16"/>
  <c r="O27" i="16"/>
  <c r="Q27" i="16"/>
  <c r="V27" i="16"/>
  <c r="G28" i="16"/>
  <c r="I28" i="16"/>
  <c r="K28" i="16"/>
  <c r="M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I34" i="16"/>
  <c r="K34" i="16"/>
  <c r="M34" i="16"/>
  <c r="O34" i="16"/>
  <c r="Q34" i="16"/>
  <c r="V34" i="16"/>
  <c r="G35" i="16"/>
  <c r="I35" i="16"/>
  <c r="K35" i="16"/>
  <c r="M35" i="16"/>
  <c r="O35" i="16"/>
  <c r="Q35" i="16"/>
  <c r="V35" i="16"/>
  <c r="G36" i="16"/>
  <c r="I36" i="16"/>
  <c r="K36" i="16"/>
  <c r="M36" i="16"/>
  <c r="O36" i="16"/>
  <c r="Q36" i="16"/>
  <c r="V36" i="16"/>
  <c r="G37" i="16"/>
  <c r="I37" i="16"/>
  <c r="K37" i="16"/>
  <c r="M37" i="16"/>
  <c r="O37" i="16"/>
  <c r="Q37" i="16"/>
  <c r="V37" i="16"/>
  <c r="G38" i="16"/>
  <c r="I38" i="16"/>
  <c r="K38" i="16"/>
  <c r="M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Q43" i="16"/>
  <c r="V43" i="16"/>
  <c r="G44" i="16"/>
  <c r="I44" i="16"/>
  <c r="K44" i="16"/>
  <c r="M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M49" i="16" s="1"/>
  <c r="I49" i="16"/>
  <c r="K49" i="16"/>
  <c r="O49" i="16"/>
  <c r="Q49" i="16"/>
  <c r="V49" i="16"/>
  <c r="K50" i="16"/>
  <c r="G51" i="16"/>
  <c r="I51" i="16"/>
  <c r="K51" i="16"/>
  <c r="M51" i="16"/>
  <c r="M50" i="16" s="1"/>
  <c r="O51" i="16"/>
  <c r="O50" i="16" s="1"/>
  <c r="Q51" i="16"/>
  <c r="Q50" i="16" s="1"/>
  <c r="V51" i="16"/>
  <c r="G52" i="16"/>
  <c r="I52" i="16"/>
  <c r="K52" i="16"/>
  <c r="M52" i="16"/>
  <c r="O52" i="16"/>
  <c r="Q52" i="16"/>
  <c r="V52" i="16"/>
  <c r="G53" i="16"/>
  <c r="I53" i="16"/>
  <c r="K53" i="16"/>
  <c r="M53" i="16"/>
  <c r="O53" i="16"/>
  <c r="Q53" i="16"/>
  <c r="V53" i="16"/>
  <c r="V50" i="16" s="1"/>
  <c r="G54" i="16"/>
  <c r="I54" i="16"/>
  <c r="K54" i="16"/>
  <c r="M54" i="16"/>
  <c r="O54" i="16"/>
  <c r="Q54" i="16"/>
  <c r="V54" i="16"/>
  <c r="G55" i="16"/>
  <c r="M55" i="16" s="1"/>
  <c r="I55" i="16"/>
  <c r="K55" i="16"/>
  <c r="O55" i="16"/>
  <c r="Q55" i="16"/>
  <c r="V55" i="16"/>
  <c r="G56" i="16"/>
  <c r="M56" i="16" s="1"/>
  <c r="I56" i="16"/>
  <c r="K56" i="16"/>
  <c r="O56" i="16"/>
  <c r="Q56" i="16"/>
  <c r="V56" i="16"/>
  <c r="G57" i="16"/>
  <c r="M57" i="16" s="1"/>
  <c r="I57" i="16"/>
  <c r="I50" i="16" s="1"/>
  <c r="K57" i="16"/>
  <c r="O57" i="16"/>
  <c r="Q57" i="16"/>
  <c r="V57" i="16"/>
  <c r="AE59" i="16"/>
  <c r="AF59" i="16"/>
  <c r="G65" i="15"/>
  <c r="BA23" i="15"/>
  <c r="BA19" i="15"/>
  <c r="G9" i="15"/>
  <c r="G8" i="15" s="1"/>
  <c r="I9" i="15"/>
  <c r="I8" i="15" s="1"/>
  <c r="K9" i="15"/>
  <c r="K8" i="15" s="1"/>
  <c r="O9" i="15"/>
  <c r="O8" i="15" s="1"/>
  <c r="Q9" i="15"/>
  <c r="Q8" i="15" s="1"/>
  <c r="V9" i="15"/>
  <c r="V8" i="15" s="1"/>
  <c r="G10" i="15"/>
  <c r="I10" i="15"/>
  <c r="K10" i="15"/>
  <c r="M10" i="15"/>
  <c r="O10" i="15"/>
  <c r="Q10" i="15"/>
  <c r="V10" i="15"/>
  <c r="G11" i="15"/>
  <c r="I11" i="15"/>
  <c r="K11" i="15"/>
  <c r="M11" i="15"/>
  <c r="O11" i="15"/>
  <c r="Q11" i="15"/>
  <c r="V11" i="15"/>
  <c r="G12" i="15"/>
  <c r="O12" i="15"/>
  <c r="G13" i="15"/>
  <c r="M13" i="15" s="1"/>
  <c r="I13" i="15"/>
  <c r="I12" i="15" s="1"/>
  <c r="K13" i="15"/>
  <c r="K12" i="15" s="1"/>
  <c r="O13" i="15"/>
  <c r="Q13" i="15"/>
  <c r="Q12" i="15" s="1"/>
  <c r="V13" i="15"/>
  <c r="V12" i="15" s="1"/>
  <c r="G14" i="15"/>
  <c r="M14" i="15" s="1"/>
  <c r="I14" i="15"/>
  <c r="K14" i="15"/>
  <c r="O14" i="15"/>
  <c r="Q14" i="15"/>
  <c r="V14" i="15"/>
  <c r="G15" i="15"/>
  <c r="I15" i="15"/>
  <c r="K15" i="15"/>
  <c r="M15" i="15"/>
  <c r="O15" i="15"/>
  <c r="Q15" i="15"/>
  <c r="V15" i="15"/>
  <c r="O16" i="15"/>
  <c r="G17" i="15"/>
  <c r="M17" i="15" s="1"/>
  <c r="I17" i="15"/>
  <c r="I16" i="15" s="1"/>
  <c r="K17" i="15"/>
  <c r="K16" i="15" s="1"/>
  <c r="O17" i="15"/>
  <c r="Q17" i="15"/>
  <c r="Q16" i="15" s="1"/>
  <c r="V17" i="15"/>
  <c r="V16" i="15" s="1"/>
  <c r="G18" i="15"/>
  <c r="I18" i="15"/>
  <c r="K18" i="15"/>
  <c r="M18" i="15"/>
  <c r="O18" i="15"/>
  <c r="Q18" i="15"/>
  <c r="V18" i="15"/>
  <c r="G20" i="15"/>
  <c r="I20" i="15"/>
  <c r="K20" i="15"/>
  <c r="M20" i="15"/>
  <c r="O20" i="15"/>
  <c r="Q20" i="15"/>
  <c r="V20" i="15"/>
  <c r="G21" i="15"/>
  <c r="M21" i="15" s="1"/>
  <c r="I21" i="15"/>
  <c r="K21" i="15"/>
  <c r="O21" i="15"/>
  <c r="Q21" i="15"/>
  <c r="V21" i="15"/>
  <c r="G22" i="15"/>
  <c r="M22" i="15" s="1"/>
  <c r="I22" i="15"/>
  <c r="K22" i="15"/>
  <c r="O22" i="15"/>
  <c r="Q22" i="15"/>
  <c r="V22" i="15"/>
  <c r="G24" i="15"/>
  <c r="M24" i="15" s="1"/>
  <c r="I24" i="15"/>
  <c r="K24" i="15"/>
  <c r="O24" i="15"/>
  <c r="Q24" i="15"/>
  <c r="V24" i="15"/>
  <c r="K25" i="15"/>
  <c r="G26" i="15"/>
  <c r="G25" i="15" s="1"/>
  <c r="I26" i="15"/>
  <c r="I25" i="15" s="1"/>
  <c r="K26" i="15"/>
  <c r="M26" i="15"/>
  <c r="O26" i="15"/>
  <c r="O25" i="15" s="1"/>
  <c r="Q26" i="15"/>
  <c r="Q25" i="15" s="1"/>
  <c r="V26" i="15"/>
  <c r="G27" i="15"/>
  <c r="M27" i="15" s="1"/>
  <c r="M25" i="15" s="1"/>
  <c r="I27" i="15"/>
  <c r="K27" i="15"/>
  <c r="O27" i="15"/>
  <c r="Q27" i="15"/>
  <c r="V27" i="15"/>
  <c r="G28" i="15"/>
  <c r="I28" i="15"/>
  <c r="K28" i="15"/>
  <c r="M28" i="15"/>
  <c r="O28" i="15"/>
  <c r="Q28" i="15"/>
  <c r="V28" i="15"/>
  <c r="V25" i="15" s="1"/>
  <c r="G29" i="15"/>
  <c r="I29" i="15"/>
  <c r="K29" i="15"/>
  <c r="M29" i="15"/>
  <c r="O29" i="15"/>
  <c r="Q29" i="15"/>
  <c r="V29" i="15"/>
  <c r="G30" i="15"/>
  <c r="M30" i="15" s="1"/>
  <c r="I30" i="15"/>
  <c r="K30" i="15"/>
  <c r="O30" i="15"/>
  <c r="Q30" i="15"/>
  <c r="V30" i="15"/>
  <c r="G31" i="15"/>
  <c r="I31" i="15"/>
  <c r="G32" i="15"/>
  <c r="M32" i="15" s="1"/>
  <c r="I32" i="15"/>
  <c r="K32" i="15"/>
  <c r="K31" i="15" s="1"/>
  <c r="O32" i="15"/>
  <c r="Q32" i="15"/>
  <c r="V32" i="15"/>
  <c r="V31" i="15" s="1"/>
  <c r="G33" i="15"/>
  <c r="I33" i="15"/>
  <c r="K33" i="15"/>
  <c r="M33" i="15"/>
  <c r="O33" i="15"/>
  <c r="Q33" i="15"/>
  <c r="V33" i="15"/>
  <c r="G34" i="15"/>
  <c r="I34" i="15"/>
  <c r="K34" i="15"/>
  <c r="M34" i="15"/>
  <c r="O34" i="15"/>
  <c r="O31" i="15" s="1"/>
  <c r="Q34" i="15"/>
  <c r="V34" i="15"/>
  <c r="G35" i="15"/>
  <c r="M35" i="15" s="1"/>
  <c r="I35" i="15"/>
  <c r="K35" i="15"/>
  <c r="O35" i="15"/>
  <c r="Q35" i="15"/>
  <c r="Q31" i="15" s="1"/>
  <c r="V35" i="15"/>
  <c r="G36" i="15"/>
  <c r="I36" i="15"/>
  <c r="K36" i="15"/>
  <c r="M36" i="15"/>
  <c r="O36" i="15"/>
  <c r="Q36" i="15"/>
  <c r="V36" i="15"/>
  <c r="G37" i="15"/>
  <c r="I37" i="15"/>
  <c r="K37" i="15"/>
  <c r="M37" i="15"/>
  <c r="O37" i="15"/>
  <c r="Q37" i="15"/>
  <c r="V37" i="15"/>
  <c r="G38" i="15"/>
  <c r="G39" i="15"/>
  <c r="M39" i="15" s="1"/>
  <c r="I39" i="15"/>
  <c r="I38" i="15" s="1"/>
  <c r="K39" i="15"/>
  <c r="K38" i="15" s="1"/>
  <c r="O39" i="15"/>
  <c r="Q39" i="15"/>
  <c r="Q38" i="15" s="1"/>
  <c r="V39" i="15"/>
  <c r="V38" i="15" s="1"/>
  <c r="G40" i="15"/>
  <c r="M40" i="15" s="1"/>
  <c r="I40" i="15"/>
  <c r="K40" i="15"/>
  <c r="O40" i="15"/>
  <c r="Q40" i="15"/>
  <c r="V40" i="15"/>
  <c r="G41" i="15"/>
  <c r="I41" i="15"/>
  <c r="K41" i="15"/>
  <c r="M41" i="15"/>
  <c r="O41" i="15"/>
  <c r="Q41" i="15"/>
  <c r="V41" i="15"/>
  <c r="G42" i="15"/>
  <c r="I42" i="15"/>
  <c r="K42" i="15"/>
  <c r="M42" i="15"/>
  <c r="O42" i="15"/>
  <c r="O38" i="15" s="1"/>
  <c r="Q42" i="15"/>
  <c r="V42" i="15"/>
  <c r="G43" i="15"/>
  <c r="M43" i="15" s="1"/>
  <c r="I43" i="15"/>
  <c r="K43" i="15"/>
  <c r="O43" i="15"/>
  <c r="Q43" i="15"/>
  <c r="V43" i="15"/>
  <c r="G44" i="15"/>
  <c r="I44" i="15"/>
  <c r="K44" i="15"/>
  <c r="M44" i="15"/>
  <c r="O44" i="15"/>
  <c r="Q44" i="15"/>
  <c r="V44" i="15"/>
  <c r="G45" i="15"/>
  <c r="I45" i="15"/>
  <c r="K45" i="15"/>
  <c r="M45" i="15"/>
  <c r="O45" i="15"/>
  <c r="Q45" i="15"/>
  <c r="V45" i="15"/>
  <c r="G46" i="15"/>
  <c r="G47" i="15"/>
  <c r="M47" i="15" s="1"/>
  <c r="M46" i="15" s="1"/>
  <c r="I47" i="15"/>
  <c r="I46" i="15" s="1"/>
  <c r="K47" i="15"/>
  <c r="K46" i="15" s="1"/>
  <c r="O47" i="15"/>
  <c r="Q47" i="15"/>
  <c r="Q46" i="15" s="1"/>
  <c r="V47" i="15"/>
  <c r="V46" i="15" s="1"/>
  <c r="G48" i="15"/>
  <c r="M48" i="15" s="1"/>
  <c r="I48" i="15"/>
  <c r="K48" i="15"/>
  <c r="O48" i="15"/>
  <c r="Q48" i="15"/>
  <c r="V48" i="15"/>
  <c r="G49" i="15"/>
  <c r="I49" i="15"/>
  <c r="K49" i="15"/>
  <c r="M49" i="15"/>
  <c r="O49" i="15"/>
  <c r="Q49" i="15"/>
  <c r="V49" i="15"/>
  <c r="G50" i="15"/>
  <c r="I50" i="15"/>
  <c r="K50" i="15"/>
  <c r="M50" i="15"/>
  <c r="O50" i="15"/>
  <c r="O46" i="15" s="1"/>
  <c r="Q50" i="15"/>
  <c r="V50" i="15"/>
  <c r="Q51" i="15"/>
  <c r="G52" i="15"/>
  <c r="I52" i="15"/>
  <c r="K52" i="15"/>
  <c r="K51" i="15" s="1"/>
  <c r="M52" i="15"/>
  <c r="O52" i="15"/>
  <c r="Q52" i="15"/>
  <c r="V52" i="15"/>
  <c r="V51" i="15" s="1"/>
  <c r="G53" i="15"/>
  <c r="I53" i="15"/>
  <c r="K53" i="15"/>
  <c r="M53" i="15"/>
  <c r="O53" i="15"/>
  <c r="Q53" i="15"/>
  <c r="V53" i="15"/>
  <c r="G54" i="15"/>
  <c r="G51" i="15" s="1"/>
  <c r="I54" i="15"/>
  <c r="K54" i="15"/>
  <c r="O54" i="15"/>
  <c r="Q54" i="15"/>
  <c r="V54" i="15"/>
  <c r="G55" i="15"/>
  <c r="M55" i="15" s="1"/>
  <c r="I55" i="15"/>
  <c r="I51" i="15" s="1"/>
  <c r="K55" i="15"/>
  <c r="O55" i="15"/>
  <c r="Q55" i="15"/>
  <c r="V55" i="15"/>
  <c r="G56" i="15"/>
  <c r="M56" i="15" s="1"/>
  <c r="I56" i="15"/>
  <c r="K56" i="15"/>
  <c r="O56" i="15"/>
  <c r="Q56" i="15"/>
  <c r="V56" i="15"/>
  <c r="G57" i="15"/>
  <c r="I57" i="15"/>
  <c r="K57" i="15"/>
  <c r="M57" i="15"/>
  <c r="O57" i="15"/>
  <c r="Q57" i="15"/>
  <c r="V57" i="15"/>
  <c r="G58" i="15"/>
  <c r="I58" i="15"/>
  <c r="K58" i="15"/>
  <c r="M58" i="15"/>
  <c r="O58" i="15"/>
  <c r="O51" i="15" s="1"/>
  <c r="Q58" i="15"/>
  <c r="V58" i="15"/>
  <c r="G59" i="15"/>
  <c r="M59" i="15" s="1"/>
  <c r="I59" i="15"/>
  <c r="K59" i="15"/>
  <c r="O59" i="15"/>
  <c r="Q59" i="15"/>
  <c r="V59" i="15"/>
  <c r="G60" i="15"/>
  <c r="I60" i="15"/>
  <c r="K60" i="15"/>
  <c r="M60" i="15"/>
  <c r="O60" i="15"/>
  <c r="Q60" i="15"/>
  <c r="V60" i="15"/>
  <c r="G61" i="15"/>
  <c r="I61" i="15"/>
  <c r="K61" i="15"/>
  <c r="M61" i="15"/>
  <c r="O61" i="15"/>
  <c r="Q61" i="15"/>
  <c r="V61" i="15"/>
  <c r="G62" i="15"/>
  <c r="M62" i="15" s="1"/>
  <c r="I62" i="15"/>
  <c r="K62" i="15"/>
  <c r="O62" i="15"/>
  <c r="Q62" i="15"/>
  <c r="V62" i="15"/>
  <c r="G63" i="15"/>
  <c r="M63" i="15" s="1"/>
  <c r="I63" i="15"/>
  <c r="K63" i="15"/>
  <c r="O63" i="15"/>
  <c r="Q63" i="15"/>
  <c r="V63" i="15"/>
  <c r="AE65" i="15"/>
  <c r="G118" i="14"/>
  <c r="G9" i="14"/>
  <c r="G8" i="14" s="1"/>
  <c r="I9" i="14"/>
  <c r="I8" i="14" s="1"/>
  <c r="K9" i="14"/>
  <c r="K8" i="14" s="1"/>
  <c r="O9" i="14"/>
  <c r="O8" i="14" s="1"/>
  <c r="Q9" i="14"/>
  <c r="V9" i="14"/>
  <c r="V8" i="14" s="1"/>
  <c r="G10" i="14"/>
  <c r="M10" i="14" s="1"/>
  <c r="I10" i="14"/>
  <c r="K10" i="14"/>
  <c r="O10" i="14"/>
  <c r="Q10" i="14"/>
  <c r="V10" i="14"/>
  <c r="G11" i="14"/>
  <c r="M11" i="14" s="1"/>
  <c r="I11" i="14"/>
  <c r="K11" i="14"/>
  <c r="O11" i="14"/>
  <c r="Q11" i="14"/>
  <c r="V11" i="14"/>
  <c r="G12" i="14"/>
  <c r="I12" i="14"/>
  <c r="K12" i="14"/>
  <c r="M12" i="14"/>
  <c r="O12" i="14"/>
  <c r="Q12" i="14"/>
  <c r="V12" i="14"/>
  <c r="G13" i="14"/>
  <c r="I13" i="14"/>
  <c r="K13" i="14"/>
  <c r="M13" i="14"/>
  <c r="O13" i="14"/>
  <c r="Q13" i="14"/>
  <c r="V13" i="14"/>
  <c r="G14" i="14"/>
  <c r="I14" i="14"/>
  <c r="K14" i="14"/>
  <c r="M14" i="14"/>
  <c r="O14" i="14"/>
  <c r="Q14" i="14"/>
  <c r="Q8" i="14" s="1"/>
  <c r="V14" i="14"/>
  <c r="G15" i="14"/>
  <c r="M15" i="14" s="1"/>
  <c r="I15" i="14"/>
  <c r="K15" i="14"/>
  <c r="O15" i="14"/>
  <c r="Q15" i="14"/>
  <c r="V15" i="14"/>
  <c r="G16" i="14"/>
  <c r="M16" i="14" s="1"/>
  <c r="I16" i="14"/>
  <c r="K16" i="14"/>
  <c r="O16" i="14"/>
  <c r="Q16" i="14"/>
  <c r="V16" i="14"/>
  <c r="G17" i="14"/>
  <c r="G18" i="14"/>
  <c r="M18" i="14" s="1"/>
  <c r="I18" i="14"/>
  <c r="I17" i="14" s="1"/>
  <c r="K18" i="14"/>
  <c r="K17" i="14" s="1"/>
  <c r="O18" i="14"/>
  <c r="Q18" i="14"/>
  <c r="Q17" i="14" s="1"/>
  <c r="V18" i="14"/>
  <c r="G19" i="14"/>
  <c r="I19" i="14"/>
  <c r="K19" i="14"/>
  <c r="M19" i="14"/>
  <c r="O19" i="14"/>
  <c r="Q19" i="14"/>
  <c r="V19" i="14"/>
  <c r="G20" i="14"/>
  <c r="I20" i="14"/>
  <c r="K20" i="14"/>
  <c r="M20" i="14"/>
  <c r="O20" i="14"/>
  <c r="O17" i="14" s="1"/>
  <c r="Q20" i="14"/>
  <c r="V20" i="14"/>
  <c r="G21" i="14"/>
  <c r="I21" i="14"/>
  <c r="K21" i="14"/>
  <c r="M21" i="14"/>
  <c r="O21" i="14"/>
  <c r="Q21" i="14"/>
  <c r="V21" i="14"/>
  <c r="G22" i="14"/>
  <c r="I22" i="14"/>
  <c r="K22" i="14"/>
  <c r="M22" i="14"/>
  <c r="O22" i="14"/>
  <c r="Q22" i="14"/>
  <c r="V22" i="14"/>
  <c r="V17" i="14" s="1"/>
  <c r="G23" i="14"/>
  <c r="M23" i="14" s="1"/>
  <c r="I23" i="14"/>
  <c r="K23" i="14"/>
  <c r="O23" i="14"/>
  <c r="Q23" i="14"/>
  <c r="V23" i="14"/>
  <c r="G25" i="14"/>
  <c r="G24" i="14" s="1"/>
  <c r="I25" i="14"/>
  <c r="I24" i="14" s="1"/>
  <c r="K25" i="14"/>
  <c r="K24" i="14" s="1"/>
  <c r="O25" i="14"/>
  <c r="O24" i="14" s="1"/>
  <c r="Q25" i="14"/>
  <c r="V25" i="14"/>
  <c r="V24" i="14" s="1"/>
  <c r="G26" i="14"/>
  <c r="M26" i="14" s="1"/>
  <c r="I26" i="14"/>
  <c r="K26" i="14"/>
  <c r="O26" i="14"/>
  <c r="Q26" i="14"/>
  <c r="V26" i="14"/>
  <c r="G27" i="14"/>
  <c r="I27" i="14"/>
  <c r="K27" i="14"/>
  <c r="M27" i="14"/>
  <c r="O27" i="14"/>
  <c r="Q27" i="14"/>
  <c r="V27" i="14"/>
  <c r="G28" i="14"/>
  <c r="I28" i="14"/>
  <c r="K28" i="14"/>
  <c r="M28" i="14"/>
  <c r="O28" i="14"/>
  <c r="Q28" i="14"/>
  <c r="V28" i="14"/>
  <c r="G29" i="14"/>
  <c r="I29" i="14"/>
  <c r="K29" i="14"/>
  <c r="M29" i="14"/>
  <c r="O29" i="14"/>
  <c r="Q29" i="14"/>
  <c r="Q24" i="14" s="1"/>
  <c r="V29" i="14"/>
  <c r="G30" i="14"/>
  <c r="I30" i="14"/>
  <c r="K30" i="14"/>
  <c r="M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I35" i="14"/>
  <c r="K35" i="14"/>
  <c r="M35" i="14"/>
  <c r="O35" i="14"/>
  <c r="Q35" i="14"/>
  <c r="V35" i="14"/>
  <c r="G36" i="14"/>
  <c r="I36" i="14"/>
  <c r="K36" i="14"/>
  <c r="M36" i="14"/>
  <c r="O36" i="14"/>
  <c r="Q36" i="14"/>
  <c r="V36" i="14"/>
  <c r="G37" i="14"/>
  <c r="I37" i="14"/>
  <c r="K37" i="14"/>
  <c r="M37" i="14"/>
  <c r="O37" i="14"/>
  <c r="Q37" i="14"/>
  <c r="V37" i="14"/>
  <c r="G39" i="14"/>
  <c r="I39" i="14"/>
  <c r="I38" i="14" s="1"/>
  <c r="K39" i="14"/>
  <c r="K38" i="14" s="1"/>
  <c r="M39" i="14"/>
  <c r="O39" i="14"/>
  <c r="O38" i="14" s="1"/>
  <c r="Q39" i="14"/>
  <c r="V39" i="14"/>
  <c r="V38" i="14" s="1"/>
  <c r="G40" i="14"/>
  <c r="G38" i="14" s="1"/>
  <c r="I40" i="14"/>
  <c r="K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I44" i="14"/>
  <c r="K44" i="14"/>
  <c r="M44" i="14"/>
  <c r="O44" i="14"/>
  <c r="Q44" i="14"/>
  <c r="V44" i="14"/>
  <c r="G45" i="14"/>
  <c r="I45" i="14"/>
  <c r="K45" i="14"/>
  <c r="M45" i="14"/>
  <c r="O45" i="14"/>
  <c r="Q45" i="14"/>
  <c r="V45" i="14"/>
  <c r="G46" i="14"/>
  <c r="I46" i="14"/>
  <c r="K46" i="14"/>
  <c r="M46" i="14"/>
  <c r="O46" i="14"/>
  <c r="Q46" i="14"/>
  <c r="Q38" i="14" s="1"/>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M56" i="14" s="1"/>
  <c r="I56" i="14"/>
  <c r="K56" i="14"/>
  <c r="O56" i="14"/>
  <c r="Q56" i="14"/>
  <c r="V56" i="14"/>
  <c r="G57" i="14"/>
  <c r="G58" i="14"/>
  <c r="I58" i="14"/>
  <c r="I57" i="14" s="1"/>
  <c r="K58" i="14"/>
  <c r="K57" i="14" s="1"/>
  <c r="M58" i="14"/>
  <c r="O58" i="14"/>
  <c r="O57" i="14" s="1"/>
  <c r="Q58" i="14"/>
  <c r="Q57" i="14" s="1"/>
  <c r="V58" i="14"/>
  <c r="G59" i="14"/>
  <c r="I59" i="14"/>
  <c r="K59" i="14"/>
  <c r="M59" i="14"/>
  <c r="O59" i="14"/>
  <c r="Q59" i="14"/>
  <c r="V59" i="14"/>
  <c r="G60" i="14"/>
  <c r="I60" i="14"/>
  <c r="K60" i="14"/>
  <c r="M60" i="14"/>
  <c r="O60" i="14"/>
  <c r="Q60" i="14"/>
  <c r="V60" i="14"/>
  <c r="G61" i="14"/>
  <c r="I61" i="14"/>
  <c r="K61" i="14"/>
  <c r="M61" i="14"/>
  <c r="O61" i="14"/>
  <c r="Q61" i="14"/>
  <c r="V61" i="14"/>
  <c r="G62" i="14"/>
  <c r="I62" i="14"/>
  <c r="K62" i="14"/>
  <c r="M62" i="14"/>
  <c r="O62" i="14"/>
  <c r="Q62" i="14"/>
  <c r="V62" i="14"/>
  <c r="V57" i="14" s="1"/>
  <c r="G63" i="14"/>
  <c r="I63" i="14"/>
  <c r="K63" i="14"/>
  <c r="M63" i="14"/>
  <c r="O63" i="14"/>
  <c r="Q63" i="14"/>
  <c r="V63" i="14"/>
  <c r="G64" i="14"/>
  <c r="M64" i="14" s="1"/>
  <c r="I64" i="14"/>
  <c r="K64" i="14"/>
  <c r="O64" i="14"/>
  <c r="Q64" i="14"/>
  <c r="V64" i="14"/>
  <c r="G65" i="14"/>
  <c r="V65" i="14"/>
  <c r="G66" i="14"/>
  <c r="I66" i="14"/>
  <c r="I65" i="14" s="1"/>
  <c r="K66" i="14"/>
  <c r="K65" i="14" s="1"/>
  <c r="M66" i="14"/>
  <c r="O66" i="14"/>
  <c r="O65" i="14" s="1"/>
  <c r="Q66" i="14"/>
  <c r="Q65" i="14" s="1"/>
  <c r="V66" i="14"/>
  <c r="G67" i="14"/>
  <c r="I67" i="14"/>
  <c r="K67" i="14"/>
  <c r="M67" i="14"/>
  <c r="O67" i="14"/>
  <c r="Q67" i="14"/>
  <c r="V67" i="14"/>
  <c r="G68" i="14"/>
  <c r="I68" i="14"/>
  <c r="K68" i="14"/>
  <c r="M68" i="14"/>
  <c r="O68" i="14"/>
  <c r="Q68" i="14"/>
  <c r="V68" i="14"/>
  <c r="G69" i="14"/>
  <c r="M69" i="14" s="1"/>
  <c r="I69" i="14"/>
  <c r="K69" i="14"/>
  <c r="O69" i="14"/>
  <c r="Q69" i="14"/>
  <c r="V69" i="14"/>
  <c r="G71" i="14"/>
  <c r="M71" i="14" s="1"/>
  <c r="I71" i="14"/>
  <c r="I70" i="14" s="1"/>
  <c r="K71" i="14"/>
  <c r="K70" i="14" s="1"/>
  <c r="O71" i="14"/>
  <c r="O70" i="14" s="1"/>
  <c r="Q71" i="14"/>
  <c r="V71" i="14"/>
  <c r="V70" i="14" s="1"/>
  <c r="G72" i="14"/>
  <c r="G70" i="14" s="1"/>
  <c r="I72" i="14"/>
  <c r="K72" i="14"/>
  <c r="O72" i="14"/>
  <c r="Q72" i="14"/>
  <c r="V72" i="14"/>
  <c r="G73" i="14"/>
  <c r="M73" i="14" s="1"/>
  <c r="I73" i="14"/>
  <c r="K73" i="14"/>
  <c r="O73" i="14"/>
  <c r="Q73" i="14"/>
  <c r="V73" i="14"/>
  <c r="G74" i="14"/>
  <c r="I74" i="14"/>
  <c r="K74" i="14"/>
  <c r="M74" i="14"/>
  <c r="O74" i="14"/>
  <c r="Q74" i="14"/>
  <c r="V74" i="14"/>
  <c r="G75" i="14"/>
  <c r="I75" i="14"/>
  <c r="K75" i="14"/>
  <c r="M75" i="14"/>
  <c r="O75" i="14"/>
  <c r="Q75" i="14"/>
  <c r="V75" i="14"/>
  <c r="G76" i="14"/>
  <c r="I76" i="14"/>
  <c r="K76" i="14"/>
  <c r="M76" i="14"/>
  <c r="O76" i="14"/>
  <c r="Q76" i="14"/>
  <c r="V76" i="14"/>
  <c r="G77" i="14"/>
  <c r="M77" i="14" s="1"/>
  <c r="I77" i="14"/>
  <c r="K77" i="14"/>
  <c r="O77" i="14"/>
  <c r="Q77" i="14"/>
  <c r="V77" i="14"/>
  <c r="G78" i="14"/>
  <c r="I78" i="14"/>
  <c r="K78" i="14"/>
  <c r="M78" i="14"/>
  <c r="O78" i="14"/>
  <c r="Q78" i="14"/>
  <c r="Q70" i="14" s="1"/>
  <c r="V78" i="14"/>
  <c r="G79" i="14"/>
  <c r="I79" i="14"/>
  <c r="K79" i="14"/>
  <c r="M79" i="14"/>
  <c r="O79" i="14"/>
  <c r="Q79" i="14"/>
  <c r="V79" i="14"/>
  <c r="G80" i="14"/>
  <c r="M80" i="14" s="1"/>
  <c r="I80" i="14"/>
  <c r="K80" i="14"/>
  <c r="O80" i="14"/>
  <c r="Q80" i="14"/>
  <c r="V80" i="14"/>
  <c r="G81" i="14"/>
  <c r="G82" i="14"/>
  <c r="I82" i="14"/>
  <c r="I81" i="14" s="1"/>
  <c r="K82" i="14"/>
  <c r="K81" i="14" s="1"/>
  <c r="M82" i="14"/>
  <c r="O82" i="14"/>
  <c r="O81" i="14" s="1"/>
  <c r="Q82" i="14"/>
  <c r="Q81" i="14" s="1"/>
  <c r="V82" i="14"/>
  <c r="G83" i="14"/>
  <c r="I83" i="14"/>
  <c r="K83" i="14"/>
  <c r="M83" i="14"/>
  <c r="O83" i="14"/>
  <c r="Q83" i="14"/>
  <c r="V83" i="14"/>
  <c r="G84" i="14"/>
  <c r="I84" i="14"/>
  <c r="K84" i="14"/>
  <c r="M84" i="14"/>
  <c r="O84" i="14"/>
  <c r="Q84" i="14"/>
  <c r="V84" i="14"/>
  <c r="G85" i="14"/>
  <c r="I85" i="14"/>
  <c r="K85" i="14"/>
  <c r="M85" i="14"/>
  <c r="O85" i="14"/>
  <c r="Q85" i="14"/>
  <c r="V85" i="14"/>
  <c r="G86" i="14"/>
  <c r="I86" i="14"/>
  <c r="K86" i="14"/>
  <c r="M86" i="14"/>
  <c r="O86" i="14"/>
  <c r="Q86" i="14"/>
  <c r="V86" i="14"/>
  <c r="V81" i="14" s="1"/>
  <c r="G87" i="14"/>
  <c r="I87" i="14"/>
  <c r="K87" i="14"/>
  <c r="M87" i="14"/>
  <c r="O87" i="14"/>
  <c r="Q87" i="14"/>
  <c r="V87" i="14"/>
  <c r="G88" i="14"/>
  <c r="M88" i="14" s="1"/>
  <c r="I88" i="14"/>
  <c r="K88" i="14"/>
  <c r="O88" i="14"/>
  <c r="Q88" i="14"/>
  <c r="V88" i="14"/>
  <c r="G89" i="14"/>
  <c r="M89" i="14" s="1"/>
  <c r="I89" i="14"/>
  <c r="K89" i="14"/>
  <c r="O89" i="14"/>
  <c r="Q89" i="14"/>
  <c r="V89" i="14"/>
  <c r="G90" i="14"/>
  <c r="I90" i="14"/>
  <c r="K90" i="14"/>
  <c r="M90" i="14"/>
  <c r="O90" i="14"/>
  <c r="Q90" i="14"/>
  <c r="V90" i="14"/>
  <c r="G91" i="14"/>
  <c r="I91" i="14"/>
  <c r="K91" i="14"/>
  <c r="M91" i="14"/>
  <c r="O91" i="14"/>
  <c r="Q91" i="14"/>
  <c r="V91" i="14"/>
  <c r="G92" i="14"/>
  <c r="I92" i="14"/>
  <c r="K92" i="14"/>
  <c r="M92" i="14"/>
  <c r="O92" i="14"/>
  <c r="Q92" i="14"/>
  <c r="V92" i="14"/>
  <c r="G93" i="14"/>
  <c r="M93" i="14" s="1"/>
  <c r="I93" i="14"/>
  <c r="K93" i="14"/>
  <c r="O93" i="14"/>
  <c r="Q93" i="14"/>
  <c r="V93" i="14"/>
  <c r="G95" i="14"/>
  <c r="I95" i="14"/>
  <c r="I94" i="14" s="1"/>
  <c r="K95" i="14"/>
  <c r="K94" i="14" s="1"/>
  <c r="M95" i="14"/>
  <c r="O95" i="14"/>
  <c r="O94" i="14" s="1"/>
  <c r="Q95" i="14"/>
  <c r="V95" i="14"/>
  <c r="V94" i="14" s="1"/>
  <c r="G96" i="14"/>
  <c r="G94" i="14" s="1"/>
  <c r="I96" i="14"/>
  <c r="K96" i="14"/>
  <c r="O96" i="14"/>
  <c r="Q96" i="14"/>
  <c r="V96" i="14"/>
  <c r="G97" i="14"/>
  <c r="M97" i="14" s="1"/>
  <c r="I97" i="14"/>
  <c r="K97" i="14"/>
  <c r="O97" i="14"/>
  <c r="Q97" i="14"/>
  <c r="V97" i="14"/>
  <c r="G98" i="14"/>
  <c r="I98" i="14"/>
  <c r="K98" i="14"/>
  <c r="M98" i="14"/>
  <c r="O98" i="14"/>
  <c r="Q98" i="14"/>
  <c r="V98" i="14"/>
  <c r="G99" i="14"/>
  <c r="I99" i="14"/>
  <c r="K99" i="14"/>
  <c r="M99" i="14"/>
  <c r="O99" i="14"/>
  <c r="Q99" i="14"/>
  <c r="V99" i="14"/>
  <c r="G100" i="14"/>
  <c r="I100" i="14"/>
  <c r="K100" i="14"/>
  <c r="M100" i="14"/>
  <c r="O100" i="14"/>
  <c r="Q100" i="14"/>
  <c r="V100" i="14"/>
  <c r="G101" i="14"/>
  <c r="M101" i="14" s="1"/>
  <c r="I101" i="14"/>
  <c r="K101" i="14"/>
  <c r="O101" i="14"/>
  <c r="Q101" i="14"/>
  <c r="V101" i="14"/>
  <c r="G102" i="14"/>
  <c r="I102" i="14"/>
  <c r="K102" i="14"/>
  <c r="M102" i="14"/>
  <c r="O102" i="14"/>
  <c r="Q102" i="14"/>
  <c r="Q94" i="14" s="1"/>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I106" i="14"/>
  <c r="K106" i="14"/>
  <c r="M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I110" i="14"/>
  <c r="K110" i="14"/>
  <c r="M110" i="14"/>
  <c r="O110" i="14"/>
  <c r="Q110" i="14"/>
  <c r="V110" i="14"/>
  <c r="G111" i="14"/>
  <c r="I111" i="14"/>
  <c r="K111" i="14"/>
  <c r="M111" i="14"/>
  <c r="O111" i="14"/>
  <c r="Q111" i="14"/>
  <c r="V111" i="14"/>
  <c r="G112" i="14"/>
  <c r="M112" i="14" s="1"/>
  <c r="I112" i="14"/>
  <c r="K112" i="14"/>
  <c r="O112" i="14"/>
  <c r="Q112" i="14"/>
  <c r="V112" i="14"/>
  <c r="G113" i="14"/>
  <c r="M113" i="14" s="1"/>
  <c r="I113" i="14"/>
  <c r="K113" i="14"/>
  <c r="O113" i="14"/>
  <c r="Q113" i="14"/>
  <c r="V113" i="14"/>
  <c r="I114" i="14"/>
  <c r="G115" i="14"/>
  <c r="G114" i="14" s="1"/>
  <c r="I115" i="14"/>
  <c r="K115" i="14"/>
  <c r="K114" i="14" s="1"/>
  <c r="M115" i="14"/>
  <c r="M114" i="14" s="1"/>
  <c r="O115" i="14"/>
  <c r="O114" i="14" s="1"/>
  <c r="Q115" i="14"/>
  <c r="Q114" i="14" s="1"/>
  <c r="V115" i="14"/>
  <c r="V114" i="14" s="1"/>
  <c r="G116" i="14"/>
  <c r="I116" i="14"/>
  <c r="K116" i="14"/>
  <c r="M116" i="14"/>
  <c r="O116" i="14"/>
  <c r="Q116" i="14"/>
  <c r="V116" i="14"/>
  <c r="AE118" i="14"/>
  <c r="G2929" i="13"/>
  <c r="BA2807" i="13"/>
  <c r="BA2719" i="13"/>
  <c r="BA1988" i="13"/>
  <c r="BA1960" i="13"/>
  <c r="BA1882" i="13"/>
  <c r="BA1560" i="13"/>
  <c r="BA1529" i="13"/>
  <c r="BA1354" i="13"/>
  <c r="BA1173" i="13"/>
  <c r="BA1146" i="13"/>
  <c r="BA1132" i="13"/>
  <c r="BA1111" i="13"/>
  <c r="BA1078" i="13"/>
  <c r="BA1014" i="13"/>
  <c r="BA968" i="13"/>
  <c r="BA963" i="13"/>
  <c r="BA956" i="13"/>
  <c r="BA951" i="13"/>
  <c r="BA920" i="13"/>
  <c r="BA866" i="13"/>
  <c r="BA809" i="13"/>
  <c r="BA797" i="13"/>
  <c r="BA743" i="13"/>
  <c r="BA702" i="13"/>
  <c r="BA676" i="13"/>
  <c r="BA672" i="13"/>
  <c r="BA652" i="13"/>
  <c r="BA644" i="13"/>
  <c r="BA639" i="13"/>
  <c r="BA632" i="13"/>
  <c r="BA498" i="13"/>
  <c r="BA426" i="13"/>
  <c r="BA412" i="13"/>
  <c r="BA408" i="13"/>
  <c r="BA403" i="13"/>
  <c r="BA397" i="13"/>
  <c r="BA392" i="13"/>
  <c r="BA387" i="13"/>
  <c r="BA382" i="13"/>
  <c r="BA322" i="13"/>
  <c r="BA305" i="13"/>
  <c r="BA298" i="13"/>
  <c r="BA280" i="13"/>
  <c r="BA174" i="13"/>
  <c r="BA162" i="13"/>
  <c r="BA157" i="13"/>
  <c r="G9" i="13"/>
  <c r="M9" i="13" s="1"/>
  <c r="I9" i="13"/>
  <c r="I8" i="13" s="1"/>
  <c r="K9" i="13"/>
  <c r="K8" i="13" s="1"/>
  <c r="O9" i="13"/>
  <c r="O8" i="13" s="1"/>
  <c r="Q9" i="13"/>
  <c r="Q8" i="13" s="1"/>
  <c r="V9" i="13"/>
  <c r="V8" i="13" s="1"/>
  <c r="G12" i="13"/>
  <c r="M12" i="13" s="1"/>
  <c r="I12" i="13"/>
  <c r="K12" i="13"/>
  <c r="O12" i="13"/>
  <c r="Q12" i="13"/>
  <c r="V12" i="13"/>
  <c r="G15" i="13"/>
  <c r="I15" i="13"/>
  <c r="K15" i="13"/>
  <c r="M15" i="13"/>
  <c r="O15" i="13"/>
  <c r="Q15" i="13"/>
  <c r="V15" i="13"/>
  <c r="G40" i="13"/>
  <c r="I40" i="13"/>
  <c r="K40" i="13"/>
  <c r="M40" i="13"/>
  <c r="O40" i="13"/>
  <c r="Q40" i="13"/>
  <c r="V40" i="13"/>
  <c r="G56" i="13"/>
  <c r="M56" i="13" s="1"/>
  <c r="I56" i="13"/>
  <c r="K56" i="13"/>
  <c r="O56" i="13"/>
  <c r="Q56" i="13"/>
  <c r="V56" i="13"/>
  <c r="G104" i="13"/>
  <c r="I104" i="13"/>
  <c r="K104" i="13"/>
  <c r="M104" i="13"/>
  <c r="O104" i="13"/>
  <c r="Q104" i="13"/>
  <c r="V104" i="13"/>
  <c r="G108" i="13"/>
  <c r="I108" i="13"/>
  <c r="K108" i="13"/>
  <c r="M108" i="13"/>
  <c r="O108" i="13"/>
  <c r="Q108" i="13"/>
  <c r="V108" i="13"/>
  <c r="G112" i="13"/>
  <c r="M112" i="13" s="1"/>
  <c r="I112" i="13"/>
  <c r="K112" i="13"/>
  <c r="O112" i="13"/>
  <c r="Q112" i="13"/>
  <c r="V112" i="13"/>
  <c r="G117" i="13"/>
  <c r="M117" i="13" s="1"/>
  <c r="I117" i="13"/>
  <c r="K117" i="13"/>
  <c r="O117" i="13"/>
  <c r="Q117" i="13"/>
  <c r="V117" i="13"/>
  <c r="G122" i="13"/>
  <c r="M122" i="13" s="1"/>
  <c r="I122" i="13"/>
  <c r="K122" i="13"/>
  <c r="O122" i="13"/>
  <c r="Q122" i="13"/>
  <c r="V122" i="13"/>
  <c r="G132" i="13"/>
  <c r="I132" i="13"/>
  <c r="K132" i="13"/>
  <c r="M132" i="13"/>
  <c r="O132" i="13"/>
  <c r="Q132" i="13"/>
  <c r="V132" i="13"/>
  <c r="G146" i="13"/>
  <c r="I146" i="13"/>
  <c r="K146" i="13"/>
  <c r="M146" i="13"/>
  <c r="O146" i="13"/>
  <c r="Q146" i="13"/>
  <c r="V146" i="13"/>
  <c r="G149" i="13"/>
  <c r="M149" i="13" s="1"/>
  <c r="I149" i="13"/>
  <c r="K149" i="13"/>
  <c r="O149" i="13"/>
  <c r="Q149" i="13"/>
  <c r="V149" i="13"/>
  <c r="G152" i="13"/>
  <c r="I152" i="13"/>
  <c r="K152" i="13"/>
  <c r="M152" i="13"/>
  <c r="O152" i="13"/>
  <c r="Q152" i="13"/>
  <c r="V152" i="13"/>
  <c r="G156" i="13"/>
  <c r="I156" i="13"/>
  <c r="K156" i="13"/>
  <c r="M156" i="13"/>
  <c r="O156" i="13"/>
  <c r="Q156" i="13"/>
  <c r="V156" i="13"/>
  <c r="G161" i="13"/>
  <c r="M161" i="13" s="1"/>
  <c r="I161" i="13"/>
  <c r="K161" i="13"/>
  <c r="O161" i="13"/>
  <c r="Q161" i="13"/>
  <c r="V161" i="13"/>
  <c r="G173" i="13"/>
  <c r="M173" i="13" s="1"/>
  <c r="I173" i="13"/>
  <c r="K173" i="13"/>
  <c r="O173" i="13"/>
  <c r="Q173" i="13"/>
  <c r="V173" i="13"/>
  <c r="G186" i="13"/>
  <c r="M186" i="13" s="1"/>
  <c r="I186" i="13"/>
  <c r="K186" i="13"/>
  <c r="O186" i="13"/>
  <c r="Q186" i="13"/>
  <c r="V186" i="13"/>
  <c r="G240" i="13"/>
  <c r="I240" i="13"/>
  <c r="K240" i="13"/>
  <c r="M240" i="13"/>
  <c r="O240" i="13"/>
  <c r="Q240" i="13"/>
  <c r="V240" i="13"/>
  <c r="G252" i="13"/>
  <c r="I252" i="13"/>
  <c r="K252" i="13"/>
  <c r="M252" i="13"/>
  <c r="O252" i="13"/>
  <c r="Q252" i="13"/>
  <c r="V252" i="13"/>
  <c r="G257" i="13"/>
  <c r="M257" i="13" s="1"/>
  <c r="I257" i="13"/>
  <c r="K257" i="13"/>
  <c r="O257" i="13"/>
  <c r="Q257" i="13"/>
  <c r="V257" i="13"/>
  <c r="G262" i="13"/>
  <c r="I262" i="13"/>
  <c r="K262" i="13"/>
  <c r="M262" i="13"/>
  <c r="O262" i="13"/>
  <c r="Q262" i="13"/>
  <c r="V262" i="13"/>
  <c r="G275" i="13"/>
  <c r="I275" i="13"/>
  <c r="K275" i="13"/>
  <c r="M275" i="13"/>
  <c r="O275" i="13"/>
  <c r="Q275" i="13"/>
  <c r="V275" i="13"/>
  <c r="G279" i="13"/>
  <c r="M279" i="13" s="1"/>
  <c r="I279" i="13"/>
  <c r="K279" i="13"/>
  <c r="O279" i="13"/>
  <c r="Q279" i="13"/>
  <c r="V279" i="13"/>
  <c r="G288" i="13"/>
  <c r="M288" i="13" s="1"/>
  <c r="I288" i="13"/>
  <c r="K288" i="13"/>
  <c r="O288" i="13"/>
  <c r="Q288" i="13"/>
  <c r="V288" i="13"/>
  <c r="G292" i="13"/>
  <c r="M292" i="13" s="1"/>
  <c r="I292" i="13"/>
  <c r="K292" i="13"/>
  <c r="O292" i="13"/>
  <c r="Q292" i="13"/>
  <c r="V292" i="13"/>
  <c r="G297" i="13"/>
  <c r="G296" i="13" s="1"/>
  <c r="I297" i="13"/>
  <c r="I296" i="13" s="1"/>
  <c r="K297" i="13"/>
  <c r="M297" i="13"/>
  <c r="O297" i="13"/>
  <c r="O296" i="13" s="1"/>
  <c r="Q297" i="13"/>
  <c r="Q296" i="13" s="1"/>
  <c r="V297" i="13"/>
  <c r="G304" i="13"/>
  <c r="M304" i="13" s="1"/>
  <c r="I304" i="13"/>
  <c r="K304" i="13"/>
  <c r="O304" i="13"/>
  <c r="Q304" i="13"/>
  <c r="V304" i="13"/>
  <c r="G308" i="13"/>
  <c r="I308" i="13"/>
  <c r="K308" i="13"/>
  <c r="M308" i="13"/>
  <c r="O308" i="13"/>
  <c r="Q308" i="13"/>
  <c r="V308" i="13"/>
  <c r="V296" i="13" s="1"/>
  <c r="G311" i="13"/>
  <c r="I311" i="13"/>
  <c r="K311" i="13"/>
  <c r="M311" i="13"/>
  <c r="O311" i="13"/>
  <c r="Q311" i="13"/>
  <c r="V311" i="13"/>
  <c r="G318" i="13"/>
  <c r="M318" i="13" s="1"/>
  <c r="I318" i="13"/>
  <c r="K318" i="13"/>
  <c r="O318" i="13"/>
  <c r="Q318" i="13"/>
  <c r="V318" i="13"/>
  <c r="G325" i="13"/>
  <c r="M325" i="13" s="1"/>
  <c r="I325" i="13"/>
  <c r="K325" i="13"/>
  <c r="O325" i="13"/>
  <c r="Q325" i="13"/>
  <c r="V325" i="13"/>
  <c r="G330" i="13"/>
  <c r="M330" i="13" s="1"/>
  <c r="I330" i="13"/>
  <c r="K330" i="13"/>
  <c r="K296" i="13" s="1"/>
  <c r="O330" i="13"/>
  <c r="Q330" i="13"/>
  <c r="V330" i="13"/>
  <c r="G333" i="13"/>
  <c r="I333" i="13"/>
  <c r="K333" i="13"/>
  <c r="M333" i="13"/>
  <c r="O333" i="13"/>
  <c r="Q333" i="13"/>
  <c r="V333" i="13"/>
  <c r="G336" i="13"/>
  <c r="I336" i="13"/>
  <c r="K336" i="13"/>
  <c r="M336" i="13"/>
  <c r="O336" i="13"/>
  <c r="Q336" i="13"/>
  <c r="V336" i="13"/>
  <c r="G340" i="13"/>
  <c r="M340" i="13" s="1"/>
  <c r="I340" i="13"/>
  <c r="K340" i="13"/>
  <c r="O340" i="13"/>
  <c r="Q340" i="13"/>
  <c r="V340" i="13"/>
  <c r="G343" i="13"/>
  <c r="I343" i="13"/>
  <c r="K343" i="13"/>
  <c r="M343" i="13"/>
  <c r="O343" i="13"/>
  <c r="Q343" i="13"/>
  <c r="V343" i="13"/>
  <c r="G347" i="13"/>
  <c r="M347" i="13" s="1"/>
  <c r="I347" i="13"/>
  <c r="I346" i="13" s="1"/>
  <c r="K347" i="13"/>
  <c r="O347" i="13"/>
  <c r="O346" i="13" s="1"/>
  <c r="Q347" i="13"/>
  <c r="Q346" i="13" s="1"/>
  <c r="V347" i="13"/>
  <c r="G351" i="13"/>
  <c r="M351" i="13" s="1"/>
  <c r="I351" i="13"/>
  <c r="K351" i="13"/>
  <c r="O351" i="13"/>
  <c r="Q351" i="13"/>
  <c r="V351" i="13"/>
  <c r="G356" i="13"/>
  <c r="M356" i="13" s="1"/>
  <c r="I356" i="13"/>
  <c r="K356" i="13"/>
  <c r="K346" i="13" s="1"/>
  <c r="O356" i="13"/>
  <c r="Q356" i="13"/>
  <c r="V356" i="13"/>
  <c r="G360" i="13"/>
  <c r="I360" i="13"/>
  <c r="K360" i="13"/>
  <c r="M360" i="13"/>
  <c r="O360" i="13"/>
  <c r="Q360" i="13"/>
  <c r="V360" i="13"/>
  <c r="G369" i="13"/>
  <c r="I369" i="13"/>
  <c r="K369" i="13"/>
  <c r="M369" i="13"/>
  <c r="O369" i="13"/>
  <c r="Q369" i="13"/>
  <c r="V369" i="13"/>
  <c r="G376" i="13"/>
  <c r="M376" i="13" s="1"/>
  <c r="I376" i="13"/>
  <c r="K376" i="13"/>
  <c r="O376" i="13"/>
  <c r="Q376" i="13"/>
  <c r="V376" i="13"/>
  <c r="G381" i="13"/>
  <c r="I381" i="13"/>
  <c r="K381" i="13"/>
  <c r="M381" i="13"/>
  <c r="O381" i="13"/>
  <c r="Q381" i="13"/>
  <c r="V381" i="13"/>
  <c r="V346" i="13" s="1"/>
  <c r="G386" i="13"/>
  <c r="I386" i="13"/>
  <c r="K386" i="13"/>
  <c r="M386" i="13"/>
  <c r="O386" i="13"/>
  <c r="Q386" i="13"/>
  <c r="V386" i="13"/>
  <c r="G391" i="13"/>
  <c r="M391" i="13" s="1"/>
  <c r="I391" i="13"/>
  <c r="K391" i="13"/>
  <c r="O391" i="13"/>
  <c r="Q391" i="13"/>
  <c r="V391" i="13"/>
  <c r="G396" i="13"/>
  <c r="M396" i="13" s="1"/>
  <c r="I396" i="13"/>
  <c r="K396" i="13"/>
  <c r="O396" i="13"/>
  <c r="Q396" i="13"/>
  <c r="V396" i="13"/>
  <c r="G402" i="13"/>
  <c r="M402" i="13" s="1"/>
  <c r="I402" i="13"/>
  <c r="K402" i="13"/>
  <c r="O402" i="13"/>
  <c r="Q402" i="13"/>
  <c r="V402" i="13"/>
  <c r="G407" i="13"/>
  <c r="I407" i="13"/>
  <c r="K407" i="13"/>
  <c r="M407" i="13"/>
  <c r="O407" i="13"/>
  <c r="Q407" i="13"/>
  <c r="V407" i="13"/>
  <c r="G411" i="13"/>
  <c r="I411" i="13"/>
  <c r="K411" i="13"/>
  <c r="M411" i="13"/>
  <c r="O411" i="13"/>
  <c r="Q411" i="13"/>
  <c r="V411" i="13"/>
  <c r="G415" i="13"/>
  <c r="M415" i="13" s="1"/>
  <c r="I415" i="13"/>
  <c r="K415" i="13"/>
  <c r="O415" i="13"/>
  <c r="Q415" i="13"/>
  <c r="V415" i="13"/>
  <c r="G420" i="13"/>
  <c r="I420" i="13"/>
  <c r="K420" i="13"/>
  <c r="M420" i="13"/>
  <c r="O420" i="13"/>
  <c r="Q420" i="13"/>
  <c r="V420" i="13"/>
  <c r="G425" i="13"/>
  <c r="I425" i="13"/>
  <c r="K425" i="13"/>
  <c r="M425" i="13"/>
  <c r="O425" i="13"/>
  <c r="Q425" i="13"/>
  <c r="V425" i="13"/>
  <c r="G430" i="13"/>
  <c r="M430" i="13" s="1"/>
  <c r="I430" i="13"/>
  <c r="K430" i="13"/>
  <c r="O430" i="13"/>
  <c r="Q430" i="13"/>
  <c r="V430" i="13"/>
  <c r="G448" i="13"/>
  <c r="M448" i="13" s="1"/>
  <c r="I448" i="13"/>
  <c r="K448" i="13"/>
  <c r="O448" i="13"/>
  <c r="Q448" i="13"/>
  <c r="V448" i="13"/>
  <c r="G452" i="13"/>
  <c r="M452" i="13" s="1"/>
  <c r="I452" i="13"/>
  <c r="K452" i="13"/>
  <c r="O452" i="13"/>
  <c r="Q452" i="13"/>
  <c r="V452" i="13"/>
  <c r="G455" i="13"/>
  <c r="I455" i="13"/>
  <c r="K455" i="13"/>
  <c r="M455" i="13"/>
  <c r="O455" i="13"/>
  <c r="Q455" i="13"/>
  <c r="V455" i="13"/>
  <c r="G458" i="13"/>
  <c r="I458" i="13"/>
  <c r="K458" i="13"/>
  <c r="M458" i="13"/>
  <c r="O458" i="13"/>
  <c r="Q458" i="13"/>
  <c r="V458" i="13"/>
  <c r="G462" i="13"/>
  <c r="M462" i="13" s="1"/>
  <c r="I462" i="13"/>
  <c r="K462" i="13"/>
  <c r="O462" i="13"/>
  <c r="Q462" i="13"/>
  <c r="V462" i="13"/>
  <c r="G466" i="13"/>
  <c r="I466" i="13"/>
  <c r="K466" i="13"/>
  <c r="M466" i="13"/>
  <c r="O466" i="13"/>
  <c r="Q466" i="13"/>
  <c r="V466" i="13"/>
  <c r="G471" i="13"/>
  <c r="I471" i="13"/>
  <c r="K471" i="13"/>
  <c r="M471" i="13"/>
  <c r="O471" i="13"/>
  <c r="Q471" i="13"/>
  <c r="V471" i="13"/>
  <c r="G476" i="13"/>
  <c r="M476" i="13" s="1"/>
  <c r="I476" i="13"/>
  <c r="K476" i="13"/>
  <c r="O476" i="13"/>
  <c r="Q476" i="13"/>
  <c r="V476" i="13"/>
  <c r="G480" i="13"/>
  <c r="M480" i="13" s="1"/>
  <c r="I480" i="13"/>
  <c r="K480" i="13"/>
  <c r="O480" i="13"/>
  <c r="Q480" i="13"/>
  <c r="V480" i="13"/>
  <c r="G488" i="13"/>
  <c r="M488" i="13" s="1"/>
  <c r="I488" i="13"/>
  <c r="K488" i="13"/>
  <c r="O488" i="13"/>
  <c r="Q488" i="13"/>
  <c r="V488" i="13"/>
  <c r="G491" i="13"/>
  <c r="I491" i="13"/>
  <c r="K491" i="13"/>
  <c r="M491" i="13"/>
  <c r="O491" i="13"/>
  <c r="Q491" i="13"/>
  <c r="V491" i="13"/>
  <c r="G497" i="13"/>
  <c r="I497" i="13"/>
  <c r="K497" i="13"/>
  <c r="M497" i="13"/>
  <c r="O497" i="13"/>
  <c r="Q497" i="13"/>
  <c r="V497" i="13"/>
  <c r="G507" i="13"/>
  <c r="M507" i="13" s="1"/>
  <c r="I507" i="13"/>
  <c r="K507" i="13"/>
  <c r="O507" i="13"/>
  <c r="Q507" i="13"/>
  <c r="V507" i="13"/>
  <c r="G511" i="13"/>
  <c r="I511" i="13"/>
  <c r="K511" i="13"/>
  <c r="M511" i="13"/>
  <c r="O511" i="13"/>
  <c r="Q511" i="13"/>
  <c r="V511" i="13"/>
  <c r="G517" i="13"/>
  <c r="I517" i="13"/>
  <c r="K517" i="13"/>
  <c r="M517" i="13"/>
  <c r="O517" i="13"/>
  <c r="Q517" i="13"/>
  <c r="V517" i="13"/>
  <c r="G521" i="13"/>
  <c r="M521" i="13" s="1"/>
  <c r="I521" i="13"/>
  <c r="K521" i="13"/>
  <c r="O521" i="13"/>
  <c r="Q521" i="13"/>
  <c r="V521" i="13"/>
  <c r="G525" i="13"/>
  <c r="M525" i="13" s="1"/>
  <c r="I525" i="13"/>
  <c r="K525" i="13"/>
  <c r="O525" i="13"/>
  <c r="Q525" i="13"/>
  <c r="V525" i="13"/>
  <c r="G533" i="13"/>
  <c r="M533" i="13" s="1"/>
  <c r="I533" i="13"/>
  <c r="K533" i="13"/>
  <c r="O533" i="13"/>
  <c r="Q533" i="13"/>
  <c r="V533" i="13"/>
  <c r="G537" i="13"/>
  <c r="I537" i="13"/>
  <c r="K537" i="13"/>
  <c r="M537" i="13"/>
  <c r="O537" i="13"/>
  <c r="Q537" i="13"/>
  <c r="V537" i="13"/>
  <c r="G541" i="13"/>
  <c r="M541" i="13" s="1"/>
  <c r="I541" i="13"/>
  <c r="K541" i="13"/>
  <c r="O541" i="13"/>
  <c r="Q541" i="13"/>
  <c r="V541" i="13"/>
  <c r="G557" i="13"/>
  <c r="I557" i="13"/>
  <c r="K557" i="13"/>
  <c r="M557" i="13"/>
  <c r="O557" i="13"/>
  <c r="Q557" i="13"/>
  <c r="V557" i="13"/>
  <c r="G568" i="13"/>
  <c r="I568" i="13"/>
  <c r="K568" i="13"/>
  <c r="M568" i="13"/>
  <c r="O568" i="13"/>
  <c r="Q568" i="13"/>
  <c r="V568" i="13"/>
  <c r="G573" i="13"/>
  <c r="M573" i="13" s="1"/>
  <c r="I573" i="13"/>
  <c r="K573" i="13"/>
  <c r="O573" i="13"/>
  <c r="O540" i="13" s="1"/>
  <c r="Q573" i="13"/>
  <c r="V573" i="13"/>
  <c r="G578" i="13"/>
  <c r="M578" i="13" s="1"/>
  <c r="I578" i="13"/>
  <c r="K578" i="13"/>
  <c r="O578" i="13"/>
  <c r="Q578" i="13"/>
  <c r="V578" i="13"/>
  <c r="G582" i="13"/>
  <c r="M582" i="13" s="1"/>
  <c r="I582" i="13"/>
  <c r="K582" i="13"/>
  <c r="O582" i="13"/>
  <c r="Q582" i="13"/>
  <c r="V582" i="13"/>
  <c r="G591" i="13"/>
  <c r="I591" i="13"/>
  <c r="K591" i="13"/>
  <c r="M591" i="13"/>
  <c r="O591" i="13"/>
  <c r="Q591" i="13"/>
  <c r="V591" i="13"/>
  <c r="G601" i="13"/>
  <c r="I601" i="13"/>
  <c r="K601" i="13"/>
  <c r="O601" i="13"/>
  <c r="Q601" i="13"/>
  <c r="V601" i="13"/>
  <c r="G606" i="13"/>
  <c r="M606" i="13" s="1"/>
  <c r="I606" i="13"/>
  <c r="K606" i="13"/>
  <c r="O606" i="13"/>
  <c r="Q606" i="13"/>
  <c r="V606" i="13"/>
  <c r="G615" i="13"/>
  <c r="I615" i="13"/>
  <c r="K615" i="13"/>
  <c r="M615" i="13"/>
  <c r="O615" i="13"/>
  <c r="Q615" i="13"/>
  <c r="V615" i="13"/>
  <c r="G624" i="13"/>
  <c r="I624" i="13"/>
  <c r="K624" i="13"/>
  <c r="M624" i="13"/>
  <c r="O624" i="13"/>
  <c r="Q624" i="13"/>
  <c r="V624" i="13"/>
  <c r="G627" i="13"/>
  <c r="M627" i="13" s="1"/>
  <c r="I627" i="13"/>
  <c r="K627" i="13"/>
  <c r="O627" i="13"/>
  <c r="Q627" i="13"/>
  <c r="V627" i="13"/>
  <c r="G631" i="13"/>
  <c r="M631" i="13" s="1"/>
  <c r="I631" i="13"/>
  <c r="K631" i="13"/>
  <c r="K630" i="13" s="1"/>
  <c r="O631" i="13"/>
  <c r="Q631" i="13"/>
  <c r="V631" i="13"/>
  <c r="G635" i="13"/>
  <c r="I635" i="13"/>
  <c r="K635" i="13"/>
  <c r="M635" i="13"/>
  <c r="O635" i="13"/>
  <c r="Q635" i="13"/>
  <c r="V635" i="13"/>
  <c r="G638" i="13"/>
  <c r="I638" i="13"/>
  <c r="K638" i="13"/>
  <c r="O638" i="13"/>
  <c r="O630" i="13" s="1"/>
  <c r="Q638" i="13"/>
  <c r="V638" i="13"/>
  <c r="G643" i="13"/>
  <c r="M643" i="13" s="1"/>
  <c r="I643" i="13"/>
  <c r="K643" i="13"/>
  <c r="O643" i="13"/>
  <c r="Q643" i="13"/>
  <c r="V643" i="13"/>
  <c r="G648" i="13"/>
  <c r="I648" i="13"/>
  <c r="K648" i="13"/>
  <c r="M648" i="13"/>
  <c r="O648" i="13"/>
  <c r="Q648" i="13"/>
  <c r="V648" i="13"/>
  <c r="G651" i="13"/>
  <c r="I651" i="13"/>
  <c r="K651" i="13"/>
  <c r="M651" i="13"/>
  <c r="O651" i="13"/>
  <c r="Q651" i="13"/>
  <c r="V651" i="13"/>
  <c r="G656" i="13"/>
  <c r="M656" i="13" s="1"/>
  <c r="I656" i="13"/>
  <c r="K656" i="13"/>
  <c r="O656" i="13"/>
  <c r="Q656" i="13"/>
  <c r="V656" i="13"/>
  <c r="G660" i="13"/>
  <c r="M660" i="13" s="1"/>
  <c r="I660" i="13"/>
  <c r="K660" i="13"/>
  <c r="O660" i="13"/>
  <c r="Q660" i="13"/>
  <c r="Q630" i="13" s="1"/>
  <c r="V660" i="13"/>
  <c r="G663" i="13"/>
  <c r="M663" i="13" s="1"/>
  <c r="I663" i="13"/>
  <c r="K663" i="13"/>
  <c r="O663" i="13"/>
  <c r="Q663" i="13"/>
  <c r="V663" i="13"/>
  <c r="G668" i="13"/>
  <c r="I668" i="13"/>
  <c r="K668" i="13"/>
  <c r="M668" i="13"/>
  <c r="O668" i="13"/>
  <c r="Q668" i="13"/>
  <c r="V668" i="13"/>
  <c r="G671" i="13"/>
  <c r="M671" i="13" s="1"/>
  <c r="I671" i="13"/>
  <c r="K671" i="13"/>
  <c r="O671" i="13"/>
  <c r="Q671" i="13"/>
  <c r="V671" i="13"/>
  <c r="G675" i="13"/>
  <c r="M675" i="13" s="1"/>
  <c r="I675" i="13"/>
  <c r="K675" i="13"/>
  <c r="O675" i="13"/>
  <c r="Q675" i="13"/>
  <c r="V675" i="13"/>
  <c r="G679" i="13"/>
  <c r="I679" i="13"/>
  <c r="K679" i="13"/>
  <c r="M679" i="13"/>
  <c r="O679" i="13"/>
  <c r="Q679" i="13"/>
  <c r="V679" i="13"/>
  <c r="G686" i="13"/>
  <c r="I686" i="13"/>
  <c r="K686" i="13"/>
  <c r="M686" i="13"/>
  <c r="O686" i="13"/>
  <c r="Q686" i="13"/>
  <c r="V686" i="13"/>
  <c r="G691" i="13"/>
  <c r="M691" i="13" s="1"/>
  <c r="I691" i="13"/>
  <c r="K691" i="13"/>
  <c r="O691" i="13"/>
  <c r="Q691" i="13"/>
  <c r="V691" i="13"/>
  <c r="G698" i="13"/>
  <c r="M698" i="13" s="1"/>
  <c r="I698" i="13"/>
  <c r="K698" i="13"/>
  <c r="O698" i="13"/>
  <c r="Q698" i="13"/>
  <c r="V698" i="13"/>
  <c r="G701" i="13"/>
  <c r="M701" i="13" s="1"/>
  <c r="I701" i="13"/>
  <c r="K701" i="13"/>
  <c r="O701" i="13"/>
  <c r="Q701" i="13"/>
  <c r="V701" i="13"/>
  <c r="G707" i="13"/>
  <c r="I707" i="13"/>
  <c r="I706" i="13" s="1"/>
  <c r="K707" i="13"/>
  <c r="O707" i="13"/>
  <c r="Q707" i="13"/>
  <c r="V707" i="13"/>
  <c r="G732" i="13"/>
  <c r="M732" i="13" s="1"/>
  <c r="I732" i="13"/>
  <c r="K732" i="13"/>
  <c r="O732" i="13"/>
  <c r="Q732" i="13"/>
  <c r="V732" i="13"/>
  <c r="G736" i="13"/>
  <c r="I736" i="13"/>
  <c r="K736" i="13"/>
  <c r="K706" i="13" s="1"/>
  <c r="M736" i="13"/>
  <c r="O736" i="13"/>
  <c r="Q736" i="13"/>
  <c r="V736" i="13"/>
  <c r="G742" i="13"/>
  <c r="I742" i="13"/>
  <c r="K742" i="13"/>
  <c r="M742" i="13"/>
  <c r="O742" i="13"/>
  <c r="Q742" i="13"/>
  <c r="V742" i="13"/>
  <c r="G753" i="13"/>
  <c r="I753" i="13"/>
  <c r="K753" i="13"/>
  <c r="M753" i="13"/>
  <c r="O753" i="13"/>
  <c r="Q753" i="13"/>
  <c r="V753" i="13"/>
  <c r="G758" i="13"/>
  <c r="M758" i="13" s="1"/>
  <c r="I758" i="13"/>
  <c r="K758" i="13"/>
  <c r="O758" i="13"/>
  <c r="Q758" i="13"/>
  <c r="V758" i="13"/>
  <c r="G774" i="13"/>
  <c r="M774" i="13" s="1"/>
  <c r="I774" i="13"/>
  <c r="K774" i="13"/>
  <c r="O774" i="13"/>
  <c r="Q774" i="13"/>
  <c r="V774" i="13"/>
  <c r="G779" i="13"/>
  <c r="I779" i="13"/>
  <c r="K779" i="13"/>
  <c r="M779" i="13"/>
  <c r="O779" i="13"/>
  <c r="Q779" i="13"/>
  <c r="V779" i="13"/>
  <c r="G789" i="13"/>
  <c r="M789" i="13" s="1"/>
  <c r="I789" i="13"/>
  <c r="K789" i="13"/>
  <c r="O789" i="13"/>
  <c r="Q789" i="13"/>
  <c r="V789" i="13"/>
  <c r="G796" i="13"/>
  <c r="M796" i="13" s="1"/>
  <c r="I796" i="13"/>
  <c r="K796" i="13"/>
  <c r="O796" i="13"/>
  <c r="Q796" i="13"/>
  <c r="V796" i="13"/>
  <c r="G808" i="13"/>
  <c r="I808" i="13"/>
  <c r="K808" i="13"/>
  <c r="M808" i="13"/>
  <c r="O808" i="13"/>
  <c r="Q808" i="13"/>
  <c r="V808" i="13"/>
  <c r="G839" i="13"/>
  <c r="I839" i="13"/>
  <c r="K839" i="13"/>
  <c r="M839" i="13"/>
  <c r="O839" i="13"/>
  <c r="Q839" i="13"/>
  <c r="V839" i="13"/>
  <c r="G865" i="13"/>
  <c r="I865" i="13"/>
  <c r="K865" i="13"/>
  <c r="M865" i="13"/>
  <c r="O865" i="13"/>
  <c r="Q865" i="13"/>
  <c r="V865" i="13"/>
  <c r="G874" i="13"/>
  <c r="M874" i="13" s="1"/>
  <c r="I874" i="13"/>
  <c r="K874" i="13"/>
  <c r="O874" i="13"/>
  <c r="Q874" i="13"/>
  <c r="V874" i="13"/>
  <c r="G911" i="13"/>
  <c r="M911" i="13" s="1"/>
  <c r="I911" i="13"/>
  <c r="K911" i="13"/>
  <c r="O911" i="13"/>
  <c r="Q911" i="13"/>
  <c r="V911" i="13"/>
  <c r="G919" i="13"/>
  <c r="I919" i="13"/>
  <c r="K919" i="13"/>
  <c r="M919" i="13"/>
  <c r="O919" i="13"/>
  <c r="Q919" i="13"/>
  <c r="V919" i="13"/>
  <c r="G924" i="13"/>
  <c r="M924" i="13" s="1"/>
  <c r="I924" i="13"/>
  <c r="K924" i="13"/>
  <c r="O924" i="13"/>
  <c r="Q924" i="13"/>
  <c r="V924" i="13"/>
  <c r="G935" i="13"/>
  <c r="M935" i="13" s="1"/>
  <c r="I935" i="13"/>
  <c r="K935" i="13"/>
  <c r="O935" i="13"/>
  <c r="Q935" i="13"/>
  <c r="V935" i="13"/>
  <c r="G940" i="13"/>
  <c r="I940" i="13"/>
  <c r="K940" i="13"/>
  <c r="M940" i="13"/>
  <c r="O940" i="13"/>
  <c r="Q940" i="13"/>
  <c r="V940" i="13"/>
  <c r="G945" i="13"/>
  <c r="G939" i="13" s="1"/>
  <c r="I945" i="13"/>
  <c r="K945" i="13"/>
  <c r="M945" i="13"/>
  <c r="O945" i="13"/>
  <c r="Q945" i="13"/>
  <c r="V945" i="13"/>
  <c r="G950" i="13"/>
  <c r="M950" i="13" s="1"/>
  <c r="I950" i="13"/>
  <c r="K950" i="13"/>
  <c r="O950" i="13"/>
  <c r="Q950" i="13"/>
  <c r="V950" i="13"/>
  <c r="G955" i="13"/>
  <c r="M955" i="13" s="1"/>
  <c r="I955" i="13"/>
  <c r="K955" i="13"/>
  <c r="O955" i="13"/>
  <c r="Q955" i="13"/>
  <c r="V955" i="13"/>
  <c r="V939" i="13" s="1"/>
  <c r="G960" i="13"/>
  <c r="I960" i="13"/>
  <c r="K960" i="13"/>
  <c r="M960" i="13"/>
  <c r="O960" i="13"/>
  <c r="Q960" i="13"/>
  <c r="V960" i="13"/>
  <c r="G966" i="13"/>
  <c r="M966" i="13" s="1"/>
  <c r="I966" i="13"/>
  <c r="K966" i="13"/>
  <c r="O966" i="13"/>
  <c r="Q966" i="13"/>
  <c r="V966" i="13"/>
  <c r="G977" i="13"/>
  <c r="M977" i="13" s="1"/>
  <c r="I977" i="13"/>
  <c r="I939" i="13" s="1"/>
  <c r="K977" i="13"/>
  <c r="O977" i="13"/>
  <c r="Q977" i="13"/>
  <c r="V977" i="13"/>
  <c r="G982" i="13"/>
  <c r="I982" i="13"/>
  <c r="K982" i="13"/>
  <c r="K939" i="13" s="1"/>
  <c r="M982" i="13"/>
  <c r="O982" i="13"/>
  <c r="Q982" i="13"/>
  <c r="V982" i="13"/>
  <c r="G997" i="13"/>
  <c r="I997" i="13"/>
  <c r="K997" i="13"/>
  <c r="M997" i="13"/>
  <c r="O997" i="13"/>
  <c r="Q997" i="13"/>
  <c r="V997" i="13"/>
  <c r="G1008" i="13"/>
  <c r="I1008" i="13"/>
  <c r="K1008" i="13"/>
  <c r="M1008" i="13"/>
  <c r="O1008" i="13"/>
  <c r="Q1008" i="13"/>
  <c r="V1008" i="13"/>
  <c r="G1012" i="13"/>
  <c r="M1012" i="13" s="1"/>
  <c r="I1012" i="13"/>
  <c r="K1012" i="13"/>
  <c r="O1012" i="13"/>
  <c r="Q1012" i="13"/>
  <c r="V1012" i="13"/>
  <c r="G1017" i="13"/>
  <c r="M1017" i="13" s="1"/>
  <c r="I1017" i="13"/>
  <c r="K1017" i="13"/>
  <c r="O1017" i="13"/>
  <c r="Q1017" i="13"/>
  <c r="V1017" i="13"/>
  <c r="G1036" i="13"/>
  <c r="I1036" i="13"/>
  <c r="K1036" i="13"/>
  <c r="M1036" i="13"/>
  <c r="O1036" i="13"/>
  <c r="Q1036" i="13"/>
  <c r="V1036" i="13"/>
  <c r="G1042" i="13"/>
  <c r="M1042" i="13" s="1"/>
  <c r="I1042" i="13"/>
  <c r="K1042" i="13"/>
  <c r="O1042" i="13"/>
  <c r="Q1042" i="13"/>
  <c r="V1042" i="13"/>
  <c r="G1048" i="13"/>
  <c r="M1048" i="13" s="1"/>
  <c r="I1048" i="13"/>
  <c r="K1048" i="13"/>
  <c r="O1048" i="13"/>
  <c r="Q1048" i="13"/>
  <c r="V1048" i="13"/>
  <c r="G1053" i="13"/>
  <c r="I1053" i="13"/>
  <c r="K1053" i="13"/>
  <c r="K1052" i="13" s="1"/>
  <c r="M1053" i="13"/>
  <c r="O1053" i="13"/>
  <c r="O1052" i="13" s="1"/>
  <c r="Q1053" i="13"/>
  <c r="V1053" i="13"/>
  <c r="G1059" i="13"/>
  <c r="I1059" i="13"/>
  <c r="K1059" i="13"/>
  <c r="M1059" i="13"/>
  <c r="O1059" i="13"/>
  <c r="Q1059" i="13"/>
  <c r="V1059" i="13"/>
  <c r="G1073" i="13"/>
  <c r="M1073" i="13" s="1"/>
  <c r="I1073" i="13"/>
  <c r="K1073" i="13"/>
  <c r="O1073" i="13"/>
  <c r="Q1073" i="13"/>
  <c r="V1073" i="13"/>
  <c r="G1077" i="13"/>
  <c r="M1077" i="13" s="1"/>
  <c r="I1077" i="13"/>
  <c r="K1077" i="13"/>
  <c r="O1077" i="13"/>
  <c r="Q1077" i="13"/>
  <c r="V1077" i="13"/>
  <c r="G1081" i="13"/>
  <c r="I1081" i="13"/>
  <c r="K1081" i="13"/>
  <c r="M1081" i="13"/>
  <c r="O1081" i="13"/>
  <c r="Q1081" i="13"/>
  <c r="V1081" i="13"/>
  <c r="G1086" i="13"/>
  <c r="M1086" i="13" s="1"/>
  <c r="I1086" i="13"/>
  <c r="K1086" i="13"/>
  <c r="O1086" i="13"/>
  <c r="Q1086" i="13"/>
  <c r="V1086" i="13"/>
  <c r="G1093" i="13"/>
  <c r="M1093" i="13" s="1"/>
  <c r="I1093" i="13"/>
  <c r="K1093" i="13"/>
  <c r="O1093" i="13"/>
  <c r="Q1093" i="13"/>
  <c r="V1093" i="13"/>
  <c r="G1097" i="13"/>
  <c r="I1097" i="13"/>
  <c r="I1052" i="13" s="1"/>
  <c r="K1097" i="13"/>
  <c r="M1097" i="13"/>
  <c r="O1097" i="13"/>
  <c r="Q1097" i="13"/>
  <c r="V1097" i="13"/>
  <c r="G1101" i="13"/>
  <c r="I1101" i="13"/>
  <c r="K1101" i="13"/>
  <c r="M1101" i="13"/>
  <c r="O1101" i="13"/>
  <c r="Q1101" i="13"/>
  <c r="V1101" i="13"/>
  <c r="G1105" i="13"/>
  <c r="I1105" i="13"/>
  <c r="K1105" i="13"/>
  <c r="M1105" i="13"/>
  <c r="O1105" i="13"/>
  <c r="Q1105" i="13"/>
  <c r="V1105" i="13"/>
  <c r="G1110" i="13"/>
  <c r="M1110" i="13" s="1"/>
  <c r="I1110" i="13"/>
  <c r="K1110" i="13"/>
  <c r="O1110" i="13"/>
  <c r="Q1110" i="13"/>
  <c r="V1110" i="13"/>
  <c r="G1130" i="13"/>
  <c r="M1130" i="13" s="1"/>
  <c r="I1130" i="13"/>
  <c r="K1130" i="13"/>
  <c r="O1130" i="13"/>
  <c r="Q1130" i="13"/>
  <c r="V1130" i="13"/>
  <c r="G1138" i="13"/>
  <c r="I1138" i="13"/>
  <c r="K1138" i="13"/>
  <c r="M1138" i="13"/>
  <c r="O1138" i="13"/>
  <c r="Q1138" i="13"/>
  <c r="V1138" i="13"/>
  <c r="G1141" i="13"/>
  <c r="M1141" i="13" s="1"/>
  <c r="I1141" i="13"/>
  <c r="K1141" i="13"/>
  <c r="O1141" i="13"/>
  <c r="Q1141" i="13"/>
  <c r="V1141" i="13"/>
  <c r="G1145" i="13"/>
  <c r="M1145" i="13" s="1"/>
  <c r="I1145" i="13"/>
  <c r="K1145" i="13"/>
  <c r="O1145" i="13"/>
  <c r="Q1145" i="13"/>
  <c r="V1145" i="13"/>
  <c r="G1151" i="13"/>
  <c r="I1151" i="13"/>
  <c r="K1151" i="13"/>
  <c r="M1151" i="13"/>
  <c r="O1151" i="13"/>
  <c r="Q1151" i="13"/>
  <c r="V1151" i="13"/>
  <c r="G1155" i="13"/>
  <c r="I1155" i="13"/>
  <c r="K1155" i="13"/>
  <c r="M1155" i="13"/>
  <c r="O1155" i="13"/>
  <c r="Q1155" i="13"/>
  <c r="V1155" i="13"/>
  <c r="G1158" i="13"/>
  <c r="I1158" i="13"/>
  <c r="K1158" i="13"/>
  <c r="M1158" i="13"/>
  <c r="O1158" i="13"/>
  <c r="Q1158" i="13"/>
  <c r="V1158" i="13"/>
  <c r="O1162" i="13"/>
  <c r="G1163" i="13"/>
  <c r="M1163" i="13" s="1"/>
  <c r="I1163" i="13"/>
  <c r="K1163" i="13"/>
  <c r="O1163" i="13"/>
  <c r="Q1163" i="13"/>
  <c r="Q1162" i="13" s="1"/>
  <c r="V1163" i="13"/>
  <c r="G1172" i="13"/>
  <c r="I1172" i="13"/>
  <c r="K1172" i="13"/>
  <c r="M1172" i="13"/>
  <c r="O1172" i="13"/>
  <c r="Q1172" i="13"/>
  <c r="V1172" i="13"/>
  <c r="G1178" i="13"/>
  <c r="I1178" i="13"/>
  <c r="K1178" i="13"/>
  <c r="O1178" i="13"/>
  <c r="Q1178" i="13"/>
  <c r="V1178" i="13"/>
  <c r="G1181" i="13"/>
  <c r="M1181" i="13" s="1"/>
  <c r="I1181" i="13"/>
  <c r="I1162" i="13" s="1"/>
  <c r="K1181" i="13"/>
  <c r="O1181" i="13"/>
  <c r="Q1181" i="13"/>
  <c r="V1181" i="13"/>
  <c r="G1184" i="13"/>
  <c r="I1184" i="13"/>
  <c r="K1184" i="13"/>
  <c r="M1184" i="13"/>
  <c r="O1184" i="13"/>
  <c r="Q1184" i="13"/>
  <c r="V1184" i="13"/>
  <c r="G1187" i="13"/>
  <c r="I1187" i="13"/>
  <c r="K1187" i="13"/>
  <c r="M1187" i="13"/>
  <c r="O1187" i="13"/>
  <c r="Q1187" i="13"/>
  <c r="V1187" i="13"/>
  <c r="G1193" i="13"/>
  <c r="I1193" i="13"/>
  <c r="K1193" i="13"/>
  <c r="M1193" i="13"/>
  <c r="O1193" i="13"/>
  <c r="Q1193" i="13"/>
  <c r="V1193" i="13"/>
  <c r="G1197" i="13"/>
  <c r="M1197" i="13" s="1"/>
  <c r="I1197" i="13"/>
  <c r="K1197" i="13"/>
  <c r="O1197" i="13"/>
  <c r="Q1197" i="13"/>
  <c r="V1197" i="13"/>
  <c r="I1203" i="13"/>
  <c r="K1203" i="13"/>
  <c r="Q1203" i="13"/>
  <c r="G1204" i="13"/>
  <c r="G1203" i="13" s="1"/>
  <c r="I1204" i="13"/>
  <c r="K1204" i="13"/>
  <c r="M1204" i="13"/>
  <c r="O1204" i="13"/>
  <c r="Q1204" i="13"/>
  <c r="V1204" i="13"/>
  <c r="V1203" i="13" s="1"/>
  <c r="G1207" i="13"/>
  <c r="M1207" i="13" s="1"/>
  <c r="I1207" i="13"/>
  <c r="K1207" i="13"/>
  <c r="O1207" i="13"/>
  <c r="O1203" i="13" s="1"/>
  <c r="Q1207" i="13"/>
  <c r="V1207" i="13"/>
  <c r="G1211" i="13"/>
  <c r="I1211" i="13"/>
  <c r="K1211" i="13"/>
  <c r="M1211" i="13"/>
  <c r="O1211" i="13"/>
  <c r="Q1211" i="13"/>
  <c r="V1211" i="13"/>
  <c r="V1210" i="13" s="1"/>
  <c r="G1219" i="13"/>
  <c r="I1219" i="13"/>
  <c r="K1219" i="13"/>
  <c r="M1219" i="13"/>
  <c r="O1219" i="13"/>
  <c r="Q1219" i="13"/>
  <c r="V1219" i="13"/>
  <c r="G1223" i="13"/>
  <c r="I1223" i="13"/>
  <c r="K1223" i="13"/>
  <c r="M1223" i="13"/>
  <c r="O1223" i="13"/>
  <c r="Q1223" i="13"/>
  <c r="V1223" i="13"/>
  <c r="G1226" i="13"/>
  <c r="M1226" i="13" s="1"/>
  <c r="I1226" i="13"/>
  <c r="K1226" i="13"/>
  <c r="O1226" i="13"/>
  <c r="Q1226" i="13"/>
  <c r="V1226" i="13"/>
  <c r="G1235" i="13"/>
  <c r="M1235" i="13" s="1"/>
  <c r="I1235" i="13"/>
  <c r="K1235" i="13"/>
  <c r="O1235" i="13"/>
  <c r="Q1235" i="13"/>
  <c r="V1235" i="13"/>
  <c r="G1270" i="13"/>
  <c r="I1270" i="13"/>
  <c r="K1270" i="13"/>
  <c r="M1270" i="13"/>
  <c r="O1270" i="13"/>
  <c r="Q1270" i="13"/>
  <c r="V1270" i="13"/>
  <c r="G1274" i="13"/>
  <c r="M1274" i="13" s="1"/>
  <c r="I1274" i="13"/>
  <c r="K1274" i="13"/>
  <c r="O1274" i="13"/>
  <c r="Q1274" i="13"/>
  <c r="V1274" i="13"/>
  <c r="G1277" i="13"/>
  <c r="M1277" i="13" s="1"/>
  <c r="I1277" i="13"/>
  <c r="I1210" i="13" s="1"/>
  <c r="K1277" i="13"/>
  <c r="O1277" i="13"/>
  <c r="Q1277" i="13"/>
  <c r="V1277" i="13"/>
  <c r="G1280" i="13"/>
  <c r="I1280" i="13"/>
  <c r="K1280" i="13"/>
  <c r="M1280" i="13"/>
  <c r="O1280" i="13"/>
  <c r="Q1280" i="13"/>
  <c r="V1280" i="13"/>
  <c r="G1283" i="13"/>
  <c r="I1283" i="13"/>
  <c r="K1283" i="13"/>
  <c r="M1283" i="13"/>
  <c r="O1283" i="13"/>
  <c r="Q1283" i="13"/>
  <c r="V1283" i="13"/>
  <c r="G1286" i="13"/>
  <c r="I1286" i="13"/>
  <c r="K1286" i="13"/>
  <c r="M1286" i="13"/>
  <c r="O1286" i="13"/>
  <c r="Q1286" i="13"/>
  <c r="V1286" i="13"/>
  <c r="G1289" i="13"/>
  <c r="M1289" i="13" s="1"/>
  <c r="I1289" i="13"/>
  <c r="K1289" i="13"/>
  <c r="O1289" i="13"/>
  <c r="Q1289" i="13"/>
  <c r="V1289" i="13"/>
  <c r="G1294" i="13"/>
  <c r="I1294" i="13"/>
  <c r="K1294" i="13"/>
  <c r="M1294" i="13"/>
  <c r="O1294" i="13"/>
  <c r="Q1294" i="13"/>
  <c r="V1294" i="13"/>
  <c r="V1293" i="13" s="1"/>
  <c r="G1300" i="13"/>
  <c r="M1300" i="13" s="1"/>
  <c r="I1300" i="13"/>
  <c r="K1300" i="13"/>
  <c r="O1300" i="13"/>
  <c r="Q1300" i="13"/>
  <c r="V1300" i="13"/>
  <c r="G1303" i="13"/>
  <c r="M1303" i="13" s="1"/>
  <c r="I1303" i="13"/>
  <c r="K1303" i="13"/>
  <c r="O1303" i="13"/>
  <c r="Q1303" i="13"/>
  <c r="V1303" i="13"/>
  <c r="G1308" i="13"/>
  <c r="I1308" i="13"/>
  <c r="K1308" i="13"/>
  <c r="K1293" i="13" s="1"/>
  <c r="M1308" i="13"/>
  <c r="O1308" i="13"/>
  <c r="Q1308" i="13"/>
  <c r="V1308" i="13"/>
  <c r="G1311" i="13"/>
  <c r="I1311" i="13"/>
  <c r="K1311" i="13"/>
  <c r="M1311" i="13"/>
  <c r="O1311" i="13"/>
  <c r="Q1311" i="13"/>
  <c r="V1311" i="13"/>
  <c r="G1315" i="13"/>
  <c r="I1315" i="13"/>
  <c r="K1315" i="13"/>
  <c r="M1315" i="13"/>
  <c r="O1315" i="13"/>
  <c r="Q1315" i="13"/>
  <c r="V1315" i="13"/>
  <c r="G1319" i="13"/>
  <c r="M1319" i="13" s="1"/>
  <c r="I1319" i="13"/>
  <c r="K1319" i="13"/>
  <c r="O1319" i="13"/>
  <c r="Q1319" i="13"/>
  <c r="Q1293" i="13" s="1"/>
  <c r="V1319" i="13"/>
  <c r="G1322" i="13"/>
  <c r="M1322" i="13" s="1"/>
  <c r="I1322" i="13"/>
  <c r="K1322" i="13"/>
  <c r="O1322" i="13"/>
  <c r="Q1322" i="13"/>
  <c r="V1322" i="13"/>
  <c r="G1323" i="13"/>
  <c r="I1323" i="13"/>
  <c r="K1323" i="13"/>
  <c r="M1323" i="13"/>
  <c r="O1323" i="13"/>
  <c r="Q1323" i="13"/>
  <c r="V1323" i="13"/>
  <c r="G1324" i="13"/>
  <c r="M1324" i="13" s="1"/>
  <c r="I1324" i="13"/>
  <c r="K1324" i="13"/>
  <c r="O1324" i="13"/>
  <c r="Q1324" i="13"/>
  <c r="V1324" i="13"/>
  <c r="G1325" i="13"/>
  <c r="M1325" i="13" s="1"/>
  <c r="I1325" i="13"/>
  <c r="K1325" i="13"/>
  <c r="O1325" i="13"/>
  <c r="Q1325" i="13"/>
  <c r="V1325" i="13"/>
  <c r="G1326" i="13"/>
  <c r="I1326" i="13"/>
  <c r="K1326" i="13"/>
  <c r="M1326" i="13"/>
  <c r="O1326" i="13"/>
  <c r="Q1326" i="13"/>
  <c r="V1326" i="13"/>
  <c r="G1329" i="13"/>
  <c r="I1329" i="13"/>
  <c r="K1329" i="13"/>
  <c r="M1329" i="13"/>
  <c r="O1329" i="13"/>
  <c r="Q1329" i="13"/>
  <c r="V1329" i="13"/>
  <c r="G1332" i="13"/>
  <c r="I1332" i="13"/>
  <c r="K1332" i="13"/>
  <c r="M1332" i="13"/>
  <c r="O1332" i="13"/>
  <c r="Q1332" i="13"/>
  <c r="V1332" i="13"/>
  <c r="G1335" i="13"/>
  <c r="M1335" i="13" s="1"/>
  <c r="I1335" i="13"/>
  <c r="K1335" i="13"/>
  <c r="O1335" i="13"/>
  <c r="Q1335" i="13"/>
  <c r="V1335" i="13"/>
  <c r="G1338" i="13"/>
  <c r="M1338" i="13" s="1"/>
  <c r="I1338" i="13"/>
  <c r="K1338" i="13"/>
  <c r="O1338" i="13"/>
  <c r="Q1338" i="13"/>
  <c r="V1338" i="13"/>
  <c r="G1342" i="13"/>
  <c r="I1342" i="13"/>
  <c r="K1342" i="13"/>
  <c r="M1342" i="13"/>
  <c r="O1342" i="13"/>
  <c r="Q1342" i="13"/>
  <c r="V1342" i="13"/>
  <c r="G1345" i="13"/>
  <c r="M1345" i="13" s="1"/>
  <c r="I1345" i="13"/>
  <c r="K1345" i="13"/>
  <c r="O1345" i="13"/>
  <c r="Q1345" i="13"/>
  <c r="V1345" i="13"/>
  <c r="G1349" i="13"/>
  <c r="I1349" i="13"/>
  <c r="O1349" i="13"/>
  <c r="Q1349" i="13"/>
  <c r="G1350" i="13"/>
  <c r="I1350" i="13"/>
  <c r="K1350" i="13"/>
  <c r="K1349" i="13" s="1"/>
  <c r="M1350" i="13"/>
  <c r="M1349" i="13" s="1"/>
  <c r="O1350" i="13"/>
  <c r="Q1350" i="13"/>
  <c r="V1350" i="13"/>
  <c r="V1349" i="13" s="1"/>
  <c r="K1359" i="13"/>
  <c r="V1359" i="13"/>
  <c r="G1360" i="13"/>
  <c r="G1359" i="13" s="1"/>
  <c r="I1360" i="13"/>
  <c r="I1359" i="13" s="1"/>
  <c r="K1360" i="13"/>
  <c r="M1360" i="13"/>
  <c r="M1359" i="13" s="1"/>
  <c r="O1360" i="13"/>
  <c r="O1359" i="13" s="1"/>
  <c r="Q1360" i="13"/>
  <c r="Q1359" i="13" s="1"/>
  <c r="V1360" i="13"/>
  <c r="G1363" i="13"/>
  <c r="M1363" i="13" s="1"/>
  <c r="I1363" i="13"/>
  <c r="K1363" i="13"/>
  <c r="O1363" i="13"/>
  <c r="Q1363" i="13"/>
  <c r="Q1362" i="13" s="1"/>
  <c r="V1363" i="13"/>
  <c r="G1381" i="13"/>
  <c r="I1381" i="13"/>
  <c r="K1381" i="13"/>
  <c r="M1381" i="13"/>
  <c r="O1381" i="13"/>
  <c r="Q1381" i="13"/>
  <c r="V1381" i="13"/>
  <c r="G1385" i="13"/>
  <c r="I1385" i="13"/>
  <c r="K1385" i="13"/>
  <c r="O1385" i="13"/>
  <c r="Q1385" i="13"/>
  <c r="V1385" i="13"/>
  <c r="G1389" i="13"/>
  <c r="M1389" i="13" s="1"/>
  <c r="I1389" i="13"/>
  <c r="K1389" i="13"/>
  <c r="O1389" i="13"/>
  <c r="Q1389" i="13"/>
  <c r="V1389" i="13"/>
  <c r="G1393" i="13"/>
  <c r="I1393" i="13"/>
  <c r="K1393" i="13"/>
  <c r="M1393" i="13"/>
  <c r="O1393" i="13"/>
  <c r="Q1393" i="13"/>
  <c r="V1393" i="13"/>
  <c r="G1396" i="13"/>
  <c r="I1396" i="13"/>
  <c r="K1396" i="13"/>
  <c r="M1396" i="13"/>
  <c r="O1396" i="13"/>
  <c r="Q1396" i="13"/>
  <c r="V1396" i="13"/>
  <c r="G1400" i="13"/>
  <c r="I1400" i="13"/>
  <c r="K1400" i="13"/>
  <c r="M1400" i="13"/>
  <c r="O1400" i="13"/>
  <c r="O1362" i="13" s="1"/>
  <c r="Q1400" i="13"/>
  <c r="V1400" i="13"/>
  <c r="G1404" i="13"/>
  <c r="M1404" i="13" s="1"/>
  <c r="I1404" i="13"/>
  <c r="K1404" i="13"/>
  <c r="O1404" i="13"/>
  <c r="Q1404" i="13"/>
  <c r="V1404" i="13"/>
  <c r="G1408" i="13"/>
  <c r="M1408" i="13" s="1"/>
  <c r="I1408" i="13"/>
  <c r="K1408" i="13"/>
  <c r="O1408" i="13"/>
  <c r="Q1408" i="13"/>
  <c r="V1408" i="13"/>
  <c r="V1410" i="13"/>
  <c r="G1411" i="13"/>
  <c r="I1411" i="13"/>
  <c r="K1411" i="13"/>
  <c r="O1411" i="13"/>
  <c r="Q1411" i="13"/>
  <c r="Q1410" i="13" s="1"/>
  <c r="V1411" i="13"/>
  <c r="G1414" i="13"/>
  <c r="M1414" i="13" s="1"/>
  <c r="I1414" i="13"/>
  <c r="K1414" i="13"/>
  <c r="O1414" i="13"/>
  <c r="Q1414" i="13"/>
  <c r="V1414" i="13"/>
  <c r="G1418" i="13"/>
  <c r="I1418" i="13"/>
  <c r="K1418" i="13"/>
  <c r="K1410" i="13" s="1"/>
  <c r="M1418" i="13"/>
  <c r="O1418" i="13"/>
  <c r="Q1418" i="13"/>
  <c r="V1418" i="13"/>
  <c r="G1421" i="13"/>
  <c r="I1421" i="13"/>
  <c r="K1421" i="13"/>
  <c r="M1421" i="13"/>
  <c r="O1421" i="13"/>
  <c r="Q1421" i="13"/>
  <c r="V1421" i="13"/>
  <c r="G1425" i="13"/>
  <c r="I1425" i="13"/>
  <c r="K1425" i="13"/>
  <c r="M1425" i="13"/>
  <c r="O1425" i="13"/>
  <c r="Q1425" i="13"/>
  <c r="V1425" i="13"/>
  <c r="G1428" i="13"/>
  <c r="M1428" i="13" s="1"/>
  <c r="I1428" i="13"/>
  <c r="K1428" i="13"/>
  <c r="O1428" i="13"/>
  <c r="Q1428" i="13"/>
  <c r="Q1427" i="13" s="1"/>
  <c r="V1428" i="13"/>
  <c r="G1434" i="13"/>
  <c r="I1434" i="13"/>
  <c r="K1434" i="13"/>
  <c r="M1434" i="13"/>
  <c r="O1434" i="13"/>
  <c r="Q1434" i="13"/>
  <c r="V1434" i="13"/>
  <c r="G1438" i="13"/>
  <c r="I1438" i="13"/>
  <c r="K1438" i="13"/>
  <c r="O1438" i="13"/>
  <c r="Q1438" i="13"/>
  <c r="V1438" i="13"/>
  <c r="G1442" i="13"/>
  <c r="M1442" i="13" s="1"/>
  <c r="I1442" i="13"/>
  <c r="K1442" i="13"/>
  <c r="O1442" i="13"/>
  <c r="Q1442" i="13"/>
  <c r="V1442" i="13"/>
  <c r="G1446" i="13"/>
  <c r="I1446" i="13"/>
  <c r="K1446" i="13"/>
  <c r="M1446" i="13"/>
  <c r="O1446" i="13"/>
  <c r="Q1446" i="13"/>
  <c r="V1446" i="13"/>
  <c r="G1453" i="13"/>
  <c r="I1453" i="13"/>
  <c r="K1453" i="13"/>
  <c r="M1453" i="13"/>
  <c r="O1453" i="13"/>
  <c r="Q1453" i="13"/>
  <c r="V1453" i="13"/>
  <c r="G1472" i="13"/>
  <c r="I1472" i="13"/>
  <c r="K1472" i="13"/>
  <c r="M1472" i="13"/>
  <c r="O1472" i="13"/>
  <c r="O1427" i="13" s="1"/>
  <c r="Q1472" i="13"/>
  <c r="V1472" i="13"/>
  <c r="G1503" i="13"/>
  <c r="M1503" i="13" s="1"/>
  <c r="I1503" i="13"/>
  <c r="K1503" i="13"/>
  <c r="O1503" i="13"/>
  <c r="Q1503" i="13"/>
  <c r="V1503" i="13"/>
  <c r="G1510" i="13"/>
  <c r="M1510" i="13" s="1"/>
  <c r="I1510" i="13"/>
  <c r="K1510" i="13"/>
  <c r="O1510" i="13"/>
  <c r="Q1510" i="13"/>
  <c r="V1510" i="13"/>
  <c r="G1514" i="13"/>
  <c r="I1514" i="13"/>
  <c r="K1514" i="13"/>
  <c r="M1514" i="13"/>
  <c r="O1514" i="13"/>
  <c r="Q1514" i="13"/>
  <c r="V1514" i="13"/>
  <c r="G1519" i="13"/>
  <c r="M1519" i="13" s="1"/>
  <c r="I1519" i="13"/>
  <c r="K1519" i="13"/>
  <c r="O1519" i="13"/>
  <c r="Q1519" i="13"/>
  <c r="V1519" i="13"/>
  <c r="G1523" i="13"/>
  <c r="M1523" i="13" s="1"/>
  <c r="I1523" i="13"/>
  <c r="K1523" i="13"/>
  <c r="O1523" i="13"/>
  <c r="Q1523" i="13"/>
  <c r="V1523" i="13"/>
  <c r="G1527" i="13"/>
  <c r="I1527" i="13"/>
  <c r="K1527" i="13"/>
  <c r="M1527" i="13"/>
  <c r="O1527" i="13"/>
  <c r="Q1527" i="13"/>
  <c r="V1527" i="13"/>
  <c r="G1535" i="13"/>
  <c r="I1535" i="13"/>
  <c r="K1535" i="13"/>
  <c r="M1535" i="13"/>
  <c r="O1535" i="13"/>
  <c r="Q1535" i="13"/>
  <c r="V1535" i="13"/>
  <c r="G1538" i="13"/>
  <c r="M1538" i="13" s="1"/>
  <c r="I1538" i="13"/>
  <c r="K1538" i="13"/>
  <c r="O1538" i="13"/>
  <c r="Q1538" i="13"/>
  <c r="V1538" i="13"/>
  <c r="G1541" i="13"/>
  <c r="M1541" i="13" s="1"/>
  <c r="I1541" i="13"/>
  <c r="K1541" i="13"/>
  <c r="O1541" i="13"/>
  <c r="Q1541" i="13"/>
  <c r="V1541" i="13"/>
  <c r="G1545" i="13"/>
  <c r="M1545" i="13" s="1"/>
  <c r="I1545" i="13"/>
  <c r="K1545" i="13"/>
  <c r="O1545" i="13"/>
  <c r="Q1545" i="13"/>
  <c r="V1545" i="13"/>
  <c r="G1549" i="13"/>
  <c r="I1549" i="13"/>
  <c r="K1549" i="13"/>
  <c r="M1549" i="13"/>
  <c r="O1549" i="13"/>
  <c r="Q1549" i="13"/>
  <c r="V1549" i="13"/>
  <c r="G1553" i="13"/>
  <c r="M1553" i="13" s="1"/>
  <c r="I1553" i="13"/>
  <c r="K1553" i="13"/>
  <c r="O1553" i="13"/>
  <c r="Q1553" i="13"/>
  <c r="V1553" i="13"/>
  <c r="G1558" i="13"/>
  <c r="M1558" i="13" s="1"/>
  <c r="I1558" i="13"/>
  <c r="K1558" i="13"/>
  <c r="O1558" i="13"/>
  <c r="Q1558" i="13"/>
  <c r="V1558" i="13"/>
  <c r="G1565" i="13"/>
  <c r="I1565" i="13"/>
  <c r="K1565" i="13"/>
  <c r="M1565" i="13"/>
  <c r="O1565" i="13"/>
  <c r="Q1565" i="13"/>
  <c r="V1565" i="13"/>
  <c r="G1569" i="13"/>
  <c r="I1569" i="13"/>
  <c r="K1569" i="13"/>
  <c r="M1569" i="13"/>
  <c r="O1569" i="13"/>
  <c r="Q1569" i="13"/>
  <c r="V1569" i="13"/>
  <c r="G1573" i="13"/>
  <c r="I1573" i="13"/>
  <c r="K1573" i="13"/>
  <c r="M1573" i="13"/>
  <c r="O1573" i="13"/>
  <c r="Q1573" i="13"/>
  <c r="V1573" i="13"/>
  <c r="G1577" i="13"/>
  <c r="M1577" i="13" s="1"/>
  <c r="I1577" i="13"/>
  <c r="K1577" i="13"/>
  <c r="O1577" i="13"/>
  <c r="Q1577" i="13"/>
  <c r="V1577" i="13"/>
  <c r="Q1579" i="13"/>
  <c r="V1579" i="13"/>
  <c r="G1580" i="13"/>
  <c r="I1580" i="13"/>
  <c r="K1580" i="13"/>
  <c r="M1580" i="13"/>
  <c r="O1580" i="13"/>
  <c r="O1579" i="13" s="1"/>
  <c r="Q1580" i="13"/>
  <c r="V1580" i="13"/>
  <c r="G1585" i="13"/>
  <c r="I1585" i="13"/>
  <c r="K1585" i="13"/>
  <c r="O1585" i="13"/>
  <c r="Q1585" i="13"/>
  <c r="V1585" i="13"/>
  <c r="G1590" i="13"/>
  <c r="M1590" i="13" s="1"/>
  <c r="I1590" i="13"/>
  <c r="K1590" i="13"/>
  <c r="O1590" i="13"/>
  <c r="Q1590" i="13"/>
  <c r="V1590" i="13"/>
  <c r="G1596" i="13"/>
  <c r="I1596" i="13"/>
  <c r="K1596" i="13"/>
  <c r="K1579" i="13" s="1"/>
  <c r="M1596" i="13"/>
  <c r="O1596" i="13"/>
  <c r="Q1596" i="13"/>
  <c r="V1596" i="13"/>
  <c r="G1600" i="13"/>
  <c r="I1600" i="13"/>
  <c r="K1600" i="13"/>
  <c r="M1600" i="13"/>
  <c r="O1600" i="13"/>
  <c r="Q1600" i="13"/>
  <c r="V1600" i="13"/>
  <c r="G1604" i="13"/>
  <c r="I1604" i="13"/>
  <c r="K1604" i="13"/>
  <c r="M1604" i="13"/>
  <c r="O1604" i="13"/>
  <c r="Q1604" i="13"/>
  <c r="V1604" i="13"/>
  <c r="G1607" i="13"/>
  <c r="M1607" i="13" s="1"/>
  <c r="I1607" i="13"/>
  <c r="K1607" i="13"/>
  <c r="K1606" i="13" s="1"/>
  <c r="O1607" i="13"/>
  <c r="Q1607" i="13"/>
  <c r="Q1606" i="13" s="1"/>
  <c r="V1607" i="13"/>
  <c r="V1606" i="13" s="1"/>
  <c r="G1612" i="13"/>
  <c r="I1612" i="13"/>
  <c r="K1612" i="13"/>
  <c r="M1612" i="13"/>
  <c r="O1612" i="13"/>
  <c r="Q1612" i="13"/>
  <c r="V1612" i="13"/>
  <c r="G1615" i="13"/>
  <c r="I1615" i="13"/>
  <c r="K1615" i="13"/>
  <c r="O1615" i="13"/>
  <c r="O1606" i="13" s="1"/>
  <c r="Q1615" i="13"/>
  <c r="V1615" i="13"/>
  <c r="G1619" i="13"/>
  <c r="M1619" i="13" s="1"/>
  <c r="I1619" i="13"/>
  <c r="I1606" i="13" s="1"/>
  <c r="K1619" i="13"/>
  <c r="O1619" i="13"/>
  <c r="Q1619" i="13"/>
  <c r="V1619" i="13"/>
  <c r="G1623" i="13"/>
  <c r="I1623" i="13"/>
  <c r="K1623" i="13"/>
  <c r="M1623" i="13"/>
  <c r="O1623" i="13"/>
  <c r="Q1623" i="13"/>
  <c r="V1623" i="13"/>
  <c r="G1626" i="13"/>
  <c r="I1626" i="13"/>
  <c r="K1626" i="13"/>
  <c r="O1626" i="13"/>
  <c r="Q1626" i="13"/>
  <c r="V1626" i="13"/>
  <c r="G1631" i="13"/>
  <c r="M1631" i="13" s="1"/>
  <c r="I1631" i="13"/>
  <c r="K1631" i="13"/>
  <c r="O1631" i="13"/>
  <c r="Q1631" i="13"/>
  <c r="V1631" i="13"/>
  <c r="G1634" i="13"/>
  <c r="M1634" i="13" s="1"/>
  <c r="I1634" i="13"/>
  <c r="K1634" i="13"/>
  <c r="K1625" i="13" s="1"/>
  <c r="O1634" i="13"/>
  <c r="Q1634" i="13"/>
  <c r="V1634" i="13"/>
  <c r="G1643" i="13"/>
  <c r="I1643" i="13"/>
  <c r="K1643" i="13"/>
  <c r="M1643" i="13"/>
  <c r="O1643" i="13"/>
  <c r="Q1643" i="13"/>
  <c r="V1643" i="13"/>
  <c r="G1647" i="13"/>
  <c r="M1647" i="13" s="1"/>
  <c r="I1647" i="13"/>
  <c r="K1647" i="13"/>
  <c r="O1647" i="13"/>
  <c r="Q1647" i="13"/>
  <c r="V1647" i="13"/>
  <c r="G1651" i="13"/>
  <c r="M1651" i="13" s="1"/>
  <c r="I1651" i="13"/>
  <c r="K1651" i="13"/>
  <c r="O1651" i="13"/>
  <c r="Q1651" i="13"/>
  <c r="V1651" i="13"/>
  <c r="G1654" i="13"/>
  <c r="I1654" i="13"/>
  <c r="K1654" i="13"/>
  <c r="M1654" i="13"/>
  <c r="O1654" i="13"/>
  <c r="Q1654" i="13"/>
  <c r="V1654" i="13"/>
  <c r="G1658" i="13"/>
  <c r="I1658" i="13"/>
  <c r="K1658" i="13"/>
  <c r="M1658" i="13"/>
  <c r="O1658" i="13"/>
  <c r="Q1658" i="13"/>
  <c r="V1658" i="13"/>
  <c r="G1662" i="13"/>
  <c r="I1662" i="13"/>
  <c r="K1662" i="13"/>
  <c r="M1662" i="13"/>
  <c r="O1662" i="13"/>
  <c r="Q1662" i="13"/>
  <c r="V1662" i="13"/>
  <c r="G1666" i="13"/>
  <c r="M1666" i="13" s="1"/>
  <c r="I1666" i="13"/>
  <c r="K1666" i="13"/>
  <c r="O1666" i="13"/>
  <c r="Q1666" i="13"/>
  <c r="V1666" i="13"/>
  <c r="G1670" i="13"/>
  <c r="M1670" i="13" s="1"/>
  <c r="I1670" i="13"/>
  <c r="K1670" i="13"/>
  <c r="O1670" i="13"/>
  <c r="Q1670" i="13"/>
  <c r="V1670" i="13"/>
  <c r="G1674" i="13"/>
  <c r="I1674" i="13"/>
  <c r="K1674" i="13"/>
  <c r="M1674" i="13"/>
  <c r="O1674" i="13"/>
  <c r="Q1674" i="13"/>
  <c r="V1674" i="13"/>
  <c r="G1690" i="13"/>
  <c r="M1690" i="13" s="1"/>
  <c r="I1690" i="13"/>
  <c r="K1690" i="13"/>
  <c r="O1690" i="13"/>
  <c r="Q1690" i="13"/>
  <c r="V1690" i="13"/>
  <c r="G1693" i="13"/>
  <c r="M1693" i="13" s="1"/>
  <c r="I1693" i="13"/>
  <c r="K1693" i="13"/>
  <c r="O1693" i="13"/>
  <c r="Q1693" i="13"/>
  <c r="V1693" i="13"/>
  <c r="G1698" i="13"/>
  <c r="I1698" i="13"/>
  <c r="K1698" i="13"/>
  <c r="M1698" i="13"/>
  <c r="O1698" i="13"/>
  <c r="Q1698" i="13"/>
  <c r="V1698" i="13"/>
  <c r="G1702" i="13"/>
  <c r="I1702" i="13"/>
  <c r="K1702" i="13"/>
  <c r="M1702" i="13"/>
  <c r="O1702" i="13"/>
  <c r="Q1702" i="13"/>
  <c r="V1702" i="13"/>
  <c r="G1707" i="13"/>
  <c r="M1707" i="13" s="1"/>
  <c r="I1707" i="13"/>
  <c r="K1707" i="13"/>
  <c r="O1707" i="13"/>
  <c r="Q1707" i="13"/>
  <c r="V1707" i="13"/>
  <c r="G1721" i="13"/>
  <c r="M1721" i="13" s="1"/>
  <c r="I1721" i="13"/>
  <c r="K1721" i="13"/>
  <c r="O1721" i="13"/>
  <c r="Q1721" i="13"/>
  <c r="V1721" i="13"/>
  <c r="G1725" i="13"/>
  <c r="M1725" i="13" s="1"/>
  <c r="I1725" i="13"/>
  <c r="K1725" i="13"/>
  <c r="O1725" i="13"/>
  <c r="Q1725" i="13"/>
  <c r="V1725" i="13"/>
  <c r="G1731" i="13"/>
  <c r="I1731" i="13"/>
  <c r="K1731" i="13"/>
  <c r="M1731" i="13"/>
  <c r="O1731" i="13"/>
  <c r="Q1731" i="13"/>
  <c r="V1731" i="13"/>
  <c r="G1735" i="13"/>
  <c r="M1735" i="13" s="1"/>
  <c r="I1735" i="13"/>
  <c r="K1735" i="13"/>
  <c r="O1735" i="13"/>
  <c r="Q1735" i="13"/>
  <c r="V1735" i="13"/>
  <c r="G1739" i="13"/>
  <c r="M1739" i="13" s="1"/>
  <c r="I1739" i="13"/>
  <c r="K1739" i="13"/>
  <c r="O1739" i="13"/>
  <c r="Q1739" i="13"/>
  <c r="V1739" i="13"/>
  <c r="G1743" i="13"/>
  <c r="I1743" i="13"/>
  <c r="K1743" i="13"/>
  <c r="M1743" i="13"/>
  <c r="O1743" i="13"/>
  <c r="Q1743" i="13"/>
  <c r="V1743" i="13"/>
  <c r="G1756" i="13"/>
  <c r="I1756" i="13"/>
  <c r="K1756" i="13"/>
  <c r="M1756" i="13"/>
  <c r="O1756" i="13"/>
  <c r="Q1756" i="13"/>
  <c r="V1756" i="13"/>
  <c r="G1762" i="13"/>
  <c r="I1762" i="13"/>
  <c r="K1762" i="13"/>
  <c r="M1762" i="13"/>
  <c r="O1762" i="13"/>
  <c r="Q1762" i="13"/>
  <c r="V1762" i="13"/>
  <c r="G1769" i="13"/>
  <c r="M1769" i="13" s="1"/>
  <c r="I1769" i="13"/>
  <c r="K1769" i="13"/>
  <c r="O1769" i="13"/>
  <c r="Q1769" i="13"/>
  <c r="V1769" i="13"/>
  <c r="G1776" i="13"/>
  <c r="M1776" i="13" s="1"/>
  <c r="I1776" i="13"/>
  <c r="K1776" i="13"/>
  <c r="O1776" i="13"/>
  <c r="Q1776" i="13"/>
  <c r="V1776" i="13"/>
  <c r="G1780" i="13"/>
  <c r="I1780" i="13"/>
  <c r="K1780" i="13"/>
  <c r="M1780" i="13"/>
  <c r="O1780" i="13"/>
  <c r="Q1780" i="13"/>
  <c r="V1780" i="13"/>
  <c r="G1782" i="13"/>
  <c r="G1783" i="13"/>
  <c r="M1783" i="13" s="1"/>
  <c r="I1783" i="13"/>
  <c r="K1783" i="13"/>
  <c r="O1783" i="13"/>
  <c r="Q1783" i="13"/>
  <c r="V1783" i="13"/>
  <c r="V1782" i="13" s="1"/>
  <c r="G1787" i="13"/>
  <c r="I1787" i="13"/>
  <c r="K1787" i="13"/>
  <c r="M1787" i="13"/>
  <c r="O1787" i="13"/>
  <c r="Q1787" i="13"/>
  <c r="V1787" i="13"/>
  <c r="G1790" i="13"/>
  <c r="I1790" i="13"/>
  <c r="K1790" i="13"/>
  <c r="M1790" i="13"/>
  <c r="O1790" i="13"/>
  <c r="Q1790" i="13"/>
  <c r="V1790" i="13"/>
  <c r="G1794" i="13"/>
  <c r="M1794" i="13" s="1"/>
  <c r="I1794" i="13"/>
  <c r="K1794" i="13"/>
  <c r="O1794" i="13"/>
  <c r="O1782" i="13" s="1"/>
  <c r="Q1794" i="13"/>
  <c r="V1794" i="13"/>
  <c r="G1802" i="13"/>
  <c r="M1802" i="13" s="1"/>
  <c r="I1802" i="13"/>
  <c r="K1802" i="13"/>
  <c r="O1802" i="13"/>
  <c r="Q1802" i="13"/>
  <c r="V1802" i="13"/>
  <c r="G1806" i="13"/>
  <c r="M1806" i="13" s="1"/>
  <c r="I1806" i="13"/>
  <c r="K1806" i="13"/>
  <c r="O1806" i="13"/>
  <c r="Q1806" i="13"/>
  <c r="V1806" i="13"/>
  <c r="G1810" i="13"/>
  <c r="I1810" i="13"/>
  <c r="K1810" i="13"/>
  <c r="M1810" i="13"/>
  <c r="O1810" i="13"/>
  <c r="Q1810" i="13"/>
  <c r="V1810" i="13"/>
  <c r="G1830" i="13"/>
  <c r="M1830" i="13" s="1"/>
  <c r="I1830" i="13"/>
  <c r="K1830" i="13"/>
  <c r="O1830" i="13"/>
  <c r="Q1830" i="13"/>
  <c r="V1830" i="13"/>
  <c r="G1844" i="13"/>
  <c r="M1844" i="13" s="1"/>
  <c r="I1844" i="13"/>
  <c r="K1844" i="13"/>
  <c r="O1844" i="13"/>
  <c r="Q1844" i="13"/>
  <c r="V1844" i="13"/>
  <c r="G1848" i="13"/>
  <c r="I1848" i="13"/>
  <c r="K1848" i="13"/>
  <c r="M1848" i="13"/>
  <c r="O1848" i="13"/>
  <c r="Q1848" i="13"/>
  <c r="V1848" i="13"/>
  <c r="G1852" i="13"/>
  <c r="I1852" i="13"/>
  <c r="K1852" i="13"/>
  <c r="M1852" i="13"/>
  <c r="O1852" i="13"/>
  <c r="Q1852" i="13"/>
  <c r="V1852" i="13"/>
  <c r="G1856" i="13"/>
  <c r="I1856" i="13"/>
  <c r="K1856" i="13"/>
  <c r="M1856" i="13"/>
  <c r="O1856" i="13"/>
  <c r="Q1856" i="13"/>
  <c r="V1856" i="13"/>
  <c r="G1860" i="13"/>
  <c r="M1860" i="13" s="1"/>
  <c r="I1860" i="13"/>
  <c r="K1860" i="13"/>
  <c r="O1860" i="13"/>
  <c r="Q1860" i="13"/>
  <c r="V1860" i="13"/>
  <c r="G1863" i="13"/>
  <c r="M1863" i="13" s="1"/>
  <c r="I1863" i="13"/>
  <c r="K1863" i="13"/>
  <c r="O1863" i="13"/>
  <c r="Q1863" i="13"/>
  <c r="V1863" i="13"/>
  <c r="G1866" i="13"/>
  <c r="I1866" i="13"/>
  <c r="K1866" i="13"/>
  <c r="M1866" i="13"/>
  <c r="O1866" i="13"/>
  <c r="Q1866" i="13"/>
  <c r="V1866" i="13"/>
  <c r="O1868" i="13"/>
  <c r="G1869" i="13"/>
  <c r="M1869" i="13" s="1"/>
  <c r="I1869" i="13"/>
  <c r="K1869" i="13"/>
  <c r="O1869" i="13"/>
  <c r="Q1869" i="13"/>
  <c r="V1869" i="13"/>
  <c r="G1873" i="13"/>
  <c r="I1873" i="13"/>
  <c r="K1873" i="13"/>
  <c r="M1873" i="13"/>
  <c r="O1873" i="13"/>
  <c r="Q1873" i="13"/>
  <c r="V1873" i="13"/>
  <c r="G1877" i="13"/>
  <c r="I1877" i="13"/>
  <c r="K1877" i="13"/>
  <c r="M1877" i="13"/>
  <c r="O1877" i="13"/>
  <c r="Q1877" i="13"/>
  <c r="V1877" i="13"/>
  <c r="G1881" i="13"/>
  <c r="I1881" i="13"/>
  <c r="K1881" i="13"/>
  <c r="M1881" i="13"/>
  <c r="O1881" i="13"/>
  <c r="Q1881" i="13"/>
  <c r="V1881" i="13"/>
  <c r="G1885" i="13"/>
  <c r="M1885" i="13" s="1"/>
  <c r="I1885" i="13"/>
  <c r="K1885" i="13"/>
  <c r="O1885" i="13"/>
  <c r="Q1885" i="13"/>
  <c r="V1885" i="13"/>
  <c r="G1888" i="13"/>
  <c r="M1888" i="13" s="1"/>
  <c r="I1888" i="13"/>
  <c r="K1888" i="13"/>
  <c r="O1888" i="13"/>
  <c r="Q1888" i="13"/>
  <c r="V1888" i="13"/>
  <c r="G1892" i="13"/>
  <c r="I1892" i="13"/>
  <c r="K1892" i="13"/>
  <c r="M1892" i="13"/>
  <c r="O1892" i="13"/>
  <c r="Q1892" i="13"/>
  <c r="V1892" i="13"/>
  <c r="G1896" i="13"/>
  <c r="M1896" i="13" s="1"/>
  <c r="I1896" i="13"/>
  <c r="K1896" i="13"/>
  <c r="O1896" i="13"/>
  <c r="Q1896" i="13"/>
  <c r="V1896" i="13"/>
  <c r="G1901" i="13"/>
  <c r="M1901" i="13" s="1"/>
  <c r="I1901" i="13"/>
  <c r="K1901" i="13"/>
  <c r="O1901" i="13"/>
  <c r="Q1901" i="13"/>
  <c r="V1901" i="13"/>
  <c r="G1905" i="13"/>
  <c r="I1905" i="13"/>
  <c r="K1905" i="13"/>
  <c r="M1905" i="13"/>
  <c r="O1905" i="13"/>
  <c r="Q1905" i="13"/>
  <c r="V1905" i="13"/>
  <c r="G1908" i="13"/>
  <c r="I1908" i="13"/>
  <c r="K1908" i="13"/>
  <c r="M1908" i="13"/>
  <c r="O1908" i="13"/>
  <c r="Q1908" i="13"/>
  <c r="V1908" i="13"/>
  <c r="G1911" i="13"/>
  <c r="M1911" i="13" s="1"/>
  <c r="I1911" i="13"/>
  <c r="K1911" i="13"/>
  <c r="O1911" i="13"/>
  <c r="Q1911" i="13"/>
  <c r="V1911" i="13"/>
  <c r="G1915" i="13"/>
  <c r="M1915" i="13" s="1"/>
  <c r="I1915" i="13"/>
  <c r="K1915" i="13"/>
  <c r="O1915" i="13"/>
  <c r="Q1915" i="13"/>
  <c r="V1915" i="13"/>
  <c r="G1919" i="13"/>
  <c r="M1919" i="13" s="1"/>
  <c r="I1919" i="13"/>
  <c r="K1919" i="13"/>
  <c r="O1919" i="13"/>
  <c r="Q1919" i="13"/>
  <c r="V1919" i="13"/>
  <c r="G1923" i="13"/>
  <c r="I1923" i="13"/>
  <c r="K1923" i="13"/>
  <c r="M1923" i="13"/>
  <c r="O1923" i="13"/>
  <c r="Q1923" i="13"/>
  <c r="V1923" i="13"/>
  <c r="G1926" i="13"/>
  <c r="M1926" i="13" s="1"/>
  <c r="I1926" i="13"/>
  <c r="I1925" i="13" s="1"/>
  <c r="K1926" i="13"/>
  <c r="O1926" i="13"/>
  <c r="O1925" i="13" s="1"/>
  <c r="Q1926" i="13"/>
  <c r="V1926" i="13"/>
  <c r="G1959" i="13"/>
  <c r="I1959" i="13"/>
  <c r="K1959" i="13"/>
  <c r="M1959" i="13"/>
  <c r="O1959" i="13"/>
  <c r="Q1959" i="13"/>
  <c r="V1959" i="13"/>
  <c r="G1987" i="13"/>
  <c r="I1987" i="13"/>
  <c r="K1987" i="13"/>
  <c r="M1987" i="13"/>
  <c r="O1987" i="13"/>
  <c r="Q1987" i="13"/>
  <c r="V1987" i="13"/>
  <c r="G2009" i="13"/>
  <c r="M2009" i="13" s="1"/>
  <c r="I2009" i="13"/>
  <c r="K2009" i="13"/>
  <c r="O2009" i="13"/>
  <c r="Q2009" i="13"/>
  <c r="V2009" i="13"/>
  <c r="G2013" i="13"/>
  <c r="M2013" i="13" s="1"/>
  <c r="I2013" i="13"/>
  <c r="K2013" i="13"/>
  <c r="O2013" i="13"/>
  <c r="Q2013" i="13"/>
  <c r="V2013" i="13"/>
  <c r="G2017" i="13"/>
  <c r="M2017" i="13" s="1"/>
  <c r="I2017" i="13"/>
  <c r="K2017" i="13"/>
  <c r="O2017" i="13"/>
  <c r="Q2017" i="13"/>
  <c r="V2017" i="13"/>
  <c r="G2024" i="13"/>
  <c r="I2024" i="13"/>
  <c r="K2024" i="13"/>
  <c r="M2024" i="13"/>
  <c r="O2024" i="13"/>
  <c r="Q2024" i="13"/>
  <c r="V2024" i="13"/>
  <c r="G2027" i="13"/>
  <c r="I2027" i="13"/>
  <c r="K2027" i="13"/>
  <c r="M2027" i="13"/>
  <c r="O2027" i="13"/>
  <c r="Q2027" i="13"/>
  <c r="V2027" i="13"/>
  <c r="G2036" i="13"/>
  <c r="M2036" i="13" s="1"/>
  <c r="I2036" i="13"/>
  <c r="K2036" i="13"/>
  <c r="O2036" i="13"/>
  <c r="Q2036" i="13"/>
  <c r="V2036" i="13"/>
  <c r="G2040" i="13"/>
  <c r="I2040" i="13"/>
  <c r="K2040" i="13"/>
  <c r="M2040" i="13"/>
  <c r="O2040" i="13"/>
  <c r="Q2040" i="13"/>
  <c r="V2040" i="13"/>
  <c r="G2061" i="13"/>
  <c r="I2061" i="13"/>
  <c r="K2061" i="13"/>
  <c r="M2061" i="13"/>
  <c r="O2061" i="13"/>
  <c r="Q2061" i="13"/>
  <c r="V2061" i="13"/>
  <c r="G2077" i="13"/>
  <c r="M2077" i="13" s="1"/>
  <c r="I2077" i="13"/>
  <c r="K2077" i="13"/>
  <c r="O2077" i="13"/>
  <c r="Q2077" i="13"/>
  <c r="V2077" i="13"/>
  <c r="G2085" i="13"/>
  <c r="M2085" i="13" s="1"/>
  <c r="I2085" i="13"/>
  <c r="K2085" i="13"/>
  <c r="O2085" i="13"/>
  <c r="Q2085" i="13"/>
  <c r="V2085" i="13"/>
  <c r="G2123" i="13"/>
  <c r="M2123" i="13" s="1"/>
  <c r="I2123" i="13"/>
  <c r="K2123" i="13"/>
  <c r="O2123" i="13"/>
  <c r="Q2123" i="13"/>
  <c r="V2123" i="13"/>
  <c r="G2126" i="13"/>
  <c r="I2126" i="13"/>
  <c r="K2126" i="13"/>
  <c r="M2126" i="13"/>
  <c r="O2126" i="13"/>
  <c r="Q2126" i="13"/>
  <c r="V2126" i="13"/>
  <c r="G2129" i="13"/>
  <c r="M2129" i="13" s="1"/>
  <c r="I2129" i="13"/>
  <c r="K2129" i="13"/>
  <c r="O2129" i="13"/>
  <c r="Q2129" i="13"/>
  <c r="V2129" i="13"/>
  <c r="G2132" i="13"/>
  <c r="M2132" i="13" s="1"/>
  <c r="I2132" i="13"/>
  <c r="K2132" i="13"/>
  <c r="O2132" i="13"/>
  <c r="Q2132" i="13"/>
  <c r="V2132" i="13"/>
  <c r="G2135" i="13"/>
  <c r="I2135" i="13"/>
  <c r="K2135" i="13"/>
  <c r="M2135" i="13"/>
  <c r="O2135" i="13"/>
  <c r="Q2135" i="13"/>
  <c r="V2135" i="13"/>
  <c r="G2138" i="13"/>
  <c r="I2138" i="13"/>
  <c r="K2138" i="13"/>
  <c r="M2138" i="13"/>
  <c r="O2138" i="13"/>
  <c r="Q2138" i="13"/>
  <c r="V2138" i="13"/>
  <c r="G2148" i="13"/>
  <c r="I2148" i="13"/>
  <c r="K2148" i="13"/>
  <c r="M2148" i="13"/>
  <c r="O2148" i="13"/>
  <c r="Q2148" i="13"/>
  <c r="V2148" i="13"/>
  <c r="G2155" i="13"/>
  <c r="M2155" i="13" s="1"/>
  <c r="I2155" i="13"/>
  <c r="K2155" i="13"/>
  <c r="O2155" i="13"/>
  <c r="Q2155" i="13"/>
  <c r="V2155" i="13"/>
  <c r="G2160" i="13"/>
  <c r="M2160" i="13" s="1"/>
  <c r="I2160" i="13"/>
  <c r="K2160" i="13"/>
  <c r="O2160" i="13"/>
  <c r="Q2160" i="13"/>
  <c r="V2160" i="13"/>
  <c r="G2163" i="13"/>
  <c r="I2163" i="13"/>
  <c r="K2163" i="13"/>
  <c r="M2163" i="13"/>
  <c r="O2163" i="13"/>
  <c r="Q2163" i="13"/>
  <c r="V2163" i="13"/>
  <c r="G2171" i="13"/>
  <c r="M2171" i="13" s="1"/>
  <c r="I2171" i="13"/>
  <c r="K2171" i="13"/>
  <c r="O2171" i="13"/>
  <c r="Q2171" i="13"/>
  <c r="V2171" i="13"/>
  <c r="G2182" i="13"/>
  <c r="M2182" i="13" s="1"/>
  <c r="I2182" i="13"/>
  <c r="K2182" i="13"/>
  <c r="O2182" i="13"/>
  <c r="Q2182" i="13"/>
  <c r="V2182" i="13"/>
  <c r="G2188" i="13"/>
  <c r="I2188" i="13"/>
  <c r="K2188" i="13"/>
  <c r="M2188" i="13"/>
  <c r="O2188" i="13"/>
  <c r="Q2188" i="13"/>
  <c r="V2188" i="13"/>
  <c r="G2195" i="13"/>
  <c r="I2195" i="13"/>
  <c r="K2195" i="13"/>
  <c r="M2195" i="13"/>
  <c r="O2195" i="13"/>
  <c r="Q2195" i="13"/>
  <c r="V2195" i="13"/>
  <c r="G2202" i="13"/>
  <c r="M2202" i="13" s="1"/>
  <c r="I2202" i="13"/>
  <c r="K2202" i="13"/>
  <c r="O2202" i="13"/>
  <c r="Q2202" i="13"/>
  <c r="V2202" i="13"/>
  <c r="G2235" i="13"/>
  <c r="M2235" i="13" s="1"/>
  <c r="I2235" i="13"/>
  <c r="K2235" i="13"/>
  <c r="O2235" i="13"/>
  <c r="Q2235" i="13"/>
  <c r="V2235" i="13"/>
  <c r="G2239" i="13"/>
  <c r="M2239" i="13" s="1"/>
  <c r="I2239" i="13"/>
  <c r="K2239" i="13"/>
  <c r="O2239" i="13"/>
  <c r="Q2239" i="13"/>
  <c r="V2239" i="13"/>
  <c r="G2246" i="13"/>
  <c r="I2246" i="13"/>
  <c r="K2246" i="13"/>
  <c r="M2246" i="13"/>
  <c r="O2246" i="13"/>
  <c r="Q2246" i="13"/>
  <c r="V2246" i="13"/>
  <c r="G2256" i="13"/>
  <c r="I2256" i="13"/>
  <c r="K2256" i="13"/>
  <c r="M2256" i="13"/>
  <c r="O2256" i="13"/>
  <c r="Q2256" i="13"/>
  <c r="V2256" i="13"/>
  <c r="G2261" i="13"/>
  <c r="M2261" i="13" s="1"/>
  <c r="I2261" i="13"/>
  <c r="K2261" i="13"/>
  <c r="O2261" i="13"/>
  <c r="Q2261" i="13"/>
  <c r="V2261" i="13"/>
  <c r="G2266" i="13"/>
  <c r="I2266" i="13"/>
  <c r="K2266" i="13"/>
  <c r="M2266" i="13"/>
  <c r="O2266" i="13"/>
  <c r="Q2266" i="13"/>
  <c r="V2266" i="13"/>
  <c r="G2270" i="13"/>
  <c r="I2270" i="13"/>
  <c r="K2270" i="13"/>
  <c r="M2270" i="13"/>
  <c r="O2270" i="13"/>
  <c r="Q2270" i="13"/>
  <c r="V2270" i="13"/>
  <c r="G2277" i="13"/>
  <c r="M2277" i="13" s="1"/>
  <c r="I2277" i="13"/>
  <c r="K2277" i="13"/>
  <c r="O2277" i="13"/>
  <c r="Q2277" i="13"/>
  <c r="V2277" i="13"/>
  <c r="G2281" i="13"/>
  <c r="M2281" i="13" s="1"/>
  <c r="I2281" i="13"/>
  <c r="K2281" i="13"/>
  <c r="O2281" i="13"/>
  <c r="Q2281" i="13"/>
  <c r="V2281" i="13"/>
  <c r="G2286" i="13"/>
  <c r="M2286" i="13" s="1"/>
  <c r="I2286" i="13"/>
  <c r="K2286" i="13"/>
  <c r="O2286" i="13"/>
  <c r="Q2286" i="13"/>
  <c r="V2286" i="13"/>
  <c r="G2291" i="13"/>
  <c r="I2291" i="13"/>
  <c r="K2291" i="13"/>
  <c r="M2291" i="13"/>
  <c r="O2291" i="13"/>
  <c r="Q2291" i="13"/>
  <c r="V2291" i="13"/>
  <c r="G2295" i="13"/>
  <c r="M2295" i="13" s="1"/>
  <c r="I2295" i="13"/>
  <c r="K2295" i="13"/>
  <c r="O2295" i="13"/>
  <c r="Q2295" i="13"/>
  <c r="V2295" i="13"/>
  <c r="G2299" i="13"/>
  <c r="M2299" i="13" s="1"/>
  <c r="I2299" i="13"/>
  <c r="K2299" i="13"/>
  <c r="O2299" i="13"/>
  <c r="Q2299" i="13"/>
  <c r="V2299" i="13"/>
  <c r="G2306" i="13"/>
  <c r="I2306" i="13"/>
  <c r="K2306" i="13"/>
  <c r="M2306" i="13"/>
  <c r="O2306" i="13"/>
  <c r="Q2306" i="13"/>
  <c r="V2306" i="13"/>
  <c r="G2320" i="13"/>
  <c r="I2320" i="13"/>
  <c r="K2320" i="13"/>
  <c r="M2320" i="13"/>
  <c r="O2320" i="13"/>
  <c r="Q2320" i="13"/>
  <c r="V2320" i="13"/>
  <c r="G2332" i="13"/>
  <c r="I2332" i="13"/>
  <c r="K2332" i="13"/>
  <c r="M2332" i="13"/>
  <c r="O2332" i="13"/>
  <c r="Q2332" i="13"/>
  <c r="V2332" i="13"/>
  <c r="G2335" i="13"/>
  <c r="M2335" i="13" s="1"/>
  <c r="I2335" i="13"/>
  <c r="K2335" i="13"/>
  <c r="O2335" i="13"/>
  <c r="Q2335" i="13"/>
  <c r="V2335" i="13"/>
  <c r="G2338" i="13"/>
  <c r="M2338" i="13" s="1"/>
  <c r="I2338" i="13"/>
  <c r="K2338" i="13"/>
  <c r="O2338" i="13"/>
  <c r="Q2338" i="13"/>
  <c r="V2338" i="13"/>
  <c r="G2342" i="13"/>
  <c r="I2342" i="13"/>
  <c r="K2342" i="13"/>
  <c r="M2342" i="13"/>
  <c r="O2342" i="13"/>
  <c r="Q2342" i="13"/>
  <c r="V2342" i="13"/>
  <c r="G2345" i="13"/>
  <c r="I2345" i="13"/>
  <c r="K2345" i="13"/>
  <c r="M2345" i="13"/>
  <c r="O2345" i="13"/>
  <c r="Q2345" i="13"/>
  <c r="V2345" i="13"/>
  <c r="G2372" i="13"/>
  <c r="M2372" i="13" s="1"/>
  <c r="I2372" i="13"/>
  <c r="K2372" i="13"/>
  <c r="O2372" i="13"/>
  <c r="Q2372" i="13"/>
  <c r="V2372" i="13"/>
  <c r="G2375" i="13"/>
  <c r="I2375" i="13"/>
  <c r="K2375" i="13"/>
  <c r="M2375" i="13"/>
  <c r="O2375" i="13"/>
  <c r="Q2375" i="13"/>
  <c r="V2375" i="13"/>
  <c r="G2378" i="13"/>
  <c r="I2378" i="13"/>
  <c r="K2378" i="13"/>
  <c r="M2378" i="13"/>
  <c r="O2378" i="13"/>
  <c r="Q2378" i="13"/>
  <c r="V2378" i="13"/>
  <c r="G2407" i="13"/>
  <c r="M2407" i="13" s="1"/>
  <c r="I2407" i="13"/>
  <c r="K2407" i="13"/>
  <c r="O2407" i="13"/>
  <c r="Q2407" i="13"/>
  <c r="V2407" i="13"/>
  <c r="G2411" i="13"/>
  <c r="M2411" i="13" s="1"/>
  <c r="I2411" i="13"/>
  <c r="K2411" i="13"/>
  <c r="O2411" i="13"/>
  <c r="Q2411" i="13"/>
  <c r="V2411" i="13"/>
  <c r="G2414" i="13"/>
  <c r="M2414" i="13" s="1"/>
  <c r="I2414" i="13"/>
  <c r="K2414" i="13"/>
  <c r="O2414" i="13"/>
  <c r="Q2414" i="13"/>
  <c r="V2414" i="13"/>
  <c r="G2417" i="13"/>
  <c r="I2417" i="13"/>
  <c r="K2417" i="13"/>
  <c r="M2417" i="13"/>
  <c r="O2417" i="13"/>
  <c r="Q2417" i="13"/>
  <c r="V2417" i="13"/>
  <c r="G2420" i="13"/>
  <c r="M2420" i="13" s="1"/>
  <c r="I2420" i="13"/>
  <c r="K2420" i="13"/>
  <c r="O2420" i="13"/>
  <c r="Q2420" i="13"/>
  <c r="V2420" i="13"/>
  <c r="G2423" i="13"/>
  <c r="I2423" i="13"/>
  <c r="I2422" i="13" s="1"/>
  <c r="K2423" i="13"/>
  <c r="M2423" i="13"/>
  <c r="O2423" i="13"/>
  <c r="Q2423" i="13"/>
  <c r="Q2422" i="13" s="1"/>
  <c r="V2423" i="13"/>
  <c r="G2426" i="13"/>
  <c r="I2426" i="13"/>
  <c r="K2426" i="13"/>
  <c r="M2426" i="13"/>
  <c r="O2426" i="13"/>
  <c r="Q2426" i="13"/>
  <c r="V2426" i="13"/>
  <c r="G2431" i="13"/>
  <c r="G2422" i="13" s="1"/>
  <c r="I2431" i="13"/>
  <c r="K2431" i="13"/>
  <c r="M2431" i="13"/>
  <c r="O2431" i="13"/>
  <c r="O2422" i="13" s="1"/>
  <c r="Q2431" i="13"/>
  <c r="V2431" i="13"/>
  <c r="G2434" i="13"/>
  <c r="M2434" i="13" s="1"/>
  <c r="I2434" i="13"/>
  <c r="K2434" i="13"/>
  <c r="O2434" i="13"/>
  <c r="Q2434" i="13"/>
  <c r="V2434" i="13"/>
  <c r="G2441" i="13"/>
  <c r="M2441" i="13" s="1"/>
  <c r="I2441" i="13"/>
  <c r="K2441" i="13"/>
  <c r="O2441" i="13"/>
  <c r="Q2441" i="13"/>
  <c r="V2441" i="13"/>
  <c r="G2456" i="13"/>
  <c r="I2456" i="13"/>
  <c r="K2456" i="13"/>
  <c r="M2456" i="13"/>
  <c r="O2456" i="13"/>
  <c r="Q2456" i="13"/>
  <c r="V2456" i="13"/>
  <c r="G2462" i="13"/>
  <c r="I2462" i="13"/>
  <c r="K2462" i="13"/>
  <c r="M2462" i="13"/>
  <c r="O2462" i="13"/>
  <c r="Q2462" i="13"/>
  <c r="V2462" i="13"/>
  <c r="G2465" i="13"/>
  <c r="M2465" i="13" s="1"/>
  <c r="I2465" i="13"/>
  <c r="K2465" i="13"/>
  <c r="O2465" i="13"/>
  <c r="Q2465" i="13"/>
  <c r="V2465" i="13"/>
  <c r="G2471" i="13"/>
  <c r="I2471" i="13"/>
  <c r="K2471" i="13"/>
  <c r="M2471" i="13"/>
  <c r="O2471" i="13"/>
  <c r="Q2471" i="13"/>
  <c r="V2471" i="13"/>
  <c r="G2475" i="13"/>
  <c r="I2475" i="13"/>
  <c r="K2475" i="13"/>
  <c r="M2475" i="13"/>
  <c r="O2475" i="13"/>
  <c r="Q2475" i="13"/>
  <c r="V2475" i="13"/>
  <c r="G2479" i="13"/>
  <c r="M2479" i="13" s="1"/>
  <c r="I2479" i="13"/>
  <c r="K2479" i="13"/>
  <c r="O2479" i="13"/>
  <c r="Q2479" i="13"/>
  <c r="V2479" i="13"/>
  <c r="G2483" i="13"/>
  <c r="M2483" i="13" s="1"/>
  <c r="I2483" i="13"/>
  <c r="K2483" i="13"/>
  <c r="O2483" i="13"/>
  <c r="Q2483" i="13"/>
  <c r="V2483" i="13"/>
  <c r="G2489" i="13"/>
  <c r="M2489" i="13" s="1"/>
  <c r="I2489" i="13"/>
  <c r="K2489" i="13"/>
  <c r="O2489" i="13"/>
  <c r="Q2489" i="13"/>
  <c r="V2489" i="13"/>
  <c r="G2493" i="13"/>
  <c r="I2493" i="13"/>
  <c r="K2493" i="13"/>
  <c r="M2493" i="13"/>
  <c r="O2493" i="13"/>
  <c r="Q2493" i="13"/>
  <c r="V2493" i="13"/>
  <c r="G2497" i="13"/>
  <c r="M2497" i="13" s="1"/>
  <c r="I2497" i="13"/>
  <c r="K2497" i="13"/>
  <c r="O2497" i="13"/>
  <c r="Q2497" i="13"/>
  <c r="V2497" i="13"/>
  <c r="G2501" i="13"/>
  <c r="M2501" i="13" s="1"/>
  <c r="I2501" i="13"/>
  <c r="K2501" i="13"/>
  <c r="O2501" i="13"/>
  <c r="Q2501" i="13"/>
  <c r="V2501" i="13"/>
  <c r="G2502" i="13"/>
  <c r="I2502" i="13"/>
  <c r="K2502" i="13"/>
  <c r="M2502" i="13"/>
  <c r="O2502" i="13"/>
  <c r="Q2502" i="13"/>
  <c r="V2502" i="13"/>
  <c r="G2506" i="13"/>
  <c r="I2506" i="13"/>
  <c r="K2506" i="13"/>
  <c r="M2506" i="13"/>
  <c r="O2506" i="13"/>
  <c r="Q2506" i="13"/>
  <c r="V2506" i="13"/>
  <c r="G2511" i="13"/>
  <c r="I2511" i="13"/>
  <c r="K2511" i="13"/>
  <c r="M2511" i="13"/>
  <c r="O2511" i="13"/>
  <c r="Q2511" i="13"/>
  <c r="V2511" i="13"/>
  <c r="G2514" i="13"/>
  <c r="M2514" i="13" s="1"/>
  <c r="I2514" i="13"/>
  <c r="K2514" i="13"/>
  <c r="O2514" i="13"/>
  <c r="Q2514" i="13"/>
  <c r="V2514" i="13"/>
  <c r="G2518" i="13"/>
  <c r="M2518" i="13" s="1"/>
  <c r="I2518" i="13"/>
  <c r="K2518" i="13"/>
  <c r="O2518" i="13"/>
  <c r="Q2518" i="13"/>
  <c r="V2518" i="13"/>
  <c r="G2522" i="13"/>
  <c r="I2522" i="13"/>
  <c r="K2522" i="13"/>
  <c r="M2522" i="13"/>
  <c r="O2522" i="13"/>
  <c r="Q2522" i="13"/>
  <c r="V2522" i="13"/>
  <c r="G2526" i="13"/>
  <c r="M2526" i="13" s="1"/>
  <c r="I2526" i="13"/>
  <c r="K2526" i="13"/>
  <c r="O2526" i="13"/>
  <c r="Q2526" i="13"/>
  <c r="V2526" i="13"/>
  <c r="I2528" i="13"/>
  <c r="G2529" i="13"/>
  <c r="I2529" i="13"/>
  <c r="K2529" i="13"/>
  <c r="M2529" i="13"/>
  <c r="O2529" i="13"/>
  <c r="Q2529" i="13"/>
  <c r="Q2528" i="13" s="1"/>
  <c r="V2529" i="13"/>
  <c r="G2541" i="13"/>
  <c r="I2541" i="13"/>
  <c r="K2541" i="13"/>
  <c r="M2541" i="13"/>
  <c r="O2541" i="13"/>
  <c r="Q2541" i="13"/>
  <c r="V2541" i="13"/>
  <c r="G2557" i="13"/>
  <c r="M2557" i="13" s="1"/>
  <c r="I2557" i="13"/>
  <c r="K2557" i="13"/>
  <c r="O2557" i="13"/>
  <c r="Q2557" i="13"/>
  <c r="V2557" i="13"/>
  <c r="G2569" i="13"/>
  <c r="M2569" i="13" s="1"/>
  <c r="I2569" i="13"/>
  <c r="K2569" i="13"/>
  <c r="O2569" i="13"/>
  <c r="Q2569" i="13"/>
  <c r="V2569" i="13"/>
  <c r="G2581" i="13"/>
  <c r="M2581" i="13" s="1"/>
  <c r="I2581" i="13"/>
  <c r="K2581" i="13"/>
  <c r="O2581" i="13"/>
  <c r="Q2581" i="13"/>
  <c r="V2581" i="13"/>
  <c r="G2611" i="13"/>
  <c r="I2611" i="13"/>
  <c r="K2611" i="13"/>
  <c r="M2611" i="13"/>
  <c r="O2611" i="13"/>
  <c r="Q2611" i="13"/>
  <c r="V2611" i="13"/>
  <c r="G2616" i="13"/>
  <c r="M2616" i="13" s="1"/>
  <c r="I2616" i="13"/>
  <c r="K2616" i="13"/>
  <c r="O2616" i="13"/>
  <c r="O2528" i="13" s="1"/>
  <c r="Q2616" i="13"/>
  <c r="V2616" i="13"/>
  <c r="G2620" i="13"/>
  <c r="M2620" i="13" s="1"/>
  <c r="I2620" i="13"/>
  <c r="K2620" i="13"/>
  <c r="O2620" i="13"/>
  <c r="Q2620" i="13"/>
  <c r="V2620" i="13"/>
  <c r="G2624" i="13"/>
  <c r="I2624" i="13"/>
  <c r="K2624" i="13"/>
  <c r="M2624" i="13"/>
  <c r="O2624" i="13"/>
  <c r="Q2624" i="13"/>
  <c r="V2624" i="13"/>
  <c r="G2627" i="13"/>
  <c r="I2627" i="13"/>
  <c r="K2627" i="13"/>
  <c r="M2627" i="13"/>
  <c r="O2627" i="13"/>
  <c r="Q2627" i="13"/>
  <c r="V2627" i="13"/>
  <c r="G2644" i="13"/>
  <c r="I2644" i="13"/>
  <c r="K2644" i="13"/>
  <c r="M2644" i="13"/>
  <c r="O2644" i="13"/>
  <c r="Q2644" i="13"/>
  <c r="V2644" i="13"/>
  <c r="G2647" i="13"/>
  <c r="M2647" i="13" s="1"/>
  <c r="I2647" i="13"/>
  <c r="K2647" i="13"/>
  <c r="O2647" i="13"/>
  <c r="Q2647" i="13"/>
  <c r="V2647" i="13"/>
  <c r="G2656" i="13"/>
  <c r="M2656" i="13" s="1"/>
  <c r="I2656" i="13"/>
  <c r="K2656" i="13"/>
  <c r="O2656" i="13"/>
  <c r="Q2656" i="13"/>
  <c r="V2656" i="13"/>
  <c r="G2685" i="13"/>
  <c r="I2685" i="13"/>
  <c r="K2685" i="13"/>
  <c r="M2685" i="13"/>
  <c r="O2685" i="13"/>
  <c r="Q2685" i="13"/>
  <c r="V2685" i="13"/>
  <c r="G2704" i="13"/>
  <c r="M2704" i="13" s="1"/>
  <c r="I2704" i="13"/>
  <c r="K2704" i="13"/>
  <c r="O2704" i="13"/>
  <c r="Q2704" i="13"/>
  <c r="V2704" i="13"/>
  <c r="G2709" i="13"/>
  <c r="M2709" i="13" s="1"/>
  <c r="I2709" i="13"/>
  <c r="K2709" i="13"/>
  <c r="O2709" i="13"/>
  <c r="Q2709" i="13"/>
  <c r="V2709" i="13"/>
  <c r="G2713" i="13"/>
  <c r="I2713" i="13"/>
  <c r="K2713" i="13"/>
  <c r="M2713" i="13"/>
  <c r="O2713" i="13"/>
  <c r="Q2713" i="13"/>
  <c r="V2713" i="13"/>
  <c r="G2717" i="13"/>
  <c r="I2717" i="13"/>
  <c r="K2717" i="13"/>
  <c r="M2717" i="13"/>
  <c r="O2717" i="13"/>
  <c r="Q2717" i="13"/>
  <c r="V2717" i="13"/>
  <c r="G2723" i="13"/>
  <c r="M2723" i="13" s="1"/>
  <c r="I2723" i="13"/>
  <c r="K2723" i="13"/>
  <c r="O2723" i="13"/>
  <c r="Q2723" i="13"/>
  <c r="V2723" i="13"/>
  <c r="G2727" i="13"/>
  <c r="M2727" i="13" s="1"/>
  <c r="I2727" i="13"/>
  <c r="K2727" i="13"/>
  <c r="O2727" i="13"/>
  <c r="Q2727" i="13"/>
  <c r="V2727" i="13"/>
  <c r="G2732" i="13"/>
  <c r="M2732" i="13" s="1"/>
  <c r="I2732" i="13"/>
  <c r="K2732" i="13"/>
  <c r="O2732" i="13"/>
  <c r="Q2732" i="13"/>
  <c r="V2732" i="13"/>
  <c r="K2734" i="13"/>
  <c r="V2734" i="13"/>
  <c r="G2735" i="13"/>
  <c r="I2735" i="13"/>
  <c r="K2735" i="13"/>
  <c r="O2735" i="13"/>
  <c r="Q2735" i="13"/>
  <c r="V2735" i="13"/>
  <c r="G2738" i="13"/>
  <c r="M2738" i="13" s="1"/>
  <c r="I2738" i="13"/>
  <c r="K2738" i="13"/>
  <c r="O2738" i="13"/>
  <c r="Q2738" i="13"/>
  <c r="V2738" i="13"/>
  <c r="Q2740" i="13"/>
  <c r="G2741" i="13"/>
  <c r="I2741" i="13"/>
  <c r="K2741" i="13"/>
  <c r="M2741" i="13"/>
  <c r="O2741" i="13"/>
  <c r="Q2741" i="13"/>
  <c r="V2741" i="13"/>
  <c r="V2740" i="13" s="1"/>
  <c r="G2747" i="13"/>
  <c r="I2747" i="13"/>
  <c r="K2747" i="13"/>
  <c r="O2747" i="13"/>
  <c r="Q2747" i="13"/>
  <c r="V2747" i="13"/>
  <c r="G2760" i="13"/>
  <c r="M2760" i="13" s="1"/>
  <c r="I2760" i="13"/>
  <c r="I2740" i="13" s="1"/>
  <c r="K2760" i="13"/>
  <c r="O2760" i="13"/>
  <c r="Q2760" i="13"/>
  <c r="V2760" i="13"/>
  <c r="G2771" i="13"/>
  <c r="M2771" i="13" s="1"/>
  <c r="I2771" i="13"/>
  <c r="K2771" i="13"/>
  <c r="K2740" i="13" s="1"/>
  <c r="O2771" i="13"/>
  <c r="Q2771" i="13"/>
  <c r="V2771" i="13"/>
  <c r="G2776" i="13"/>
  <c r="I2776" i="13"/>
  <c r="K2776" i="13"/>
  <c r="M2776" i="13"/>
  <c r="O2776" i="13"/>
  <c r="Q2776" i="13"/>
  <c r="V2776" i="13"/>
  <c r="G2780" i="13"/>
  <c r="M2780" i="13" s="1"/>
  <c r="I2780" i="13"/>
  <c r="K2780" i="13"/>
  <c r="O2780" i="13"/>
  <c r="Q2780" i="13"/>
  <c r="V2780" i="13"/>
  <c r="G2788" i="13"/>
  <c r="M2788" i="13" s="1"/>
  <c r="I2788" i="13"/>
  <c r="K2788" i="13"/>
  <c r="O2788" i="13"/>
  <c r="Q2788" i="13"/>
  <c r="V2788" i="13"/>
  <c r="G2794" i="13"/>
  <c r="I2794" i="13"/>
  <c r="K2794" i="13"/>
  <c r="M2794" i="13"/>
  <c r="O2794" i="13"/>
  <c r="Q2794" i="13"/>
  <c r="V2794" i="13"/>
  <c r="G2798" i="13"/>
  <c r="I2798" i="13"/>
  <c r="K2798" i="13"/>
  <c r="M2798" i="13"/>
  <c r="O2798" i="13"/>
  <c r="Q2798" i="13"/>
  <c r="V2798" i="13"/>
  <c r="G2801" i="13"/>
  <c r="I2801" i="13"/>
  <c r="K2801" i="13"/>
  <c r="M2801" i="13"/>
  <c r="O2801" i="13"/>
  <c r="Q2801" i="13"/>
  <c r="V2801" i="13"/>
  <c r="G2805" i="13"/>
  <c r="M2805" i="13" s="1"/>
  <c r="I2805" i="13"/>
  <c r="K2805" i="13"/>
  <c r="O2805" i="13"/>
  <c r="Q2805" i="13"/>
  <c r="V2805" i="13"/>
  <c r="G2811" i="13"/>
  <c r="M2811" i="13" s="1"/>
  <c r="I2811" i="13"/>
  <c r="K2811" i="13"/>
  <c r="O2811" i="13"/>
  <c r="Q2811" i="13"/>
  <c r="V2811" i="13"/>
  <c r="G2814" i="13"/>
  <c r="I2814" i="13"/>
  <c r="K2814" i="13"/>
  <c r="M2814" i="13"/>
  <c r="O2814" i="13"/>
  <c r="O2813" i="13" s="1"/>
  <c r="Q2814" i="13"/>
  <c r="V2814" i="13"/>
  <c r="G2818" i="13"/>
  <c r="M2818" i="13" s="1"/>
  <c r="I2818" i="13"/>
  <c r="K2818" i="13"/>
  <c r="O2818" i="13"/>
  <c r="Q2818" i="13"/>
  <c r="V2818" i="13"/>
  <c r="G2823" i="13"/>
  <c r="I2823" i="13"/>
  <c r="K2823" i="13"/>
  <c r="M2823" i="13"/>
  <c r="O2823" i="13"/>
  <c r="Q2823" i="13"/>
  <c r="V2823" i="13"/>
  <c r="V2813" i="13" s="1"/>
  <c r="G2826" i="13"/>
  <c r="I2826" i="13"/>
  <c r="K2826" i="13"/>
  <c r="M2826" i="13"/>
  <c r="O2826" i="13"/>
  <c r="Q2826" i="13"/>
  <c r="V2826" i="13"/>
  <c r="G2830" i="13"/>
  <c r="M2830" i="13" s="1"/>
  <c r="I2830" i="13"/>
  <c r="K2830" i="13"/>
  <c r="O2830" i="13"/>
  <c r="Q2830" i="13"/>
  <c r="V2830" i="13"/>
  <c r="G2843" i="13"/>
  <c r="M2843" i="13" s="1"/>
  <c r="I2843" i="13"/>
  <c r="K2843" i="13"/>
  <c r="O2843" i="13"/>
  <c r="Q2843" i="13"/>
  <c r="V2843" i="13"/>
  <c r="G2866" i="13"/>
  <c r="M2866" i="13" s="1"/>
  <c r="I2866" i="13"/>
  <c r="K2866" i="13"/>
  <c r="O2866" i="13"/>
  <c r="Q2866" i="13"/>
  <c r="V2866" i="13"/>
  <c r="G2870" i="13"/>
  <c r="I2870" i="13"/>
  <c r="K2870" i="13"/>
  <c r="M2870" i="13"/>
  <c r="O2870" i="13"/>
  <c r="Q2870" i="13"/>
  <c r="V2870" i="13"/>
  <c r="G2874" i="13"/>
  <c r="M2874" i="13" s="1"/>
  <c r="I2874" i="13"/>
  <c r="K2874" i="13"/>
  <c r="O2874" i="13"/>
  <c r="Q2874" i="13"/>
  <c r="V2874" i="13"/>
  <c r="G2878" i="13"/>
  <c r="M2878" i="13" s="1"/>
  <c r="I2878" i="13"/>
  <c r="K2878" i="13"/>
  <c r="O2878" i="13"/>
  <c r="Q2878" i="13"/>
  <c r="V2878" i="13"/>
  <c r="G2889" i="13"/>
  <c r="I2889" i="13"/>
  <c r="K2889" i="13"/>
  <c r="K2813" i="13" s="1"/>
  <c r="M2889" i="13"/>
  <c r="O2889" i="13"/>
  <c r="Q2889" i="13"/>
  <c r="V2889" i="13"/>
  <c r="G2893" i="13"/>
  <c r="I2893" i="13"/>
  <c r="K2893" i="13"/>
  <c r="M2893" i="13"/>
  <c r="O2893" i="13"/>
  <c r="Q2893" i="13"/>
  <c r="V2893" i="13"/>
  <c r="G2895" i="13"/>
  <c r="M2895" i="13" s="1"/>
  <c r="I2895" i="13"/>
  <c r="I2894" i="13" s="1"/>
  <c r="K2895" i="13"/>
  <c r="O2895" i="13"/>
  <c r="O2894" i="13" s="1"/>
  <c r="Q2895" i="13"/>
  <c r="V2895" i="13"/>
  <c r="G2906" i="13"/>
  <c r="M2906" i="13" s="1"/>
  <c r="I2906" i="13"/>
  <c r="K2906" i="13"/>
  <c r="O2906" i="13"/>
  <c r="Q2906" i="13"/>
  <c r="V2906" i="13"/>
  <c r="G2909" i="13"/>
  <c r="I2909" i="13"/>
  <c r="K2909" i="13"/>
  <c r="M2909" i="13"/>
  <c r="O2909" i="13"/>
  <c r="Q2909" i="13"/>
  <c r="V2909" i="13"/>
  <c r="G2914" i="13"/>
  <c r="M2914" i="13" s="1"/>
  <c r="I2914" i="13"/>
  <c r="K2914" i="13"/>
  <c r="O2914" i="13"/>
  <c r="Q2914" i="13"/>
  <c r="V2914" i="13"/>
  <c r="G2917" i="13"/>
  <c r="M2917" i="13" s="1"/>
  <c r="I2917" i="13"/>
  <c r="K2917" i="13"/>
  <c r="O2917" i="13"/>
  <c r="Q2917" i="13"/>
  <c r="V2917" i="13"/>
  <c r="K2920" i="13"/>
  <c r="G2921" i="13"/>
  <c r="I2921" i="13"/>
  <c r="K2921" i="13"/>
  <c r="M2921" i="13"/>
  <c r="O2921" i="13"/>
  <c r="Q2921" i="13"/>
  <c r="V2921" i="13"/>
  <c r="V2920" i="13" s="1"/>
  <c r="G2922" i="13"/>
  <c r="M2922" i="13" s="1"/>
  <c r="I2922" i="13"/>
  <c r="K2922" i="13"/>
  <c r="O2922" i="13"/>
  <c r="Q2922" i="13"/>
  <c r="V2922" i="13"/>
  <c r="G2923" i="13"/>
  <c r="M2923" i="13" s="1"/>
  <c r="I2923" i="13"/>
  <c r="K2923" i="13"/>
  <c r="O2923" i="13"/>
  <c r="Q2923" i="13"/>
  <c r="V2923" i="13"/>
  <c r="G2924" i="13"/>
  <c r="M2924" i="13" s="1"/>
  <c r="I2924" i="13"/>
  <c r="I2920" i="13" s="1"/>
  <c r="K2924" i="13"/>
  <c r="O2924" i="13"/>
  <c r="Q2924" i="13"/>
  <c r="V2924" i="13"/>
  <c r="G2925" i="13"/>
  <c r="I2925" i="13"/>
  <c r="K2925" i="13"/>
  <c r="M2925" i="13"/>
  <c r="O2925" i="13"/>
  <c r="Q2925" i="13"/>
  <c r="V2925" i="13"/>
  <c r="G2926" i="13"/>
  <c r="I2926" i="13"/>
  <c r="K2926" i="13"/>
  <c r="M2926" i="13"/>
  <c r="O2926" i="13"/>
  <c r="Q2926" i="13"/>
  <c r="V2926" i="13"/>
  <c r="G2927" i="13"/>
  <c r="M2927" i="13" s="1"/>
  <c r="I2927" i="13"/>
  <c r="K2927" i="13"/>
  <c r="O2927" i="13"/>
  <c r="Q2927" i="13"/>
  <c r="Q2920" i="13" s="1"/>
  <c r="V2927" i="13"/>
  <c r="AE2929" i="13"/>
  <c r="AF2929" i="13"/>
  <c r="G719" i="12"/>
  <c r="BA716" i="12"/>
  <c r="BA715" i="12"/>
  <c r="BA713" i="12"/>
  <c r="BA712" i="12"/>
  <c r="BA711" i="12"/>
  <c r="BA710" i="12"/>
  <c r="BA235" i="12"/>
  <c r="BA131" i="12"/>
  <c r="BA102" i="12"/>
  <c r="BA95" i="12"/>
  <c r="BA39" i="12"/>
  <c r="G9" i="12"/>
  <c r="I9" i="12"/>
  <c r="I8" i="12" s="1"/>
  <c r="K9" i="12"/>
  <c r="M9" i="12"/>
  <c r="O9" i="12"/>
  <c r="O8" i="12" s="1"/>
  <c r="Q9" i="12"/>
  <c r="Q8" i="12" s="1"/>
  <c r="V9" i="12"/>
  <c r="G13" i="12"/>
  <c r="I13" i="12"/>
  <c r="K13" i="12"/>
  <c r="M13" i="12"/>
  <c r="O13" i="12"/>
  <c r="Q13" i="12"/>
  <c r="V13" i="12"/>
  <c r="G17" i="12"/>
  <c r="I17" i="12"/>
  <c r="K17" i="12"/>
  <c r="M17" i="12"/>
  <c r="O17" i="12"/>
  <c r="Q17" i="12"/>
  <c r="V17" i="12"/>
  <c r="V8" i="12" s="1"/>
  <c r="G21" i="12"/>
  <c r="I21" i="12"/>
  <c r="K21" i="12"/>
  <c r="M21" i="12"/>
  <c r="O21" i="12"/>
  <c r="Q21" i="12"/>
  <c r="V21" i="12"/>
  <c r="G25" i="12"/>
  <c r="M25" i="12" s="1"/>
  <c r="I25" i="12"/>
  <c r="K25" i="12"/>
  <c r="O25" i="12"/>
  <c r="Q25" i="12"/>
  <c r="V25" i="12"/>
  <c r="G29" i="12"/>
  <c r="M29" i="12" s="1"/>
  <c r="I29" i="12"/>
  <c r="K29" i="12"/>
  <c r="O29" i="12"/>
  <c r="Q29" i="12"/>
  <c r="V29" i="12"/>
  <c r="G38" i="12"/>
  <c r="M38" i="12" s="1"/>
  <c r="I38" i="12"/>
  <c r="K38" i="12"/>
  <c r="K8" i="12" s="1"/>
  <c r="O38" i="12"/>
  <c r="Q38" i="12"/>
  <c r="V38" i="12"/>
  <c r="G43" i="12"/>
  <c r="I43" i="12"/>
  <c r="K43" i="12"/>
  <c r="M43" i="12"/>
  <c r="O43" i="12"/>
  <c r="Q43" i="12"/>
  <c r="V43" i="12"/>
  <c r="G48" i="12"/>
  <c r="I48" i="12"/>
  <c r="K48" i="12"/>
  <c r="M48" i="12"/>
  <c r="O48" i="12"/>
  <c r="Q48" i="12"/>
  <c r="V48" i="12"/>
  <c r="G52" i="12"/>
  <c r="I52" i="12"/>
  <c r="K52" i="12"/>
  <c r="M52" i="12"/>
  <c r="O52" i="12"/>
  <c r="Q52" i="12"/>
  <c r="V52" i="12"/>
  <c r="G56" i="12"/>
  <c r="I56" i="12"/>
  <c r="K56" i="12"/>
  <c r="M56" i="12"/>
  <c r="O56" i="12"/>
  <c r="Q56" i="12"/>
  <c r="V56" i="12"/>
  <c r="G60" i="12"/>
  <c r="I60" i="12"/>
  <c r="K60" i="12"/>
  <c r="M60" i="12"/>
  <c r="O60" i="12"/>
  <c r="Q60" i="12"/>
  <c r="V60" i="12"/>
  <c r="G64" i="12"/>
  <c r="M64" i="12" s="1"/>
  <c r="I64" i="12"/>
  <c r="K64" i="12"/>
  <c r="O64" i="12"/>
  <c r="Q64" i="12"/>
  <c r="V64" i="12"/>
  <c r="G67" i="12"/>
  <c r="M67" i="12" s="1"/>
  <c r="I67" i="12"/>
  <c r="K67" i="12"/>
  <c r="O67" i="12"/>
  <c r="Q67" i="12"/>
  <c r="V67" i="12"/>
  <c r="G71" i="12"/>
  <c r="M71" i="12" s="1"/>
  <c r="I71" i="12"/>
  <c r="K71" i="12"/>
  <c r="O71" i="12"/>
  <c r="Q71" i="12"/>
  <c r="V71" i="12"/>
  <c r="G75" i="12"/>
  <c r="K75" i="12"/>
  <c r="V75" i="12"/>
  <c r="G76" i="12"/>
  <c r="I76" i="12"/>
  <c r="I75" i="12" s="1"/>
  <c r="K76" i="12"/>
  <c r="M76" i="12"/>
  <c r="M75" i="12" s="1"/>
  <c r="O76" i="12"/>
  <c r="O75" i="12" s="1"/>
  <c r="Q76" i="12"/>
  <c r="Q75" i="12" s="1"/>
  <c r="V76" i="12"/>
  <c r="G80" i="12"/>
  <c r="K80" i="12"/>
  <c r="O80" i="12"/>
  <c r="G81" i="12"/>
  <c r="I81" i="12"/>
  <c r="I80" i="12" s="1"/>
  <c r="K81" i="12"/>
  <c r="M81" i="12"/>
  <c r="M80" i="12" s="1"/>
  <c r="O81" i="12"/>
  <c r="Q81" i="12"/>
  <c r="Q80" i="12" s="1"/>
  <c r="V81" i="12"/>
  <c r="V80" i="12" s="1"/>
  <c r="G84" i="12"/>
  <c r="I84" i="12"/>
  <c r="K84" i="12"/>
  <c r="M84" i="12"/>
  <c r="O84" i="12"/>
  <c r="Q84" i="12"/>
  <c r="V84" i="12"/>
  <c r="G88" i="12"/>
  <c r="Q88" i="12"/>
  <c r="G89" i="12"/>
  <c r="M89" i="12" s="1"/>
  <c r="M88" i="12" s="1"/>
  <c r="I89" i="12"/>
  <c r="I88" i="12" s="1"/>
  <c r="K89" i="12"/>
  <c r="K88" i="12" s="1"/>
  <c r="O89" i="12"/>
  <c r="O88" i="12" s="1"/>
  <c r="Q89" i="12"/>
  <c r="V89" i="12"/>
  <c r="V88" i="12" s="1"/>
  <c r="G94" i="12"/>
  <c r="G93" i="12" s="1"/>
  <c r="I94" i="12"/>
  <c r="K94" i="12"/>
  <c r="M94" i="12"/>
  <c r="O94" i="12"/>
  <c r="O93" i="12" s="1"/>
  <c r="Q94" i="12"/>
  <c r="V94" i="12"/>
  <c r="V93" i="12" s="1"/>
  <c r="G101" i="12"/>
  <c r="I101" i="12"/>
  <c r="K101" i="12"/>
  <c r="M101" i="12"/>
  <c r="O101" i="12"/>
  <c r="Q101" i="12"/>
  <c r="V101" i="12"/>
  <c r="G130" i="12"/>
  <c r="I130" i="12"/>
  <c r="K130" i="12"/>
  <c r="M130" i="12"/>
  <c r="O130" i="12"/>
  <c r="Q130" i="12"/>
  <c r="Q93" i="12" s="1"/>
  <c r="V130" i="12"/>
  <c r="G134" i="12"/>
  <c r="I134" i="12"/>
  <c r="K134" i="12"/>
  <c r="M134" i="12"/>
  <c r="O134" i="12"/>
  <c r="Q134" i="12"/>
  <c r="V134" i="12"/>
  <c r="G147" i="12"/>
  <c r="I147" i="12"/>
  <c r="K147" i="12"/>
  <c r="M147" i="12"/>
  <c r="O147" i="12"/>
  <c r="Q147" i="12"/>
  <c r="V147" i="12"/>
  <c r="G152" i="12"/>
  <c r="M152" i="12" s="1"/>
  <c r="I152" i="12"/>
  <c r="K152" i="12"/>
  <c r="O152" i="12"/>
  <c r="Q152" i="12"/>
  <c r="V152" i="12"/>
  <c r="G166" i="12"/>
  <c r="M166" i="12" s="1"/>
  <c r="I166" i="12"/>
  <c r="I93" i="12" s="1"/>
  <c r="K166" i="12"/>
  <c r="O166" i="12"/>
  <c r="Q166" i="12"/>
  <c r="V166" i="12"/>
  <c r="G187" i="12"/>
  <c r="M187" i="12" s="1"/>
  <c r="I187" i="12"/>
  <c r="K187" i="12"/>
  <c r="K93" i="12" s="1"/>
  <c r="O187" i="12"/>
  <c r="Q187" i="12"/>
  <c r="V187" i="12"/>
  <c r="G210" i="12"/>
  <c r="I210" i="12"/>
  <c r="K210" i="12"/>
  <c r="M210" i="12"/>
  <c r="O210" i="12"/>
  <c r="Q210" i="12"/>
  <c r="V210" i="12"/>
  <c r="G234" i="12"/>
  <c r="I234" i="12"/>
  <c r="K234" i="12"/>
  <c r="M234" i="12"/>
  <c r="O234" i="12"/>
  <c r="Q234" i="12"/>
  <c r="V234" i="12"/>
  <c r="G255" i="12"/>
  <c r="I255" i="12"/>
  <c r="K255" i="12"/>
  <c r="M255" i="12"/>
  <c r="O255" i="12"/>
  <c r="Q255" i="12"/>
  <c r="V255" i="12"/>
  <c r="G260" i="12"/>
  <c r="I260" i="12"/>
  <c r="K260" i="12"/>
  <c r="M260" i="12"/>
  <c r="O260" i="12"/>
  <c r="Q260" i="12"/>
  <c r="V260" i="12"/>
  <c r="G267" i="12"/>
  <c r="I267" i="12"/>
  <c r="K267" i="12"/>
  <c r="M267" i="12"/>
  <c r="O267" i="12"/>
  <c r="Q267" i="12"/>
  <c r="V267" i="12"/>
  <c r="G272" i="12"/>
  <c r="M272" i="12" s="1"/>
  <c r="I272" i="12"/>
  <c r="K272" i="12"/>
  <c r="O272" i="12"/>
  <c r="Q272" i="12"/>
  <c r="V272" i="12"/>
  <c r="G280" i="12"/>
  <c r="M280" i="12" s="1"/>
  <c r="I280" i="12"/>
  <c r="K280" i="12"/>
  <c r="O280" i="12"/>
  <c r="Q280" i="12"/>
  <c r="V280" i="12"/>
  <c r="G285" i="12"/>
  <c r="M285" i="12" s="1"/>
  <c r="I285" i="12"/>
  <c r="K285" i="12"/>
  <c r="O285" i="12"/>
  <c r="Q285" i="12"/>
  <c r="V285" i="12"/>
  <c r="G290" i="12"/>
  <c r="I290" i="12"/>
  <c r="K290" i="12"/>
  <c r="M290" i="12"/>
  <c r="O290" i="12"/>
  <c r="Q290" i="12"/>
  <c r="V290" i="12"/>
  <c r="G294" i="12"/>
  <c r="I294" i="12"/>
  <c r="K294" i="12"/>
  <c r="M294" i="12"/>
  <c r="O294" i="12"/>
  <c r="Q294" i="12"/>
  <c r="V294" i="12"/>
  <c r="G298" i="12"/>
  <c r="I298" i="12"/>
  <c r="K298" i="12"/>
  <c r="M298" i="12"/>
  <c r="O298" i="12"/>
  <c r="Q298" i="12"/>
  <c r="V298" i="12"/>
  <c r="G302" i="12"/>
  <c r="I302" i="12"/>
  <c r="K302" i="12"/>
  <c r="M302" i="12"/>
  <c r="O302" i="12"/>
  <c r="Q302" i="12"/>
  <c r="V302" i="12"/>
  <c r="G315" i="12"/>
  <c r="I315" i="12"/>
  <c r="K315" i="12"/>
  <c r="M315" i="12"/>
  <c r="O315" i="12"/>
  <c r="Q315" i="12"/>
  <c r="V315" i="12"/>
  <c r="G324" i="12"/>
  <c r="M324" i="12" s="1"/>
  <c r="I324" i="12"/>
  <c r="K324" i="12"/>
  <c r="O324" i="12"/>
  <c r="Q324" i="12"/>
  <c r="V324" i="12"/>
  <c r="G338" i="12"/>
  <c r="M338" i="12" s="1"/>
  <c r="I338" i="12"/>
  <c r="K338" i="12"/>
  <c r="O338" i="12"/>
  <c r="Q338" i="12"/>
  <c r="V338" i="12"/>
  <c r="G349" i="12"/>
  <c r="M349" i="12" s="1"/>
  <c r="I349" i="12"/>
  <c r="K349" i="12"/>
  <c r="O349" i="12"/>
  <c r="Q349" i="12"/>
  <c r="V349" i="12"/>
  <c r="G372" i="12"/>
  <c r="I372" i="12"/>
  <c r="K372" i="12"/>
  <c r="M372" i="12"/>
  <c r="O372" i="12"/>
  <c r="Q372" i="12"/>
  <c r="V372" i="12"/>
  <c r="G375" i="12"/>
  <c r="I375" i="12"/>
  <c r="K375" i="12"/>
  <c r="M375" i="12"/>
  <c r="O375" i="12"/>
  <c r="Q375" i="12"/>
  <c r="V375" i="12"/>
  <c r="G378" i="12"/>
  <c r="I378" i="12"/>
  <c r="K378" i="12"/>
  <c r="M378" i="12"/>
  <c r="O378" i="12"/>
  <c r="Q378" i="12"/>
  <c r="V378" i="12"/>
  <c r="G392" i="12"/>
  <c r="I392" i="12"/>
  <c r="K392" i="12"/>
  <c r="M392" i="12"/>
  <c r="O392" i="12"/>
  <c r="Q392" i="12"/>
  <c r="V392" i="12"/>
  <c r="G434" i="12"/>
  <c r="I434" i="12"/>
  <c r="K434" i="12"/>
  <c r="M434" i="12"/>
  <c r="O434" i="12"/>
  <c r="Q434" i="12"/>
  <c r="V434" i="12"/>
  <c r="G445" i="12"/>
  <c r="M445" i="12" s="1"/>
  <c r="I445" i="12"/>
  <c r="K445" i="12"/>
  <c r="O445" i="12"/>
  <c r="Q445" i="12"/>
  <c r="V445" i="12"/>
  <c r="G454" i="12"/>
  <c r="M454" i="12" s="1"/>
  <c r="I454" i="12"/>
  <c r="K454" i="12"/>
  <c r="O454" i="12"/>
  <c r="Q454" i="12"/>
  <c r="V454" i="12"/>
  <c r="I457" i="12"/>
  <c r="K457" i="12"/>
  <c r="Q457" i="12"/>
  <c r="G458" i="12"/>
  <c r="G457" i="12" s="1"/>
  <c r="I458" i="12"/>
  <c r="K458" i="12"/>
  <c r="M458" i="12"/>
  <c r="M457" i="12" s="1"/>
  <c r="O458" i="12"/>
  <c r="O457" i="12" s="1"/>
  <c r="Q458" i="12"/>
  <c r="V458" i="12"/>
  <c r="V457" i="12" s="1"/>
  <c r="O461" i="12"/>
  <c r="G462" i="12"/>
  <c r="G461" i="12" s="1"/>
  <c r="I462" i="12"/>
  <c r="K462" i="12"/>
  <c r="K461" i="12" s="1"/>
  <c r="M462" i="12"/>
  <c r="O462" i="12"/>
  <c r="Q462" i="12"/>
  <c r="Q461" i="12" s="1"/>
  <c r="V462" i="12"/>
  <c r="V461" i="12" s="1"/>
  <c r="G466" i="12"/>
  <c r="I466" i="12"/>
  <c r="K466" i="12"/>
  <c r="M466" i="12"/>
  <c r="O466" i="12"/>
  <c r="Q466" i="12"/>
  <c r="V466" i="12"/>
  <c r="G470" i="12"/>
  <c r="I470" i="12"/>
  <c r="K470" i="12"/>
  <c r="M470" i="12"/>
  <c r="O470" i="12"/>
  <c r="Q470" i="12"/>
  <c r="V470" i="12"/>
  <c r="G473" i="12"/>
  <c r="M473" i="12" s="1"/>
  <c r="M461" i="12" s="1"/>
  <c r="I473" i="12"/>
  <c r="K473" i="12"/>
  <c r="O473" i="12"/>
  <c r="Q473" i="12"/>
  <c r="V473" i="12"/>
  <c r="G477" i="12"/>
  <c r="M477" i="12" s="1"/>
  <c r="I477" i="12"/>
  <c r="I461" i="12" s="1"/>
  <c r="K477" i="12"/>
  <c r="O477" i="12"/>
  <c r="Q477" i="12"/>
  <c r="V477" i="12"/>
  <c r="G482" i="12"/>
  <c r="G481" i="12" s="1"/>
  <c r="I482" i="12"/>
  <c r="K482" i="12"/>
  <c r="M482" i="12"/>
  <c r="O482" i="12"/>
  <c r="O481" i="12" s="1"/>
  <c r="Q482" i="12"/>
  <c r="V482" i="12"/>
  <c r="V481" i="12" s="1"/>
  <c r="G486" i="12"/>
  <c r="I486" i="12"/>
  <c r="K486" i="12"/>
  <c r="M486" i="12"/>
  <c r="O486" i="12"/>
  <c r="Q486" i="12"/>
  <c r="V486" i="12"/>
  <c r="G490" i="12"/>
  <c r="I490" i="12"/>
  <c r="K490" i="12"/>
  <c r="M490" i="12"/>
  <c r="O490" i="12"/>
  <c r="Q490" i="12"/>
  <c r="Q481" i="12" s="1"/>
  <c r="V490" i="12"/>
  <c r="G493" i="12"/>
  <c r="I493" i="12"/>
  <c r="K493" i="12"/>
  <c r="M493" i="12"/>
  <c r="O493" i="12"/>
  <c r="Q493" i="12"/>
  <c r="V493" i="12"/>
  <c r="G496" i="12"/>
  <c r="I496" i="12"/>
  <c r="K496" i="12"/>
  <c r="M496" i="12"/>
  <c r="O496" i="12"/>
  <c r="Q496" i="12"/>
  <c r="V496" i="12"/>
  <c r="G499" i="12"/>
  <c r="M499" i="12" s="1"/>
  <c r="I499" i="12"/>
  <c r="K499" i="12"/>
  <c r="O499" i="12"/>
  <c r="Q499" i="12"/>
  <c r="V499" i="12"/>
  <c r="G502" i="12"/>
  <c r="M502" i="12" s="1"/>
  <c r="I502" i="12"/>
  <c r="I481" i="12" s="1"/>
  <c r="K502" i="12"/>
  <c r="O502" i="12"/>
  <c r="Q502" i="12"/>
  <c r="V502" i="12"/>
  <c r="G505" i="12"/>
  <c r="M505" i="12" s="1"/>
  <c r="I505" i="12"/>
  <c r="K505" i="12"/>
  <c r="K481" i="12" s="1"/>
  <c r="O505" i="12"/>
  <c r="Q505" i="12"/>
  <c r="V505" i="12"/>
  <c r="G508" i="12"/>
  <c r="I508" i="12"/>
  <c r="K508" i="12"/>
  <c r="M508" i="12"/>
  <c r="O508" i="12"/>
  <c r="Q508" i="12"/>
  <c r="V508" i="12"/>
  <c r="G511" i="12"/>
  <c r="I511" i="12"/>
  <c r="K511" i="12"/>
  <c r="M511" i="12"/>
  <c r="O511" i="12"/>
  <c r="Q511" i="12"/>
  <c r="V511" i="12"/>
  <c r="G514" i="12"/>
  <c r="I514" i="12"/>
  <c r="K514" i="12"/>
  <c r="M514" i="12"/>
  <c r="O514" i="12"/>
  <c r="Q514" i="12"/>
  <c r="V514" i="12"/>
  <c r="G523" i="12"/>
  <c r="I523" i="12"/>
  <c r="K523" i="12"/>
  <c r="M523" i="12"/>
  <c r="O523" i="12"/>
  <c r="Q523" i="12"/>
  <c r="V523" i="12"/>
  <c r="G527" i="12"/>
  <c r="I527" i="12"/>
  <c r="K527" i="12"/>
  <c r="M527" i="12"/>
  <c r="O527" i="12"/>
  <c r="Q527" i="12"/>
  <c r="V527" i="12"/>
  <c r="G531" i="12"/>
  <c r="M531" i="12" s="1"/>
  <c r="I531" i="12"/>
  <c r="K531" i="12"/>
  <c r="O531" i="12"/>
  <c r="Q531" i="12"/>
  <c r="V531" i="12"/>
  <c r="G538" i="12"/>
  <c r="M538" i="12" s="1"/>
  <c r="I538" i="12"/>
  <c r="K538" i="12"/>
  <c r="O538" i="12"/>
  <c r="Q538" i="12"/>
  <c r="V538" i="12"/>
  <c r="I544" i="12"/>
  <c r="K544" i="12"/>
  <c r="G545" i="12"/>
  <c r="G544" i="12" s="1"/>
  <c r="I545" i="12"/>
  <c r="K545" i="12"/>
  <c r="M545" i="12"/>
  <c r="M544" i="12" s="1"/>
  <c r="O545" i="12"/>
  <c r="O544" i="12" s="1"/>
  <c r="Q545" i="12"/>
  <c r="V545" i="12"/>
  <c r="V544" i="12" s="1"/>
  <c r="G548" i="12"/>
  <c r="I548" i="12"/>
  <c r="K548" i="12"/>
  <c r="M548" i="12"/>
  <c r="O548" i="12"/>
  <c r="Q548" i="12"/>
  <c r="V548" i="12"/>
  <c r="G551" i="12"/>
  <c r="I551" i="12"/>
  <c r="K551" i="12"/>
  <c r="M551" i="12"/>
  <c r="O551" i="12"/>
  <c r="Q551" i="12"/>
  <c r="Q544" i="12" s="1"/>
  <c r="V551" i="12"/>
  <c r="G554" i="12"/>
  <c r="I554" i="12"/>
  <c r="K554" i="12"/>
  <c r="M554" i="12"/>
  <c r="O554" i="12"/>
  <c r="Q554" i="12"/>
  <c r="V554" i="12"/>
  <c r="G557" i="12"/>
  <c r="I557" i="12"/>
  <c r="K557" i="12"/>
  <c r="M557" i="12"/>
  <c r="O557" i="12"/>
  <c r="Q557" i="12"/>
  <c r="V557" i="12"/>
  <c r="G560" i="12"/>
  <c r="Q560" i="12"/>
  <c r="V560" i="12"/>
  <c r="G561" i="12"/>
  <c r="M561" i="12" s="1"/>
  <c r="M560" i="12" s="1"/>
  <c r="I561" i="12"/>
  <c r="I560" i="12" s="1"/>
  <c r="K561" i="12"/>
  <c r="K560" i="12" s="1"/>
  <c r="O561" i="12"/>
  <c r="O560" i="12" s="1"/>
  <c r="Q561" i="12"/>
  <c r="V561" i="12"/>
  <c r="G564" i="12"/>
  <c r="M564" i="12" s="1"/>
  <c r="I564" i="12"/>
  <c r="K564" i="12"/>
  <c r="O564" i="12"/>
  <c r="Q564" i="12"/>
  <c r="V564" i="12"/>
  <c r="G567" i="12"/>
  <c r="I567" i="12"/>
  <c r="K567" i="12"/>
  <c r="M567" i="12"/>
  <c r="O567" i="12"/>
  <c r="Q567" i="12"/>
  <c r="V567" i="12"/>
  <c r="K571" i="12"/>
  <c r="O571" i="12"/>
  <c r="G572" i="12"/>
  <c r="G571" i="12" s="1"/>
  <c r="I572" i="12"/>
  <c r="K572" i="12"/>
  <c r="M572" i="12"/>
  <c r="O572" i="12"/>
  <c r="Q572" i="12"/>
  <c r="Q571" i="12" s="1"/>
  <c r="V572" i="12"/>
  <c r="V571" i="12" s="1"/>
  <c r="G576" i="12"/>
  <c r="I576" i="12"/>
  <c r="K576" i="12"/>
  <c r="M576" i="12"/>
  <c r="O576" i="12"/>
  <c r="Q576" i="12"/>
  <c r="V576" i="12"/>
  <c r="G581" i="12"/>
  <c r="I581" i="12"/>
  <c r="K581" i="12"/>
  <c r="M581" i="12"/>
  <c r="O581" i="12"/>
  <c r="Q581" i="12"/>
  <c r="V581" i="12"/>
  <c r="G587" i="12"/>
  <c r="M587" i="12" s="1"/>
  <c r="I587" i="12"/>
  <c r="K587" i="12"/>
  <c r="O587" i="12"/>
  <c r="Q587" i="12"/>
  <c r="V587" i="12"/>
  <c r="G591" i="12"/>
  <c r="M591" i="12" s="1"/>
  <c r="I591" i="12"/>
  <c r="I571" i="12" s="1"/>
  <c r="K591" i="12"/>
  <c r="O591" i="12"/>
  <c r="Q591" i="12"/>
  <c r="V591" i="12"/>
  <c r="G594" i="12"/>
  <c r="I594" i="12"/>
  <c r="K594" i="12"/>
  <c r="Q594" i="12"/>
  <c r="G595" i="12"/>
  <c r="I595" i="12"/>
  <c r="K595" i="12"/>
  <c r="M595" i="12"/>
  <c r="M594" i="12" s="1"/>
  <c r="O595" i="12"/>
  <c r="O594" i="12" s="1"/>
  <c r="Q595" i="12"/>
  <c r="V595" i="12"/>
  <c r="V594" i="12" s="1"/>
  <c r="G599" i="12"/>
  <c r="I599" i="12"/>
  <c r="K599" i="12"/>
  <c r="M599" i="12"/>
  <c r="O599" i="12"/>
  <c r="Q599" i="12"/>
  <c r="V599" i="12"/>
  <c r="G602" i="12"/>
  <c r="K602" i="12"/>
  <c r="M602" i="12"/>
  <c r="O602" i="12"/>
  <c r="Q602" i="12"/>
  <c r="G603" i="12"/>
  <c r="I603" i="12"/>
  <c r="I602" i="12" s="1"/>
  <c r="K603" i="12"/>
  <c r="M603" i="12"/>
  <c r="O603" i="12"/>
  <c r="Q603" i="12"/>
  <c r="V603" i="12"/>
  <c r="V602" i="12" s="1"/>
  <c r="G615" i="12"/>
  <c r="I615" i="12"/>
  <c r="K615" i="12"/>
  <c r="M615" i="12"/>
  <c r="O615" i="12"/>
  <c r="Q615" i="12"/>
  <c r="V615" i="12"/>
  <c r="G623" i="12"/>
  <c r="Q623" i="12"/>
  <c r="V623" i="12"/>
  <c r="G624" i="12"/>
  <c r="M624" i="12" s="1"/>
  <c r="M623" i="12" s="1"/>
  <c r="I624" i="12"/>
  <c r="I623" i="12" s="1"/>
  <c r="K624" i="12"/>
  <c r="K623" i="12" s="1"/>
  <c r="O624" i="12"/>
  <c r="O623" i="12" s="1"/>
  <c r="Q624" i="12"/>
  <c r="V624" i="12"/>
  <c r="G636" i="12"/>
  <c r="I636" i="12"/>
  <c r="K636" i="12"/>
  <c r="Q636" i="12"/>
  <c r="G637" i="12"/>
  <c r="I637" i="12"/>
  <c r="K637" i="12"/>
  <c r="M637" i="12"/>
  <c r="M636" i="12" s="1"/>
  <c r="O637" i="12"/>
  <c r="O636" i="12" s="1"/>
  <c r="Q637" i="12"/>
  <c r="V637" i="12"/>
  <c r="V636" i="12" s="1"/>
  <c r="G671" i="12"/>
  <c r="I671" i="12"/>
  <c r="K671" i="12"/>
  <c r="M671" i="12"/>
  <c r="O671" i="12"/>
  <c r="Q671" i="12"/>
  <c r="V671" i="12"/>
  <c r="G684" i="12"/>
  <c r="K684" i="12"/>
  <c r="M684" i="12"/>
  <c r="O684" i="12"/>
  <c r="Q684" i="12"/>
  <c r="G685" i="12"/>
  <c r="I685" i="12"/>
  <c r="I684" i="12" s="1"/>
  <c r="K685" i="12"/>
  <c r="M685" i="12"/>
  <c r="O685" i="12"/>
  <c r="Q685" i="12"/>
  <c r="V685" i="12"/>
  <c r="V684" i="12" s="1"/>
  <c r="K696" i="12"/>
  <c r="O696" i="12"/>
  <c r="Q696" i="12"/>
  <c r="V696" i="12"/>
  <c r="G697" i="12"/>
  <c r="M697" i="12" s="1"/>
  <c r="M696" i="12" s="1"/>
  <c r="I697" i="12"/>
  <c r="I696" i="12" s="1"/>
  <c r="K697" i="12"/>
  <c r="O697" i="12"/>
  <c r="Q697" i="12"/>
  <c r="V697" i="12"/>
  <c r="I700" i="12"/>
  <c r="G701" i="12"/>
  <c r="M701" i="12" s="1"/>
  <c r="M700" i="12" s="1"/>
  <c r="I701" i="12"/>
  <c r="K701" i="12"/>
  <c r="K700" i="12" s="1"/>
  <c r="O701" i="12"/>
  <c r="Q701" i="12"/>
  <c r="Q700" i="12" s="1"/>
  <c r="V701" i="12"/>
  <c r="G702" i="12"/>
  <c r="I702" i="12"/>
  <c r="K702" i="12"/>
  <c r="M702" i="12"/>
  <c r="O702" i="12"/>
  <c r="Q702" i="12"/>
  <c r="V702" i="12"/>
  <c r="G703" i="12"/>
  <c r="I703" i="12"/>
  <c r="K703" i="12"/>
  <c r="M703" i="12"/>
  <c r="O703" i="12"/>
  <c r="O700" i="12" s="1"/>
  <c r="Q703" i="12"/>
  <c r="V703" i="12"/>
  <c r="G705" i="12"/>
  <c r="I705" i="12"/>
  <c r="K705" i="12"/>
  <c r="M705" i="12"/>
  <c r="O705" i="12"/>
  <c r="Q705" i="12"/>
  <c r="V705" i="12"/>
  <c r="G706" i="12"/>
  <c r="I706" i="12"/>
  <c r="K706" i="12"/>
  <c r="M706" i="12"/>
  <c r="O706" i="12"/>
  <c r="Q706" i="12"/>
  <c r="V706" i="12"/>
  <c r="V700" i="12" s="1"/>
  <c r="G707" i="12"/>
  <c r="I707" i="12"/>
  <c r="K707" i="12"/>
  <c r="M707" i="12"/>
  <c r="O707" i="12"/>
  <c r="Q707" i="12"/>
  <c r="V707" i="12"/>
  <c r="G708" i="12"/>
  <c r="M708" i="12" s="1"/>
  <c r="I708" i="12"/>
  <c r="K708" i="12"/>
  <c r="O708" i="12"/>
  <c r="Q708" i="12"/>
  <c r="V708" i="12"/>
  <c r="AE719" i="12"/>
  <c r="AF719" i="12"/>
  <c r="I20" i="1"/>
  <c r="I19" i="1"/>
  <c r="I18" i="1"/>
  <c r="I17" i="1"/>
  <c r="AZ124" i="1"/>
  <c r="AZ123" i="1"/>
  <c r="AZ121" i="1"/>
  <c r="AZ120" i="1"/>
  <c r="AZ118" i="1"/>
  <c r="AZ117" i="1"/>
  <c r="AZ115" i="1"/>
  <c r="AZ113" i="1"/>
  <c r="AZ112" i="1"/>
  <c r="AZ111" i="1"/>
  <c r="AZ109" i="1"/>
  <c r="AZ106" i="1"/>
  <c r="AZ104" i="1"/>
  <c r="AZ100" i="1"/>
  <c r="AZ99" i="1"/>
  <c r="AZ97" i="1"/>
  <c r="AZ96" i="1"/>
  <c r="AZ94" i="1"/>
  <c r="AZ93" i="1"/>
  <c r="AZ92" i="1"/>
  <c r="AZ90" i="1"/>
  <c r="AZ89" i="1"/>
  <c r="AZ87" i="1"/>
  <c r="AZ85" i="1"/>
  <c r="AZ84" i="1"/>
  <c r="AZ82" i="1"/>
  <c r="AZ80" i="1"/>
  <c r="AZ79" i="1"/>
  <c r="AZ77" i="1"/>
  <c r="AZ76" i="1"/>
  <c r="AZ74" i="1"/>
  <c r="AZ73" i="1"/>
  <c r="AZ71" i="1"/>
  <c r="AZ69" i="1"/>
  <c r="AZ68" i="1"/>
  <c r="AZ67" i="1"/>
  <c r="AZ66" i="1"/>
  <c r="AZ65" i="1"/>
  <c r="AZ64" i="1"/>
  <c r="AZ61" i="1"/>
  <c r="AZ59" i="1"/>
  <c r="AZ58" i="1"/>
  <c r="AZ56" i="1"/>
  <c r="AZ54" i="1"/>
  <c r="F51" i="1"/>
  <c r="G23" i="1" s="1"/>
  <c r="G51" i="1"/>
  <c r="G25" i="1" s="1"/>
  <c r="A25" i="1" s="1"/>
  <c r="H50" i="1"/>
  <c r="I50" i="1" s="1"/>
  <c r="H49" i="1"/>
  <c r="I49" i="1" s="1"/>
  <c r="H48" i="1"/>
  <c r="I48" i="1" s="1"/>
  <c r="H47" i="1"/>
  <c r="I47" i="1" s="1"/>
  <c r="H46" i="1"/>
  <c r="I46" i="1" s="1"/>
  <c r="H45" i="1"/>
  <c r="I45" i="1" s="1"/>
  <c r="H44" i="1"/>
  <c r="I44" i="1" s="1"/>
  <c r="H43" i="1"/>
  <c r="I43" i="1" s="1"/>
  <c r="H42" i="1"/>
  <c r="I42" i="1" s="1"/>
  <c r="H41" i="1"/>
  <c r="I41" i="1" s="1"/>
  <c r="H40" i="1"/>
  <c r="H39" i="1"/>
  <c r="H51" i="1" s="1"/>
  <c r="J28" i="1"/>
  <c r="J26" i="1"/>
  <c r="G38" i="1"/>
  <c r="F38" i="1"/>
  <c r="J23" i="1"/>
  <c r="J24" i="1"/>
  <c r="J25" i="1"/>
  <c r="J27" i="1"/>
  <c r="E24" i="1"/>
  <c r="E26" i="1"/>
  <c r="I16" i="1" l="1"/>
  <c r="I21" i="1" s="1"/>
  <c r="I205" i="1"/>
  <c r="J203" i="1" s="1"/>
  <c r="J199" i="1"/>
  <c r="G26" i="1"/>
  <c r="A26" i="1"/>
  <c r="G28" i="1"/>
  <c r="A23" i="1"/>
  <c r="M21" i="20"/>
  <c r="M9" i="20"/>
  <c r="M8" i="20" s="1"/>
  <c r="M8" i="19"/>
  <c r="M13" i="18"/>
  <c r="M69" i="18"/>
  <c r="M67" i="18" s="1"/>
  <c r="M29" i="18"/>
  <c r="M27" i="18" s="1"/>
  <c r="AF78" i="18"/>
  <c r="G13" i="18"/>
  <c r="M73" i="18"/>
  <c r="M71" i="18" s="1"/>
  <c r="M9" i="18"/>
  <c r="M8" i="18" s="1"/>
  <c r="M29" i="17"/>
  <c r="M8" i="17"/>
  <c r="M49" i="17"/>
  <c r="AF54" i="17"/>
  <c r="G29" i="17"/>
  <c r="G38" i="17"/>
  <c r="M8" i="16"/>
  <c r="G50" i="16"/>
  <c r="M38" i="15"/>
  <c r="M16" i="15"/>
  <c r="M31" i="15"/>
  <c r="M12" i="15"/>
  <c r="M54" i="15"/>
  <c r="M51" i="15" s="1"/>
  <c r="AF65" i="15"/>
  <c r="M9" i="15"/>
  <c r="M8" i="15" s="1"/>
  <c r="G16" i="15"/>
  <c r="M65" i="14"/>
  <c r="M17" i="14"/>
  <c r="M57" i="14"/>
  <c r="M81" i="14"/>
  <c r="AF118" i="14"/>
  <c r="M96" i="14"/>
  <c r="M94" i="14" s="1"/>
  <c r="M72" i="14"/>
  <c r="M70" i="14" s="1"/>
  <c r="M40" i="14"/>
  <c r="M38" i="14" s="1"/>
  <c r="M25" i="14"/>
  <c r="M24" i="14" s="1"/>
  <c r="M9" i="14"/>
  <c r="M8" i="14" s="1"/>
  <c r="M1868" i="13"/>
  <c r="M2894" i="13"/>
  <c r="M1782" i="13"/>
  <c r="M1925" i="13"/>
  <c r="M2813" i="13"/>
  <c r="K2894" i="13"/>
  <c r="G2740" i="13"/>
  <c r="G2734" i="13"/>
  <c r="V2528" i="13"/>
  <c r="M2422" i="13"/>
  <c r="K1925" i="13"/>
  <c r="G1625" i="13"/>
  <c r="I1427" i="13"/>
  <c r="K1362" i="13"/>
  <c r="I1293" i="13"/>
  <c r="G1210" i="13"/>
  <c r="G1162" i="13"/>
  <c r="M1178" i="13"/>
  <c r="V1162" i="13"/>
  <c r="M346" i="13"/>
  <c r="M8" i="13"/>
  <c r="M1606" i="13"/>
  <c r="K1427" i="13"/>
  <c r="Q706" i="13"/>
  <c r="M296" i="13"/>
  <c r="K2422" i="13"/>
  <c r="O2920" i="13"/>
  <c r="Q2813" i="13"/>
  <c r="M1579" i="13"/>
  <c r="M2920" i="13"/>
  <c r="O2740" i="13"/>
  <c r="Q2734" i="13"/>
  <c r="M2528" i="13"/>
  <c r="V1868" i="13"/>
  <c r="G1868" i="13"/>
  <c r="M1293" i="13"/>
  <c r="M1203" i="13"/>
  <c r="M1052" i="13"/>
  <c r="O706" i="13"/>
  <c r="G540" i="13"/>
  <c r="M601" i="13"/>
  <c r="M540" i="13" s="1"/>
  <c r="V540" i="13"/>
  <c r="Q1782" i="13"/>
  <c r="O1293" i="13"/>
  <c r="I2813" i="13"/>
  <c r="M2740" i="13"/>
  <c r="O2734" i="13"/>
  <c r="K2528" i="13"/>
  <c r="Q1868" i="13"/>
  <c r="K1782" i="13"/>
  <c r="O1625" i="13"/>
  <c r="M1427" i="13"/>
  <c r="O1410" i="13"/>
  <c r="M1210" i="13"/>
  <c r="K1162" i="13"/>
  <c r="Q1052" i="13"/>
  <c r="V706" i="13"/>
  <c r="Q540" i="13"/>
  <c r="G2528" i="13"/>
  <c r="V2894" i="13"/>
  <c r="G2894" i="13"/>
  <c r="G2813" i="13"/>
  <c r="M2747" i="13"/>
  <c r="M2735" i="13"/>
  <c r="M2734" i="13" s="1"/>
  <c r="V2422" i="13"/>
  <c r="V1925" i="13"/>
  <c r="G1925" i="13"/>
  <c r="I1782" i="13"/>
  <c r="Q1625" i="13"/>
  <c r="M1626" i="13"/>
  <c r="M1625" i="13" s="1"/>
  <c r="G1606" i="13"/>
  <c r="M1615" i="13"/>
  <c r="M1385" i="13"/>
  <c r="M1362" i="13" s="1"/>
  <c r="G1362" i="13"/>
  <c r="V1362" i="13"/>
  <c r="O1210" i="13"/>
  <c r="K1210" i="13"/>
  <c r="V1052" i="13"/>
  <c r="O939" i="13"/>
  <c r="G630" i="13"/>
  <c r="M638" i="13"/>
  <c r="M630" i="13" s="1"/>
  <c r="V630" i="13"/>
  <c r="Q2894" i="13"/>
  <c r="Q1925" i="13"/>
  <c r="K1868" i="13"/>
  <c r="V1625" i="13"/>
  <c r="G1579" i="13"/>
  <c r="M1585" i="13"/>
  <c r="I1410" i="13"/>
  <c r="I1362" i="13"/>
  <c r="G1293" i="13"/>
  <c r="Q1210" i="13"/>
  <c r="M1162" i="13"/>
  <c r="M939" i="13"/>
  <c r="G706" i="13"/>
  <c r="M707" i="13"/>
  <c r="M706" i="13" s="1"/>
  <c r="I630" i="13"/>
  <c r="K540" i="13"/>
  <c r="G2920" i="13"/>
  <c r="I2734" i="13"/>
  <c r="I1868" i="13"/>
  <c r="I1625" i="13"/>
  <c r="I1579" i="13"/>
  <c r="G1427" i="13"/>
  <c r="M1438" i="13"/>
  <c r="V1427" i="13"/>
  <c r="G1410" i="13"/>
  <c r="M1411" i="13"/>
  <c r="M1410" i="13" s="1"/>
  <c r="G1052" i="13"/>
  <c r="Q939" i="13"/>
  <c r="I540" i="13"/>
  <c r="G346" i="13"/>
  <c r="G8" i="13"/>
  <c r="M481" i="12"/>
  <c r="M8" i="12"/>
  <c r="M93" i="12"/>
  <c r="M571" i="12"/>
  <c r="G696" i="12"/>
  <c r="G700" i="12"/>
  <c r="G8" i="12"/>
  <c r="I39" i="1"/>
  <c r="I51" i="1" s="1"/>
  <c r="J183" i="1" l="1"/>
  <c r="J187" i="1"/>
  <c r="J179" i="1"/>
  <c r="J171" i="1"/>
  <c r="J167" i="1"/>
  <c r="J155" i="1"/>
  <c r="J151" i="1"/>
  <c r="J143" i="1"/>
  <c r="J190" i="1"/>
  <c r="J182" i="1"/>
  <c r="J146" i="1"/>
  <c r="J200" i="1"/>
  <c r="J180" i="1"/>
  <c r="J176" i="1"/>
  <c r="J168" i="1"/>
  <c r="J164" i="1"/>
  <c r="J175" i="1"/>
  <c r="J162" i="1"/>
  <c r="J160" i="1"/>
  <c r="J154" i="1"/>
  <c r="J156" i="1"/>
  <c r="J147" i="1"/>
  <c r="J196" i="1"/>
  <c r="J144" i="1"/>
  <c r="J192" i="1"/>
  <c r="J202" i="1"/>
  <c r="J194" i="1"/>
  <c r="J186" i="1"/>
  <c r="J174" i="1"/>
  <c r="J166" i="1"/>
  <c r="J195" i="1"/>
  <c r="J163" i="1"/>
  <c r="J178" i="1"/>
  <c r="J188" i="1"/>
  <c r="J152" i="1"/>
  <c r="J158" i="1"/>
  <c r="J191" i="1"/>
  <c r="J159" i="1"/>
  <c r="J170" i="1"/>
  <c r="J184" i="1"/>
  <c r="J148" i="1"/>
  <c r="J150" i="1"/>
  <c r="J165" i="1"/>
  <c r="J177" i="1"/>
  <c r="J169" i="1"/>
  <c r="J149" i="1"/>
  <c r="J189" i="1"/>
  <c r="J141" i="1"/>
  <c r="J198" i="1"/>
  <c r="J204" i="1"/>
  <c r="J172" i="1"/>
  <c r="J140" i="1"/>
  <c r="J142" i="1"/>
  <c r="J161" i="1"/>
  <c r="J197" i="1"/>
  <c r="J181" i="1"/>
  <c r="J153" i="1"/>
  <c r="J145" i="1"/>
  <c r="J173" i="1"/>
  <c r="J201" i="1"/>
  <c r="J157" i="1"/>
  <c r="J193" i="1"/>
  <c r="J185" i="1"/>
  <c r="A24" i="1"/>
  <c r="G24" i="1"/>
  <c r="A27" i="1" s="1"/>
  <c r="J49" i="1"/>
  <c r="J41" i="1"/>
  <c r="J44" i="1"/>
  <c r="J46" i="1"/>
  <c r="J43" i="1"/>
  <c r="J48" i="1"/>
  <c r="J47" i="1"/>
  <c r="J45" i="1"/>
  <c r="J39" i="1"/>
  <c r="J51" i="1" s="1"/>
  <c r="J50" i="1"/>
  <c r="J42" i="1"/>
  <c r="J205"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48CFEF1C-41DC-4B4A-8B40-AFC8187FDAF7}">
      <text>
        <r>
          <rPr>
            <sz val="9"/>
            <color indexed="81"/>
            <rFont val="Tahoma"/>
            <family val="2"/>
            <charset val="238"/>
          </rPr>
          <t>Jedná se o informaci, zda se jedná o položku, která je do rozpočtu zadána z cenové soustavy RTS, nebo vlastní.</t>
        </r>
      </text>
    </comment>
    <comment ref="T6" authorId="0" shapeId="0" xr:uid="{36E26DC0-4BA2-4618-A6A4-149D7CEEBEA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AB7D01FC-4018-4E2B-9D32-8D3CBA90B06A}">
      <text>
        <r>
          <rPr>
            <sz val="9"/>
            <color indexed="81"/>
            <rFont val="Tahoma"/>
            <family val="2"/>
            <charset val="238"/>
          </rPr>
          <t>Jedná se o informaci, zda se jedná o položku, která je do rozpočtu zadána z cenové soustavy RTS, nebo vlastní.</t>
        </r>
      </text>
    </comment>
    <comment ref="T6" authorId="0" shapeId="0" xr:uid="{D03FD0F9-71DE-4F81-AF9B-63E74B4F0D5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BB5D1079-AD57-44AF-9BA9-14F0FDBFA109}">
      <text>
        <r>
          <rPr>
            <sz val="9"/>
            <color indexed="81"/>
            <rFont val="Tahoma"/>
            <family val="2"/>
            <charset val="238"/>
          </rPr>
          <t>Jedná se o informaci, zda se jedná o položku, která je do rozpočtu zadána z cenové soustavy RTS, nebo vlastní.</t>
        </r>
      </text>
    </comment>
    <comment ref="T6" authorId="0" shapeId="0" xr:uid="{96BC47EF-F198-49F2-A855-2891E166697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11A4D621-8738-4FBB-9342-1C68AC88FBBC}">
      <text>
        <r>
          <rPr>
            <sz val="9"/>
            <color indexed="81"/>
            <rFont val="Tahoma"/>
            <family val="2"/>
            <charset val="238"/>
          </rPr>
          <t>Jedná se o informaci, zda se jedná o položku, která je do rozpočtu zadána z cenové soustavy RTS, nebo vlastní.</t>
        </r>
      </text>
    </comment>
    <comment ref="T6" authorId="0" shapeId="0" xr:uid="{7F381430-BD73-4C5D-9830-835BCD4063A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6803C508-33CD-49DE-A532-E384578E2110}">
      <text>
        <r>
          <rPr>
            <sz val="9"/>
            <color indexed="81"/>
            <rFont val="Tahoma"/>
            <family val="2"/>
            <charset val="238"/>
          </rPr>
          <t>Jedná se o informaci, zda se jedná o položku, která je do rozpočtu zadána z cenové soustavy RTS, nebo vlastní.</t>
        </r>
      </text>
    </comment>
    <comment ref="T6" authorId="0" shapeId="0" xr:uid="{7F9D5B01-96D7-4AAC-A026-8A82D26C083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6852DD97-4410-43D4-BA83-71ADF62D05C4}">
      <text>
        <r>
          <rPr>
            <sz val="9"/>
            <color indexed="81"/>
            <rFont val="Tahoma"/>
            <family val="2"/>
            <charset val="238"/>
          </rPr>
          <t>Jedná se o informaci, zda se jedná o položku, která je do rozpočtu zadána z cenové soustavy RTS, nebo vlastní.</t>
        </r>
      </text>
    </comment>
    <comment ref="T6" authorId="0" shapeId="0" xr:uid="{031A1E9F-34DF-4500-B355-534276CF4AF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581C4C00-3791-46C1-BC46-F028887D2A4A}">
      <text>
        <r>
          <rPr>
            <sz val="9"/>
            <color indexed="81"/>
            <rFont val="Tahoma"/>
            <family val="2"/>
            <charset val="238"/>
          </rPr>
          <t>Jedná se o informaci, zda se jedná o položku, která je do rozpočtu zadána z cenové soustavy RTS, nebo vlastní.</t>
        </r>
      </text>
    </comment>
    <comment ref="T6" authorId="0" shapeId="0" xr:uid="{BB64D1C5-B54C-43A1-A685-805437D8634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A2AAC4DD-76BE-4B13-A0FD-A73F94C306EC}">
      <text>
        <r>
          <rPr>
            <sz val="9"/>
            <color indexed="81"/>
            <rFont val="Tahoma"/>
            <family val="2"/>
            <charset val="238"/>
          </rPr>
          <t>Jedná se o informaci, zda se jedná o položku, která je do rozpočtu zadána z cenové soustavy RTS, nebo vlastní.</t>
        </r>
      </text>
    </comment>
    <comment ref="T6" authorId="0" shapeId="0" xr:uid="{FF484A0C-0CAC-4D64-B65A-EBA4BEFCC616}">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Zahálka</author>
  </authors>
  <commentList>
    <comment ref="S6" authorId="0" shapeId="0" xr:uid="{2E5C037E-1521-4D16-8C22-4E58BDFD9E50}">
      <text>
        <r>
          <rPr>
            <sz val="9"/>
            <color indexed="81"/>
            <rFont val="Tahoma"/>
            <family val="2"/>
            <charset val="238"/>
          </rPr>
          <t>Jedná se o informaci, zda se jedná o položku, která je do rozpočtu zadána z cenové soustavy RTS, nebo vlastní.</t>
        </r>
      </text>
    </comment>
    <comment ref="T6" authorId="0" shapeId="0" xr:uid="{3B78AB04-D8B5-4AFD-84C8-08951BED83D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<sst xmlns="http://schemas.openxmlformats.org/spreadsheetml/2006/main" count="14587" uniqueCount="3933">
  <si>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</si>
  <si>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</si>
  <si>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</si>
  <si>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</si>
  <si>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</si>
  <si>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</si>
  <si>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</si>
  <si>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</si>
  <si>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</si>
  <si>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</si>
  <si>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</si>
  <si>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</si>
  <si>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</si>
  <si>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</si>
  <si>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</si>
  <si>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</si>
  <si>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</si>
  <si>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</si>
  <si>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</si>
  <si>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</si>
  <si>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</si>
  <si>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</si>
  <si>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</si>
  <si>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</si>
  <si>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</si>
  <si>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</si>
  <si>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</si>
  <si>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</si>
  <si>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</si>
  <si>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</si>
  <si>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</si>
  <si>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</si>
  <si>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</si>
  <si>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</si>
  <si>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</si>
  <si>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</si>
  <si>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</si>
  <si>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</si>
  <si>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</si>
  <si>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</si>
  <si>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</si>
  <si>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</si>
  <si>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</si>
  <si>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2024/11</t>
  </si>
  <si>
    <t>Změna užívání stavby a stavební úpravy objektu č.p. 202, Český Brod</t>
  </si>
  <si>
    <t>3.6.2024</t>
  </si>
  <si>
    <t>Stavba</t>
  </si>
  <si>
    <t>Stavební objekt</t>
  </si>
  <si>
    <t>01</t>
  </si>
  <si>
    <t>Změna v užívání stavby a stavební úpravy objektu č. p. 202 Český Brod</t>
  </si>
  <si>
    <t>Bourané konstrukce</t>
  </si>
  <si>
    <t>02</t>
  </si>
  <si>
    <t>Nové konstrukce</t>
  </si>
  <si>
    <t>03</t>
  </si>
  <si>
    <t>Zdravotechnické instalace</t>
  </si>
  <si>
    <t>04</t>
  </si>
  <si>
    <t>Ústřední vytápění</t>
  </si>
  <si>
    <t>05</t>
  </si>
  <si>
    <t>Vzduchotechnika</t>
  </si>
  <si>
    <t>06</t>
  </si>
  <si>
    <t>Venkovní kanalizace</t>
  </si>
  <si>
    <t>07</t>
  </si>
  <si>
    <t xml:space="preserve">Elektroinstalace </t>
  </si>
  <si>
    <t>08</t>
  </si>
  <si>
    <t>Ochrana před bleskem</t>
  </si>
  <si>
    <t>09</t>
  </si>
  <si>
    <t>Vedlejší rozpočtové náklady</t>
  </si>
  <si>
    <t>Celkem za stavbu</t>
  </si>
  <si>
    <t>CZK</t>
  </si>
  <si>
    <t>#POPS</t>
  </si>
  <si>
    <t>Popis stavby: 2024/11 - Změna užívání stavby a stavební úpravy objektu č.p. 202, Český Brod</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</si>
  <si>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</si>
  <si>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</si>
  <si>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</si>
  <si>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</si>
  <si>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</si>
  <si>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</si>
  <si>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</si>
  <si>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</si>
  <si>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</si>
  <si>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</si>
  <si>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</si>
  <si>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</si>
  <si>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</si>
  <si>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</si>
  <si>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</si>
  <si>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</si>
  <si>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</si>
  <si>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</si>
  <si>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</si>
  <si>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</si>
  <si>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</si>
  <si>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</si>
  <si>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</si>
  <si>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</si>
  <si>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</si>
  <si>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</si>
  <si>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</si>
  <si>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</si>
  <si>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</si>
  <si>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</si>
  <si>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</si>
  <si>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</si>
  <si>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</si>
  <si>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</si>
  <si>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</si>
  <si>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</si>
  <si>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</si>
  <si>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</si>
  <si>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</si>
  <si>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</si>
  <si>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</si>
  <si>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</si>
  <si>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</si>
  <si>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</si>
  <si>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</si>
  <si>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Změna v užívání stavby a stavební úpravy objektu č. p. 202 Český Brod</t>
  </si>
  <si>
    <t>#POPR</t>
  </si>
  <si>
    <t>Popis rozpočtu: 01 - Bourané konstrukce</t>
  </si>
  <si>
    <t>Popis rozpočtu: 02 - Nové konstrukce</t>
  </si>
  <si>
    <t>Popis rozpočtu: 03 - Zdravotechnické instalace</t>
  </si>
  <si>
    <t>Popis rozpočtu: 04 - Ústřední vytápění</t>
  </si>
  <si>
    <t>Popis rozpočtu: 05 - Vzduchotechnika</t>
  </si>
  <si>
    <t>Popis rozpočtu: 06 - Venkovní kanalizace</t>
  </si>
  <si>
    <t xml:space="preserve">Popis rozpočtu: 07 - Elektroinstalace </t>
  </si>
  <si>
    <t>Popis rozpočtu: 08 - Ochrana před bleskem</t>
  </si>
  <si>
    <t>Popis rozpočtu: 09 - Vedlejší rozpočtové náklady</t>
  </si>
  <si>
    <t>Rekapitulace dílů</t>
  </si>
  <si>
    <t>Typ dílu</t>
  </si>
  <si>
    <t>_01</t>
  </si>
  <si>
    <t>Ochrana před bleskem - IZOLOVANÁ-HVI</t>
  </si>
  <si>
    <t>_1</t>
  </si>
  <si>
    <t>Rozvaděč</t>
  </si>
  <si>
    <t>Zařízení č. 1  - Větrání učeben a zázemí</t>
  </si>
  <si>
    <t>_10</t>
  </si>
  <si>
    <t>VRN + práce</t>
  </si>
  <si>
    <t>_2</t>
  </si>
  <si>
    <t>Ostatní náklady -- ostatní prvky systému</t>
  </si>
  <si>
    <t>Svítidla - refernční typ</t>
  </si>
  <si>
    <t>_3</t>
  </si>
  <si>
    <t>Elektromontážní materiál</t>
  </si>
  <si>
    <t>_4</t>
  </si>
  <si>
    <t>Stavební práce</t>
  </si>
  <si>
    <t>_5</t>
  </si>
  <si>
    <t>Zařizovací předměty pro Dospělí a personál</t>
  </si>
  <si>
    <t>_6</t>
  </si>
  <si>
    <t>Zařizovací předměty pro děti</t>
  </si>
  <si>
    <t>1</t>
  </si>
  <si>
    <t>Bourací práce prostupy</t>
  </si>
  <si>
    <t>Zemní práce</t>
  </si>
  <si>
    <t>2</t>
  </si>
  <si>
    <t>Trubní vedení - splašková kanalizace</t>
  </si>
  <si>
    <t>Trubní vedení - vnitřní ležatá kanalizace splašková</t>
  </si>
  <si>
    <t>3</t>
  </si>
  <si>
    <t>Svislé a kompletní konstrukce</t>
  </si>
  <si>
    <t>Trubní vedení - dešťová kanalizace</t>
  </si>
  <si>
    <t>Trubní vedení - vnitřní připojovací a stoupací gravitační kanalizace</t>
  </si>
  <si>
    <t>342</t>
  </si>
  <si>
    <t>Stěny a příčky montované lehké</t>
  </si>
  <si>
    <t>4</t>
  </si>
  <si>
    <t>Trubní vedení - kanalizace tvarovky, armatury, výpustky</t>
  </si>
  <si>
    <t>Vodorovné konstrukce</t>
  </si>
  <si>
    <t>416</t>
  </si>
  <si>
    <t>Podhledy a mezistropy montované lehké</t>
  </si>
  <si>
    <t>5</t>
  </si>
  <si>
    <t>Komunikace</t>
  </si>
  <si>
    <t>6</t>
  </si>
  <si>
    <t>Trubní vedení - vnitřní rozvod studené vody, teplé vody a cirkulace</t>
  </si>
  <si>
    <t>61</t>
  </si>
  <si>
    <t>Úpravy povrchů vnitřní</t>
  </si>
  <si>
    <t>62</t>
  </si>
  <si>
    <t>Úpravy povrchů vnější</t>
  </si>
  <si>
    <t>63</t>
  </si>
  <si>
    <t>Podlahy a podlahové konstrukce</t>
  </si>
  <si>
    <t>64</t>
  </si>
  <si>
    <t>Výplně otvorů</t>
  </si>
  <si>
    <t>900</t>
  </si>
  <si>
    <t>HZS</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</si>
  <si>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</si>
  <si>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</si>
  <si>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</si>
  <si>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</si>
  <si>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</si>
  <si>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</si>
  <si>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</si>
  <si>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</si>
  <si>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</si>
  <si>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</si>
  <si>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VRN</t>
  </si>
  <si>
    <t>7</t>
  </si>
  <si>
    <t>Trubní vedení - vodovod armatury, zařízení</t>
  </si>
  <si>
    <t>711</t>
  </si>
  <si>
    <t>Izolace proti vodě</t>
  </si>
  <si>
    <t>712</t>
  </si>
  <si>
    <t>Povlakové krytiny</t>
  </si>
  <si>
    <t>713</t>
  </si>
  <si>
    <t>Izolace tepelné</t>
  </si>
  <si>
    <t>721</t>
  </si>
  <si>
    <t>Vnitřní kanalizace</t>
  </si>
  <si>
    <t>725</t>
  </si>
  <si>
    <t>Zařizovací předměty</t>
  </si>
  <si>
    <t>728</t>
  </si>
  <si>
    <t>730</t>
  </si>
  <si>
    <t>731</t>
  </si>
  <si>
    <t>Kotelny</t>
  </si>
  <si>
    <t>732</t>
  </si>
  <si>
    <t>Strojovny</t>
  </si>
  <si>
    <t>733</t>
  </si>
  <si>
    <t>Rozvod potrubí</t>
  </si>
  <si>
    <t>734</t>
  </si>
  <si>
    <t>Armatury</t>
  </si>
  <si>
    <t>735</t>
  </si>
  <si>
    <t>Otopná tělesa</t>
  </si>
  <si>
    <t>736</t>
  </si>
  <si>
    <t>Podlahové vytápění</t>
  </si>
  <si>
    <t>762</t>
  </si>
  <si>
    <t>Konstrukce tesařské</t>
  </si>
  <si>
    <t>764</t>
  </si>
  <si>
    <t>Konstrukce klempířské</t>
  </si>
  <si>
    <t>765</t>
  </si>
  <si>
    <t>Krytiny tvrdé</t>
  </si>
  <si>
    <t>766</t>
  </si>
  <si>
    <t>Konstrukce truhlářské</t>
  </si>
  <si>
    <t>767</t>
  </si>
  <si>
    <t>Konstrukce zámečnické</t>
  </si>
  <si>
    <t>771</t>
  </si>
  <si>
    <t>Podlahy z dlaždic a obklady</t>
  </si>
  <si>
    <t>773</t>
  </si>
  <si>
    <t>Podlahy teracové</t>
  </si>
  <si>
    <t>775</t>
  </si>
  <si>
    <t>Podlahy vlysové a parketové</t>
  </si>
  <si>
    <t>776</t>
  </si>
  <si>
    <t>Podlahy povlakové</t>
  </si>
  <si>
    <t>781</t>
  </si>
  <si>
    <t>Obklady keramické</t>
  </si>
  <si>
    <t>784</t>
  </si>
  <si>
    <t>Malby</t>
  </si>
  <si>
    <t>799</t>
  </si>
  <si>
    <t>Ostatní</t>
  </si>
  <si>
    <t>801</t>
  </si>
  <si>
    <t>Vybavení objektu</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</si>
  <si>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</si>
  <si>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</si>
  <si>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</si>
  <si>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</si>
  <si>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</si>
  <si>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</si>
  <si>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</si>
  <si>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</si>
  <si>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</si>
  <si>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</si>
  <si>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</si>
  <si>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</si>
  <si>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</si>
  <si>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</si>
  <si>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</si>
  <si>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</si>
  <si>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</si>
  <si>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</si>
  <si>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</si>
  <si>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</si>
  <si>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</si>
  <si>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</si>
  <si>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</si>
  <si>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</si>
  <si>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</si>
  <si>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</si>
  <si>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</si>
  <si>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</si>
  <si>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</si>
  <si>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</si>
  <si>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</si>
  <si>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</si>
  <si>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</si>
  <si>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</si>
  <si>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</si>
  <si>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</si>
  <si>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</si>
  <si>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</si>
  <si>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</si>
  <si>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</si>
  <si>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24/ I</t>
  </si>
  <si>
    <t>Práce</t>
  </si>
  <si>
    <t>Běžná</t>
  </si>
  <si>
    <t>POL1_</t>
  </si>
  <si>
    <t>s přemístěním hmot na skládku na vzdálenost do 3 m nebo s naložením na dopravní prostředek</t>
  </si>
  <si>
    <t>SPI</t>
  </si>
  <si>
    <t xml:space="preserve">Rozebraní okapového chodníku pro zpětné použití : </t>
  </si>
  <si>
    <t>VV</t>
  </si>
  <si>
    <t>(11,42)*0,5</t>
  </si>
  <si>
    <t>113106231R00</t>
  </si>
  <si>
    <t>Rozebrání vozovek a ploch s jakoukoliv výplní spár   v jakékoliv ploše, ze zámkové dlažky, kladených do lože z kameniva</t>
  </si>
  <si>
    <t xml:space="preserve">Rozebraní chodníku pro zpětné použití : </t>
  </si>
  <si>
    <t>(21,384)*1</t>
  </si>
  <si>
    <t>122201101R00</t>
  </si>
  <si>
    <t>Odkopávky a  prokopávky nezapažené v hornině 3  do 100 m3</t>
  </si>
  <si>
    <t>m3</t>
  </si>
  <si>
    <t>800-1</t>
  </si>
  <si>
    <t>s přehozením výkopku na vzdálenost do 3 m nebo s naložením na dopravní prostředek,</t>
  </si>
  <si>
    <t xml:space="preserve">Odkopávky zemin : </t>
  </si>
  <si>
    <t>dočištění plochy před vchodem : (20,345*2,53)*0,1</t>
  </si>
  <si>
    <t>122201109R00</t>
  </si>
  <si>
    <t>Odkopávky a  prokopávky nezapažené v hornině 3  příplatek k cenám za lepivost horniny</t>
  </si>
  <si>
    <t xml:space="preserve">Příplatek za lepivost : </t>
  </si>
  <si>
    <t>Odkaz na mn. položky pořadí 3 : 5,14729</t>
  </si>
  <si>
    <t>139601102R00</t>
  </si>
  <si>
    <t>Ruční výkop jam, rýh a šachet v hornině 3</t>
  </si>
  <si>
    <t>s přehozením na vzdálenost do 5 m nebo s naložením na ruční dopravní prostředek</t>
  </si>
  <si>
    <t xml:space="preserve">Odkop kolem objektu : </t>
  </si>
  <si>
    <t>(20,345+11,42+21,384)*0,4*0,75</t>
  </si>
  <si>
    <t>139711101R00</t>
  </si>
  <si>
    <t>Vykopávka v uzavřených prostorách v hornině 1-4</t>
  </si>
  <si>
    <t>s naložením výkopku na dopravní prostředek</t>
  </si>
  <si>
    <t xml:space="preserve">Výkop zeminy ve vnitřních prostorách : </t>
  </si>
  <si>
    <t xml:space="preserve">1.S : </t>
  </si>
  <si>
    <t>1S01 : (19,21*0,12)</t>
  </si>
  <si>
    <t>1S02 : (16,62*0,12)</t>
  </si>
  <si>
    <t>1S03 : (23,15*0,12)</t>
  </si>
  <si>
    <t>1S05 : (17,25*0,12)</t>
  </si>
  <si>
    <t>1S06 : (4,9*0,12)</t>
  </si>
  <si>
    <t>161101501R00</t>
  </si>
  <si>
    <t>Svislé přemístění výkopku nošením z horniny 1 až 4</t>
  </si>
  <si>
    <t xml:space="preserve"> bez naložení, avšak s vyprázdněním nádoby na hromady nebo do dopravního prostředku, na každých třeba i započatých 3 m výšky,</t>
  </si>
  <si>
    <t xml:space="preserve">Svislé přemístění zeminy : </t>
  </si>
  <si>
    <t>Odkaz na mn. položky pořadí 6 : 9,73560</t>
  </si>
  <si>
    <t>Odkaz na mn. položky pořadí 5 : 15,94470</t>
  </si>
  <si>
    <t>162701105R00</t>
  </si>
  <si>
    <t>Vodorovné přemístění výkopku z horniny 1 až 4, na vzdálenost přes 9 000  do 10 000 m</t>
  </si>
  <si>
    <t>po suchu, bez naložení výkopku, avšak se složením bez rozhrnutí, zpáteční cesta vozidla.</t>
  </si>
  <si>
    <t xml:space="preserve">Odvoz zeminy na skládku : </t>
  </si>
  <si>
    <t>162701109R00</t>
  </si>
  <si>
    <t>Vodorovné přemístění výkopku příplatek k ceně za každých dalších i započatých 1 000 m přes 10 000 m  z horniny 1 až 4</t>
  </si>
  <si>
    <t xml:space="preserve">Příplatek za vod. přemístění : </t>
  </si>
  <si>
    <t>Odkaz na mn. položky pořadí 8 : 14,88289*10</t>
  </si>
  <si>
    <t>162201203R00</t>
  </si>
  <si>
    <t>Vodorovné přemístění výkopku nošením z horniny 1 až 4, kolečkem, na vzdálenost do 10 m</t>
  </si>
  <si>
    <t>bez naložení, avšak s vyprázdněním nádoby na hromadu nebo do dopravního prostředku,</t>
  </si>
  <si>
    <t xml:space="preserve">Vodorovné přemístění zeminy : </t>
  </si>
  <si>
    <t>162201210R00</t>
  </si>
  <si>
    <t>Vodorovné přemístění výkopku nošením příplatek za každých dalších 10 m  z horniny 1 až 4, kolečkem</t>
  </si>
  <si>
    <t xml:space="preserve">Příplatek za vodor. dopravu : </t>
  </si>
  <si>
    <t>167101101R00</t>
  </si>
  <si>
    <t>Nakládání, skládání, překládání neulehlého výkopku nakládání výkopku  do 100 m3, z horniny 1 až 4</t>
  </si>
  <si>
    <t xml:space="preserve">Nakládání zeminy k odvozu : </t>
  </si>
  <si>
    <t>171201201R00</t>
  </si>
  <si>
    <t>Uložení sypaniny na dočasnou skládku tak, že na 1 m2 plochy připadá přes 2 m3 výkopku nebo ornice</t>
  </si>
  <si>
    <t xml:space="preserve">Uložení zeminy pro zpětný zásyp : </t>
  </si>
  <si>
    <t>174101102R00</t>
  </si>
  <si>
    <t>Zásyp sypaninou se zhutněním v uzavřených prostorách s urovnáním povrchu zásypu s ručním zhutněním</t>
  </si>
  <si>
    <t>z jakékoliv horniny s uložením výkopku po vrstvách,</t>
  </si>
  <si>
    <t xml:space="preserve">Zpětný zásyp zeminy : </t>
  </si>
  <si>
    <t>199000002R00</t>
  </si>
  <si>
    <t>Poplatky za skládku horniny 1- 4, skupina 17 05 04 z Katalogu odpadů</t>
  </si>
  <si>
    <t xml:space="preserve">Poplatek za skladku zeminy : </t>
  </si>
  <si>
    <t>963016111R00</t>
  </si>
  <si>
    <t>Demontáž sádrokartonových a sádrovláknitých podhledů z desek bez minerální izolace, na jednoduché ocelové konstrukci, 1x opláštěné tl. 12,5 mm</t>
  </si>
  <si>
    <t>801-3</t>
  </si>
  <si>
    <t xml:space="preserve">Demontáž podhledu : </t>
  </si>
  <si>
    <t xml:space="preserve">přístavba : </t>
  </si>
  <si>
    <t>Odkaz na mn. položky pořadí 72 : 6,75500</t>
  </si>
  <si>
    <t>113108310R00</t>
  </si>
  <si>
    <t>Odstranění podkladů nebo krytů živičných, v ploše jednotlivě do 50 m2, tloušťka vrstvy 100 mm</t>
  </si>
  <si>
    <t xml:space="preserve">Bourání živičných povrchů : </t>
  </si>
  <si>
    <t>před hlavním vchodem : (20,345*2,53)</t>
  </si>
  <si>
    <t>919735112R00</t>
  </si>
  <si>
    <t>Řezání stávajících krytů nebo podkladů živičných, hloubky přes 50 do 100 mm</t>
  </si>
  <si>
    <t>m</t>
  </si>
  <si>
    <t>včetně spotřeby vody</t>
  </si>
  <si>
    <t xml:space="preserve">Řezání asfaltu : </t>
  </si>
  <si>
    <t>před hlavním vchodem : (20,345+2,53*2)</t>
  </si>
  <si>
    <t>913      R00</t>
  </si>
  <si>
    <t>Hzs - Stavební dělník</t>
  </si>
  <si>
    <t>h</t>
  </si>
  <si>
    <t>Prav.M</t>
  </si>
  <si>
    <t>POL10_</t>
  </si>
  <si>
    <t xml:space="preserve">HZS : </t>
  </si>
  <si>
    <t>Nezměřitelné bourací práce : 150</t>
  </si>
  <si>
    <t>Vyklízení objektu : 70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</si>
  <si>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</si>
  <si>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</si>
  <si>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</si>
  <si>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Bourání příček : </t>
  </si>
  <si>
    <t>201,202,203 : (1,55*2)*3+(1,2*3)+(1,25*3)+(1,3*3)-(0,9*2*4+0,8*2)</t>
  </si>
  <si>
    <t>212 : (3,1*3)</t>
  </si>
  <si>
    <t xml:space="preserve">půda : </t>
  </si>
  <si>
    <t>(1,88+2,45)*1,65+(1,625+4,9+3,95*2+4,5+2,45+5,5)*3-(0,9*1,825*2)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</si>
  <si>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</si>
  <si>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</si>
  <si>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</si>
  <si>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Bourání zdiva : </t>
  </si>
  <si>
    <t xml:space="preserve">1S - bourání zdegranovaného zdiva - předpoklad 30 % : </t>
  </si>
  <si>
    <t>1S01 : ((12,57*2+1,18*2)*2,1+(0,3*2+0,66+0,3*2+0,8+1,07+2*0,68)*2,1-(1,1*1,55*2+1,3*1,47+0,9*1,47))*0,3*0,14</t>
  </si>
  <si>
    <t>1S02 : ((2,8*2+5,605*2+1,415+2*0,7)*2,1+(0,3*2+0,65+1,21+2*0,68+0,95+2*0,68)*2,1-(1,1*1,55))*0,3*0,14</t>
  </si>
  <si>
    <t>1S03 : ((5,605*2+5,69*2+1,28+0,52*2+(1,22+2*0,6)*2)*2,1+(1,43+2*0,76*2)*1,6-(1,1*1,55+0,9*2,1))*0,3*0,14</t>
  </si>
  <si>
    <t>1S04 : ((3,02*2+3*2+1,42+2*0,4+0,6+2*0,72)*2,1-(0,9*2,1))*0,3*0,14</t>
  </si>
  <si>
    <t>1S05 : ((5,605*2+2,905*2+1,1+2*0,5+(1,07+2*0,5)*2)*2,1-(1,3*2,1))*0,3*0,14</t>
  </si>
  <si>
    <t>1S06 : ((1,77*2+2,8*2+0,65+2*0,53+1,39+2*0,34+0,68+0,34)*2,1-(0,9*1,47))*0,3*0,14</t>
  </si>
  <si>
    <t>Schodiště : ((1,22*2)*0,486+(1,26*6)*0,486+(1,2*4)*0,486)*0,3*0,14</t>
  </si>
  <si>
    <t>1S01 - prostup pro větrací potrubí : (0,46*0,21*2,1)</t>
  </si>
  <si>
    <t xml:space="preserve">1.NP : </t>
  </si>
  <si>
    <t>103 (okno) : (0,42*1,3)*0,88</t>
  </si>
  <si>
    <t>104+ výřez parapetu : (0,8*2,8)*0,5+(0,85*0,88*1,02)</t>
  </si>
  <si>
    <t>105 : (3,425*2,8)*0,5+(0,9*0,3)*2,8-(1,24*2,16)*0,5</t>
  </si>
  <si>
    <t>106 : (1,106*2,35)*0,15</t>
  </si>
  <si>
    <t>107 : (1,1*2,35)*0,25</t>
  </si>
  <si>
    <t>108 (výřez parapetu) : (0,85*0,595*1,02)</t>
  </si>
  <si>
    <t xml:space="preserve">2.NP : </t>
  </si>
  <si>
    <t>205 : (0,45*2,6*0,36)+(0,2*0,65*2,6)</t>
  </si>
  <si>
    <t>204 (výřez parapetu) : (0,44*0,47*0,2)</t>
  </si>
  <si>
    <t>207 : (4,15*3)*0,35</t>
  </si>
  <si>
    <t>208 : (5,95*3)*0,2-(0,9*2)*0,2</t>
  </si>
  <si>
    <t>209 : (0,97*2,635*0,35)*2</t>
  </si>
  <si>
    <t>213 : (0,97*2,635*0,23)</t>
  </si>
  <si>
    <t>215 : (1,05*0,66*1,86)+(0,97*2,635*0,28)+(1,2*2,135*0,25)</t>
  </si>
  <si>
    <t>216 (výřez parapetu) : (1,15*0,51*0,88)</t>
  </si>
  <si>
    <t>Shodiště na půdu - zasekání do zdiva : (1,41+4,38)*0,15*0,3</t>
  </si>
  <si>
    <t>963015141R00</t>
  </si>
  <si>
    <t>Demontáž prefabrikovaných krycích desek o hmotnosti do 0,5 t</t>
  </si>
  <si>
    <t>kus</t>
  </si>
  <si>
    <t>kanálů, šachet a žump, manipulace s deskami do vzdálenosti 8 m od osy kanálu, očištění nebo vysekání betonu kolem závěsných ok pro zachycení háků zvedacího mechanizmu,</t>
  </si>
  <si>
    <t xml:space="preserve">Demontáž venkovního schodiště : </t>
  </si>
  <si>
    <t>963031434R00</t>
  </si>
  <si>
    <t>Bourání cihelných kleneb na jakoukoliv maltu vápenou nebo vápenocementovou, tloušťky do 300 mm</t>
  </si>
  <si>
    <t>včetně pomocného lešení o výšce podlahy do 1900 mm a pro zatížení do 1,5 kPa  (150 kg/m2),</t>
  </si>
  <si>
    <t xml:space="preserve">Bourání kleneb : </t>
  </si>
  <si>
    <t>1S01 : (19,21*1,15)*0,3</t>
  </si>
  <si>
    <t>1S02 : (16,62*1,15)*0,3</t>
  </si>
  <si>
    <t>1S03 : (23,15*1,15)*0,3</t>
  </si>
  <si>
    <t>1S04 : (8,89*1,15)*0,3</t>
  </si>
  <si>
    <t>1S05 : (17,25*1,15)*0,3</t>
  </si>
  <si>
    <t>1S06 : (4,9*1,15)*0,3</t>
  </si>
  <si>
    <t xml:space="preserve">Strop nad 2.NP : </t>
  </si>
  <si>
    <t>201 : 13,4</t>
  </si>
  <si>
    <t>Klenba - schodiště na půdu : (1,41*0,5)</t>
  </si>
  <si>
    <t>964073341R00</t>
  </si>
  <si>
    <t>Vybourání válcovaných nosníků uložených ve zdivu cihelném, délky do 6 m, hmotnosti do 55 kg/m</t>
  </si>
  <si>
    <t>t</t>
  </si>
  <si>
    <t>včetně pomocného lešení o výšce podlahy do 1900 mm a pro zatížení do 1,5 kPa  (150 kg/m2)</t>
  </si>
  <si>
    <t xml:space="preserve">Bourání ocelových nosníku : </t>
  </si>
  <si>
    <t xml:space="preserve">Nad 1.NP : </t>
  </si>
  <si>
    <t>V4 I 200 : (2*6,8*26,3)*0,001</t>
  </si>
  <si>
    <t>965042141R00</t>
  </si>
  <si>
    <t>Bourání podkladů pod dlažby nebo litých celistvých dlažeb a mazanin  betonových nebo z litého asfaltu, tloušťky do 100 mm, plochy přes 4 m2</t>
  </si>
  <si>
    <t xml:space="preserve">Bourání betonové mazaniny : </t>
  </si>
  <si>
    <t>1S01 : (19,21*0,08)</t>
  </si>
  <si>
    <t>1S02 : (16,62*0,08)</t>
  </si>
  <si>
    <t>1S03 : (23,15*0,08)</t>
  </si>
  <si>
    <t>1S05 : (17,25*0,08)</t>
  </si>
  <si>
    <t>1S06 : (4,9*0,08)</t>
  </si>
  <si>
    <t>Schodiště : (1,22*2)*0,486*0,08+(1,26*6)*0,46*0,08+(1,8+0,32+4*0,183)*0,08</t>
  </si>
  <si>
    <t>101 : (3,63*0,08)</t>
  </si>
  <si>
    <t>102 : (11,51*0,08)</t>
  </si>
  <si>
    <t>103 : (1,96*0,08)</t>
  </si>
  <si>
    <t>110 : (1,53*0,08)</t>
  </si>
  <si>
    <t>965043331R00</t>
  </si>
  <si>
    <t>Bourání podkladů pod dlažby nebo litých celistvých dlažeb a mazanin  betonových s potěrem nebo teracem, tloušťky do 100 mm, plochy do 4 m2</t>
  </si>
  <si>
    <t xml:space="preserve">Bourání podkladu : </t>
  </si>
  <si>
    <t xml:space="preserve">podlaha půda : </t>
  </si>
  <si>
    <t xml:space="preserve">Odstranění násypu : </t>
  </si>
  <si>
    <t>201 : 5,38*0,02</t>
  </si>
  <si>
    <t>202 : 4,64*0,02</t>
  </si>
  <si>
    <t>203 : 3,22*0,02</t>
  </si>
  <si>
    <t>204 : 3,22*0,02</t>
  </si>
  <si>
    <t>205 : 19,27*0,02</t>
  </si>
  <si>
    <t>206 : 4,9*0,02</t>
  </si>
  <si>
    <t>207 : 19,41*0,02</t>
  </si>
  <si>
    <t>208 : 17,97*0,02</t>
  </si>
  <si>
    <t>209 : 18,03*0,02</t>
  </si>
  <si>
    <t>210 : 19,17*0,02</t>
  </si>
  <si>
    <t>211 : 16,02*0,02</t>
  </si>
  <si>
    <t>212 : 5,05*0,02</t>
  </si>
  <si>
    <t>213 : 24,48*0,02</t>
  </si>
  <si>
    <t>214 : 15,58*0,02</t>
  </si>
  <si>
    <t>215 : 10,52*0,02</t>
  </si>
  <si>
    <t>216 1/2 : 4,13*0,02</t>
  </si>
  <si>
    <t>965081813R00</t>
  </si>
  <si>
    <t>Bourání podlah teracových nebo čedičových dlaždic, tloušťky do 30 mm, plochy přes 1 m2</t>
  </si>
  <si>
    <t>bez podkladního lože, s jakoukoliv výplní spár</t>
  </si>
  <si>
    <t xml:space="preserve">Bourání teracové dlažby : </t>
  </si>
  <si>
    <t>201 : 5,38</t>
  </si>
  <si>
    <t xml:space="preserve">podlaha půda - půdovky : </t>
  </si>
  <si>
    <t>202 : 4,64</t>
  </si>
  <si>
    <t>203 : 3,22</t>
  </si>
  <si>
    <t>204 : 3,22</t>
  </si>
  <si>
    <t>205 : 19,27</t>
  </si>
  <si>
    <t>206 : 4,9</t>
  </si>
  <si>
    <t>207 : 19,41</t>
  </si>
  <si>
    <t>208 : 17,97</t>
  </si>
  <si>
    <t>209 : 18,03</t>
  </si>
  <si>
    <t>210 : 19,17</t>
  </si>
  <si>
    <t>211 : 16,02</t>
  </si>
  <si>
    <t>212 : 5,05</t>
  </si>
  <si>
    <t>213 : 24,48</t>
  </si>
  <si>
    <t>214 : 15,58</t>
  </si>
  <si>
    <t>215 : 10,52</t>
  </si>
  <si>
    <t>216 1/2 : 4,13</t>
  </si>
  <si>
    <t>965082941R00</t>
  </si>
  <si>
    <t>Odstranění násypu pod podlahami a ochranného na střechách tloušťky přes 200 mm, jakékoliv plochy</t>
  </si>
  <si>
    <t>104 : 17,22*0,13</t>
  </si>
  <si>
    <t>105 : 19,72*0,13</t>
  </si>
  <si>
    <t>106 : 54,9*0,13</t>
  </si>
  <si>
    <t>107 : 46,62*0,13</t>
  </si>
  <si>
    <t>201 : 5,38*0,06</t>
  </si>
  <si>
    <t>202 : 4,64*0,06</t>
  </si>
  <si>
    <t>203 : 3,22*0,06</t>
  </si>
  <si>
    <t>204 : 3,22*0,06</t>
  </si>
  <si>
    <t>205 : 19,27*0,06</t>
  </si>
  <si>
    <t>206 : 4,9*0,06</t>
  </si>
  <si>
    <t>207 : 19,41*0,06</t>
  </si>
  <si>
    <t>208 : 17,97*0,06</t>
  </si>
  <si>
    <t>209 : 18,03*0,06</t>
  </si>
  <si>
    <t>210 : 19,17*0,06</t>
  </si>
  <si>
    <t>211 : 16,02*0,06</t>
  </si>
  <si>
    <t>212 : 5,05*0,06</t>
  </si>
  <si>
    <t>213 : 24,48*0,06</t>
  </si>
  <si>
    <t>214 : 15,58*0,06</t>
  </si>
  <si>
    <t>215 : 10,52*0,06</t>
  </si>
  <si>
    <t>216 1/2 : 4,13*0,06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</si>
  <si>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</si>
  <si>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</si>
  <si>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</si>
  <si>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Přisekání ostění : </t>
  </si>
  <si>
    <t>((0,9+2*1,55)*2+(1,3+2*1,47)+(0,8+2*1,47)+(0,8+2*1,97))*0,15</t>
  </si>
  <si>
    <t xml:space="preserve">1.NP - po bourání dveří : </t>
  </si>
  <si>
    <t>(1,025+2*2,05)*0,15</t>
  </si>
  <si>
    <t>((1,24+2*2,16)*2+(1,33+2*2,62)*2)*0,15</t>
  </si>
  <si>
    <t>((0,82+2*2)+(0,8+2*1,97)+(0,8+2*2,05)+(0,7+2*2,05)+(0,8+2*1,6))*0,15</t>
  </si>
  <si>
    <t>(1,24+2*2,16)*2*0,15</t>
  </si>
  <si>
    <t>(0,82+2*2+0,8+2*1,97)*0,15</t>
  </si>
  <si>
    <t>(1,27+2*2,16+1,24+2*2,16+1,21+2*2+0,93*2,03)*0,15</t>
  </si>
  <si>
    <t>((1,27+2*2,16)+(1,24+2*2,16)+(1,21+2*2))*0,15</t>
  </si>
  <si>
    <t xml:space="preserve">Okna : </t>
  </si>
  <si>
    <t>(1,77*2)*0,6</t>
  </si>
  <si>
    <t>(1,2+3*2)*0,15</t>
  </si>
  <si>
    <t>(0,8+2,02*2)*0,15</t>
  </si>
  <si>
    <t>(1,1+2,135*2)*0,15</t>
  </si>
  <si>
    <t>(0,97+2,135*2)*0,15*2</t>
  </si>
  <si>
    <t>(0,75*2)</t>
  </si>
  <si>
    <t>968061113R00</t>
  </si>
  <si>
    <t>Vyvěšení nebo zavěšení dřevěných křídel oken, plochy přes 1,5 m2</t>
  </si>
  <si>
    <t>oken, dveří a vrat, s uložením a opětovným zavěšením po provedení stavebních změn,</t>
  </si>
  <si>
    <t xml:space="preserve">Vyvěšení okenních křídel : </t>
  </si>
  <si>
    <t>1.NP : (2+1+1+3+6)*2+1</t>
  </si>
  <si>
    <t>2.NP : (2+1+1+1+2+6)*2+2</t>
  </si>
  <si>
    <t>968061125R00</t>
  </si>
  <si>
    <t>Vyvěšení nebo zavěšení dřevěných křídel dveří, plochy do 2 m2</t>
  </si>
  <si>
    <t xml:space="preserve">Vyvěšení dveřních křídel : </t>
  </si>
  <si>
    <t>1.S : 6</t>
  </si>
  <si>
    <t>1.NP : 23</t>
  </si>
  <si>
    <t>2.NP : 18</t>
  </si>
  <si>
    <t>Půda : 2</t>
  </si>
  <si>
    <t>968062246R00</t>
  </si>
  <si>
    <t>Vybourání dřevěných rámů oken jednoduchých, plochy do 4 m2</t>
  </si>
  <si>
    <t xml:space="preserve">Bourání oken : </t>
  </si>
  <si>
    <t>1.NP : (1,16*1,77*2+0,55*1,7+1,12*1,77+1,18*1,77+1,12*1,78*3+1,75*1,85*6)</t>
  </si>
  <si>
    <t>2.NP : (1,01*1,86*2+1,1*1,86+1,15*1,35+0,57*0,88+1,02*1,86+0,55*0,81+1,06*1,82*2+1,06*1,83*6)</t>
  </si>
  <si>
    <t>968062455R00</t>
  </si>
  <si>
    <t>Vybourání dřevěných rámů dveřních zárubní, plochy do 2 m2</t>
  </si>
  <si>
    <t xml:space="preserve">Vybourání dřevěných zárubní : </t>
  </si>
  <si>
    <t>(0,9*1,55*2+1,3*1,47+0,8*1,47+0,8*1,97)</t>
  </si>
  <si>
    <t>(1,025*2,05)</t>
  </si>
  <si>
    <t>Dveře v dř. příčce : (0,9*2)*1</t>
  </si>
  <si>
    <t>968062456R00</t>
  </si>
  <si>
    <t>Vybourání dřevěných rámů dveřních zárubní, plochy přes 2 m2</t>
  </si>
  <si>
    <t>(1,24*2,16)*2+(1,33*2,62)*2</t>
  </si>
  <si>
    <t>968072455R00</t>
  </si>
  <si>
    <t>Vybourání a vyjmutí kovových rámů a rolet rámů, včetně pomocného lešení o výšce podlahy do 1900 mm a pro zatížení do 1,5 kPa  (150 kg/m2) dveřních zárubní, plochy do 2 m2</t>
  </si>
  <si>
    <t xml:space="preserve">Vybourání ocelových zárubní : </t>
  </si>
  <si>
    <t>1.NP : (0,82*2+0,8*1,97+0,8*2,05+0,7*2,05+0,8*1,6+0,93*2,03+0,8*1,6)</t>
  </si>
  <si>
    <t>2.NP : (0,8*2*10+1*2,09+0,9*2+0,6*2+0,7*2+0,84*2,04+0,65*2)</t>
  </si>
  <si>
    <t>Půda : (0,9*1,825)*2</t>
  </si>
  <si>
    <t>968072456R00</t>
  </si>
  <si>
    <t>Vybourání a vyjmutí kovových rámů a rolet rámů, včetně pomocného lešení o výšce podlahy do 1900 mm a pro zatížení do 1,5 kPa  (150 kg/m2) dveřních zárubní, plochy přes 2 m2</t>
  </si>
  <si>
    <t>1.NP : (1,27*2,16+1,24*2,16+1,21*2)</t>
  </si>
  <si>
    <t>2.NP : (1,09*2,16)</t>
  </si>
  <si>
    <t>968095002R00</t>
  </si>
  <si>
    <t xml:space="preserve">Vybourání vnitřních parapetů dřevěných, šířky do 50 cm,  </t>
  </si>
  <si>
    <t xml:space="preserve">Bourání vnitřních parapetu : </t>
  </si>
  <si>
    <t>1.NP : (1,77*2+0,55+1,12+1,18+1,12*3+1,75*6)</t>
  </si>
  <si>
    <t>2.NP : (1,01*2+1,1+1,15+0,57+1,02+0,55+1,06*2+1,06*6)</t>
  </si>
  <si>
    <t>970031200R00</t>
  </si>
  <si>
    <t>Jádrové vrtání, kruhové prostupy v cihelném zdivu jádrové vrtání, do D 200 mm</t>
  </si>
  <si>
    <t xml:space="preserve">Jadrové vrty ve zdivu - pro VZT potrubí : </t>
  </si>
  <si>
    <t>1.NP : 4,6</t>
  </si>
  <si>
    <t>2.NP : 6</t>
  </si>
  <si>
    <t>970231200R00</t>
  </si>
  <si>
    <t>Řezání cihelného zdiva hloubka řezu 200 mm</t>
  </si>
  <si>
    <t xml:space="preserve">Řezání cihelného zdiva pro vybourání : </t>
  </si>
  <si>
    <t>102 : (0,98+2,03*2)</t>
  </si>
  <si>
    <t>104 : (2,8)*1</t>
  </si>
  <si>
    <t>105 : (2,8+0,91)*1</t>
  </si>
  <si>
    <t>106 : (1,106*2+2*2,35)</t>
  </si>
  <si>
    <t>201,202,203 : (1,55*2+2*3)*2+(1,2*2+2*3)+(1,25*2+2*3)+(1,3*2+2*3)</t>
  </si>
  <si>
    <t>204 (výřez parapetu) : (0,44+2*0,47)</t>
  </si>
  <si>
    <t>212 : (3,1*2+2*3)</t>
  </si>
  <si>
    <t>970231300R00</t>
  </si>
  <si>
    <t>Řezání cihelného zdiva hloubka řezu 300 mm</t>
  </si>
  <si>
    <t>107 : (1,1*2+2*2,35)</t>
  </si>
  <si>
    <t>205 : (2*2,6)</t>
  </si>
  <si>
    <t>213 : (0,97*2+2*2,635)</t>
  </si>
  <si>
    <t>215 : (0,97*2+2*2,635)+(1,2*2+2*2,135)</t>
  </si>
  <si>
    <t>208/209 : (5,95*2+2*3)</t>
  </si>
  <si>
    <t>970231400R00</t>
  </si>
  <si>
    <t>Řezání cihelného zdiva hloubka řezu 400 mm</t>
  </si>
  <si>
    <t xml:space="preserve">svislé + vodorovné řezy : </t>
  </si>
  <si>
    <t>103 (okno) : (1,3)*2+0,88</t>
  </si>
  <si>
    <t>104+ výřez parapetu : (2,8)*1+0,9*2+(0,85*2+1,12)*2</t>
  </si>
  <si>
    <t>105 : (2,8*2+4,15*2)</t>
  </si>
  <si>
    <t>108 (výřez parapetu) : (0,85*2+1,12)*2</t>
  </si>
  <si>
    <t>205 : (2,6+0,42)</t>
  </si>
  <si>
    <t>207 : (4,15*2+2*3)</t>
  </si>
  <si>
    <t>209 : (0,97*2+2*2,635)*2</t>
  </si>
  <si>
    <t>215 : (1,05*2+2*1,86)*2</t>
  </si>
  <si>
    <t>216 (výřez parapetu) : (1,15+2*0,51)*2</t>
  </si>
  <si>
    <t>971033381R00</t>
  </si>
  <si>
    <t>Vybourání otvorů ve zdivu cihelném z jakýchkoliv cihel pálených  na jakoukoliv maltu vápenou nebo vápenocementovou, plochy do 0,09 m2, tloušťky do 900 mm</t>
  </si>
  <si>
    <t>základovém nebo nadzákladovém,</t>
  </si>
  <si>
    <t>Včetně pomocného lešení o výšce podlahy do 1900 mm a pro zatížení do 1,5 kPa  (150 kg/m2).</t>
  </si>
  <si>
    <t>POP</t>
  </si>
  <si>
    <t xml:space="preserve">Vybourání otvoru : </t>
  </si>
  <si>
    <t>1S06 : 1</t>
  </si>
  <si>
    <t>Odvětrání iglu : 3+2</t>
  </si>
  <si>
    <t xml:space="preserve">odvětrání : </t>
  </si>
  <si>
    <t>205+206 : 2</t>
  </si>
  <si>
    <t>973031325R00</t>
  </si>
  <si>
    <t>Vysekání v cihelném zdivu výklenků a kapes kapes na jakoukoliv maltu vápennou nebo vápenocementovou, plochy do 0,1 m2, hloubky do 300 mm</t>
  </si>
  <si>
    <t xml:space="preserve">Vysekání kapes : </t>
  </si>
  <si>
    <t xml:space="preserve">1S : </t>
  </si>
  <si>
    <t>1S04 : (2,1*2)/0,5</t>
  </si>
  <si>
    <t>schodiště : (2,1*2)/0,5</t>
  </si>
  <si>
    <t xml:space="preserve">Strop nad 1.NP : </t>
  </si>
  <si>
    <t>104 : 6</t>
  </si>
  <si>
    <t>106 : 14</t>
  </si>
  <si>
    <t>107/108 : 5*2</t>
  </si>
  <si>
    <t>109 : 7*2</t>
  </si>
  <si>
    <t>průvlak : 2</t>
  </si>
  <si>
    <t xml:space="preserve">Strop nad 2. NP : </t>
  </si>
  <si>
    <t>9*2</t>
  </si>
  <si>
    <t xml:space="preserve">provázaní zdiva : </t>
  </si>
  <si>
    <t>105 : (1,7*3)/0,5</t>
  </si>
  <si>
    <t>106 : (2*1,75)/0,5</t>
  </si>
  <si>
    <t>208 : (1,86*3)/0,5</t>
  </si>
  <si>
    <t>202 : (2)</t>
  </si>
  <si>
    <t>203 : (2,35)/0,5</t>
  </si>
  <si>
    <t>214 : (2*1)/0,5</t>
  </si>
  <si>
    <t>976066111R00</t>
  </si>
  <si>
    <t>Vybourání dřevěných konstrukcí schránek pro svinovací rolety nebo firemní štíty</t>
  </si>
  <si>
    <t xml:space="preserve">Demontáž dřevěných schránek na fasádě : </t>
  </si>
  <si>
    <t>976082131R00</t>
  </si>
  <si>
    <t>Vybourání madel, objímek, rámů, mříží apod. objímek, držáků, věšáků, záclonových konzol, lustrových skob apod.  ze zdiva cihelného</t>
  </si>
  <si>
    <t xml:space="preserve">Demontáž stávajících prvků na fasádě : </t>
  </si>
  <si>
    <t>(tabule, cedule..) : 25</t>
  </si>
  <si>
    <t>978011191R00</t>
  </si>
  <si>
    <t>Otlučení omítek vápenných nebo vápenocementových vnitřních s vyškrabáním spár, s očištěním zdiva stropů, v rozsahu do 100 %</t>
  </si>
  <si>
    <t xml:space="preserve">Otlučení omítek stropů : </t>
  </si>
  <si>
    <t xml:space="preserve">1.S + 10/15 % za klenbový strop : </t>
  </si>
  <si>
    <t>1S01 : (19,21*1,10)</t>
  </si>
  <si>
    <t>1S02 : (16,62*1,10)</t>
  </si>
  <si>
    <t>1S03 : (23,15*1,15)</t>
  </si>
  <si>
    <t>1S04 : (8,89*1,15)</t>
  </si>
  <si>
    <t>1S05 : (17,25*1,1)</t>
  </si>
  <si>
    <t>1S06 : (4,9*1,1)</t>
  </si>
  <si>
    <t xml:space="preserve">1.NP + 15 % za klenbový strop : </t>
  </si>
  <si>
    <t>101 : (3,63*1,15)</t>
  </si>
  <si>
    <t>102 : (11,51*1,15)</t>
  </si>
  <si>
    <t>103 : (1,96*1,15)</t>
  </si>
  <si>
    <t>108 : (24,96*1,15)</t>
  </si>
  <si>
    <t>978013191R00</t>
  </si>
  <si>
    <t>Otlučení omítek vápenných nebo vápenocementových vnitřních s vyškrabáním spár, s očištěním zdiva stěn, v rozsahu do 100 %</t>
  </si>
  <si>
    <t xml:space="preserve">Otlučení omítek : </t>
  </si>
  <si>
    <t>1S01 : (12,57*2+1,18*2)*2,1+(0,3*2+0,66+0,3*2+0,8+1,07+2*0,68)*2,1-(1,1*1,55*2+1,3*1,47+0,9*1,47)</t>
  </si>
  <si>
    <t>1S02 : (2,8*2+5,605*2+1,415+2*0,7)*2,1+(0,3*2+0,65+1,21+2*0,68+0,95+2*0,68)*2,1-(1,1*1,55)</t>
  </si>
  <si>
    <t>1S03 : (5,605*2+5,69*2+1,28+0,52*2+(1,22+2*0,6)*2)*2,1+(1,43+2*0,76*2)*1,6-(1,1*1,55+0,9*2,1)</t>
  </si>
  <si>
    <t>1S04 : (3,02*2+3*2+1,42+2*0,4+0,6+2*0,72)*2,1-(0,9*2,1)</t>
  </si>
  <si>
    <t>1S05 : (5,605*2+2,905*2+1,1+2*0,5+(1,07+2*0,5)*2)*2,1-(1,3*2,1)</t>
  </si>
  <si>
    <t>1S06 : (1,77*2+2,8*2+0,65+2*0,53+1,39+2*0,34+0,68+0,34)*2,1-(0,9*1,47)</t>
  </si>
  <si>
    <t>Shodiště 1S : (1,9+2+0,66+1,21+1,52+0,82*2)*2,1</t>
  </si>
  <si>
    <t>Mezisoučet</t>
  </si>
  <si>
    <t>101 : (1,67*2+2,5*2)*2,8-(1,67*2,62*2)</t>
  </si>
  <si>
    <t>102+ostění dveří : (8,19*2+1,32*2)*2,8-(1,21*2+1,67*2,8+0,96*1,66+0,93*2,03+1,24*2,16+0,8*1,97+1,31*2,8)+(1,28+2*2,2)*0,555</t>
  </si>
  <si>
    <t>103 : (1,635*2+0,91*2)*2,8-(0,8*1,97)</t>
  </si>
  <si>
    <t>104+ostění oken : (5,295*2+3,22*2)*2,8-(0,93*2,03+0,75*2,16+1,12*1,77*2+1,12*1,7)+((1,12+2*1,77)*2+(1,12+2*1,78))*0,7</t>
  </si>
  <si>
    <t>105+ostění oken, dveří : (3,04*2+5,66*2)*2,8-(1,24*2,16+0,75*2,16+1,12*1,78*2+1,75*1,85)+((1,12+2*1,78)*2+1,75+2*1,85)*0,7+(0,75+2*2,16)*0,5</t>
  </si>
  <si>
    <t>106+ostění oken, dveří : (5,66*2+5,95*2+0,6*2)*2,8-(1,75*1,85*2+1,24*2,16*2+0,8*1,97+1*2)+(1,76+2*1,92)*2*0,8+(0,82*2)*2*0,5+(1,75+2*1,92)*0,8+(0,82*2)*0,5+(0,8+2*1,97)*0,55+(1+2*2)*0,55</t>
  </si>
  <si>
    <t>+ostění oken, dveří : (5,66*2+2,84*2)*2,8-(1,75*1,92+0,8*1,97+1*2+1,24*2,16+1,27*2,16+1,106*2,05)+(1,24+2*2,16)*0,85+(1,27+2*2,16)*0,85</t>
  </si>
  <si>
    <t>107+ostění oken, dveří : (6,54+6,434+7,038+6,415+0,55*2)*2,8-(1,75*1,85*2+0,82*2+1,1*2+1,27*2,16+1,24*2,16)+(1,83+2*1,92)*2*0,8+(0,82*2)*2*0,5+(0,82+2*2)*0,53</t>
  </si>
  <si>
    <t>108+ostění oken, dveří : (2,792+2,82+4,11*2+0,5*2)*2,8-(1*1,8+1*2,05+0,82*2)+(1,16+2*1,77)*0,8+(0,82*2)*0,5+(1,21+2*2)*0,85</t>
  </si>
  <si>
    <t>(3,15*2+3,475*2)*2,8-(1,05*1,8+1*2,05+1,21*2)+(1,16+2*1,77)*0,4+(0,96+2*1,66)*0,66</t>
  </si>
  <si>
    <t>110 : (1,2+1,5+0,38+1,27)*2-(0,96*1,7)+(0,96+2*0,65)*0,66</t>
  </si>
  <si>
    <t>109+216+půda : (1,95+3,41+0,87*2+1,25+1,5+1,3+0,67)*2,8+(5,78*2+1,75*2)*3-(1,1*1,86+1,15*1,86+1,31*3+1,31*2,8)+(15,53)*3,5-(1,1*3,5)</t>
  </si>
  <si>
    <t>110 : (1,2+1,5+0,38+1,27)*2,8-(0,96*1,66)+(0,96+2*1,66)*0,65</t>
  </si>
  <si>
    <t>201 : (3,05*2+1,55*2)*3-(1*2+0,9*2+1,3*3)+(0,5*2+1,25*2)*3-0,9*2</t>
  </si>
  <si>
    <t>202 : (2,73*2+1,55*2)*3-(1*2*2+1,1*2)+(0,5*2+1,21*2)*3-1*2</t>
  </si>
  <si>
    <t>203 : (1,65*2+2,06*2)*3-(0,9*2*2+0,7*2)+(0,9+2*2)*0,3</t>
  </si>
  <si>
    <t>204 : (1,48*2+2,31*2)*3-(0,7*2+0,57*0,88)+(0,57+0,88*2)*0,15</t>
  </si>
  <si>
    <t>205 : (5,1*2+3,4*2)*3-(0,9*2*2+0,8*2+1,02*1,86+1,06*1,82)+(0,8+2*2)*0,55</t>
  </si>
  <si>
    <t>206 : (1,95*2+2,25*2)*2,5-(0,8*2+0,55*0,81)+(0,8+2*2)*0,67+(0,55+0,81*2)*0,2</t>
  </si>
  <si>
    <t>207 : (3,17*2+5,95*2)*3-(0,9*2*2+1,06*1,82+1,06*1,83)+(1,06+0,82*2)*0,7+(1,06+0,83*2)*0,7+(0,25*1*2)*2</t>
  </si>
  <si>
    <t>208 : (3*2+5,95*2)*3-(0,9*2*2+1,06*1,83)+(1,06+0,83*2)*0,7+(0,25*1*2)</t>
  </si>
  <si>
    <t>209 : (3*2+5,95*2)*3-(0,9*2+1,06*1,83)+(1,06+0,83*2)*0,7+(0,25*1*2)</t>
  </si>
  <si>
    <t>210 : (3,1*2+5,95*2)*3-(1,06*1,83+0,94*2+0,75*2+0,9*2)+(1,06+0,83*2)*0,7+(0,25*1*2)+(0,9+2*2)*2*0,75+(0,75+2*2)*0,75</t>
  </si>
  <si>
    <t>211 : (3,1*2+5*2)*3-(0,9*2+0,94*2+1,06*1,83)+(1,06+0,83*2)*0,7+(0,25*1*2)+(0,9+2*2)*0,25</t>
  </si>
  <si>
    <t>212 : (3,1*2+1,5*2)*3-(0,75*2)</t>
  </si>
  <si>
    <t>213 : (6,6+2,95+6,8+4,4)*3-(1,06*1,83+0,9*2)+(1,06+0,83*2)*0,7+(0,25*1*2)</t>
  </si>
  <si>
    <t>214 : (4,47+3,36+4,95+3,3)*3-(0,9*2+1,2*2+1,01*1,86)+(1,01+0,86*2)*0,7+(0,25*1*2)+(1,2+2*2)*0,65</t>
  </si>
  <si>
    <t>215 : (3,15*2+3,3*2)*3-(0,9*2+1,01*1,86)+(1,01+0,86*2)*0,7+(0,25*1*2)+(0,9+2*2)*0,25</t>
  </si>
  <si>
    <t>978015241R00</t>
  </si>
  <si>
    <t>Otlučení omítek vápenných nebo vápenocementových vnějších s vyškrabáním spár, s očištěním zdiva  1. až 4. stupni složitosti, v rozsahu do 30 %</t>
  </si>
  <si>
    <t xml:space="preserve">Otlučení vnější omítky - předpoklad do 30% : </t>
  </si>
  <si>
    <t>fasáda : (21,384+13,95+20,345)*(7,65-0,85)+((2,53*2+2,565)*(7-0,85))*2</t>
  </si>
  <si>
    <t>sokl : (20,345+11,42+21,384+2,55*4+2,565*2)*(0,85+0,3)-(1,02+1,025+1,33+1,02+1,76*4)*(0,85)</t>
  </si>
  <si>
    <t>sokl ostění : (2*0,85)*3</t>
  </si>
  <si>
    <t>1.NP (ostění) : ((1,16+2*1,77)+(1,02+2*1,77)+(1,025+2*1,74)+(1,33+2*1,77)+(0,44+2*1,3)+(1,02+2*1,77)+(1,18+2*1,77)+(1,12+2*1,78)*3+(1,75+2*1,85)*6)*0,3</t>
  </si>
  <si>
    <t>2.NP (ostění) : ((1,01+2*1,86)*2+(1,1+2*1,86)+(1,15+2*1,86)+(0,44+2*1,35)+(1,02+2*1,86)+(0,55+2*0,81)+(1,06+2*1,82)*2+(1,06+2*1,83)*6)*0,3</t>
  </si>
  <si>
    <t>klenby podchodu (ostění) : ((1,77+2*2,68)*2+(1,5+2*2,68))*0,3</t>
  </si>
  <si>
    <t>1.NP - otvory : -(1,16*1,77+1,02*1,77+1,025*1,74+1,33*1,77+0,44*1,3+1,02*1,77+1,18*1,77+1,12*1,78*3+1,75*1,85*6)</t>
  </si>
  <si>
    <t>2.NP : -(1,01*1,86*2+1,1*1,86+1,15*1,86+0,44*1,35+1,02*1,86+0,55*0,81+1,06*1,82*2+1,06*1,83*6)</t>
  </si>
  <si>
    <t>klenby podchodu ( vnější + vnitřní) : -(1,77*2,68*2+1,5*2,68)*2</t>
  </si>
  <si>
    <t>978023411R00</t>
  </si>
  <si>
    <t>Vysekání, vyškrábání a vyčištění spár zdiva cihelného  mimo komínového</t>
  </si>
  <si>
    <t xml:space="preserve">Úprava spar cihelného zdiva : </t>
  </si>
  <si>
    <t xml:space="preserve">Stěny : </t>
  </si>
  <si>
    <t>Odkaz na mn. položky pořadí 47 : 1478,63300</t>
  </si>
  <si>
    <t xml:space="preserve">Klenby : </t>
  </si>
  <si>
    <t>Odkaz na mn. položky pořadí 46 : 148,99300</t>
  </si>
  <si>
    <t xml:space="preserve">Vnější stěny 30 % : </t>
  </si>
  <si>
    <t>Odkaz na mn. položky pořadí 48 : 504,99780*0,3</t>
  </si>
  <si>
    <t>Komín na střeše : (0,6*2+0,85*2)*2</t>
  </si>
  <si>
    <t>978036391R00</t>
  </si>
  <si>
    <t>Otlučení vnějších omítek šlechtěných z umělého kamene, v rozsahu do 100 %</t>
  </si>
  <si>
    <t xml:space="preserve">Otlučení stavajícícho terac. soklu : </t>
  </si>
  <si>
    <t>(20,345+11,42+21,384+2,55*2+0,78*2+0,25*2)*(0,85+0,3)-(1,02+1,025+1,33+1,02)*(0,85)*0,9</t>
  </si>
  <si>
    <t>721242804R00</t>
  </si>
  <si>
    <t>Demontáž lapačů střešních splavenin DN 125</t>
  </si>
  <si>
    <t>800-721</t>
  </si>
  <si>
    <t xml:space="preserve">Demontáž lapače střešních splavenin : </t>
  </si>
  <si>
    <t>725110811R00</t>
  </si>
  <si>
    <t>Demontáž klozetů splachovacích</t>
  </si>
  <si>
    <t>soubor</t>
  </si>
  <si>
    <t xml:space="preserve">Demontáž klozetů : </t>
  </si>
  <si>
    <t>1.NP : 1</t>
  </si>
  <si>
    <t>2.NP : 2</t>
  </si>
  <si>
    <t>725210821R00</t>
  </si>
  <si>
    <t>Demontáž umyvadel umyvadel bez výtokových armatur</t>
  </si>
  <si>
    <t xml:space="preserve">Demontáž umyvadel : </t>
  </si>
  <si>
    <t>1.NP : 2</t>
  </si>
  <si>
    <t>2.NP : 3</t>
  </si>
  <si>
    <t>725220851R00</t>
  </si>
  <si>
    <t>Demontáž van včetně obezdívky</t>
  </si>
  <si>
    <t xml:space="preserve">Demontáž van : </t>
  </si>
  <si>
    <t>725330820R00</t>
  </si>
  <si>
    <t>Demontáž výlevek diturvitových</t>
  </si>
  <si>
    <t>bez výtokových armatur a bez nádrže a splachovacího potrubí,</t>
  </si>
  <si>
    <t xml:space="preserve">Demontáž výlevky : </t>
  </si>
  <si>
    <t>725820801R00</t>
  </si>
  <si>
    <t>Demontáž baterií nástěnných do G 3/4"</t>
  </si>
  <si>
    <t xml:space="preserve">Demontáž baterií : </t>
  </si>
  <si>
    <t>1.NP : 3</t>
  </si>
  <si>
    <t>2.NP : 5</t>
  </si>
  <si>
    <t>762214811R00</t>
  </si>
  <si>
    <t>Demontáž schodiště včetně zábradlí s podstupnicemi, šířky do 1,5 m</t>
  </si>
  <si>
    <t>800-762</t>
  </si>
  <si>
    <t xml:space="preserve">Demontáž lehkého schodiště : </t>
  </si>
  <si>
    <t xml:space="preserve">schodiště na půdu : </t>
  </si>
  <si>
    <t>20*(1,1)</t>
  </si>
  <si>
    <t>762331911R00</t>
  </si>
  <si>
    <t>Vázané konstrukce krovů vyřezání střešní vazby  průřezové plochy řeziva do 120 cm2, délky vyřezané části krovu do 3 m</t>
  </si>
  <si>
    <t xml:space="preserve">Vyřezání prvků krovu : </t>
  </si>
  <si>
    <t>Krokve : 4*3</t>
  </si>
  <si>
    <t>Namětky : 43*2,5</t>
  </si>
  <si>
    <t>762331921R00</t>
  </si>
  <si>
    <t>Vázané konstrukce krovů vyřezání střešní vazby  průřezové plochy řeziva přes 120 do 224 cm2, délky vyřezané části krovu do 3 m</t>
  </si>
  <si>
    <t>Pozednice : 1*2,8</t>
  </si>
  <si>
    <t>762331922R00</t>
  </si>
  <si>
    <t>Vázané konstrukce krovů vyřezání střešní vazby  průřezové plochy řeziva přes 120 do 224 cm2, délky vyřezané části krovu přes 3 do 5 m</t>
  </si>
  <si>
    <t>Krokve : 5*4,5</t>
  </si>
  <si>
    <t>762331932R00</t>
  </si>
  <si>
    <t>Vázané konstrukce krovů vyřezání střešní vazby  průřezové plochy řeziva přes 224 do 288 cm2, délky vyřezané části krovu přes 3 do 5 m</t>
  </si>
  <si>
    <t>Sloupky : 2*3,8</t>
  </si>
  <si>
    <t>762331943R00</t>
  </si>
  <si>
    <t>Vázané konstrukce krovů vyřezání střešní vazby  průřezové plochy řeziva přes 288 do 450 cm2, délky vyřezané části krovu přes 5 do 8 m</t>
  </si>
  <si>
    <t>Vazný trám : 1*7</t>
  </si>
  <si>
    <t>762331944R00</t>
  </si>
  <si>
    <t>Vázané konstrukce krovů vyřezání střešní vazby  průřezové plochy řeziva přes 288 do 450 cm2, délky vyřezané části krovu přes 8 m</t>
  </si>
  <si>
    <t>Pozednice : 1*24,7</t>
  </si>
  <si>
    <t>762341811R00</t>
  </si>
  <si>
    <t>Demontáž bednění a laťování bednění střech rovných, obloukových, o sklonu do 60 stupňů včetně všech nadstřešních konstrukcí z prken hrubých</t>
  </si>
  <si>
    <t xml:space="preserve">Demontáž bednění střechy : </t>
  </si>
  <si>
    <t>762342811R00</t>
  </si>
  <si>
    <t>Demontáž bednění a laťování laťování střech o sklonu do 60 stupňů včetně všech nadstřešních konstrukcí rozteč latí do 22 cm</t>
  </si>
  <si>
    <t xml:space="preserve">Demontáž laťování : </t>
  </si>
  <si>
    <t>Odkaz na mn. položky pořadí 77 : 269,36000</t>
  </si>
  <si>
    <t>762342814R00</t>
  </si>
  <si>
    <t>Demontáž bednění a laťování kontralatí střech o sklonu do 60 stupňů včetně všech nadstřešních konstrukcí</t>
  </si>
  <si>
    <t xml:space="preserve">Demontáž kontralatí : </t>
  </si>
  <si>
    <t>762521811R00</t>
  </si>
  <si>
    <t>Demontáž podlah bez polštářů , z prken, tloušťky do 32 mm</t>
  </si>
  <si>
    <t xml:space="preserve">Demontáž podlah s polštáři : </t>
  </si>
  <si>
    <t xml:space="preserve">Nad 1.PP- záklop : </t>
  </si>
  <si>
    <t>104 : 17,22</t>
  </si>
  <si>
    <t>105 : 19,72</t>
  </si>
  <si>
    <t>106 : 54,9</t>
  </si>
  <si>
    <t>107 : 46,62</t>
  </si>
  <si>
    <t>108 : 24,96</t>
  </si>
  <si>
    <t>762522811R00</t>
  </si>
  <si>
    <t>Demontáž podlah s polštáři , z prken, tloušťky do 32 mm</t>
  </si>
  <si>
    <t xml:space="preserve">Nad 1.NP - záklop : </t>
  </si>
  <si>
    <t>Odkaz na mn. položky pořadí 71 : 21,01000</t>
  </si>
  <si>
    <t>762811811R00</t>
  </si>
  <si>
    <t>Demontáž záklopů stropů vrchních, zapuštěných z hrubých prken tloušťky do 32 mm</t>
  </si>
  <si>
    <t xml:space="preserve">Demontáž záklopu : </t>
  </si>
  <si>
    <t>762822830R00</t>
  </si>
  <si>
    <t>Demontáž stropnic z řeziva průřezové plochy přes 288 do 450 cm2</t>
  </si>
  <si>
    <t xml:space="preserve">Demontáž stropnic : </t>
  </si>
  <si>
    <t>V1 : (3,29*10)</t>
  </si>
  <si>
    <t>V2 : (5,25*6)</t>
  </si>
  <si>
    <t>V3, V3a : (6,3*10)+(3,14*10)</t>
  </si>
  <si>
    <t>V4 : (6,795*8)</t>
  </si>
  <si>
    <t>762841812R00</t>
  </si>
  <si>
    <t>Demontáž podbití stropů a střech do 60° z prken tl. do 35 mm s omítkou</t>
  </si>
  <si>
    <t xml:space="preserve">Demontáž prkenného podbití s omítkou : </t>
  </si>
  <si>
    <t>201 : 13,44</t>
  </si>
  <si>
    <t>202 : 2,67</t>
  </si>
  <si>
    <t>204 : 4,9</t>
  </si>
  <si>
    <t>764311821R00</t>
  </si>
  <si>
    <t xml:space="preserve">Demontáž krytiny hladké střešní z tabulí 2 x 1 m, plochy do 25 m, sklonu do 30° </t>
  </si>
  <si>
    <t>800-764</t>
  </si>
  <si>
    <t xml:space="preserve">Demontáž plechové krytiny : </t>
  </si>
  <si>
    <t>přístřešek : (1,93*3,5)</t>
  </si>
  <si>
    <t>764322830R00</t>
  </si>
  <si>
    <t>Demontáž oplechování okapů na střechách s tvrdou krytinou, rš 400 mm, sklonu do 30°</t>
  </si>
  <si>
    <t xml:space="preserve">Demontáž oplechování okapů : </t>
  </si>
  <si>
    <t>Odkaz na mn. položky pořadí 74 : 60,57000</t>
  </si>
  <si>
    <t>764352810R00</t>
  </si>
  <si>
    <t>Demontáž žlabů podokapních půlkruhových rovných, rš 330 mm, sklonu do 30°</t>
  </si>
  <si>
    <t xml:space="preserve">Demontáž žlabů : </t>
  </si>
  <si>
    <t>(58+2,57)</t>
  </si>
  <si>
    <t>764410850R00</t>
  </si>
  <si>
    <t>Demontáž oplechování parapetů rš od 100 do 330 mm</t>
  </si>
  <si>
    <t xml:space="preserve">Demontáž vnějších parapetů : </t>
  </si>
  <si>
    <t>Odkaz na mn. položky pořadí 37 : 35,14000</t>
  </si>
  <si>
    <t>764454801R00</t>
  </si>
  <si>
    <t>Demontáž odpadních trub nebo součástí trub kruhových , o průměru 75 a 100 mm</t>
  </si>
  <si>
    <t xml:space="preserve">Demontáž dešťového odpadního potrubí : </t>
  </si>
  <si>
    <t>(26+5,7)</t>
  </si>
  <si>
    <t>765312810R00</t>
  </si>
  <si>
    <t>Demontáž pálené krytiny z tašek drážkových, na sucho, do suti</t>
  </si>
  <si>
    <t>800-765</t>
  </si>
  <si>
    <t xml:space="preserve">Demontáž krytiny : </t>
  </si>
  <si>
    <t>(13,35*(5,55+1,85))*2+(9,7*(5,55+1,85))</t>
  </si>
  <si>
    <t>765318851R00</t>
  </si>
  <si>
    <t>Demontáž pálené krytiny hřebenů a nároží  z hřebenáčů, s větracím pásem, do suti</t>
  </si>
  <si>
    <t xml:space="preserve">Demontáž hřebenáčů : </t>
  </si>
  <si>
    <t>(13,35+(5,55+1,85)*2)</t>
  </si>
  <si>
    <t>765799301R00</t>
  </si>
  <si>
    <t>Fólie parotěsné, difúzní a vodotěsné demontáž</t>
  </si>
  <si>
    <t xml:space="preserve">Demontáž fólie střechy : </t>
  </si>
  <si>
    <t>968062244R00</t>
  </si>
  <si>
    <t>Vybourání dřevěných rámů oken jednoduchých, plochy do 1 m2</t>
  </si>
  <si>
    <t xml:space="preserve">Demontáž výlezu na střechu : </t>
  </si>
  <si>
    <t>(0,65*0,9)</t>
  </si>
  <si>
    <t>766111820R00</t>
  </si>
  <si>
    <t>Demontáž dřevěných stěn plných</t>
  </si>
  <si>
    <t>800-766</t>
  </si>
  <si>
    <t>včetně demontáže lišt a vysklení,</t>
  </si>
  <si>
    <t xml:space="preserve">Demontáž dřevěné příčky vč. dveří : </t>
  </si>
  <si>
    <t>Sklad : (2,792*3,19)</t>
  </si>
  <si>
    <t>766662811R00</t>
  </si>
  <si>
    <t>Demontáž dveřních křídel prahů dveří  jednokřídlových</t>
  </si>
  <si>
    <t xml:space="preserve">Demontáž prahu dveří : </t>
  </si>
  <si>
    <t xml:space="preserve">- dvojkřídleé dveře : </t>
  </si>
  <si>
    <t>Odkaz na mn. položky pořadí 83 : 9,00000*-1</t>
  </si>
  <si>
    <t>766662812R00</t>
  </si>
  <si>
    <t>Demontáž dveřních křídel prahů dveří  dvoukřídlových</t>
  </si>
  <si>
    <t>1.NP : 8</t>
  </si>
  <si>
    <t>2.NP : 1</t>
  </si>
  <si>
    <t>766825821R00</t>
  </si>
  <si>
    <t>Demontáž nábytku vestavěného skříní dvoukřídlových</t>
  </si>
  <si>
    <t xml:space="preserve">Demontáž vestavěných skříní : </t>
  </si>
  <si>
    <t>976071111R00</t>
  </si>
  <si>
    <t>Vybourání kovových doplňkových konstrukcí madel a zábradlí  v jakémkoliv zdivu</t>
  </si>
  <si>
    <t xml:space="preserve">Bourání madel a zábradlí : </t>
  </si>
  <si>
    <t>madlo před vchodem : (1,5*2)</t>
  </si>
  <si>
    <t>vnitřní schodiště : (10,78)</t>
  </si>
  <si>
    <t>767996801R00</t>
  </si>
  <si>
    <t>Demontáž ostatních doplňků staveb atypických konstrukcí  o hmotnosti přes 20 do 50 kg</t>
  </si>
  <si>
    <t>kg</t>
  </si>
  <si>
    <t>800-767</t>
  </si>
  <si>
    <t xml:space="preserve">Demontáž ocel. výrobku : </t>
  </si>
  <si>
    <t>stříška nad vchodem : 2,5*15</t>
  </si>
  <si>
    <t>965081713R00</t>
  </si>
  <si>
    <t>Bourání podlah z keramických dlaždic, tloušťky do 10 mm, plochy přes 1 m2</t>
  </si>
  <si>
    <t xml:space="preserve">Bourání keram. dlažeb : </t>
  </si>
  <si>
    <t>101 : (3,63)</t>
  </si>
  <si>
    <t>102 : (11,51)</t>
  </si>
  <si>
    <t>103 : (1,96)</t>
  </si>
  <si>
    <t>110 : (1,53)</t>
  </si>
  <si>
    <t>965081702R00</t>
  </si>
  <si>
    <t>Bourání podlah Soklíků z dlažeb keramických tloušťky do 10 mm, výšky do 100 mm</t>
  </si>
  <si>
    <t xml:space="preserve">Bourání soklíku : </t>
  </si>
  <si>
    <t>101 : (1,67*2+2,5*2)-(1,67*2)</t>
  </si>
  <si>
    <t>102 : (8,19*2+1,32*2)-(1,21+1,67+0,96+0,93+1,24+0,8)+(2*0,555)</t>
  </si>
  <si>
    <t>110 : (1,2+1,5+0,38+1,27)-(0,96)+(0,96+2*0,65)</t>
  </si>
  <si>
    <t>schodiště 214 : ((0,175+0,515))*20*2</t>
  </si>
  <si>
    <t>775511800R00</t>
  </si>
  <si>
    <t>Demontáž podlah vlysových lepených včetně lišt</t>
  </si>
  <si>
    <t>800-775</t>
  </si>
  <si>
    <t xml:space="preserve">Demontáž dř. podlah : </t>
  </si>
  <si>
    <t>106 : 54,9/2</t>
  </si>
  <si>
    <t>776401800RT1</t>
  </si>
  <si>
    <t>Demontáž soklíků nebo lišt pryžových nebo PVC odstranění a uložení na hromady</t>
  </si>
  <si>
    <t xml:space="preserve">Demontáž soklíku z PVC : </t>
  </si>
  <si>
    <t>104+ostění oken : (5,295*2+3,22*2)-(0,93+0,76)+(3*2)*0,7</t>
  </si>
  <si>
    <t>105+ostění oken, dveří : (3,04*2+5,66*2)-(1,24+0,75)+(0,5)*2+(0,5*2)*6</t>
  </si>
  <si>
    <t>106 : (5,66*2+5,95*2+0,6*2)-(1,24*2+0,8+1)+(0,5*2)*2</t>
  </si>
  <si>
    <t>(5,66*2+2,84*2)-(0,8+1*2+1,24+1,27+1,106)+(0,5*2)*2</t>
  </si>
  <si>
    <t>107 : (6,54+6,434+7,038+6,415+0,55*2)-(0,82+1,1+1,27+1,24)+(0,5*2)*2</t>
  </si>
  <si>
    <t>108 : (2,792+2,82+4,11*2+0,5*2)-(1+0,82)</t>
  </si>
  <si>
    <t>(3,15*2+3,475*2)-(1+1,21)</t>
  </si>
  <si>
    <t>110 : (1,2+1,5+0,38+1,27)-(0,96)</t>
  </si>
  <si>
    <t xml:space="preserve">Ostění dveří : </t>
  </si>
  <si>
    <t>(2)*0,5+(2)*0,75+(2)*0,55+(2)*0,55</t>
  </si>
  <si>
    <t>(2)*0,85+(2)*0,85</t>
  </si>
  <si>
    <t>(2)*0,53</t>
  </si>
  <si>
    <t>(2)*0,76</t>
  </si>
  <si>
    <t>(2)*0,85</t>
  </si>
  <si>
    <t>(2)*0,66</t>
  </si>
  <si>
    <t>201 : (3,05*2+1,55*2)-(1+0,9+1,3)+(0,5*2+1,25*2)-0,9</t>
  </si>
  <si>
    <t>202 : (2,73*2+1,55*2)-(1*2+1,1)+(0,5*2+1,21*2)-1</t>
  </si>
  <si>
    <t>203 : (1,65*2+2,06*2)-(0,9*2+0,7)+(0,3*2)</t>
  </si>
  <si>
    <t>204 : (1,48*2+2,31*2)-(0,7)+(0,15*2)</t>
  </si>
  <si>
    <t>205 : (5,1*2+4,2*2)-(0,9*2+0,8)+(0,55*2)+(0,25*2)</t>
  </si>
  <si>
    <t>206 : (1,95*2+2,25*2)-(0,8)+(0,67*2)</t>
  </si>
  <si>
    <t>207 : (3,17*2+5,95*2)-(0,9*2)+(0,7*2)+(0,7*2)+(0,25*2*2)</t>
  </si>
  <si>
    <t>208 : (3*2+5,95*2)-(0,9*2)+(0,7*2)+(0,25*2)</t>
  </si>
  <si>
    <t>209 : (3*2+5,95*2)-(0,9*2)+(0,7*2)+(0,25*2)</t>
  </si>
  <si>
    <t>210 : (3,1*2+5,95*2)-(0,94+0,75+0,9)+(0,7*2)+(0,75*2)*2+(0,75*2)+(0,25*2)</t>
  </si>
  <si>
    <t>211 : (3,1*2+5*2)-(0,9+0,94)+(0,7*2)+(0,25*2)</t>
  </si>
  <si>
    <t>212 : (3,1*2+1,5*2)-(0,75)</t>
  </si>
  <si>
    <t>213 : (6,6+2,95+6,8+4,4)-(0,9)+(0,7*2)+(0,25*2)</t>
  </si>
  <si>
    <t>214 : (4,47+3,36+4,95+3,3)-(0,9+1,2)+(0,7*2)+(0,25*2)+(0,65*2)</t>
  </si>
  <si>
    <t>215 : (3,15*2+3,3*2)-(0,9)+(0,7*2)+(0,25*2)+(0,25*2)</t>
  </si>
  <si>
    <t>776511820R00</t>
  </si>
  <si>
    <t>Odstranění povlakových podlah z nášlapné plochy lepených, s podložkou, z ploch přes 20 m2</t>
  </si>
  <si>
    <t xml:space="preserve">Odstranění PVC : </t>
  </si>
  <si>
    <t>978059531R00</t>
  </si>
  <si>
    <t>Odsekání a odebrání obkladů stěn z obkládaček vnitřních z jakýchkoliv materiálů, plochy přes 2 m2</t>
  </si>
  <si>
    <t>včetně otlučení podkladní omítky až na zdivo,</t>
  </si>
  <si>
    <t xml:space="preserve">Odsekání původního obkladu : </t>
  </si>
  <si>
    <t>Kancelář B : (1,464+0,65)*1,5</t>
  </si>
  <si>
    <t>Kancelář C : (0,9+1,16)*1,5</t>
  </si>
  <si>
    <t>103 WC : (1,635*2+0,91*2)*2,8-(0,8*1,97)</t>
  </si>
  <si>
    <t>204 : (1,48*2+2,31*2)*1,5-(0,7*2+0,57*0,88)+(0,57+0,4*2)*0,15</t>
  </si>
  <si>
    <t>206 : (1,95*2+2,25*2)*1,5-(0,8*2+0,55*0,81)+(2*1,5)*0,67+(0,55+0,41*2)*0,2</t>
  </si>
  <si>
    <t>212 : (3,1*2+1,5*2)*1,5-(0,75*2)+(2*1,5)*0,75</t>
  </si>
  <si>
    <t>650811112R00</t>
  </si>
  <si>
    <t>Demontáž vodiče svodového do průměru 10 mm včetně podpěr</t>
  </si>
  <si>
    <t xml:space="preserve">Demontáž svislého bleskosvodu : </t>
  </si>
  <si>
    <t>(3)*8,5</t>
  </si>
  <si>
    <t>979011111R00</t>
  </si>
  <si>
    <t>Svislá doprava suti a vybouraných hmot za prvé podlaží nad nebo pod základním podlažím</t>
  </si>
  <si>
    <t>Přesun suti</t>
  </si>
  <si>
    <t>POL8_</t>
  </si>
  <si>
    <t>979011219R00</t>
  </si>
  <si>
    <t>Svislá doprava suti a vybouraných hmot nošením příplatek zakaždé další podlaží nad prvním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</si>
  <si>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</si>
  <si>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</si>
  <si>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</si>
  <si>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</si>
  <si>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</si>
  <si>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</si>
  <si>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</si>
  <si>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</si>
  <si>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</si>
  <si>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</si>
  <si>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</si>
  <si>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</si>
  <si>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V rámci péče o životní prostředí je nutno také dodržování zákonů o ochraně přírody a krajiny a zákon o odpadech.</t>
  </si>
  <si>
    <t>V rámci výstavby objektu se předpokládá pouze minimální množství vznikajících odpadů. Odpad bude po celou dobu výstavby tříděn.</t>
  </si>
  <si>
    <t>Jednotlivé stavební firmy, případně generální dodavatel, budou plnit požadavky vyplývající ze stávající legislativy v oblasti nakládání s odpady.</t>
  </si>
  <si>
    <t>Zákon č. 185/2001 Sb. o odpadech – základní povinnosti při nakládání s odpady vymezuje zákon především v § 10 až § 16. Jde zejména o povinnost zjistit, zda osoba, které je předáván odpad, je podle tohoto zákona k jeho převzetí oprávněna. Další důležitou povinností je zajistit přednost recyklace před jiným využitím odpadů.</t>
  </si>
  <si>
    <t>Vyhláška č. 381/2001 Sb., kterou se stanoví Katalog odpadů (Katalog odpadů)</t>
  </si>
  <si>
    <t>SUM</t>
  </si>
  <si>
    <t>END</t>
  </si>
  <si>
    <t>151827511R00</t>
  </si>
  <si>
    <t>Kotvení záporových stěn napnutí tyčových kotev,  , pro kotevní sílu do 450 kN</t>
  </si>
  <si>
    <t xml:space="preserve">Napnutí lan : </t>
  </si>
  <si>
    <t>8</t>
  </si>
  <si>
    <t>281606114R00</t>
  </si>
  <si>
    <t>Injektování zdiva proti vzlínající vlhkosti cihelného, tloušťky 900 mm, beztlakovou injektáží</t>
  </si>
  <si>
    <t>801-4</t>
  </si>
  <si>
    <t xml:space="preserve">Injektáž trhlin : </t>
  </si>
  <si>
    <t>vnější fasáda : 30</t>
  </si>
  <si>
    <t>310239211R00</t>
  </si>
  <si>
    <t>Zazdívka otvorů o ploše přes 1 m2 do 4 m2 ve zdivu nadzákladovém cihlami pálenými pro jakoukoliv maltu vápenocementovou</t>
  </si>
  <si>
    <t>včetně pomocného pracovního lešení</t>
  </si>
  <si>
    <t>ZDIVO Z CIHEL PLNÝCH PÁLENÝCH NA MC 15 MPa</t>
  </si>
  <si>
    <t>290x140x65 mm (V PŘÍP. DOBRÉHO STAVU LZE POUŽÍT NEPOŠKOZENÉ PŮVODNÍ CIHLY)</t>
  </si>
  <si>
    <t xml:space="preserve">Zazdívka otvorů : </t>
  </si>
  <si>
    <t>1S04 : (1,43*0,42*2,1)</t>
  </si>
  <si>
    <t>1S06 §5 : (1,03*0,15*2,1)</t>
  </si>
  <si>
    <t>schodiště : (1,27*0,32*2,1)</t>
  </si>
  <si>
    <t xml:space="preserve">1S - doplnění zdegranovaného zdiva - předpoklad 30 % : </t>
  </si>
  <si>
    <t>Schodiště : ((1,22*2)*0,486+(1,26*6)*0,46+(1,8+3*0,183))*0,3*0,14</t>
  </si>
  <si>
    <t>105 : (0,55*1,7*0,88)</t>
  </si>
  <si>
    <t>106 : (0,75*0,4*1,75)</t>
  </si>
  <si>
    <t>208 : (1,21*1,86*0,65)</t>
  </si>
  <si>
    <t>202 : (0,13*0,88*0,2)</t>
  </si>
  <si>
    <t>203 : (0,265*0,37*2,35)</t>
  </si>
  <si>
    <t>214 : (1,1*1)*0,15</t>
  </si>
  <si>
    <t>311238142R00</t>
  </si>
  <si>
    <t xml:space="preserve">Zdivo nosné z cihel a tvarovek pálených tloušťky 175 mm,  , charakteristická pevnost v tlaku fk = 4,21 MPa,  ,  ,  </t>
  </si>
  <si>
    <t>801-1</t>
  </si>
  <si>
    <t>PŘÍČKY Z BROUŠENÝCH KERAMICKÝCH DUTINOVÝCH TVÁRNIC TL. 175 mm;</t>
  </si>
  <si>
    <t>497x175x249 mm; 10 MPa; ?=0,242 (W/(m.K); 680 kg/m3; Rw=43 dB</t>
  </si>
  <si>
    <t>NA CELOPLOŠNOU MALTU DODÁVANOU VÝROBCEM KERAMICKÉHO SYSTÉMU</t>
  </si>
  <si>
    <t xml:space="preserve">Keramické příčky tl. 175 mm : </t>
  </si>
  <si>
    <t>102/106 : (1,28*2,2)</t>
  </si>
  <si>
    <t>107/108 : (2,69*2,8)</t>
  </si>
  <si>
    <t>108/109 : (1,47*2,35+1,54*2,35)-(0,97*2,135)</t>
  </si>
  <si>
    <t>110/111 : (1,2*2,35)</t>
  </si>
  <si>
    <t>206/207 : (3,13*3)</t>
  </si>
  <si>
    <t>206/209 : (0,8*2,02)</t>
  </si>
  <si>
    <t>207/209 : (0,94*2,02)</t>
  </si>
  <si>
    <t>210/213 : (3,85*3)</t>
  </si>
  <si>
    <t>212 : (1,15*2,35)</t>
  </si>
  <si>
    <t>311941111R00</t>
  </si>
  <si>
    <t>Připojení zděných stěn ke konstrukci hmoždinkou</t>
  </si>
  <si>
    <t>nerezovou kotvou ve spáře nového zdiva (4 ks/m spáry)</t>
  </si>
  <si>
    <t>Včetně dodávky kotev i spojovacího materiálu.</t>
  </si>
  <si>
    <t xml:space="preserve">Svislé připojení nového zdiva k nosné konstrukci : </t>
  </si>
  <si>
    <t>102/106 : (2*2,2)</t>
  </si>
  <si>
    <t>107/108 : (2*2,8)</t>
  </si>
  <si>
    <t>108/109 : (2*2,35+2*2,35)</t>
  </si>
  <si>
    <t>110/111 : (2*2,35)</t>
  </si>
  <si>
    <t xml:space="preserve">Keramické příčky tl. 115 mm : </t>
  </si>
  <si>
    <t>105 : (2*2,35)+(2)*2,8</t>
  </si>
  <si>
    <t>111/112 : (2)*2,8</t>
  </si>
  <si>
    <t xml:space="preserve">Keramické příčky tl. 140 mm : </t>
  </si>
  <si>
    <t>102/110 : (2*2,35)</t>
  </si>
  <si>
    <t>102/104 : (2*2,35)</t>
  </si>
  <si>
    <t>106/108 : (2*2,35)</t>
  </si>
  <si>
    <t>102/113 : (2*2)</t>
  </si>
  <si>
    <t xml:space="preserve">Předstěny z pórobetonových tvárnic tl. 150 mm : </t>
  </si>
  <si>
    <t>105 : (2)*2,8</t>
  </si>
  <si>
    <t>107 : (2)*2,8</t>
  </si>
  <si>
    <t>111,112 : (3)*2,8</t>
  </si>
  <si>
    <t>206/207 : (2*3)</t>
  </si>
  <si>
    <t>206/209 : (2*2,02)</t>
  </si>
  <si>
    <t>207/209 : (2*2,02)</t>
  </si>
  <si>
    <t>210/213 : (2*3)</t>
  </si>
  <si>
    <t>212 : (2*2,35)</t>
  </si>
  <si>
    <t>201/202 : (1*2,35)</t>
  </si>
  <si>
    <t>Obezdívka světlovodů : (2*3)</t>
  </si>
  <si>
    <t>201/208 : (2*2,35)</t>
  </si>
  <si>
    <t xml:space="preserve">Předstěny z pórobetonových tvárnic tl. 75 mm : </t>
  </si>
  <si>
    <t>204 : (2*3)</t>
  </si>
  <si>
    <t>202 : (2)*3</t>
  </si>
  <si>
    <t>207 : (2*3)</t>
  </si>
  <si>
    <t xml:space="preserve">Předstěny z pórobetonových tvárnic tl. 200 mm : </t>
  </si>
  <si>
    <t>202 : (1)*3</t>
  </si>
  <si>
    <t>317168112R00</t>
  </si>
  <si>
    <t>Překlady keramické montáž a dodávka nenosné, délky 1250 mm, šířky 115 mm, výšky 71 mm</t>
  </si>
  <si>
    <t>Včetně dodávky překladů.</t>
  </si>
  <si>
    <t xml:space="preserve">Překlady ploché : </t>
  </si>
  <si>
    <t>PR107 : 2</t>
  </si>
  <si>
    <t>317168122R00</t>
  </si>
  <si>
    <t>Překlady keramické montáž a dodávka nenosné, délky 1250 mm, šířky 145 mm, výšky 71 mm</t>
  </si>
  <si>
    <t>PR108 : 1</t>
  </si>
  <si>
    <t>317941121R00</t>
  </si>
  <si>
    <t>Osazení ocelových válcovaných nosníků na zdivu bez dodávky materiálu, výšky do 120 mm</t>
  </si>
  <si>
    <t>profilu I, nebo IE, nebo U, nebo UE, nebo L</t>
  </si>
  <si>
    <t xml:space="preserve">Ocel. nosníky do otvorů - překlady : </t>
  </si>
  <si>
    <t>PR204 : 1*1*5,7*0,001</t>
  </si>
  <si>
    <t>317941123R00</t>
  </si>
  <si>
    <t>Osazení ocelových válcovaných nosníků na zdivu bez dodávky materiálu, výšky od 140 do 220 mm</t>
  </si>
  <si>
    <t xml:space="preserve">Osazení válc. nosníku : </t>
  </si>
  <si>
    <t>107/108 - zakládací profil pod stěnu : (3,24*14,4)*0,001</t>
  </si>
  <si>
    <t>317944311RT3</t>
  </si>
  <si>
    <t>Dodání a osazení válcovaných nosníků do připravených otvorů profil I 120</t>
  </si>
  <si>
    <t>bez zazdění hlav, s nařezáním nosníků na potřebný rozměr,</t>
  </si>
  <si>
    <t>PR103 : 4*0,75*11,1*0,001</t>
  </si>
  <si>
    <t>PR104 : 2*1,17*11,1*0,001</t>
  </si>
  <si>
    <t>PR105 : 2*1,32*11,1*0,001</t>
  </si>
  <si>
    <t>PR106 : 2*1,17*11,1*0,001</t>
  </si>
  <si>
    <t>PR205 : 2*0,75*11,1*0,001</t>
  </si>
  <si>
    <t>317944313RT2</t>
  </si>
  <si>
    <t>Dodání a osazení válcovaných nosníků do připravených otvorů profil I 140</t>
  </si>
  <si>
    <t>PR101 : 2*1,47*14,4*0,001</t>
  </si>
  <si>
    <t>PR102 : 1*1,5*14,4*0,001</t>
  </si>
  <si>
    <t>PR201 : 2*1,5*14,4*0,001</t>
  </si>
  <si>
    <t>PR202 : 2*1,6*14,4*0,001</t>
  </si>
  <si>
    <t>PR203 : 6*2*1,3*14,4*0,001</t>
  </si>
  <si>
    <t>PR206 : 4*1,3*14,4*0,001</t>
  </si>
  <si>
    <t>PR207 : 4*1,5*14,4*0,001</t>
  </si>
  <si>
    <t>PR208 : 1*1,5*14,4*0,001</t>
  </si>
  <si>
    <t>PR209 : 4*1,5*14,4*0,001</t>
  </si>
  <si>
    <t>319300011R00</t>
  </si>
  <si>
    <t>Dodatečná izolace zdiva podřezáním a vložením fólie  zdivo cihelné, o tloušťce do 300 mm</t>
  </si>
  <si>
    <t xml:space="preserve">Podřez. zdiva : </t>
  </si>
  <si>
    <t>vnitřní zdivo : (3,15)</t>
  </si>
  <si>
    <t>319300013R00</t>
  </si>
  <si>
    <t>Dodatečná izolace zdiva podřezáním a vložením fólie  zdivo cihelné, o tloušťce přes 450 do 600 mm</t>
  </si>
  <si>
    <t>vnitřní zdivo : (3,15+1,9*2+3,22+5,75*2)</t>
  </si>
  <si>
    <t>319300014R00</t>
  </si>
  <si>
    <t>Dodatečná izolace zdiva podřezáním a vložením fólie  zdivo cihelné, o tloušťce přes 600 do 900 mm</t>
  </si>
  <si>
    <t>§09 - obvod. zdivo : (12,57+21,384+13,95+20,345)</t>
  </si>
  <si>
    <t>vnitřní zdivo : (3,71*2+4,71+13,7+6)</t>
  </si>
  <si>
    <t>334371121R00</t>
  </si>
  <si>
    <t>Výztuž předpínací opěr - dodání kabelů ocelové pramence Lp 15,5 mm</t>
  </si>
  <si>
    <t>821-1</t>
  </si>
  <si>
    <t>Výztuž předepínací mostních opěr, pilířů, křídel, stěn, úložných prahů nebo sloupů z předpjatého betonu,</t>
  </si>
  <si>
    <t xml:space="preserve">Výztuž předpínané oceli : </t>
  </si>
  <si>
    <t xml:space="preserve">Dle SKŘ : </t>
  </si>
  <si>
    <t>64*15*0,001</t>
  </si>
  <si>
    <t>342248141R00</t>
  </si>
  <si>
    <t>Příčky z tvárnic pálených Příčky z tvárnic keramických pálených tloušťky 115 mm, z děrovaných příčkovek, P 10, zděných na tenkovrstvou maltu</t>
  </si>
  <si>
    <t>jednoduché nebo příčky zděné do svislé dřevěné, cihelné, betonové nebo ocelové konstrukce na jakoukoliv maltu vápenocementovou (MVC) nebo cementovou (MC),</t>
  </si>
  <si>
    <t>PŘÍČKY Z BROUŠENÝCH KERAMICKÝCH DUTINOVÝCH TVÁRNIC TL. 115 mm (140 mm);</t>
  </si>
  <si>
    <t>497x115(140)x249 mm; 10 MPa; ?=0,259(0,260) (W/(m.K); 725(740) kg/m3; Rw=45(41) dB</t>
  </si>
  <si>
    <t>105 : (1,06*2,35)+(1,9+1)*2,8-(0,87*2,135)</t>
  </si>
  <si>
    <t>111/112 : (2,79)*2,8-(0,87*2,135)</t>
  </si>
  <si>
    <t>201/202 : (1,13*2,35)-(0,87*2,135)</t>
  </si>
  <si>
    <t>Obezdívka světlovodů : (1,45+0,915*2)*3</t>
  </si>
  <si>
    <t>342248144R00</t>
  </si>
  <si>
    <t>Příčky z tvárnic pálených Příčky z tvárnic keramických pálených tloušťky 140 mm, z děrovaných příčkovek, P 10, zděných na tenkovrstvou maltu</t>
  </si>
  <si>
    <t>102/110 : (1,32*2,35)-(1,07*2,135)</t>
  </si>
  <si>
    <t>102/104 : (1,32*2,35)-(1,07*2,135)</t>
  </si>
  <si>
    <t>106/108 : (1,17*2,35)-(0,97*2,135)</t>
  </si>
  <si>
    <t>102/113 : (1,06*2)-(0,97*1,685)</t>
  </si>
  <si>
    <t>201/208 : (1,2*2,35)-(1,07*2,135)</t>
  </si>
  <si>
    <t>342668111R00</t>
  </si>
  <si>
    <t>Těsnění styku příčky se stávající stěnou PU pěnou</t>
  </si>
  <si>
    <t xml:space="preserve">Těsnění příčky se stropní konstr. : </t>
  </si>
  <si>
    <t>105 : (1,06)+(1,9+1)</t>
  </si>
  <si>
    <t>111/112 : (2,79)</t>
  </si>
  <si>
    <t>102/110 : (1,32)</t>
  </si>
  <si>
    <t>102/104 : (1,32)</t>
  </si>
  <si>
    <t>106/108 : (1,17)</t>
  </si>
  <si>
    <t>102/113 : (1,06)</t>
  </si>
  <si>
    <t>102/106 : (1,28)</t>
  </si>
  <si>
    <t>107/108 : (2,69)</t>
  </si>
  <si>
    <t>108/109 : (1,47+1,54)</t>
  </si>
  <si>
    <t>110/111 : (1,2)</t>
  </si>
  <si>
    <t>1S04 : (1,43)</t>
  </si>
  <si>
    <t>105 : (1,7)</t>
  </si>
  <si>
    <t xml:space="preserve">Předstěny z pórobetonových tvárnic tl. 50 mm : </t>
  </si>
  <si>
    <t>105 : (0,62)</t>
  </si>
  <si>
    <t>105 : (0,91+1,635)</t>
  </si>
  <si>
    <t>107 : (2,77)</t>
  </si>
  <si>
    <t>111,112 : (2,79+2,48)</t>
  </si>
  <si>
    <t>206/207 : (3,13)</t>
  </si>
  <si>
    <t>206/209 : (0,8)</t>
  </si>
  <si>
    <t>207/209 : (0,94)</t>
  </si>
  <si>
    <t>210/213 : (3,85)</t>
  </si>
  <si>
    <t>212 : (1,15)</t>
  </si>
  <si>
    <t>201/202 : (1,13)</t>
  </si>
  <si>
    <t>Obezdívka světlovodů : (1,45+0,915*2)</t>
  </si>
  <si>
    <t>201/208 : (1,2)</t>
  </si>
  <si>
    <t>204 : (2,155+1,885)</t>
  </si>
  <si>
    <t>202 : (0,69)</t>
  </si>
  <si>
    <t>207 : (2,99)</t>
  </si>
  <si>
    <t>202 : (1,56)</t>
  </si>
  <si>
    <t>346244381R00</t>
  </si>
  <si>
    <t>Plentování ocelových nosníků jednostranné výšky do 200 mm</t>
  </si>
  <si>
    <t>jakýmikoliv cihlami,</t>
  </si>
  <si>
    <t xml:space="preserve">Plentování ocel. nosníků : </t>
  </si>
  <si>
    <t>PR103 : 2*0,75*0,25</t>
  </si>
  <si>
    <t>PR104 : 2*1,17*0,25</t>
  </si>
  <si>
    <t>PR105 : 2*1,32*0,25*2</t>
  </si>
  <si>
    <t>PR106 : 2*1,17*0,25*2</t>
  </si>
  <si>
    <t>PR101 : 2*1,47*0,25</t>
  </si>
  <si>
    <t>PR102 : 2*1,5*0,25</t>
  </si>
  <si>
    <t>HEB 220 x 2 : 2*4,3*0,25</t>
  </si>
  <si>
    <t>346275111R00</t>
  </si>
  <si>
    <t>Přizdívky a obezdívky z desek pórobetonových tloušťky 50 mm</t>
  </si>
  <si>
    <t>s pomocným lešením o výšce podlahy do 1900 mm a pro zatížení do 1,5 kPa.</t>
  </si>
  <si>
    <t>105 : (0,62)*2,8</t>
  </si>
  <si>
    <t>346275112R00</t>
  </si>
  <si>
    <t>Přizdívky a obezdívky z desek pórobetonových tloušťky 75 mm</t>
  </si>
  <si>
    <t>204 : (2,155+1,885)*3</t>
  </si>
  <si>
    <t>346275115R00</t>
  </si>
  <si>
    <t>Přizdívky a obezdívky z desek pórobetonových tloušťky 150 mm</t>
  </si>
  <si>
    <t>POROBETONOVÉ TVÁRNICE TL. 150 mm; (500x250x150 mm); 2 MPa; ?=0,11 (W/(m.K);</t>
  </si>
  <si>
    <t>500 kg/m3; NA MALTU PRO CELOPLOŠNOU SPÁRU DODÁVANOU VÝROBCEM KONKRÉTNÍHO</t>
  </si>
  <si>
    <t>SYSTÉMU S PEVNOSTÍ (5 MPa)</t>
  </si>
  <si>
    <t>105 : (0,91+1,635)*2,8</t>
  </si>
  <si>
    <t>107 : (2,77)*2,8</t>
  </si>
  <si>
    <t>111,112 : (2,79+2,48)*2,8-(0,87*2,135)</t>
  </si>
  <si>
    <t>202 : (0,69)*3</t>
  </si>
  <si>
    <t>207 : (2,99*3)</t>
  </si>
  <si>
    <t>346275116R00</t>
  </si>
  <si>
    <t>Přizdívky a obezdívky z desek pórobetonových tloušťky 200 mm</t>
  </si>
  <si>
    <t>202 : (1,56)*3</t>
  </si>
  <si>
    <t>349231811R00</t>
  </si>
  <si>
    <t>Přizdívka ostění s ozubem  přes 80 do 150 mm</t>
  </si>
  <si>
    <t>ve vybouraných otvorech, s vysekáním kapes pro zavázání, z jakýchkoliv cihel, z pomocného pracovního lešení o výšce podlahy do 1900 mm a pro zatížení do 1,5 kPa,</t>
  </si>
  <si>
    <t xml:space="preserve">Přizdívka ostění : </t>
  </si>
  <si>
    <t>Dveře : (1,55*2)*0,05+(1,55*2)*0,1+(1,47)*0,1+(1,47)*(0,18+0,22)</t>
  </si>
  <si>
    <t>(2,62)*0,595*2</t>
  </si>
  <si>
    <t>Dveře : (2,135*0,14)+(2,135*0,1)+(2,35*2*0,25)</t>
  </si>
  <si>
    <t>13380625R</t>
  </si>
  <si>
    <t>Tyč ocelová válcovaná za tepla průřez: I; značka: S235JR (1.0038); h = 140 mm; b = 66 mm; s = 5,7 mm; t = 8,6 mm</t>
  </si>
  <si>
    <t>SPCM</t>
  </si>
  <si>
    <t>Specifikace</t>
  </si>
  <si>
    <t>POL3_</t>
  </si>
  <si>
    <t xml:space="preserve">Mat. k pol. Osazení ocelových válcovaných nosníků  č. 14 - 22 : </t>
  </si>
  <si>
    <t>Odkaz na mn. položky pořadí 9 : 0,04666</t>
  </si>
  <si>
    <t>Koeficient : 0,05</t>
  </si>
  <si>
    <t>13384015R</t>
  </si>
  <si>
    <t>Tyč ocelová válcovaná za tepla průřez: U; značka: S235JR (1.0038); h = 65 mm; b = 42 mm; s = 5,5 mm; t = 7,5 mm</t>
  </si>
  <si>
    <t xml:space="preserve">Mat. k pol. Osazení ocelových válcovaných nosníků do č. 12 : </t>
  </si>
  <si>
    <t>Odkaz na mn. položky pořadí 8 : 0,00570</t>
  </si>
  <si>
    <t>342012132RT1</t>
  </si>
  <si>
    <t>Příčky z desek sádrokartonových jednoduché opláštění, jednoduchá konstrukce CW 50 tloušťka příčky 80 mm, desky protipožární, tloušťky 15 mm, tloušťka izolace 50 mm, požární odolnost EI 60</t>
  </si>
  <si>
    <t>zřízení nosné konstrukce příčky, vložení tepelné izolace tl. do 5 cm, montáž desek, tmelení spár Q2 a úprava rohů. Včetně dodávek materiálu.</t>
  </si>
  <si>
    <t xml:space="preserve">Příčka sdk : </t>
  </si>
  <si>
    <t xml:space="preserve">půdní prostor : </t>
  </si>
  <si>
    <t>pozn. 03, 06 : (1,725+3,14+1,041+3,22)*3,35</t>
  </si>
  <si>
    <t>(3,455*2+0,895*2)*3,35</t>
  </si>
  <si>
    <t>(2,81*2+0,96*2)*3,35</t>
  </si>
  <si>
    <t>342012324R00</t>
  </si>
  <si>
    <t>Příčky z desek sádrokartonových jednoduché opláštění, jednoduchá konstrukce CW 100 tloušťka příčky 125 mm, desky protipožární impregnované, tloušťky 12,5 mm, tloušťka izolace 50 mm, požární odolnost EI 30</t>
  </si>
  <si>
    <t xml:space="preserve">SDk příčka : </t>
  </si>
  <si>
    <t>212 : (3,31*3)-(0,87*2,135)</t>
  </si>
  <si>
    <t>342091061R00</t>
  </si>
  <si>
    <t>Úpravy, doplňkové práce a příplatky pro sádrokartonové a sádrovláknité příčky příplatky za vložení vrstvy tepelné izolace</t>
  </si>
  <si>
    <t xml:space="preserve">Vložení tep. izol do předstěny : </t>
  </si>
  <si>
    <t>Odkaz na mn. položky pořadí 31 : 10,38000</t>
  </si>
  <si>
    <t>342262611R00</t>
  </si>
  <si>
    <t>Příčky ze systémových cement.desek potažené tkaninou ze skel.vláken příčka s jednoduchou kovovou kcí tloušťky 75 mm, 1x  opláštěné, deskami tl. 12,5 mm, s minerální izolací tl. 50 mm, o objemové hmotnosti 40 kg/m3</t>
  </si>
  <si>
    <t xml:space="preserve">Dělicí lehká příčka : </t>
  </si>
  <si>
    <t>112 : (1,55*2,8)-(0,7*2,05)</t>
  </si>
  <si>
    <t>204 : (2,155*3)-(0,7*2,05)</t>
  </si>
  <si>
    <t>212 : (1,25*3)-(0,7*2,05)</t>
  </si>
  <si>
    <t>347016134R00</t>
  </si>
  <si>
    <t xml:space="preserve">Předstěny opláštěné sádrokartonovými deskami volně stojící, bez izolace 1x nosná ocelová konstrukce CW 100, jednoduše opláštěná, desky protipožární impregnované, tloušťky 12,5 mm, tloušťka stěny 115 mm,  </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</si>
  <si>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</si>
  <si>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</si>
  <si>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</si>
  <si>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Předstěna SDK : </t>
  </si>
  <si>
    <t>(3,31+0,15)*3</t>
  </si>
  <si>
    <t>766662112R00</t>
  </si>
  <si>
    <t>Montáž dveřních křídel kompletizovaných otevíravých ,  , do zazděné rámové zárubně, jednokřídlových, šířky do 800 mm</t>
  </si>
  <si>
    <t xml:space="preserve">Montáž dveří do lehké příčky : </t>
  </si>
  <si>
    <t>D12 : 1</t>
  </si>
  <si>
    <t>D19 : 1</t>
  </si>
  <si>
    <t>D28 : 1</t>
  </si>
  <si>
    <t>54914582R</t>
  </si>
  <si>
    <t>kování stavební - prvek: dveřní kování se zajištěním; provedení Cr; pro dveře WC, koupelen</t>
  </si>
  <si>
    <t xml:space="preserve">Mat. k pol. Montáž dveří do rám.zárubně 1kříd. š.do 80 cm : </t>
  </si>
  <si>
    <t>Odkaz na mn. položky pořadí 34 : 3,00000</t>
  </si>
  <si>
    <t>61160103R</t>
  </si>
  <si>
    <t>Dveře vnitřní jednostranně otevíravé; funkce: klasické; šířka = 800 mm; výška = 1 970 mm; počet křídel: 1; materiál rámu křídla: MDF; materiál výplně: voština; materiál pláště: HDF; povrchová úprava: lakovaný RAL; struktura povrchu: oboustranně hladká; míra zasklení: plné křídlo; barva: bílá</t>
  </si>
  <si>
    <t xml:space="preserve">Mat k pol. Montáž dveří do rám.zárubně 1kříd. š.do 80 cm : </t>
  </si>
  <si>
    <t>Odkaz na mn. položky pořadí 32 : 3,00000</t>
  </si>
  <si>
    <t>63151374.AR</t>
  </si>
  <si>
    <t>Výrobek izolační pro budovy z minerální vlny (MW) tvar: deska; tloušťka d = 100,0 mm; OH = 30 kg/m3; lambda = 0,037 W/(m.K)</t>
  </si>
  <si>
    <t xml:space="preserve">Mat k pol. Příplatek za vložení vrstvy tepelné izolace : </t>
  </si>
  <si>
    <t>Odkaz na mn. položky pořadí 29 : 10,38000</t>
  </si>
  <si>
    <t>Koeficient : 0,15</t>
  </si>
  <si>
    <t>766M003</t>
  </si>
  <si>
    <t>Příplatek za výšku dveří do 2050 mm</t>
  </si>
  <si>
    <t>Vlastní</t>
  </si>
  <si>
    <t>Indiv</t>
  </si>
  <si>
    <t xml:space="preserve">Příplatek za výšku dveří : </t>
  </si>
  <si>
    <t>766M005</t>
  </si>
  <si>
    <t>Příplatek za bezfalcové provedení dveří</t>
  </si>
  <si>
    <t xml:space="preserve">Příplatek za výšku zárubně : </t>
  </si>
  <si>
    <t>216904391R00</t>
  </si>
  <si>
    <t>Očištění ploch tlak. vodou nebo stlač. vzduchem  ,  , příplatek za ruční dočištění ocelovými kartáči</t>
  </si>
  <si>
    <t>800-2</t>
  </si>
  <si>
    <t xml:space="preserve">Dočištění kartáči : </t>
  </si>
  <si>
    <t xml:space="preserve">Oprava římsy : </t>
  </si>
  <si>
    <t>(19*1)</t>
  </si>
  <si>
    <t>289361213R00</t>
  </si>
  <si>
    <t>Výztuž ze svařovaných sítí líc kleneb, průměr 6,3 mm</t>
  </si>
  <si>
    <t>torkretového pláště nebo stříkaného betonu,</t>
  </si>
  <si>
    <t>Dle popisu SKŘ</t>
  </si>
  <si>
    <t xml:space="preserve">Doplnění výztuže dle SKŘ - popis č.5 : </t>
  </si>
  <si>
    <t>Odkaz na mn. položky pořadí 108 : 143,76100</t>
  </si>
  <si>
    <t>289362123R00</t>
  </si>
  <si>
    <t>Výztuž torkretového pláště nebo stříkaného betonu z betonářské z oceli výztuž líce kleneb, ocel 10216, průměr prutu přes 10 do 16 mm</t>
  </si>
  <si>
    <t>příčná nebo podélná</t>
  </si>
  <si>
    <t xml:space="preserve">Doplnění výztuže dle SKŘ - popis č.4 : </t>
  </si>
  <si>
    <t>(143,761*9,8)*0,89*0,001</t>
  </si>
  <si>
    <t>411321414R00</t>
  </si>
  <si>
    <t>Beton stropů železový stropů deskových, desek plochých střech, desek balkónových, desek hřibových stropů včetně hlavic hřibových sloupů, železový (bez výztuže) třídy C 25/30</t>
  </si>
  <si>
    <t xml:space="preserve">Beton stropu : </t>
  </si>
  <si>
    <t>104 : (5,56*3,35)*0,1</t>
  </si>
  <si>
    <t>106,107,108 : ((13,165*5,69)+(3,24*0,1))*0,1</t>
  </si>
  <si>
    <t>(46,88)*0,1</t>
  </si>
  <si>
    <t xml:space="preserve">Nad 2.NP : </t>
  </si>
  <si>
    <t>215*0,05</t>
  </si>
  <si>
    <t>411351201R00</t>
  </si>
  <si>
    <t>Bednění stropů deskových včetně podpěrné konstrukce výšky do 3,5 m do 5kPa, - zřízení</t>
  </si>
  <si>
    <t>s pomocným lešením</t>
  </si>
  <si>
    <t xml:space="preserve">Bednění ŽB stropu : </t>
  </si>
  <si>
    <t>104 : (5,56*3,35)</t>
  </si>
  <si>
    <t>106,107,108 : (13,165*5,69)+(3,24*0,1)</t>
  </si>
  <si>
    <t>(46,88)</t>
  </si>
  <si>
    <t>411351202R00</t>
  </si>
  <si>
    <t>Bednění stropů deskových včetně podpěrné konstrukce výšky do 3,5 m do 5kPa, - odstranění</t>
  </si>
  <si>
    <t>Odkaz na mn. položky pořadí 42 : 140,73885</t>
  </si>
  <si>
    <t>411354171R00</t>
  </si>
  <si>
    <t>Podpěrná konstrukce bednění stropů do 5 kPa, zřízení</t>
  </si>
  <si>
    <t>výšky do 4 m se zesílením dna bednění podle hodnoty zatížení betonovou směsí a výztuží. Bez pomocného lešení.</t>
  </si>
  <si>
    <t xml:space="preserve">Podpěrná konstrukce stropu : </t>
  </si>
  <si>
    <t>215</t>
  </si>
  <si>
    <t>411354172R00</t>
  </si>
  <si>
    <t>Podpěrná konstrukce bednění stropů do 5 kPa, odstranění</t>
  </si>
  <si>
    <t xml:space="preserve">Podpěrná konstrukce stropu  - odstranění : </t>
  </si>
  <si>
    <t>Odkaz na mn. položky pořadí 44 : 215,00000</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</si>
  <si>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</si>
  <si>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</si>
  <si>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</si>
  <si>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Výztuž stropu svař. sítí : </t>
  </si>
  <si>
    <t>dle SKŘ : 290*3,03*0,001</t>
  </si>
  <si>
    <t>411361921RT9</t>
  </si>
  <si>
    <t>Výztuž stropů ze svařovaných sítí průměr drátu 8 mm, velikost oka 150/150 mm</t>
  </si>
  <si>
    <t>1. vrstva : (140,73885*7,9*1,35*0,001)</t>
  </si>
  <si>
    <t>2.vrstva : (33,5*1,35*7,9*0,001)</t>
  </si>
  <si>
    <t>413321414R00</t>
  </si>
  <si>
    <t>Beton nosníků železový třídy C 25/30</t>
  </si>
  <si>
    <t>včetně stěnových, nosníků jeřábových drah, volných trámů, průvlaků, rámových příčlí, ztužidel, konzol, vodorovných táhel a podobných tyčových konstrukcí,</t>
  </si>
  <si>
    <t xml:space="preserve">Beton nosníků : </t>
  </si>
  <si>
    <t>ŽB průvlak : (4,35*0,6*0,2)</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</si>
  <si>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</si>
  <si>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</si>
  <si>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</si>
  <si>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 xml:space="preserve">Bednění nosníků - 2 strany : </t>
  </si>
  <si>
    <t>ŽB průvlak : (4,35*0,6*2)</t>
  </si>
  <si>
    <t>413351108R00</t>
  </si>
  <si>
    <t>Bednění nosníků odstranění</t>
  </si>
  <si>
    <t xml:space="preserve">Bednění nosníků - 2 strany - odstranění : </t>
  </si>
  <si>
    <t>Odkaz na mn. položky pořadí 49 : 5,22000</t>
  </si>
  <si>
    <t>413351211R00</t>
  </si>
  <si>
    <t>Podpěrná konstrukce bednění nosníků do 5 kPa, zřízení</t>
  </si>
  <si>
    <t>a jiných tyčových konstrukcí výšky do 4 m a se zesílením dna bednění, na plochu půdorysu</t>
  </si>
  <si>
    <t xml:space="preserve">Podpěrná konstrukce nosníků : </t>
  </si>
  <si>
    <t>ŽB průvlak : (3,15*0,6)</t>
  </si>
  <si>
    <t>413351212R00</t>
  </si>
  <si>
    <t>Podpěrná konstrukce bednění nosníků do 5 kPa, odstranění</t>
  </si>
  <si>
    <t>Odkaz na mn. položky pořadí 51 : 1,89000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</si>
  <si>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</si>
  <si>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</si>
  <si>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</si>
  <si>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 xml:space="preserve">Výztuž nosníků : </t>
  </si>
  <si>
    <t>ŽB průvlak : (85,29)*0,001</t>
  </si>
  <si>
    <t>413941123R00</t>
  </si>
  <si>
    <t>Osazení ocelových válcovaných nosníků ve stropech bez materiálu, výšky přes 120 do 220 mm</t>
  </si>
  <si>
    <t>I , IE, U , UE nebo L</t>
  </si>
  <si>
    <t xml:space="preserve">Osazení ocel. nosníků ve stropech : </t>
  </si>
  <si>
    <t xml:space="preserve">výpis oceli SKŘ : </t>
  </si>
  <si>
    <t>HEB 200 : 5*6,55*61,3*0,001</t>
  </si>
  <si>
    <t>HEB 200 : 7*7,02*61,3*0,001</t>
  </si>
  <si>
    <t>HEB 200 : 2*1*61,3*0,001</t>
  </si>
  <si>
    <t>HEB 200 : 1*1,5*61,3*0,001</t>
  </si>
  <si>
    <t>HEB 200 : 1*3,85*61,3*0,001</t>
  </si>
  <si>
    <t>HEB 220 - překlad : 2*4,75*71,5*0,001</t>
  </si>
  <si>
    <t>HEB 180 : 3*5,47*65,3*0,001</t>
  </si>
  <si>
    <t>I 140 : 5*3,44*14,4*0,001</t>
  </si>
  <si>
    <t>I 140 : 5*3,24*14,4*0,001</t>
  </si>
  <si>
    <t>I 220 : 2*4,75*31,1*0,001</t>
  </si>
  <si>
    <t>I 140 : 2*1,6*14,4*0,001</t>
  </si>
  <si>
    <t>417321414R00</t>
  </si>
  <si>
    <t>Železobeton ztužujících pásů a věnců třídy C 25/30</t>
  </si>
  <si>
    <t xml:space="preserve">Beton ztuž. věncu : </t>
  </si>
  <si>
    <t>(19*1*0,075)</t>
  </si>
  <si>
    <t>417351115R00</t>
  </si>
  <si>
    <t>Bednění bočnic ztužujících pásů a věnců včetně vzpěr zřízení</t>
  </si>
  <si>
    <t xml:space="preserve">Bednění věnců : </t>
  </si>
  <si>
    <t>(10,5+1*2+8,5*1*2)*0,25</t>
  </si>
  <si>
    <t>417351116R00</t>
  </si>
  <si>
    <t>Bednění bočnic ztužujících pásů a věnců včetně vzpěr odstranění</t>
  </si>
  <si>
    <t xml:space="preserve">Bednění věnců - odstranění : </t>
  </si>
  <si>
    <t>Odkaz na mn. položky pořadí 56 : 7,37500</t>
  </si>
  <si>
    <t>417361921RT5</t>
  </si>
  <si>
    <t>Výztuž ztužujících pásů a věnců ze svažovaných sítí průměr drátu 6 mm, velikost oka 150/150 mm</t>
  </si>
  <si>
    <t>Včetně distančních prvků.</t>
  </si>
  <si>
    <t xml:space="preserve">Výztuž ztuž. pásu : </t>
  </si>
  <si>
    <t>(19*1*1,2)*3,03*0,001</t>
  </si>
  <si>
    <t>430321414R00</t>
  </si>
  <si>
    <t>Beton schodišťových konstrukcí (stupňů, schodnic, ramen, podest s nosníky) železový třídy C 25/30</t>
  </si>
  <si>
    <t xml:space="preserve">Beton schodiště : </t>
  </si>
  <si>
    <t>deska : (1,1*(1,41+0,49+4,38+4,1))*0,08+(0,46*2,08)*0,08</t>
  </si>
  <si>
    <t>stupně : (1,1*0,1781*0,275*24)</t>
  </si>
  <si>
    <t>430361821R00</t>
  </si>
  <si>
    <t>Výztuž schodišťových konstrukcí  (stupňů, schodnic, ramen, podest s nosníky) z betonářské oceli 10505</t>
  </si>
  <si>
    <t xml:space="preserve">Výztuž schodiště : </t>
  </si>
  <si>
    <t>dle SKŘ : (34,16*1,05)*0,001</t>
  </si>
  <si>
    <t>431351125R00</t>
  </si>
  <si>
    <t>Bednění podest a podstupňových desek křivočarých zřízení</t>
  </si>
  <si>
    <t>včetně podpěrné konstrukce o výšce do 4 m</t>
  </si>
  <si>
    <t>s pomocným lešením o výšce podlahy do 1900 mm a pro zatížení do 1,5 kPa,</t>
  </si>
  <si>
    <t xml:space="preserve">Bednění podesty schodiště : </t>
  </si>
  <si>
    <t>(1,1*(1,41+0,49+4,38+4,1))+(0,46*2,08)</t>
  </si>
  <si>
    <t>431351126R00</t>
  </si>
  <si>
    <t>Bednění podest a podstupňových desek křivočarých odstranění</t>
  </si>
  <si>
    <t xml:space="preserve">Bednění podesty schodiště-odstranění : </t>
  </si>
  <si>
    <t>Odkaz na mn. položky pořadí 61 : 12,37480</t>
  </si>
  <si>
    <t>434351145R00</t>
  </si>
  <si>
    <t>Bednění stupňů betonovaných na podstupňové desce nebo na terénu křivočarých zřízení</t>
  </si>
  <si>
    <t xml:space="preserve">Betonový potěr - zřízení bednění : </t>
  </si>
  <si>
    <t xml:space="preserve">Vyspravení a doplnění původního tvaru schodiště : </t>
  </si>
  <si>
    <t>((1,22*2)*0,25+(1,26*6)*0,25+(1,2*4)*0,25)</t>
  </si>
  <si>
    <t>(1,41+0,49+4,38+4,1)*2*0,25</t>
  </si>
  <si>
    <t>(24*1,1*0,25)</t>
  </si>
  <si>
    <t>434351146R00</t>
  </si>
  <si>
    <t>Bednění stupňů betonovaných na podstupňové desce nebo na terénu křivočarých odstranění</t>
  </si>
  <si>
    <t xml:space="preserve">Bednění stupňů - odstranění : </t>
  </si>
  <si>
    <t>Odkaz na mn. položky pořadí 63 : 15,49000</t>
  </si>
  <si>
    <t>631361921RT4</t>
  </si>
  <si>
    <t>Výztuž mazanin z betonů a z lehkých betonů ze svařovaných sítí průměr drátu 6 mm, velikost oka 100/100 mm</t>
  </si>
  <si>
    <t>včetně distančních prvků</t>
  </si>
  <si>
    <t xml:space="preserve">Výzuž bet. mazanin : </t>
  </si>
  <si>
    <t xml:space="preserve">potěr do kapes pro uložení ocel. nosníků : </t>
  </si>
  <si>
    <t>(7,08*1,15*4,44*0,001)</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</si>
  <si>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</si>
  <si>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</si>
  <si>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</si>
  <si>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 xml:space="preserve">Vyrovnavací potěr : </t>
  </si>
  <si>
    <t>104 : 6*0,3*0,5</t>
  </si>
  <si>
    <t>106 : 14*0,3*0,5</t>
  </si>
  <si>
    <t>107/108 : 5*2*0,3*0,5</t>
  </si>
  <si>
    <t>109 : 7*2*0,3*0,5</t>
  </si>
  <si>
    <t>průvlak : 2*0,3*0,8</t>
  </si>
  <si>
    <t>900      RT4</t>
  </si>
  <si>
    <t>HZS, Práce v tarifní třídě 7 (např. tesař)</t>
  </si>
  <si>
    <t>RTS 23/ II</t>
  </si>
  <si>
    <t xml:space="preserve">Montáž hřebíku - hřebíkova deska : </t>
  </si>
  <si>
    <t>16</t>
  </si>
  <si>
    <t xml:space="preserve">Mat. k pol. Osazení válcovaných nosníků ve stropech č. 14 - 22 : </t>
  </si>
  <si>
    <t>13480820R</t>
  </si>
  <si>
    <t>Tyč ocelová válcovaná za tepla průřez: I; značka: S235JR (1.0038); h = 220 mm; b = 98 mm; s = 8,1 mm; t = 12,2 mm</t>
  </si>
  <si>
    <t>13487110R</t>
  </si>
  <si>
    <t>Tyč ocelová válcovaná za tepla průřez: HEB; značka: S235JR (1.0038); h = 180 mm; b = 180 mm; s = 8,5 mm; t = 14,0 mm</t>
  </si>
  <si>
    <t>13487115R</t>
  </si>
  <si>
    <t>Tyč ocelová válcovaná za tepla průřez: HEB; značka: S235JR (1.0038); h = 200 mm; b = 200 mm; s = 9,0 mm; t = 15,0 mm</t>
  </si>
  <si>
    <t>13487120R</t>
  </si>
  <si>
    <t>Tyč ocelová válcovaná za tepla průřez: HEB; značka: S235JR (1.0038); h = 220 mm; b = 220 mm; s = 9,5 mm; t = 16,0 mm</t>
  </si>
  <si>
    <t>31412950R</t>
  </si>
  <si>
    <t>hřebík stavební se zápustnou hlavou mřížkovanou; ocelový; d 6,3 mm; l = 180 mm; bez povrch.úpravy; ČSN 02 2825</t>
  </si>
  <si>
    <t xml:space="preserve">Mat. k pol. HZS : </t>
  </si>
  <si>
    <t>dle SKŘ : 150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</si>
  <si>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</si>
  <si>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</si>
  <si>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</si>
  <si>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 xml:space="preserve">SDK podhled - P1 : </t>
  </si>
  <si>
    <t>104 : 15,32</t>
  </si>
  <si>
    <t>108 : 8,98</t>
  </si>
  <si>
    <t xml:space="preserve">SDK podhled - P2 : </t>
  </si>
  <si>
    <t>203 : 19,02</t>
  </si>
  <si>
    <t>206 : 8,53</t>
  </si>
  <si>
    <t>209 : 20,65</t>
  </si>
  <si>
    <t>210 : 13,57</t>
  </si>
  <si>
    <t>208 : 11,17</t>
  </si>
  <si>
    <t>211 : 9,86</t>
  </si>
  <si>
    <t>213 : 10,24</t>
  </si>
  <si>
    <t>416022123R00</t>
  </si>
  <si>
    <t>Podhledy na kovové konstrukci opláštěné deskami sádrokartonovými dvouúrovňový křížový rošt z profilů CD zavěšený 1x deska, tloušťky 12,5 mm, impregnovaná,  , bez izolace</t>
  </si>
  <si>
    <t xml:space="preserve">SDK podhled - P1 - impreg : </t>
  </si>
  <si>
    <t>105 : 3,7</t>
  </si>
  <si>
    <t>107 : 7,51</t>
  </si>
  <si>
    <t xml:space="preserve">SDK podhled - P2 - impreg. : </t>
  </si>
  <si>
    <t>207 : 9,15</t>
  </si>
  <si>
    <t>212 : 4,48</t>
  </si>
  <si>
    <t>416026122R00</t>
  </si>
  <si>
    <t>Podhledy na kovové konstrukci opláštěné deskami sádrokartonovými dvouúrovňový křížový rošt z profilů CD zavěšený 1x deska, tloušťky 12,5 mm, protipožární, požární odolnost REI 45, bez izolace</t>
  </si>
  <si>
    <t xml:space="preserve">SDK podhled - P4 : </t>
  </si>
  <si>
    <t>416026124R00</t>
  </si>
  <si>
    <t>Podhledy na kovové konstrukci opláštěné deskami sádrokartonovými dvouúrovňový křížový rošt z profilů CD zavěšený 1x deska, tloušťky 12,5 mm, protipožární impregnovaná, požární odolnost REI 45, bez izolace</t>
  </si>
  <si>
    <t xml:space="preserve">SDK podhled - P4,P6 - impreg. : </t>
  </si>
  <si>
    <t>342264101R00</t>
  </si>
  <si>
    <t xml:space="preserve">Doplňkové práce osazení revizních dvířek do sádrokartonového podhledu, do 0,25 m2,  ,  </t>
  </si>
  <si>
    <t>s vyřezáním otvoru, osazením rámu s dvířky, prošroubováním a úpravou parotěsné zábrany,</t>
  </si>
  <si>
    <t xml:space="preserve">Osazení dvířek do podhledu : </t>
  </si>
  <si>
    <t>S23 : 8</t>
  </si>
  <si>
    <t>342264098RT2</t>
  </si>
  <si>
    <t>Příplatky k podhledům sádrokartonovým příplatek k podhledu sádrokartonovému za plochu přes 2 do 5 m2</t>
  </si>
  <si>
    <t xml:space="preserve">Příplatek k SDK za malé plochy : </t>
  </si>
  <si>
    <t>342264098RT3</t>
  </si>
  <si>
    <t>Příplatky k podhledům sádrokartonovým příplatek k podhledu sádrokartonovému za plochu přes 5 do 10 m2</t>
  </si>
  <si>
    <t>447115122RZ1</t>
  </si>
  <si>
    <t xml:space="preserve">Podkroví a stropy opláštěné sádrokartonovými a sádrovláknitými deskami, bez záklopu nosná konstrukce z profilů CD 1x deska, tloušťky 12,5 mm, protipožární, bez dodávky a montáže izolace,  </t>
  </si>
  <si>
    <t xml:space="preserve">Podhled podkroví - ocel. konstr. : </t>
  </si>
  <si>
    <t xml:space="preserve">Skladba R03 : </t>
  </si>
  <si>
    <t>Odkaz na mn. položky pořadí 211 : 26,32500</t>
  </si>
  <si>
    <t>767586101RT1</t>
  </si>
  <si>
    <t xml:space="preserve">Montáž podhledů lamelových a kazetových Podhledy nosný rošt pro podhledy  rošt pro rovnou, částečně zapuštěnou a poloskrytou hranu desek, v modulu 600 x 600 mm,  </t>
  </si>
  <si>
    <t>Dodávka a montáž hlavního profilu, příčných profilů, obvodového profilu a zavěšovacího prvku.</t>
  </si>
  <si>
    <t xml:space="preserve">Podhled - P3 : </t>
  </si>
  <si>
    <t>106 : 57,99</t>
  </si>
  <si>
    <t>109 : 46,88</t>
  </si>
  <si>
    <t xml:space="preserve">Podhled - P7 : </t>
  </si>
  <si>
    <t>205 : 58,66</t>
  </si>
  <si>
    <t>767586504R00</t>
  </si>
  <si>
    <t>Montáž podhledů lamelových a kazetových Podhledy podhled s otevřenými buňkami, s polozapuštěnou hranou</t>
  </si>
  <si>
    <t>Materiál dle popisu v PD!!!</t>
  </si>
  <si>
    <t>Dodávka a montáž kazet.</t>
  </si>
  <si>
    <t>AKUSTICKÝ SDK PODHLED KAZETOVÝ 600/600 mm; ROVNÝ,</t>
  </si>
  <si>
    <t>S.V. 2 800 mm; DEMONTOVATELNÉ PERFOROVANÉ SDK DESKY</t>
  </si>
  <si>
    <t>(KAZETY) tl. 12,5mm, ZAVĚŠENÝ NA SKRYTÉ SYSTÉMOVÉ</t>
  </si>
  <si>
    <t>POZINKOVANÉ KONSTRUKCI - VIZ VÝKRES PODHLEDŮ</t>
  </si>
  <si>
    <t xml:space="preserve">Podhled - P3, P7 : </t>
  </si>
  <si>
    <t>Odkaz na mn. položky pořadí 82 : 163,53000</t>
  </si>
  <si>
    <t>553476592R</t>
  </si>
  <si>
    <t>Dvířka revizní použití: sádrokarton; funkce: klasické; šířka = 300 mm; výška = 300 mm; materiál: hliník; počet křídel: 1</t>
  </si>
  <si>
    <t xml:space="preserve">Mat. k pol. Osazení reviz. dvířek do SDK podhledu, do 0,25 m2 : </t>
  </si>
  <si>
    <t>553476621R</t>
  </si>
  <si>
    <t>Dvířka revizní použití: sádrokarton; funkce: klasické; šířka = 300 mm; výška = 400 mm; materiál: hliník; počet křídel: 1</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</si>
  <si>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</si>
  <si>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</si>
  <si>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</si>
  <si>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Zhutnění podloží : </t>
  </si>
  <si>
    <t>před vchodem : (20,345*2,53)</t>
  </si>
  <si>
    <t>271531113R00</t>
  </si>
  <si>
    <t>Polštáře zhutněné pod základy kamenivo hrubé, drcené, frakce 16 - 32 mm</t>
  </si>
  <si>
    <t xml:space="preserve">Podsyp z kameniva : </t>
  </si>
  <si>
    <t>Pro vyrovnání výškových rozdílu před vchodem : (5,45*2,1+3,6*2,1+3,22*1,75)*(0,46-0,15)+(3*1,95)*0,15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</si>
  <si>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</si>
  <si>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</si>
  <si>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</si>
  <si>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Bednění bet. desek : </t>
  </si>
  <si>
    <t>betonové desky : (4,975*2+2*1,75)+(4,475*2+2*2,45)+(6,365*2+2*1,75)*0,25</t>
  </si>
  <si>
    <t>rampa před vchodem : (3*2+2*2,35)*0,25</t>
  </si>
  <si>
    <t>273351216R00</t>
  </si>
  <si>
    <t>Bednění stěn základových desek odstranění</t>
  </si>
  <si>
    <t>Včetně očištění, vytřídění a uložení bednicího materiálu.</t>
  </si>
  <si>
    <t xml:space="preserve">Bednění bet. desek - odstranění : </t>
  </si>
  <si>
    <t>Odkaz na mn. položky pořadí 88 : 34,03250</t>
  </si>
  <si>
    <t>289970111R00</t>
  </si>
  <si>
    <t>Geotextílie separační, filtrační, zpevňující polypropylén, 300 g/m2</t>
  </si>
  <si>
    <t xml:space="preserve">Geotextilie - dilatační vrstva : </t>
  </si>
  <si>
    <t>(20,345*1,2)</t>
  </si>
  <si>
    <t>434311116R00</t>
  </si>
  <si>
    <t>Stupně dusané z betonu třídy C 25/30</t>
  </si>
  <si>
    <t>na terén nebo na desku z betonu prostého nebo prokládaného kamenem, bez potěru, se zahlazením povrchu,</t>
  </si>
  <si>
    <t xml:space="preserve">Beton stupňů : </t>
  </si>
  <si>
    <t>venkovní schodiště : (5,85+5,10+2,1+2,1)</t>
  </si>
  <si>
    <t>venkovní schodiště : (3,61*2)</t>
  </si>
  <si>
    <t>434351141R00</t>
  </si>
  <si>
    <t>Bednění stupňů betonovaných na podstupňové desce nebo na terénu přímočarých zřízení</t>
  </si>
  <si>
    <t xml:space="preserve">Bednění stupňu : </t>
  </si>
  <si>
    <t>venkovní schodiště : (5,85+5,10+2,45+2,1+0,35)*0,2</t>
  </si>
  <si>
    <t>venkovní schodiště : (3,61*2)*0,2</t>
  </si>
  <si>
    <t>434351142R00</t>
  </si>
  <si>
    <t>Bednění stupňů betonovaných na podstupňové desce nebo na terénu přímočarých odstranění</t>
  </si>
  <si>
    <t xml:space="preserve">Bednění stupňu - odstranění : </t>
  </si>
  <si>
    <t>Odkaz na mn. položky pořadí 92 : 4,61400</t>
  </si>
  <si>
    <t>457311118R00</t>
  </si>
  <si>
    <t>Vyrovnávací beton beton C 25/30</t>
  </si>
  <si>
    <t>na vodorovné mostní konstrukci s očištěním podkladních ploch, provedený v předepsaném spádu,</t>
  </si>
  <si>
    <t xml:space="preserve">Beton spádový : </t>
  </si>
  <si>
    <t>betonové desky : (4,975*1,75+4,475*2,45+6,365*1,75)*0,15</t>
  </si>
  <si>
    <t>rampa před vchodem : (3*2,35+2,65*0,2)*0,15</t>
  </si>
  <si>
    <t>564851111R00</t>
  </si>
  <si>
    <t>Podklad ze štěrkodrti s rozprostřením a zhutněním frakce 0-63 mm, tloušťka po zhutnění 150 mm</t>
  </si>
  <si>
    <t xml:space="preserve">Podkladní štěrkové lože : </t>
  </si>
  <si>
    <t>Odkaz na mn. položky pořadí 86 : 51,47285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</si>
  <si>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</si>
  <si>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</si>
  <si>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</si>
  <si>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 xml:space="preserve">Zpětné kladení zámkové dlažby : </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</si>
  <si>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</si>
  <si>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</si>
  <si>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</si>
  <si>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 xml:space="preserve">Zpětné kladení okapového chodníku : </t>
  </si>
  <si>
    <t>631316111R00</t>
  </si>
  <si>
    <t>Mazanina z betonu prostého speciální povrchové úpravy mazanin povrchový vsyp, směsí proti oděru</t>
  </si>
  <si>
    <t>(z kameniva) hlazená dřevěným hladítkem</t>
  </si>
  <si>
    <t xml:space="preserve">Cementový posyp bet. mazaniny : </t>
  </si>
  <si>
    <t>betonové desky : (4,975*1,75+4,475*2,45+6,365*1,75)</t>
  </si>
  <si>
    <t>venkovní schodiště : (5,85+5,10+2,1+2,1)*0,35</t>
  </si>
  <si>
    <t>venkovní schodiště : (3,61*2)*0,35</t>
  </si>
  <si>
    <t>rampa před vchodem : (3*2,35+2,65*0,2)</t>
  </si>
  <si>
    <t>631319161R00</t>
  </si>
  <si>
    <t xml:space="preserve">Příplatek za přehlazení povrchu tloušťka mazaniny do 80 mm </t>
  </si>
  <si>
    <t>betonové mazaniny min. B 10 ocelovým hladítkem s poprášením cementem pro konečnou úpravu mazaniny</t>
  </si>
  <si>
    <t xml:space="preserve">Příplatek za zahlazení povrchu : </t>
  </si>
  <si>
    <t>Odkaz na mn. položky pořadí 94 : 5,75831</t>
  </si>
  <si>
    <t>Odkaz na mn. položky pořadí 91 : 22,37000*0,055</t>
  </si>
  <si>
    <t>631361921RT5</t>
  </si>
  <si>
    <t>Výztuž mazanin z betonů a z lehkých betonů ze svařovaných sítí průměr drátu 6 mm, velikost oka 150/150 mm</t>
  </si>
  <si>
    <t xml:space="preserve">Výztuž bet. mazanin : </t>
  </si>
  <si>
    <t>betonové desky : (4,975*1,75+4,475*2,45+6,365*1,75)*1,1*3,033*0,001</t>
  </si>
  <si>
    <t>rampa před vchodem : (3*2,35+2,65*0,2)*1,1*3,033*0,001</t>
  </si>
  <si>
    <t>venkovní schodiště : (5,85+5,10+2,1+2,1)*0,35*1,2*3,033*0,001</t>
  </si>
  <si>
    <t>venkovní schodiště : (3,61*2)*0,35*1,2*3,033*0,001</t>
  </si>
  <si>
    <t>965048515R00</t>
  </si>
  <si>
    <t>Broušení betonového povrchu do tloušťky 5 mm</t>
  </si>
  <si>
    <t xml:space="preserve">Broušení betonu na požadovaný vzhled : </t>
  </si>
  <si>
    <t>Odkaz na mn. položky pořadí 98 : 46,21825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</si>
  <si>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</si>
  <si>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</si>
  <si>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</si>
  <si>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Očištění zpětně kladené dlažby : </t>
  </si>
  <si>
    <t>Odkaz na mn. položky pořadí 96 : 21,38400</t>
  </si>
  <si>
    <t>Odkaz na mn. položky pořadí 97 : 5,71000</t>
  </si>
  <si>
    <t>216904212R00</t>
  </si>
  <si>
    <t xml:space="preserve">Očištění ploch tlak. vodou nebo stlač. vzduchem očištění stlačeným vzduchem, zdiva stěn a rubu kleneb,  </t>
  </si>
  <si>
    <t xml:space="preserve">Vysušení zdiva kleneb : </t>
  </si>
  <si>
    <t xml:space="preserve">1.S - stěny - 50% : </t>
  </si>
  <si>
    <t>1S01 : ((12,57*2+1,18*2)*2,1+(0,3*2+0,66+0,3*2+0,8+1,07+2*0,68)*2,1-(1,1*1,55*2+1,3*1,47+0,9*1,47))/2</t>
  </si>
  <si>
    <t>1S02 : ((2,8*2+5,605*2+1,415+2*0,7)*2,1+(0,3*2+0,65+1,21+2*0,68+0,95+2*0,68)*2,1-(1,1*1,55))/2</t>
  </si>
  <si>
    <t>1S03 : ((5,605*2+5,69*2+1,28+0,52*2+(1,22+2*0,6)*2)*2,1+(1,43+2*0,76*2)*1,6-(1,1*1,55+0,9*2,1))/2</t>
  </si>
  <si>
    <t>1S04 : ((3,02*2+3*2+1,42+2*0,4+0,6+2*0,72)*2,1-(0,9*2,1))/2</t>
  </si>
  <si>
    <t>1S05 : ((5,605*2+2,905*2+1,1+2*0,5+(1,07+2*0,5)*2)*2,1-(1,3*2,1))/2</t>
  </si>
  <si>
    <t>1S06 : ((1,77*2+2,8*2+0,65+2*0,53+1,39+2*0,34+0,68+0,34)*2,1-(0,9*1,47))/2</t>
  </si>
  <si>
    <t>Shodiště 1S : ((1,9+2+0,66+1,21+1,52+0,82*2)*2,1)/2</t>
  </si>
  <si>
    <t xml:space="preserve">1.NP+ 10/15 % za klenbový strop : </t>
  </si>
  <si>
    <t>110 : (11,89*1,1)</t>
  </si>
  <si>
    <t>111 : (7,06*1,1)</t>
  </si>
  <si>
    <t>112 : (4,94*1,1)</t>
  </si>
  <si>
    <t>101 : (3,64*1,15)</t>
  </si>
  <si>
    <t>102 : (11,52*1,1)</t>
  </si>
  <si>
    <t xml:space="preserve">1.NP - stěny : </t>
  </si>
  <si>
    <t>stěna uliční do 1 m : 20,25*1</t>
  </si>
  <si>
    <t>601011198R00</t>
  </si>
  <si>
    <t>Penetrace savých minerálních podkladů zpevňující (nové omítky a zdivo), stropů</t>
  </si>
  <si>
    <t xml:space="preserve">Penetrace na stropech : </t>
  </si>
  <si>
    <t>Odkaz na mn. položky pořadí 109 : 1,54000</t>
  </si>
  <si>
    <t>602011198R00</t>
  </si>
  <si>
    <t>Penetrace savých minerálních podkladů zpevňující (nové omítky a zdivo), stěn</t>
  </si>
  <si>
    <t xml:space="preserve">Penetrace na zdivo : </t>
  </si>
  <si>
    <t>Odkaz na mn. položky pořadí 111 : 101,44030</t>
  </si>
  <si>
    <t>Odkaz na mn. položky pořadí 112 : 15,85120</t>
  </si>
  <si>
    <t>Odkaz na mn. položky pořadí 113 : 142,76590</t>
  </si>
  <si>
    <t>Odkaz na mn. položky pořadí 116 : 972,80925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</si>
  <si>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</si>
  <si>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</si>
  <si>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</si>
  <si>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Zakrývaní vnitřních otvorů : </t>
  </si>
  <si>
    <t xml:space="preserve">obvodové konstrukce : </t>
  </si>
  <si>
    <t>1.NP - otvory : (1,16*1,77+1,02*1,77+1,025*1,74+1,33*1,77+0,44*1,3+1,02*1,77+1,18*1,77+1,12*1,78*3+1,75*1,85*6)</t>
  </si>
  <si>
    <t>2.NP : (1,01*1,86*2+1,1*1,86+1,15*1,86+0,44*1,35+1,02*1,86+0,55*0,81+1,06*1,82*2+1,06*1,83*6)</t>
  </si>
  <si>
    <t xml:space="preserve">Vnitřní otvory : </t>
  </si>
  <si>
    <t>obě strany : (0,97*1,685+1,07*2,135+0,87*2,135+0,97*2,135+0,97*2,135*5+0,87*2,135+0,7*2,1+1,07*2,135*2)*2</t>
  </si>
  <si>
    <t>obě strany : (1,07*2,135*3+0,87*2,135+0,9*2,02+0,8*2,02+0,97*2,135*7+0,87*2,135*2)*2</t>
  </si>
  <si>
    <t>610991002R00</t>
  </si>
  <si>
    <t>Začišťovací okenní lišta pro omítku tl. 9 mm</t>
  </si>
  <si>
    <t>nalepení a odříznutí po dokončení omítek</t>
  </si>
  <si>
    <t xml:space="preserve">Apu lišta - vnitřní : </t>
  </si>
  <si>
    <t>1.NP - otvory : (1,16+2*1,77)+(1,02+2*1,77)+(1,025+2*1,74)+(1,33+2*1,77)+(0,44+2*1,3)+(1,02+2*1,77)+(1,18+2*1,77)+(1,12+2*1,78)*3+(1,75+2*1,85)*6</t>
  </si>
  <si>
    <t>2.NP : (1,01+2*1,86)*2+(1,1+2*1,86)+(1,15+2*1,86)+(0,44+2*1,35)+(1,02+2*1,86)+(0,55+2*0,81)+(1,06+2*1,82)*2+(1,06+2*1,83)*6</t>
  </si>
  <si>
    <t>611452111R00</t>
  </si>
  <si>
    <t>Omítky vnitřní stropů cementové kleneb nebo skořepin hrubé zatřené</t>
  </si>
  <si>
    <t xml:space="preserve">Omítka kleneb : </t>
  </si>
  <si>
    <t>611474611R00</t>
  </si>
  <si>
    <t>Omítka vnitřní stropů ze suché směsi dvouvrstvá, vápenný štuk, ruční zpracování, na pálené cihly a tvarovky</t>
  </si>
  <si>
    <t>kompletní souvrství</t>
  </si>
  <si>
    <t>včetně pomocného lešení</t>
  </si>
  <si>
    <t xml:space="preserve">Omítka stropů : </t>
  </si>
  <si>
    <t>113 : 1,54</t>
  </si>
  <si>
    <t>612409991R00</t>
  </si>
  <si>
    <t>Začištění omítek kolem oken, dveří a obkladů apod. maltou vápenou</t>
  </si>
  <si>
    <t xml:space="preserve">Začištění omítek kolem oken, dveří : </t>
  </si>
  <si>
    <t>obě strany : ((0,97+2*1,685)+(1,07+2*2,135)+(0,87+2*2,135)+(0,97+2*2,135)+(0,97+2*2,135)*6+(0,87+2*2,135)+(0,7+2*2,1)+(1,07+2*2,135)*2)*2</t>
  </si>
  <si>
    <t>obě strany : ((1,07+2*2,135)*3+(0,87+2*2,135)+(0,9+2*2,02)+(0,8+2*2,02)+(0,97+2*2,135)*7+(0,87+2*2,135)*2)*2</t>
  </si>
  <si>
    <t>612421615R00</t>
  </si>
  <si>
    <t>Omítky vnitřní stěn vápenné nebo vápenocementové v podlaží i ve schodišti hrubé zatřené</t>
  </si>
  <si>
    <t xml:space="preserve">Omítka pod obklad : </t>
  </si>
  <si>
    <t xml:space="preserve">1NP : </t>
  </si>
  <si>
    <t>105 : (1,635*2+2,41*2+1,785*2)*2,8-(0,87*2,135+0,85*2,135+0,44*1,3)</t>
  </si>
  <si>
    <t>107 : (2,69*2+2,77*2)*2,8-(1,75*1,85+0,97*2,135)</t>
  </si>
  <si>
    <t>111 : (2,38*2+2,75*2)*2,8-(1,16*1,77+0,97*2,135+0,87*2,135)</t>
  </si>
  <si>
    <t>112 : (1,55*2+3,25*2)*2,8-(0,87*2,135)</t>
  </si>
  <si>
    <t>612425921R00</t>
  </si>
  <si>
    <t xml:space="preserve">Omítka vápenná vnitřního ostění omítkou hladkou </t>
  </si>
  <si>
    <t>okenního nebo dveřního, z pomocného pracovního lešení o výšce podlahy do 1900 mm a pro zatížení do 1,5 kPa,</t>
  </si>
  <si>
    <t xml:space="preserve">Omítka vnitřního ostění - pod obklad : </t>
  </si>
  <si>
    <t>105 : (0,44+1,3*2)*0,55</t>
  </si>
  <si>
    <t>107 : (1,75+2*1,85)*0,5+(0,85*2)*0,3</t>
  </si>
  <si>
    <t>111 : (1,16+1,77*2)*0,5+(0,85*2)*0,3</t>
  </si>
  <si>
    <t>112 : (0,87+2*2,135)*0,15</t>
  </si>
  <si>
    <t>202 : (0,44+1,35*2)*0,2</t>
  </si>
  <si>
    <t>204 : (0,8+2*2,02)*0,68+(0,55+0,81*2)*0,2</t>
  </si>
  <si>
    <t>207 : (1,06+1,83*2)*0,5+(1*2)*0,3</t>
  </si>
  <si>
    <t>612425931R00</t>
  </si>
  <si>
    <t>Omítka vápenná vnitřního ostění omítkou štukovou</t>
  </si>
  <si>
    <t xml:space="preserve">Omítka vnitřního ostění : </t>
  </si>
  <si>
    <t>101 : (1,67+2,62*2)*0,9*2</t>
  </si>
  <si>
    <t>102 : (1,28+2*2,2)*0,555+(1,32+2,135*2)*0,5</t>
  </si>
  <si>
    <t>104 : ((1,12+2*1,77)+(1,12+2*1,78)+(1,02+2*2,62))*0,5+(1,32+2*2,135)*0,425+(0,85*2)*0,3*2</t>
  </si>
  <si>
    <t>106 : (1,12+2*1,78)*2*0,5+(1,75+2*1,85)*0,5+(1,1+2*2,135)*0,51+(3,425+2,8*2)*0,5+(0,85*2)*0,3*3</t>
  </si>
  <si>
    <t>(1,75+2*1,85)*2*0,5+(1,18+2*2,135)*2*0,45+(0,85*2)*0,3*2</t>
  </si>
  <si>
    <t>108 : (1,1+2*2,135)*0,55</t>
  </si>
  <si>
    <t>109 : (1,75+2*1,85)*0,5*2+(1,45+2,8*2)*0,55+(1,286+2*2,135)*0,35+(1,48+2*2,135)*0,66+(1,54+2*2,135)*0,66+(0,85*2)*0,3*2</t>
  </si>
  <si>
    <t>110 : (1,02+2,62*2)*0,33+(1,2+2*2,135)*0,565</t>
  </si>
  <si>
    <t>113 : (0,97+1,685*2)*0,53</t>
  </si>
  <si>
    <t xml:space="preserve">- omítka pod obklad : </t>
  </si>
  <si>
    <t>Odkaz na mn. položky pořadí 112 : 15,85120*-1</t>
  </si>
  <si>
    <t>201 : (1,07*3)*0,34+(1,31*3)*0,5+(0,9+2,02*2)*0,65</t>
  </si>
  <si>
    <t>203 : (1,07+2,135*2)*0,25+(1,02+1,86*2)*0,65+(1,06+2*1,82)*0,5+(1*2)*0,3*2</t>
  </si>
  <si>
    <t>205 : (0,97+2,135*2)*0,54+(1,06+2*1,82)*0,5+(1,06+2*1,83)*0,5*3+(4,15+2*3)*0,35+(1*2)*0,3*4</t>
  </si>
  <si>
    <t>208 : (1,02+1,83*2)*0,5</t>
  </si>
  <si>
    <t>209 : (1,06+1,83*2)*0,5+(0,94+2*2,02)*0,565+(0,8+2*2,02)*0,565+(1*2)*0,3</t>
  </si>
  <si>
    <t>210 : (1,06+1,83*2)*0,5+(1*2)*0,3</t>
  </si>
  <si>
    <t>211 : (1,01+1,83*2)*0,65+(1*2)*0,3</t>
  </si>
  <si>
    <t>214 : (1,1+2*1,86)*0,65+(1,15*1,86)*0,5+(1*2)*0,3*2</t>
  </si>
  <si>
    <t>612433112R00</t>
  </si>
  <si>
    <t xml:space="preserve">Omítka vnitřní sanační pro malé zasolení, jednovrstvá, tloušťky 25 mm,  </t>
  </si>
  <si>
    <t xml:space="preserve">Oprava, injektáž trhlin ve zdivu, klenbách : </t>
  </si>
  <si>
    <t xml:space="preserve">1S - předpoklad do 10 % plochy : </t>
  </si>
  <si>
    <t>1S01 : ((12,57*2+1,18*2)*2,1+(0,3*2+0,66+0,3*2+0,8+1,07+2*0,68)*2,1-(1,1*1,55*2+1,3*1,47+0,9*1,47))*0,1</t>
  </si>
  <si>
    <t>1S02 : ((2,8*2+5,605*2+1,415+2*0,7)*2,1+(0,3*2+0,65+1,21+2*0,68+0,95+2*0,68)*2,1-(1,1*1,55))*0,1</t>
  </si>
  <si>
    <t>1S03 : ((5,605*2+5,69*2+1,28+0,52*2+(1,22+2*0,6)*2)*2,1+(1,43+2*0,76*2)*1,6-(1,1*1,55+0,9*2,1))*0,1</t>
  </si>
  <si>
    <t>1S04 : ((3,02*2+3*2+1,42+2*0,4+0,6+2*0,72)*2,1-(0,9*2,1))*0,1</t>
  </si>
  <si>
    <t>1S05 : ((5,605*2+2,905*2+1,1+2*0,5+(1,07+2*0,5)*2)*2,1-(1,3*2,1))*0,1</t>
  </si>
  <si>
    <t>1S06 : ((1,77*2+2,8*2+0,65+2*0,53+1,39+2*0,34+0,68+0,34)*2,1-(0,9*1,47))*0,1</t>
  </si>
  <si>
    <t>1S01 : (19,21*1,10)*0,1</t>
  </si>
  <si>
    <t>1S02 : (16,62*1,10)*0,1</t>
  </si>
  <si>
    <t>1S03 : (23,15*1,15)*0,1</t>
  </si>
  <si>
    <t>1S04 : (8,89*1,15)*0,1</t>
  </si>
  <si>
    <t>1S05 : (17,25*1,1)*0,1</t>
  </si>
  <si>
    <t>1S06 : (4,9*1,1)*0,1</t>
  </si>
  <si>
    <t xml:space="preserve">1.NP - předpoklad do 10 % plochy : </t>
  </si>
  <si>
    <t>Odkaz na mn. položky pořadí 109 : 1,54000*0,1</t>
  </si>
  <si>
    <t>Odkaz na mn. položky pořadí 111 : 101,44030*0,1</t>
  </si>
  <si>
    <t>Odkaz na mn. položky pořadí 112 : 15,85120*0,1</t>
  </si>
  <si>
    <t>Odkaz na mn. položky pořadí 113 : 142,76590*0,1</t>
  </si>
  <si>
    <t>Odkaz na mn. položky pořadí 116 : 972,80930*0,1</t>
  </si>
  <si>
    <t>110 : (11,89*1,1)*0,1</t>
  </si>
  <si>
    <t>111 : (7,06*1,1)*0,1</t>
  </si>
  <si>
    <t>112 : (4,94*1,1)*0,1</t>
  </si>
  <si>
    <t>101 : (3,64*1,15)*0,1</t>
  </si>
  <si>
    <t>102 : (11,52*1,1)*0,1</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</si>
  <si>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</si>
  <si>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</si>
  <si>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</si>
  <si>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 xml:space="preserve">Příplatek za rohovníky v ploše - omítky : </t>
  </si>
  <si>
    <t>612474611RT1</t>
  </si>
  <si>
    <t>Omítka vnitřní stěn ze suché směsi třívrstvá, vápenocementové jádro, vápenný štuk, na pálené cihly a tvarovky, ruční zpracování</t>
  </si>
  <si>
    <t xml:space="preserve">Vnitřní omítka : </t>
  </si>
  <si>
    <t>102 : (7,5*2+1,32*2)*2,8-(1,07*2,135*2+0,97*2,135+1,67*2,8+0,97*1,685)</t>
  </si>
  <si>
    <t>104 : (4,795*2+3,22*2)*2,8-(1,07*2,135+0,87*2,135+1,02*2,62+1,18*1,77+1,12*1,78)</t>
  </si>
  <si>
    <t>103 : (1,95+3,41+0,87*2+1,25+1,5+1,3+0,67)*2,8+(3,63+1,71+0,5+2,3)*3+(3+1,35)*2,5</t>
  </si>
  <si>
    <t>106 : (3,04*2+5,66*2)*2,8-(0,97*2,135+3,425*2,8+1,12*1,78*2+1,75*1,85)</t>
  </si>
  <si>
    <t>(5,66*2+5,95*2)*2,8-(1,75*1,85*2+0,97*2,135*2+3,425*2,8)</t>
  </si>
  <si>
    <t>108 : (2,69*2+2,72*2)*2,8-(0,97*2,135*3)</t>
  </si>
  <si>
    <t>109 : (6,54+6,434+7,038+6,415+0,55*2)*2,8-(1,75*1,85*2+0,97*2,135*2+1,07*2,135)</t>
  </si>
  <si>
    <t>110 : (3,15*2+3,475*2)*2,8-(1,02*2,62+1,07*2,35*2)</t>
  </si>
  <si>
    <t>113 : (1,2+1,5+0,38+1,27)*2-(0,96*1,7)</t>
  </si>
  <si>
    <t>Schodiště : (1,95+3,41+0,87*2+1,25+1,5+1,3+0,67)*2,8+(5,78*2+1,75*2)*3-(1,1*1,86+1,15*1,86+1,31*3+1,31*2,8)+(15,53)*3,5-(1,1*3,5)</t>
  </si>
  <si>
    <t>201 : (7,49*2+1,55*2+0,51*2+0,51*4)*3-(1,07*2,135+1,31*3+0,87*2,135+1,07*2,135+0,9*2,02)</t>
  </si>
  <si>
    <t>202 : (1,28*2+2,135*2)*3-(0,87*2,135+0,44*1,35)</t>
  </si>
  <si>
    <t>203 : (5,07*2+3,4*2+0,5*2)*3-(1,07*2,135+1,02*1,86+0,8*2,02+1,06*1,82+0,97*2,135)</t>
  </si>
  <si>
    <t>204 : (1,885*2+2,155*2)*2,5-(0,8*2,02+0,55*0,81)</t>
  </si>
  <si>
    <t>205 : (3,17*2+5,95*2)*3-(0,97*2,135+1,06*1,82+1,06*1,83+4,15*3)</t>
  </si>
  <si>
    <t>(6,17*2+5,95*2)*3-(0,97*2,135*2+1,06*1,83*2+4,15*3)</t>
  </si>
  <si>
    <t>206 : (2,725*2+3,13*2)*3-(0,97*2,135+0,9*2,02)</t>
  </si>
  <si>
    <t>207 : (2,981*2+2,94*2)*3-(0,97*2,135+1,06*1,83)</t>
  </si>
  <si>
    <t>208 : (3,12*2+3,31*2)*3-(0,97*2,135*2+1,07*2,135+1,02*1,86)</t>
  </si>
  <si>
    <t>209 : (3,12*2+6,57*2)*3+(0,915*2+1,45)-(0,97*2,135*2+1,06*1,83)</t>
  </si>
  <si>
    <t>210 : (3,945+2,95+3,82+4,04)*3-(1,06*1,83+0,97*2,135)</t>
  </si>
  <si>
    <t>211 : (2,98*2+3,31*2)*3-(0,97*2,135*2+0,87*2,135+1,01*1,86)</t>
  </si>
  <si>
    <t>212 : (1,45*2+3,31*2)*3-(0,87*2,135)</t>
  </si>
  <si>
    <t>213 : (2,5+4,4+3,85+2,55)*3-(0,97*2,135)</t>
  </si>
  <si>
    <t>Odkaz na mn. položky pořadí 111 : 101,44030*-1</t>
  </si>
  <si>
    <t>622481291R00</t>
  </si>
  <si>
    <t>Vyztužení povrchových úprav vnějších stěn montáž výztužné lišty rohové a dilatační- bez dodávky materiálu</t>
  </si>
  <si>
    <t xml:space="preserve">Montáž rohové lišty : </t>
  </si>
  <si>
    <t>obě strany : (1,685+0,97)+(2,135+1,07)+(2*2,135+0,97)*6+(1,28+2*2,35)+(1,54+2*2,35)</t>
  </si>
  <si>
    <t>Rohy : (2,8*7)+1,45+(3,425+2*2,8)*2</t>
  </si>
  <si>
    <t>627452931R00</t>
  </si>
  <si>
    <t>Spárování starého zdiva zdí a valů cihelného, do hloubky 50 mm, cementovou maltou</t>
  </si>
  <si>
    <t>801-5</t>
  </si>
  <si>
    <t>zatření spár jakoukoliv maltou cementovou, s vyškrabáním spár, s vypláchnutím spár vodou a očištěním povrchu zdiva po vyspárování, s odklizením materiálu do 20 m</t>
  </si>
  <si>
    <t xml:space="preserve">Spárování zdiva : </t>
  </si>
  <si>
    <t>Odkaz na mn. položky pořadí 119 : 311,16750</t>
  </si>
  <si>
    <t>784011111R00</t>
  </si>
  <si>
    <t xml:space="preserve">Ostatní práce oprášení/ometení podkladu,  ,   </t>
  </si>
  <si>
    <t>800-784</t>
  </si>
  <si>
    <t xml:space="preserve">Ometení podkladu před spárováním : </t>
  </si>
  <si>
    <t xml:space="preserve">1.S - stěny : </t>
  </si>
  <si>
    <t>1S01 : ((12,57*2+1,18*2)*2,1+(0,3*2+0,66+0,3*2+0,8+1,07+2*0,68)*2,1-(1,1*1,55*2+1,3*1,47+0,9*1,47))</t>
  </si>
  <si>
    <t>1S02 : ((2,8*2+5,605*2+1,415+2*0,7)*2,1+(0,3*2+0,65+1,21+2*0,68+0,95+2*0,68)*2,1-(1,1*1,55))</t>
  </si>
  <si>
    <t>1S03 : ((5,605*2+5,69*2+1,28+0,52*2+(1,22+2*0,6)*2)*2,1+(1,43+2*0,76*2)*1,6-(1,1*1,55+0,9*2,1))</t>
  </si>
  <si>
    <t>1S04 : ((3,02*2+3*2+1,42+2*0,4+0,6+2*0,72)*2,1-(0,9*2,1))</t>
  </si>
  <si>
    <t>1S05 : ((5,605*2+2,905*2+1,1+2*0,5+(1,07+2*0,5)*2)*2,1-(1,3*2,1))</t>
  </si>
  <si>
    <t>1S06 : ((1,77*2+2,8*2+0,65+2*0,53+1,39+2*0,34+0,68+0,34)*2,1-(0,9*1,47))</t>
  </si>
  <si>
    <t>Shodiště 1S : ((1,9+2+0,66+1,21+1,52+0,82*2)*2,1)</t>
  </si>
  <si>
    <t>553926040R</t>
  </si>
  <si>
    <t>lišta rohová, omítková; materiál ocel; l = 2 750 mm</t>
  </si>
  <si>
    <t xml:space="preserve">Mat. k pol. Montáž výztužné lišty rohové a dilatační : </t>
  </si>
  <si>
    <t>(171,92/2,75)</t>
  </si>
  <si>
    <t>602015104R00</t>
  </si>
  <si>
    <t xml:space="preserve">Omítka stěn z hotových směsí podhoz pod minerální omítky,  ,  , tloušťka vrstvy 10 mm,  </t>
  </si>
  <si>
    <t>po jednotlivých vrstvách</t>
  </si>
  <si>
    <t xml:space="preserve">Sokl - podhoz : </t>
  </si>
  <si>
    <t>sokl + 30 cm pod terén : (20,345+11,42+21,384+2,55*4+2,565*2)*(0,85+0,3)-(1,02+1,025+1,33+1,02+1,76*4)*(0,85)</t>
  </si>
  <si>
    <t>620901111R00</t>
  </si>
  <si>
    <t>Kamenického opracování lícních ploch zdí a valů pemrlováním</t>
  </si>
  <si>
    <t>(omítnutých nebo neomítnutých), bez provedení vlastní omítky a bez vypracování pásků podél hran</t>
  </si>
  <si>
    <t>včetně pomocného pracovního lešení o výšce podlahy do 1900 mm a pro zatížení do 1,5 kPa,</t>
  </si>
  <si>
    <t xml:space="preserve">Pemrlování povrchu - sokl : </t>
  </si>
  <si>
    <t>Odkaz na mn. položky pořadí 121 : 74,13110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</si>
  <si>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</si>
  <si>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</si>
  <si>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</si>
  <si>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Zakrytí vnějších otvorů : </t>
  </si>
  <si>
    <t>622319563R00</t>
  </si>
  <si>
    <t>Zateplení parapetu extrudovaným polystyrénem, tloušťky 30 mm</t>
  </si>
  <si>
    <t>nanesení lepicího tmelu na izolační desky, nalepení desek, natažení stěrky, vtlačení výztužné tkaniny a přehlazení stěrky. Včetně parapetních lišt.</t>
  </si>
  <si>
    <t xml:space="preserve">Vyrovnání parapetního lůžka : </t>
  </si>
  <si>
    <t>1.NP : ((1,16)+(0,44)+(1,18)+(1,12)*3+(1,75)*6)*0,3</t>
  </si>
  <si>
    <t>2.NP : ((1,01)*2+(1,1)+(1,15)+(0,44)+(1,02)+(0,55)+(1,06)*2+(1,06)*6)*0,3</t>
  </si>
  <si>
    <t>622412415RT2</t>
  </si>
  <si>
    <t>Nátěr vnějsích omítek stěn vápenný, složitost 1-2, odstín II, na novou omítku</t>
  </si>
  <si>
    <t>Penetrace + 2 x krycí nátěr.</t>
  </si>
  <si>
    <t>Popis dle PD!!!</t>
  </si>
  <si>
    <t>Vápenná barva pro venkovní použití na bázi hašeného vápna s přísadou disperzního pojiva; dvojnásobný nátěr cca 0,35 kg/m2; teplota zpracování &gt;+10 °C</t>
  </si>
  <si>
    <t xml:space="preserve">Vnější fasádní nátěr : </t>
  </si>
  <si>
    <t>Odkaz na mn. položky pořadí 126 : 430,86670</t>
  </si>
  <si>
    <t>622421151R00</t>
  </si>
  <si>
    <t>Omítky vnější stěn vápenocementové drásané,  , složitost 1÷ 2</t>
  </si>
  <si>
    <t>Bez ohledu na ceníkový popis položky zohlednit popis v PD.</t>
  </si>
  <si>
    <t>Fasádní systémová omítka na bázi písku, vápna (bílé vápno, přírodní vysoce hydraulické vápno) a hydraulických přísad a dále s aditivy pro lepší zpracování a přídržnost; zrnitost 0–3,0 mm; tl. 10 mm; cca 1,3 kg/m2/mm; teplota stěny a okolí +5 °C až +30 °C</t>
  </si>
  <si>
    <t xml:space="preserve">Vnější omítka : </t>
  </si>
  <si>
    <t>622422311R00</t>
  </si>
  <si>
    <t>Oprava vnějších omítek vápenných a vápenocementových hladkých, stupeň členitosti 1 a 2, v množství opravované plochy přes 20 do 30 %, s barvením na 100% opravované plochy, bez nákladů na umělecké dekorace fasád</t>
  </si>
  <si>
    <t>bez otlučení vadných míst</t>
  </si>
  <si>
    <t>Včetně barvení vždy celé plochy (100%), s výjimkou položek oprav omítek drásaných.</t>
  </si>
  <si>
    <t xml:space="preserve">Oprava omítek vnějších z 30 % : </t>
  </si>
  <si>
    <t>Odkaz na mn. položky pořadí 129 : 483,49360</t>
  </si>
  <si>
    <t xml:space="preserve">Montáž fasádních lišt : </t>
  </si>
  <si>
    <t xml:space="preserve">rohové lišty : </t>
  </si>
  <si>
    <t>1.NP (ostění) : ((1,16+2*1,77)+(1,02+2*2,62)+(1,025+2*2,05)+(1,33+2*2,62)+(0,44+2*1,3)+(1,02+2*2,62)+(1,18+2*1,77)+(1,12+2*1,78)*3+(1,75+2*1,85)*6)</t>
  </si>
  <si>
    <t>2.NP (ostění) : ((1,01+2*1,86)*2+(1,1+2*1,86)+(1,15+2*1,86)+(0,44+2*1,35)+(1,02+2*1,86)+(0,55+2*0,81)+(1,06+2*1,82)*2+(1,06+2*1,83)*6)</t>
  </si>
  <si>
    <t>klenby podchodu (ostění) (obě strany) : ((1,77+2*2,68)*2+(1,5+2*2,68))*2</t>
  </si>
  <si>
    <t>rohy objektu : (7*2+7,65*2)</t>
  </si>
  <si>
    <t/>
  </si>
  <si>
    <t xml:space="preserve">Apu lišty : </t>
  </si>
  <si>
    <t xml:space="preserve">Podparapetní lišty : </t>
  </si>
  <si>
    <t>1.NP (ostění) : ((1,16)+(0,44)+(1,18)+(1,12)*3+(1,75)*6)</t>
  </si>
  <si>
    <t>2.NP (ostění) : ((1,01)*2+(1,1)+(1,15)+(0,44)+(1,02)+(0,55)+(1,06)*2+(1,06)*6)</t>
  </si>
  <si>
    <t>622904112R00</t>
  </si>
  <si>
    <t>Očištění fasád tlakovou vodou, složitost fasády 1 - 2</t>
  </si>
  <si>
    <t xml:space="preserve">Očištění fasády tlak. vodou : </t>
  </si>
  <si>
    <t>sokl : (20,345+11,42+21,384+2,55*2+0,78*2+0,25*2)*0,85-(1,02+1,025+1,33+1,02)*0,85</t>
  </si>
  <si>
    <t>632411901R00</t>
  </si>
  <si>
    <t xml:space="preserve">Potěr ze suchých směsí nátěr nesavých podkladů kontaktní,  </t>
  </si>
  <si>
    <t>s rozprostřením a uhlazením</t>
  </si>
  <si>
    <t xml:space="preserve">Nátěr adhezním můstkem : </t>
  </si>
  <si>
    <t>773511360R00</t>
  </si>
  <si>
    <t>Podlahy z přírodního teraca prosté tloušťky 30 mm</t>
  </si>
  <si>
    <t>800-773</t>
  </si>
  <si>
    <t>Systémová teracová pemrlovaná omítka vhodná pro soklové oblasti, pevn. v tlaku &gt; 45 MPa; pevn. v tlaku &gt; 8 MPa; µ ? 25; teplota použití +5 °C až +35 °C; tl. 12-15 mm; 1,9 kg/mm/m2; po nanesení nutno povrch chránit před povětrnostními vlivy dle požadavků výrobce</t>
  </si>
  <si>
    <t xml:space="preserve">Omítky z přirodního terasa : </t>
  </si>
  <si>
    <t>784181201R00</t>
  </si>
  <si>
    <t>Příprava povrchu Penetrace (napouštění) podkladu silikát, jednonásobná</t>
  </si>
  <si>
    <t xml:space="preserve">Penetrace podkladu : </t>
  </si>
  <si>
    <t xml:space="preserve">před omítkou : </t>
  </si>
  <si>
    <t xml:space="preserve">před nátěrem : </t>
  </si>
  <si>
    <t>283502835R</t>
  </si>
  <si>
    <t>profil plastový stavební parapetní; s tkaninou; tkanina 100 mm; způsob spojení: svařování; samolepicí páska 15x3 mm</t>
  </si>
  <si>
    <t>Koeficient : 0,1</t>
  </si>
  <si>
    <t>283502844R</t>
  </si>
  <si>
    <t>lišta začišťovací, napojovací; s tkaninou 100 mm a krycí lamelou; materiál PVC; tl. omítky 6 mm; samolepicí; samolepicí páska 6x2 mm; způsob spojení: svařování; bílá</t>
  </si>
  <si>
    <t>553926000R</t>
  </si>
  <si>
    <t>lišta rohová; drátěná; l = 2 950 mm</t>
  </si>
  <si>
    <t>221,875/2,95</t>
  </si>
  <si>
    <t xml:space="preserve">Hutněný násyp z kameniva : </t>
  </si>
  <si>
    <t>Odkaz na mn. položky pořadí 137 : 160,81000*0,1</t>
  </si>
  <si>
    <t xml:space="preserve">1.NP - F02 : </t>
  </si>
  <si>
    <t>70,78*0,15</t>
  </si>
  <si>
    <t>289971231R00</t>
  </si>
  <si>
    <t>Zřízení vrstvy z geotextilie na upraveném povrchu sklon přes 1:2,5 do 1:1, šířka od 0 do 3 m</t>
  </si>
  <si>
    <t xml:space="preserve">Položení textilie : </t>
  </si>
  <si>
    <t xml:space="preserve">1PP : </t>
  </si>
  <si>
    <t>1S01 : 19,21</t>
  </si>
  <si>
    <t>1S02 : 16,64</t>
  </si>
  <si>
    <t>1S03 : 23,15</t>
  </si>
  <si>
    <t>1S04 : 8,89</t>
  </si>
  <si>
    <t>1S05 : 17,25</t>
  </si>
  <si>
    <t>1S06 : 4,9</t>
  </si>
  <si>
    <t xml:space="preserve">1.NP - skladba F02 : </t>
  </si>
  <si>
    <t>110 : 11,89</t>
  </si>
  <si>
    <t>111 : 7,06</t>
  </si>
  <si>
    <t>112 : 4,94</t>
  </si>
  <si>
    <t>564811111R00</t>
  </si>
  <si>
    <t>Podklad ze štěrkodrti s rozprostřením a zhutněním frakce 0-32 mm, tloušťka po zhutnění 50 mm</t>
  </si>
  <si>
    <t>4/8</t>
  </si>
  <si>
    <t xml:space="preserve">Podklad ze štěrkodrti : </t>
  </si>
  <si>
    <t>Odkaz na mn. položky pořadí 137 : 160,81000</t>
  </si>
  <si>
    <t xml:space="preserve">Kladení betonové dlažby : </t>
  </si>
  <si>
    <t>631312711R00</t>
  </si>
  <si>
    <t xml:space="preserve">Mazanina z betonu prostého tl. přes 50 do 80 mm třídy C 25/30,  </t>
  </si>
  <si>
    <t>Včetně vytvoření dilatačních spár, bez zaplnění.</t>
  </si>
  <si>
    <t xml:space="preserve">Betonová mazanina : </t>
  </si>
  <si>
    <t>1.NP - F02 nad tvarovky : 70,78*0,05</t>
  </si>
  <si>
    <t>631313711R00</t>
  </si>
  <si>
    <t xml:space="preserve">Mazanina z betonu prostého tl. přes 80 do 120 mm třídy C 25/30 ,  </t>
  </si>
  <si>
    <t>Podkladní betonová mazanina tl. 120 mm + KARI síť – viz statika</t>
  </si>
  <si>
    <t>70,78*0,12</t>
  </si>
  <si>
    <t>631319171R00</t>
  </si>
  <si>
    <t xml:space="preserve">Příplatek za stržení povrchu tloušťka mazaniny do 80 mm </t>
  </si>
  <si>
    <t>spodní vrstvy mazaniny latí před vložením výztuže nebo pletiva pro tloušťku obou vrstev mazaniny</t>
  </si>
  <si>
    <t xml:space="preserve">Příplatek za stržení mazaniny : </t>
  </si>
  <si>
    <t>Odkaz na mn. položky pořadí 140 : 3,53900</t>
  </si>
  <si>
    <t>631319173R00</t>
  </si>
  <si>
    <t>Příplatek za stržení povrchu tloušťka mazaniny od 80 mm do 120 mm</t>
  </si>
  <si>
    <t>Odkaz na mn. položky pořadí 141 : 8,49360</t>
  </si>
  <si>
    <t xml:space="preserve">Výztuž Kari sitěmi : </t>
  </si>
  <si>
    <t>1.NP - F02 nad tvarovky : 70,78*1,1*3,03*0,001</t>
  </si>
  <si>
    <t>631361921RT8</t>
  </si>
  <si>
    <t>Výztuž mazanin z betonů a z lehkých betonů ze svařovaných sítí průměr drátu 8 mm, velikost oka 100/100 mm</t>
  </si>
  <si>
    <t>70,78*1,1*7,9*0,001</t>
  </si>
  <si>
    <t>631571010R00</t>
  </si>
  <si>
    <t>Násyp  bez dodávky materiálu  bez určení tloušťky</t>
  </si>
  <si>
    <t>pod mazaniny a dlažby, popř. na plochých střechách, vodorovný nebo ve spádu, s udusáním a urovnáním povrchu,</t>
  </si>
  <si>
    <t xml:space="preserve">Zřízení násypu podlah : </t>
  </si>
  <si>
    <t xml:space="preserve">1.NP - skladba F01 : </t>
  </si>
  <si>
    <t>104 : 15,32*0,13</t>
  </si>
  <si>
    <t>105 : 3,7*0,13</t>
  </si>
  <si>
    <t>106 : 57,99*0,13</t>
  </si>
  <si>
    <t>107 : 7,51*0,13</t>
  </si>
  <si>
    <t>101 : 3,64*0,13</t>
  </si>
  <si>
    <t>102 : 11,52*0,13</t>
  </si>
  <si>
    <t>108 : 8,98*0,13</t>
  </si>
  <si>
    <t>113 : 1,54*0,13</t>
  </si>
  <si>
    <t xml:space="preserve">2.NP - F004 A/B : </t>
  </si>
  <si>
    <t>204 : 4,9*0,13</t>
  </si>
  <si>
    <t>201 : 13,44*0,13</t>
  </si>
  <si>
    <t>202 : 2,67*0,13</t>
  </si>
  <si>
    <t>208 : 11,17*0,13</t>
  </si>
  <si>
    <t>211 : 9,86*0,13</t>
  </si>
  <si>
    <t>212 : 4,48*0,13</t>
  </si>
  <si>
    <t>213 : 10,24*0,13</t>
  </si>
  <si>
    <t>632443311R00</t>
  </si>
  <si>
    <t>Potěr litý cementový pevnost v tlaku 30 MPa, pokládaná plocha do 100 m2, tloušťky 50 mm</t>
  </si>
  <si>
    <t>dovoz směsi, doprava pomocí šnekového čerpadla, lití hadicí na plochu, srovnání latí do roviny</t>
  </si>
  <si>
    <t>Roznášecí vrstva – cementový potěr, pevnost v tlaku ?30 MPa; dilatováno v ploše + dilatační obvodové pásky; rovinatost vrstvy +- 2 mm na 2 m lati, tl. cca 45 mm – potěr bude výšky dle požadované nášlapné vrstvy podlahy; 2100-2300 kg/m3</t>
  </si>
  <si>
    <t xml:space="preserve">Cementový potěr tl. cca 45 mm : </t>
  </si>
  <si>
    <t xml:space="preserve">1.NP-F01 : </t>
  </si>
  <si>
    <t>Odkaz na mn. položky pořadí 196 : 427,10000</t>
  </si>
  <si>
    <t xml:space="preserve">2.NP - F03A/B, F004 A/B : </t>
  </si>
  <si>
    <t>kročej izol : 195,45</t>
  </si>
  <si>
    <t>900      RT1</t>
  </si>
  <si>
    <t>HZS, Práce v tarifní třídě 4 (např. tesař)</t>
  </si>
  <si>
    <t xml:space="preserve">Rozmístění tvarovek iglu : </t>
  </si>
  <si>
    <t>70,78*0,1</t>
  </si>
  <si>
    <t>56240034R</t>
  </si>
  <si>
    <t>Tvarovka odvětrávací podkladová (Iglú) - ztracené bednění; materiál: plast; v = 120 mm</t>
  </si>
  <si>
    <t>70,78</t>
  </si>
  <si>
    <t>58593100R</t>
  </si>
  <si>
    <t>potěr cementový; rychletuhnoucí; pevnost v tlaku 0,4 MPa; tl. vrstvy 40,0 až 2 000,0 mm</t>
  </si>
  <si>
    <t>Systémový rychletuhnoucí podsyp pro vyrovnání podlahových systémů z recyklovaného pěnového granulátu a cementového pojiva, pevnost 0,5 N/mm2; 390 kg/m3; µ = 5; ? = 0,10 W/mK</t>
  </si>
  <si>
    <t xml:space="preserve">Mat. k pol. Zřízení násypu, podlahy nebo střechy, bez dodávky : </t>
  </si>
  <si>
    <t xml:space="preserve">400 kg/m2 : </t>
  </si>
  <si>
    <t>Odkaz na mn. položky pořadí 146 : 21,70480*400</t>
  </si>
  <si>
    <t>Koeficient : 0,02</t>
  </si>
  <si>
    <t>592453331R</t>
  </si>
  <si>
    <t>Dlažba betonová typ: dvouvrstvý, s fazetou; tl = 50,00 mm; dl = 500,0 mm; š = 500,0 mm; povrch: impregnace, hladký; zátěž: pochozí</t>
  </si>
  <si>
    <t xml:space="preserve">Mat. k pol. Kladení dlaždic kom.pro pěší, lože z kameniva těž. : </t>
  </si>
  <si>
    <t>Odkaz na mn. položky pořadí 139 : 160,81000</t>
  </si>
  <si>
    <t>Koeficient 10%: 0,1</t>
  </si>
  <si>
    <t>61435741.AR</t>
  </si>
  <si>
    <t>podlážka jednovrstvá; š = 500 mm; l = 1 350 mm; tl = 24 mm</t>
  </si>
  <si>
    <t>70,78*0,04</t>
  </si>
  <si>
    <t>69370149R</t>
  </si>
  <si>
    <t>Geosyntetika typ: geotextilie; netkaná; materiál: PP; tl (2 kPa) = 3,3 mm; plošná hmotnost = 250 g/m2; Pevnost v tahu podélně = 7,5 kN/m; Pevnost v tahu příčně = 9,5 kN/m</t>
  </si>
  <si>
    <t xml:space="preserve">Mat. k pol. Zřízení vrstvy z geotext. sklon do 1:1 š.do 3 m : </t>
  </si>
  <si>
    <t>Koeficient 15%: 0,15</t>
  </si>
  <si>
    <t>642944121R00</t>
  </si>
  <si>
    <t>Osazování ocelových zárubní dodatečně plochy do 2,5 m2</t>
  </si>
  <si>
    <t>lisovaných nebo z úhelníků s vybetonováním prahu</t>
  </si>
  <si>
    <t>Včetně pomocného pracovního lešení o výšce podlahy do 1900 mm a pro zatížení do 1,5 kPa.</t>
  </si>
  <si>
    <t xml:space="preserve">Osazení zárubně do zdiva : </t>
  </si>
  <si>
    <t>D18 : 1</t>
  </si>
  <si>
    <t>DZ03 : 1</t>
  </si>
  <si>
    <t>DZ04 : 1</t>
  </si>
  <si>
    <t>DZ05 : 1</t>
  </si>
  <si>
    <t>DZ06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</si>
  <si>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</si>
  <si>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</si>
  <si>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</si>
  <si>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 xml:space="preserve">Osazení protipožár zárubně do zdiva : </t>
  </si>
  <si>
    <t>D23 : 1</t>
  </si>
  <si>
    <t>DZ01 : 1</t>
  </si>
  <si>
    <t>DZ02 : 1</t>
  </si>
  <si>
    <t>553303659R</t>
  </si>
  <si>
    <t>příplatek zárubeň pro sestavy požárního uzávěru</t>
  </si>
  <si>
    <t xml:space="preserve">Příplatek za PO : </t>
  </si>
  <si>
    <t>Odkaz na mn. položky pořadí 155 : 3,00000</t>
  </si>
  <si>
    <t>55330380R</t>
  </si>
  <si>
    <t>Zárubeň kovová pro přesné zdění; H' = 1 970 mm; B' = 700 mm; t = 100 mm; počet křídel: 1; materiál těsnění: bez těsnění; typ závěsů: pevné</t>
  </si>
  <si>
    <t xml:space="preserve">Mat. k pol. Osazení ocelových zárubní dodatečně do 2,5 m2 : </t>
  </si>
  <si>
    <t>55330383R</t>
  </si>
  <si>
    <t>Zárubeň kovová pro přesné zdění; H' = 1 970 mm; B' = 800 mm; t = 100 mm; počet křídel: 1; materiál těsnění: bez těsnění; typ závěsů: pevné</t>
  </si>
  <si>
    <t xml:space="preserve">Mat. k pol. Osazení zárubní ocel. požár.1křídl. s obetonováním : </t>
  </si>
  <si>
    <t>55330422R</t>
  </si>
  <si>
    <t>Zárubeň kovová pro přesné zdění; H' = 1 970 mm; B' = 800 mm; t = 150 mm; počet křídel: 1; materiál těsnění: bez těsnění; typ závěsů: pevné</t>
  </si>
  <si>
    <t>55330425R</t>
  </si>
  <si>
    <t>Zárubeň kovová pro přesné zdění; H' = 1 970 mm; B' = 900 mm; t = 150 mm; počet křídel: 1; materiál těsnění: bez těsnění; typ závěsů: pevné</t>
  </si>
  <si>
    <t>64M001</t>
  </si>
  <si>
    <t>Příplatek za nestandartní rozměry ocelových zárubní</t>
  </si>
  <si>
    <t xml:space="preserve">Příplatek za nestandartní rozměry ocelových zárubní : </t>
  </si>
  <si>
    <t>909      R00</t>
  </si>
  <si>
    <t>Hzs-nezmeritelne stavebni prace</t>
  </si>
  <si>
    <t xml:space="preserve">HZS - stavební přípomoci : </t>
  </si>
  <si>
    <t>250</t>
  </si>
  <si>
    <t xml:space="preserve">Stavební přípomoci při spínání objektu ocel. lany : </t>
  </si>
  <si>
    <t>20</t>
  </si>
  <si>
    <t>941941032R00</t>
  </si>
  <si>
    <t>Montáž lešení lehkého pracovního řadového s podlahami šířky od 0,80 do 1,00 m, výšky přes 10 do 30 m</t>
  </si>
  <si>
    <t>800-3</t>
  </si>
  <si>
    <t>včetně kotvení</t>
  </si>
  <si>
    <t>Včetně kotvení lešení.</t>
  </si>
  <si>
    <t xml:space="preserve">Montáž lešení : </t>
  </si>
  <si>
    <t>Jihovýchod : (21,384*8)</t>
  </si>
  <si>
    <t>Severovýchod : (13,95+2,53)*8</t>
  </si>
  <si>
    <t>Severozápad : (20,345*8)</t>
  </si>
  <si>
    <t>Rohy objektu : (8*3)</t>
  </si>
  <si>
    <t>941941191R00</t>
  </si>
  <si>
    <t>Montáž lešení lehkého pracovního řadového s podlahami příplatek za každý další i započatý měsíc použití lešení  šířky šířky od 0,80 do 1,00 m a výšky do 10 m</t>
  </si>
  <si>
    <t xml:space="preserve">Lešení nájem : </t>
  </si>
  <si>
    <t>Odkaz na mn. položky pořadí 164 : 489,67200*6</t>
  </si>
  <si>
    <t>941941832R00</t>
  </si>
  <si>
    <t>Demontáž lešení lehkého řadového s podlahami šířky od 0,8 do 1 m, výšky přes 10 do 30 m</t>
  </si>
  <si>
    <t xml:space="preserve">Demontáž lešení : </t>
  </si>
  <si>
    <t>Odkaz na mn. položky pořadí 164 : 489,67200</t>
  </si>
  <si>
    <t>941955001R00</t>
  </si>
  <si>
    <t>Lešení lehké pracovní pomocné pomocné, o výšce lešeňové podlahy do 1,2 m</t>
  </si>
  <si>
    <t xml:space="preserve">Vnitřní lešení : </t>
  </si>
  <si>
    <t>941955002R00</t>
  </si>
  <si>
    <t>Lešení lehké pracovní pomocné pomocné, o výšce lešeňové podlahy přes 1,2 do 1,9 m</t>
  </si>
  <si>
    <t>101 : 3,64</t>
  </si>
  <si>
    <t>102 : 11,52</t>
  </si>
  <si>
    <t>941955101R00</t>
  </si>
  <si>
    <t>Lešení lehké pracovní pomocné ve schodišti, o výšce lešeňové podlahy do 1,5 m</t>
  </si>
  <si>
    <t xml:space="preserve">Lešení na schodišti : </t>
  </si>
  <si>
    <t>103 : 5,73</t>
  </si>
  <si>
    <t>214 : 9,13</t>
  </si>
  <si>
    <t>944944011R00</t>
  </si>
  <si>
    <t xml:space="preserve">Montáž ochranné sítě z umělých vláken </t>
  </si>
  <si>
    <t xml:space="preserve">Montáž sítí : </t>
  </si>
  <si>
    <t>944944031R00</t>
  </si>
  <si>
    <t>Montáž ochranné sítě příplatek k ceně za každý další i započatý měsíc použití ochranných sítí  z umělých vláken</t>
  </si>
  <si>
    <t xml:space="preserve">Sítě nájem : </t>
  </si>
  <si>
    <t>944944081R00</t>
  </si>
  <si>
    <t xml:space="preserve">Demontáž ochranné sítě z umělých vláken </t>
  </si>
  <si>
    <t xml:space="preserve">Demontáž sítí : </t>
  </si>
  <si>
    <t>Odkaz na mn. položky pořadí 166 : 489,67200</t>
  </si>
  <si>
    <t>944945012R00</t>
  </si>
  <si>
    <t>Montáž záchytné stříšky šířky do 2 m</t>
  </si>
  <si>
    <t xml:space="preserve">Montáž zachytné stříšky nad vchody : </t>
  </si>
  <si>
    <t>severozápad : (4*2)</t>
  </si>
  <si>
    <t>944945192R00</t>
  </si>
  <si>
    <t>Montáž záchytné stříšky příplatek k ceně za každý další i započatý měsíc použití záchytné stříšky  šířky do 2 m</t>
  </si>
  <si>
    <t xml:space="preserve">Stříšky nájem : </t>
  </si>
  <si>
    <t>Odkaz na mn. položky pořadí 173 : 8,00000*6</t>
  </si>
  <si>
    <t>944945812R00</t>
  </si>
  <si>
    <t>Demontáž záchytné stříšky šířky do 2 m</t>
  </si>
  <si>
    <t>zřizované současně s lehkým nebo těžkým lešením,</t>
  </si>
  <si>
    <t xml:space="preserve">Demontáž zachytné stříšky : </t>
  </si>
  <si>
    <t>Odkaz na mn. položky pořadí 173 : 8,00000</t>
  </si>
  <si>
    <t>338963181R00</t>
  </si>
  <si>
    <t>Elektrický ohradník montáž výstražné tabulky</t>
  </si>
  <si>
    <t>823-1</t>
  </si>
  <si>
    <t>POČET ZNAČEK, PŘESNÉ ŘEŠENÍ A UMÍSTĚNÍ JE NUTNÉ ŘEŠIT DLE PROJEKTU INTERIÉRU V KOORDINACI S PBŘ</t>
  </si>
  <si>
    <t xml:space="preserve">Montáž tabulek : </t>
  </si>
  <si>
    <t>S03 : 1</t>
  </si>
  <si>
    <t>S05 : 1</t>
  </si>
  <si>
    <t>S11 : 1</t>
  </si>
  <si>
    <t>349121001R00</t>
  </si>
  <si>
    <t>Montáž  prefa. drobné architektury od 0,2 do 1,5 t</t>
  </si>
  <si>
    <t xml:space="preserve">Montáž drobn. arch. : </t>
  </si>
  <si>
    <t>S10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</si>
  <si>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</si>
  <si>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</si>
  <si>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Čištění budov : </t>
  </si>
  <si>
    <t>Odkaz na mn. položky pořadí 167 : 90,04000</t>
  </si>
  <si>
    <t>Odkaz na mn. položky pořadí 168 : 367,31000</t>
  </si>
  <si>
    <t>Odkaz na mn. položky pořadí 169 : 14,86000</t>
  </si>
  <si>
    <t>953941312R00</t>
  </si>
  <si>
    <t>Osazení předmětů na hmoždinky osazení hasicího přístroje</t>
  </si>
  <si>
    <t xml:space="preserve">Osazení hasícího přístroje : </t>
  </si>
  <si>
    <t>S01 : 9</t>
  </si>
  <si>
    <t>763614121RT1</t>
  </si>
  <si>
    <t>Montáž podlahy, z desek tl. do 18 mm, na sraz, sponkováním, bez dodávky desky</t>
  </si>
  <si>
    <t>800-763</t>
  </si>
  <si>
    <t>vč. dodávky a montáže spojovacího materiálu</t>
  </si>
  <si>
    <t xml:space="preserve">Zakrývání terac. schodiště z 1.NP do 2.NP : </t>
  </si>
  <si>
    <t>773993000R00</t>
  </si>
  <si>
    <t>Ostatní práce protiskluzové karborundové pásky šířky do 50 mm</t>
  </si>
  <si>
    <t xml:space="preserve">Protiskluzové pásky : </t>
  </si>
  <si>
    <t>schodiště : (1,31*2)*2</t>
  </si>
  <si>
    <t>222325033R00</t>
  </si>
  <si>
    <t>Požární sběrnicový hlásič na omítku v EZS,na kci</t>
  </si>
  <si>
    <t xml:space="preserve">Osazení zařízení pro požár : </t>
  </si>
  <si>
    <t>S02 : 11</t>
  </si>
  <si>
    <t>95001</t>
  </si>
  <si>
    <t>D+M poštovní schránky, S06</t>
  </si>
  <si>
    <t xml:space="preserve">ks    </t>
  </si>
  <si>
    <t>95002</t>
  </si>
  <si>
    <t>D+M systémového světlovodu + příslušenství, S07</t>
  </si>
  <si>
    <t>kpl</t>
  </si>
  <si>
    <t>95003</t>
  </si>
  <si>
    <t>D+M systémového světlovodu + příslušenství, S08</t>
  </si>
  <si>
    <t>95004</t>
  </si>
  <si>
    <t>D+M systémového světlovodu + příslušenství, S09</t>
  </si>
  <si>
    <t>44984100R</t>
  </si>
  <si>
    <t>přístoj hasicí práškový; PG1LE; třída hašení A,B,C; výtlačný prostředek dusík; náplň 1 kg; provozní schopnost od -20 do + 60°C</t>
  </si>
  <si>
    <t xml:space="preserve">Mat. k pol. Osazení požárního hasicího přístroje na stěnu : </t>
  </si>
  <si>
    <t>S01 : 5</t>
  </si>
  <si>
    <t>44984102R</t>
  </si>
  <si>
    <t>přístoj hasicí práškový; PG2LE; třída hašení A,B,C; výtlačný prostředek dusík; náplň 2 kg; provozní schopnost od -20 do + 60°C</t>
  </si>
  <si>
    <t>S01 : 4</t>
  </si>
  <si>
    <t>449861113R</t>
  </si>
  <si>
    <t>detektor hlásič konvenční teplotní maximální bez patice, teplota aktivace poplachu 58°C tř.A2S; dosah-poloměr 5 m; IP 23 v krytu WB-1; T -30 až 45 °C; průměr 102,5, výška 62  mm</t>
  </si>
  <si>
    <t xml:space="preserve">Mat. k pol. Požární sběrnicový hlásič na omítku v EZS,na kci : </t>
  </si>
  <si>
    <t>Odkaz na mn. položky pořadí 182 : 11,00000</t>
  </si>
  <si>
    <t>59289211R</t>
  </si>
  <si>
    <t>stojan na kola betonový; počet stání 1; l = 790 mm; š = 260 mm; v = 220 mm; barva přírodní</t>
  </si>
  <si>
    <t xml:space="preserve">Mat. k pol. Montáž  prefa. drobné architektury od 0,2 do 1,5 t : </t>
  </si>
  <si>
    <t>Odkaz na mn. položky pořadí 177 : 2,00000</t>
  </si>
  <si>
    <t>60725010R</t>
  </si>
  <si>
    <t>Deska z plochých třísek (OSB) typ: 3; tl = 12,0 mm; povrch: nebroušený; hrana: rovná</t>
  </si>
  <si>
    <t xml:space="preserve">Mat. k pol. Montáž podlahy z desek do tl.18 mm, na sraz, sponky : </t>
  </si>
  <si>
    <t>Odkaz na mn. položky pořadí 180 : 9,13000</t>
  </si>
  <si>
    <t>73534501R</t>
  </si>
  <si>
    <t>tabulka výstražná - pozor elektrický ohradník; plastová; š = 200 mm; v = 100 mm</t>
  </si>
  <si>
    <t xml:space="preserve">Mat k pol. Montáž výstražné tabulky : </t>
  </si>
  <si>
    <t>95M001</t>
  </si>
  <si>
    <t>Smaltovaná cedule - domovní čísla, název ulice</t>
  </si>
  <si>
    <t>954111202R00</t>
  </si>
  <si>
    <t>Obklady konstrukcí sádrokartonovými deskami obklady ocelových konstrukcí  obklady ocelových sloupů do 500 x 500 mm.   1 x opláštění, třístranný, deska protipožární tloušťky 12,5 mm</t>
  </si>
  <si>
    <t>- nezbytné úpravy desek na příslušný rozměr,</t>
  </si>
  <si>
    <t>- úpravy rohů, koutů a hran konstrukcí ze sádrokartonu,</t>
  </si>
  <si>
    <t xml:space="preserve">Opláštění ocel. prvků : </t>
  </si>
  <si>
    <t xml:space="preserve">Dle PBŘ (45 minut) : </t>
  </si>
  <si>
    <t xml:space="preserve">délka ocelových prvků stropu : </t>
  </si>
  <si>
    <t>(32,75+49,14+8,05+16,41+17,2+16,2)</t>
  </si>
  <si>
    <t>999281108R00</t>
  </si>
  <si>
    <t xml:space="preserve">Přesun hmot pro opravy a údržbu objektů pro opravy a údržbu dosavadních objektů včetně vnějších plášťů  výšky do 12 m,  </t>
  </si>
  <si>
    <t>Přesun hmot</t>
  </si>
  <si>
    <t>POL7_</t>
  </si>
  <si>
    <t>oborů 801, 803, 811 a 812</t>
  </si>
  <si>
    <t>711112001R00</t>
  </si>
  <si>
    <t>Provedení izolace proti zemní vlhkosti natěradly za studena na ploše svislé, včetně pomocného lešení o výšce podlahy do 1900 mm a pro zatížení do 1,5 kPa. nátěrem penetračním, 1x nátěr, materiál ve specifikaci</t>
  </si>
  <si>
    <t>800-711</t>
  </si>
  <si>
    <t xml:space="preserve">Penetrace asfaltovým lakem : </t>
  </si>
  <si>
    <t xml:space="preserve">Půdní prostor : </t>
  </si>
  <si>
    <t>(215+25+6,13)</t>
  </si>
  <si>
    <t>711131311R00</t>
  </si>
  <si>
    <t xml:space="preserve">Provedení izolace proti zemní vlhkosti pásy na sucho vodorovná,  , nopovou fólií včetně pásky </t>
  </si>
  <si>
    <t xml:space="preserve">Nopová fólie - pozn 04 : </t>
  </si>
  <si>
    <t>711151111R00</t>
  </si>
  <si>
    <t>Provedení izolace proti zemní vlhkosti samolepicími pásy vodorovně, bez dodávky pásu</t>
  </si>
  <si>
    <t xml:space="preserve">Provedení izol. proti vodě : </t>
  </si>
  <si>
    <t>711191172R00</t>
  </si>
  <si>
    <t>Provedení izolace proti zemní vlhkosti ostatní vodorovné uložení, ochranná textilie, bez dodávky materiálu</t>
  </si>
  <si>
    <t xml:space="preserve">Textilie - pozn 04 : </t>
  </si>
  <si>
    <t>Odkaz na mn. položky pořadí 197 : 3,64000</t>
  </si>
  <si>
    <t>11163111R</t>
  </si>
  <si>
    <t>Penetrace asfaltová; funkce: zpevnění povrchu, adhezní můstek; ředidlo: organické</t>
  </si>
  <si>
    <t xml:space="preserve">Mat. k pol. Provedení izolace proti vlhkosti na ploše svislé, 1x asfaltovým penetračním nátěr : </t>
  </si>
  <si>
    <t>Odkaz na mn. položky pořadí 196 : 427,10000*0,35</t>
  </si>
  <si>
    <t>28323115R</t>
  </si>
  <si>
    <t>Fólie profilovaná funkce: drenážní; materiál: PE-HD; výška nopů = 8 mm</t>
  </si>
  <si>
    <t xml:space="preserve">Mat. k pol. Provedení izolace nopovou fólií v ploše vodorovné, včetně pásky : </t>
  </si>
  <si>
    <t>Koeficient : 0,2</t>
  </si>
  <si>
    <t>62852269R</t>
  </si>
  <si>
    <t>Pás hydroizolační asfaltový tl = 3,0 mm; funkce: protiradonová, parobrzdná; nosná vložka: skelná tkanina; asfalt: modifikovaný; horní strana: minerální posyp; spodní strana: snímatelná fólie</t>
  </si>
  <si>
    <t xml:space="preserve">Mat. k pol. Provedení izolace proti vlhkosti na ploše vodorovné, samolepicími asfaltovými pásy : </t>
  </si>
  <si>
    <t>Odkaz na mn. položky pořadí 198 : 427,10000</t>
  </si>
  <si>
    <t>Koeficient 20%: 0,2</t>
  </si>
  <si>
    <t>69366198R</t>
  </si>
  <si>
    <t>Geosyntetika typ: geotextilie; netkaná; materiál: PP; tl (2 kPa) = 2,9 mm; plošná hmotnost = 300 g/m2; Pevnost v tahu podélně = 20,0 kN/m; Pevnost v tahu příčně = 11,5 kN/m</t>
  </si>
  <si>
    <t xml:space="preserve">Mat. k pol. Provedení izolace proti vlhkosti na ploše vodorovné, ochrannou textilií : </t>
  </si>
  <si>
    <t>Odkaz na mn. položky pořadí 199 : 3,64000</t>
  </si>
  <si>
    <t>998711202R00</t>
  </si>
  <si>
    <t>Přesun hmot pro izolace proti vodě svisle do 12 m</t>
  </si>
  <si>
    <t>50 m vodorovně měřeno od těžiště půdorysné plochy skládky do těžiště půdorysné plochy objektu</t>
  </si>
  <si>
    <t>712311101R00</t>
  </si>
  <si>
    <t>Povlakové krytiny střech do 10° za studena nátěrem 1 x, penetračním nebo asfaltovým lakem, bez dodávky materiálu</t>
  </si>
  <si>
    <t xml:space="preserve">Asfaltový lak : </t>
  </si>
  <si>
    <t>Odkaz na mn. položky pořadí 262 : 8,97750</t>
  </si>
  <si>
    <t>712351111R00</t>
  </si>
  <si>
    <t>Povlakové krytiny střech do 10° samolepicími pásy 1 vrstva, bez dodávky materiálu</t>
  </si>
  <si>
    <t xml:space="preserve">Montáž parotěsné fólie střechy : </t>
  </si>
  <si>
    <t xml:space="preserve">R02 : </t>
  </si>
  <si>
    <t xml:space="preserve">Mat. k pol. Provedení povlakové krytiny střech do 10°, asfaltovým penetračním nátěrem : </t>
  </si>
  <si>
    <t>Odkaz na mn. položky pořadí 205 : 8,97751*0,35</t>
  </si>
  <si>
    <t>62852278R</t>
  </si>
  <si>
    <t>Pás hydroizolační asfaltový tl = 1,8 mm; nosná vložka: PES rohož; asfalt: modifikovaný; horní strana: spalitelná fólie; spodní strana: snímatelná fólie</t>
  </si>
  <si>
    <t xml:space="preserve">Mat. k pol. Provedení povlakové krytiny střech do 10°, samolepicími asfaltovými pásy : </t>
  </si>
  <si>
    <t>Odkaz na mn. položky pořadí 206 : 8,97750</t>
  </si>
  <si>
    <t>998712202R00</t>
  </si>
  <si>
    <t>Přesun hmot pro povlakové krytiny v objektech výšky přes 6 do 12 m</t>
  </si>
  <si>
    <t>50 m vodorovně</t>
  </si>
  <si>
    <t>713111121R00</t>
  </si>
  <si>
    <t xml:space="preserve">Montáž tepelné izolace stropů rovných, spodem, uchycení drátem,  </t>
  </si>
  <si>
    <t>800-713</t>
  </si>
  <si>
    <t xml:space="preserve">Tepelná izolace stropu : </t>
  </si>
  <si>
    <t xml:space="preserve">Podhled požární nad 2.NP : </t>
  </si>
  <si>
    <t>713111130R00</t>
  </si>
  <si>
    <t xml:space="preserve">Montáž tepelné izolace stropů vložené mezi krokve,  </t>
  </si>
  <si>
    <t xml:space="preserve">Montáž tep. izol vlož. mezi krokve : </t>
  </si>
  <si>
    <t>(7,5*2,62+2,67*2,5)</t>
  </si>
  <si>
    <t>713111221R00</t>
  </si>
  <si>
    <t>Montáž tepelné izolace stropů parotěsná zábrana zavěšených podhledů s přelepením spojů, bez dodávky fólie</t>
  </si>
  <si>
    <t xml:space="preserve">Parotěsnícíd fólie podhledu : </t>
  </si>
  <si>
    <t>713134211RK4</t>
  </si>
  <si>
    <t>Montáž tepelné izolace stropů parotěsná zábrana na stěny s přelepením spojů, včetně dodávky fólie</t>
  </si>
  <si>
    <t xml:space="preserve">Montáž parozábrany stěn : </t>
  </si>
  <si>
    <t>Odkaz na mn. položky pořadí 218 : 29,20525</t>
  </si>
  <si>
    <t>713121111R00</t>
  </si>
  <si>
    <t>Montáž tepelné izolace podlah  jednovrstvá, bez dodávky materiálu</t>
  </si>
  <si>
    <t xml:space="preserve">Montáž tepelné izolace - jednovrstvé : </t>
  </si>
  <si>
    <t xml:space="preserve">1.NP - deska podl. vytáp. F01 : </t>
  </si>
  <si>
    <t xml:space="preserve">deska pro podl. vytáp. - součástí rozp. vytápění : </t>
  </si>
  <si>
    <t xml:space="preserve">deska podl. vytáp. - součástí rozp. vytápění : </t>
  </si>
  <si>
    <t>713121121R00</t>
  </si>
  <si>
    <t>Montáž tepelné izolace podlah  dvouvrstvá, bez dodávky materiálu</t>
  </si>
  <si>
    <t xml:space="preserve">Montáž tepelné izolace - dvouvrstvé : </t>
  </si>
  <si>
    <t xml:space="preserve">1.NP - skladba F01 - PIR : </t>
  </si>
  <si>
    <t>713121118RU1</t>
  </si>
  <si>
    <t xml:space="preserve">Montáž tepelné izolace podlah  Izolace podlah tepelná obložení stěn dilatační páskou, tloušťky 100 mm,  </t>
  </si>
  <si>
    <t xml:space="preserve">Dilatační pásek kolem stěn : </t>
  </si>
  <si>
    <t>101 : (1,67*2+2,5*2)-(1,67*2)+(0,9*2)*2</t>
  </si>
  <si>
    <t>102 : (7,5*2+1,32*2)-(1,07*2+0,97+1,67+0,97)+(0,555*2+0,7*2)</t>
  </si>
  <si>
    <t>104 : (4,795*2+3,22*2)-(1,07+0,87+1,02)+(0,7*2+(0,5*2)*2+0,425*2)</t>
  </si>
  <si>
    <t>105 : (1,635*2+2,41*2+1,785*2)-(0,87+0,85)</t>
  </si>
  <si>
    <t>106 : (3,04*2+5,66*2)-(0,97+3,425)+(0,5*2*3+0,51*2+0,5*2)</t>
  </si>
  <si>
    <t>(5,66*2+5,95*2)-(0,97*2+3,425)+(0,5*2*2+0,45*2*2)</t>
  </si>
  <si>
    <t>107 : (2,69*2+2,77*2)-(0,97)-(0,5*2)</t>
  </si>
  <si>
    <t>108 : (2,69*2+2,72*2)-(0,97*3)-(0,55*2)</t>
  </si>
  <si>
    <t>109 : (6,54+6,434+7,038+6,415+0,55*2)-(0,97*2+1,07)+(0,5*2*2+0,55*2+0,35*2+0,66*2+0,66*2)</t>
  </si>
  <si>
    <t>110 : (3,15*2+3,475*2)-(1,02+1,07*2)+(0,33*2+0,565*2)</t>
  </si>
  <si>
    <t>111 : (2,38*2+2,75*2)-(0,97+0,87)+(0,5*2)</t>
  </si>
  <si>
    <t>112 : (1,55*2+3,25*2)-(0,87)</t>
  </si>
  <si>
    <t>113 : (1,2+1,5+0,38+1,27)-(0,96)+(0,53*2)</t>
  </si>
  <si>
    <t>201 : (7,49*2+1,55*2+0,51*2+0,51*4)-(1,07+1,31+0,87+1,07+0,9)+(0,65*2)</t>
  </si>
  <si>
    <t>202 : (1,28*2+2,135*2)-(0,87)</t>
  </si>
  <si>
    <t>203 : (5,07*2+3,4*2+0,5*2)-(1,07+0,8+0,97)+(0,5*2)*2</t>
  </si>
  <si>
    <t>204 : (1,885*2+2,155*2)-(0,8)</t>
  </si>
  <si>
    <t>205 : (3,17*2+5,95*2)-(0,97+4,15)+(0,35*2+0,5*2*2+0,65*2)</t>
  </si>
  <si>
    <t>(6,17*2+5,95*2)-(0,97*2+4,15)+(0,5*2*2)</t>
  </si>
  <si>
    <t>206 : (2,725*2+3,13*2)-(0,97+0,9)</t>
  </si>
  <si>
    <t>207 : (2,981*2+2,94*2)-(0,97)+(0,5*2)</t>
  </si>
  <si>
    <t>208 : (3,12*2+3,31*2)-(0,97*2+1,07)+(0,84*2)</t>
  </si>
  <si>
    <t>209 : (3,12*2+6,57*2)-(0,97*2)+(0,5*2+0,565*4)</t>
  </si>
  <si>
    <t>210 : (3,945+2,95+3,82+4,04)-(0,97)+(0,5*2)</t>
  </si>
  <si>
    <t>211 : (2,98*2+3,31*2)-(0,97*2+0,87)+(0,5*2)</t>
  </si>
  <si>
    <t>212 : (1,45*2+3,31*2)-(0,87)</t>
  </si>
  <si>
    <t>213 : (2,5+4,4+3,85+2,55)-(0,97)</t>
  </si>
  <si>
    <t>713131121R00</t>
  </si>
  <si>
    <t>Montáž tepelné izolace stěn přichycením úchytnými dráty a závlačkami</t>
  </si>
  <si>
    <t>Včetně pomocného lešení o výšce podlahy do 1900 mm a pro zatížení do 1,5 kPa.</t>
  </si>
  <si>
    <t xml:space="preserve">Montáž tep. izolace stěn : </t>
  </si>
  <si>
    <t>nosná konstrukce tl 100mm : ((2,06*2+1,97)*3,35+(2,25*3,35)/2+(0,67*3,1)+(2*1,85)+(1,6*1,85)/2-(1,1*2,02))</t>
  </si>
  <si>
    <t>do kontralatí tl. 60 mm : ((2,06*2+1,97)*3,35+(2,25*3,35)/2+(0,67*3,1)+(2*1,85)+(1,6*1,85)/2-(1,1*2,02))</t>
  </si>
  <si>
    <t>Vodorovný rošt tl. 100 mm : ((2,06*2+1,97)*3,35+(2,25*3,35)/2+(0,67*3,1)+(2*1,85)+(1,6*1,85)/2-(1,1*2,02))</t>
  </si>
  <si>
    <t>713135112RK1</t>
  </si>
  <si>
    <t>Montáž tepelné izolace stěn Montáž difúzní fólie do stěn (dřevostaveb) s přelepením spojů, včetně dodávky fólie a spojovací pásky</t>
  </si>
  <si>
    <t xml:space="preserve">Montáž difúzní fólie stěn : </t>
  </si>
  <si>
    <t>((2,06*2+1,97)*3,35+(2,25*3,35)/2+(0,67*3,1)+(2*1,85)+(1,6*1,85)/2-(1,1*2,02))</t>
  </si>
  <si>
    <t>713161702R00</t>
  </si>
  <si>
    <t>Položení tepelně izolačních desek na krokve shora se slepením přesahů nakašírované fólie</t>
  </si>
  <si>
    <t>bez přikotvení</t>
  </si>
  <si>
    <t xml:space="preserve">Montáž nadkrokevní izolace : </t>
  </si>
  <si>
    <t>713191100R00</t>
  </si>
  <si>
    <t>Izolace tepelné běžných konstrukcí - doplňky položení separační fólie, bez dodávky materiálu</t>
  </si>
  <si>
    <t xml:space="preserve">Položení separační fólie : </t>
  </si>
  <si>
    <t>283765966R</t>
  </si>
  <si>
    <t>Výrobek izolační pro budovy z polyurethanové pěny - PIR; tvar: deska; tl = 200 mm; lambda = 0,022 W/(m.K); pevnost v tlaku = 120 kPa; povrchová úprava: oboustranně papírová vložka s Al potahem</t>
  </si>
  <si>
    <t xml:space="preserve">Mat k pol. Montáž tepelné izolace z desek, uložené na krokve shora, slepení přesahů fólie : </t>
  </si>
  <si>
    <t>Odkaz na mn. položky pořadí 219 : 8,97750</t>
  </si>
  <si>
    <t>283765982R</t>
  </si>
  <si>
    <t>Výrobek izolační pro budovy z polyurethanové pěny - PIR; tvar: deska; tl = 50 mm; OH = 30 kg/m3; lambda = 0,022 W/(m.K); pevnost v tlaku = 150 kPa; povrchová úprava: oboustranně Al fólie</t>
  </si>
  <si>
    <t>Tepelná izolace, desky z tuhé pěny na bázi polyisokyanurátu (PIR); ?= 0,022 W.m-1.K-1; 32 kg/m3; 150 kPa; kladeno ve 2 vrstvách tl. 50+50 mm; celkem tl. 100 mm</t>
  </si>
  <si>
    <t xml:space="preserve">Mat. k pol. Montáž tepelné izolace podlah na sucho, dvouvrstvé : </t>
  </si>
  <si>
    <t>180,97*2</t>
  </si>
  <si>
    <t>311495122R</t>
  </si>
  <si>
    <t>Vrut zápustný; drážka: Torx (TX); samovrtný, dvouzávitový; materiál: uhlíková ocel; povrchová úprava: pozinkování; d = 8,0 mm; l = 400 mm</t>
  </si>
  <si>
    <t>Odkaz na mn. položky pořadí 219 : 8,97750*2,22</t>
  </si>
  <si>
    <t>59244319.AR</t>
  </si>
  <si>
    <t>páska spojovací butylkaučuk; těsnicí, samolepicí; oboustranně; š = 20,0 mm; tl. = 1,2 mm</t>
  </si>
  <si>
    <t>Odkaz na mn. položky pořadí 219 : 8,97750*1,1</t>
  </si>
  <si>
    <t>631508592R</t>
  </si>
  <si>
    <t>Výrobek izolační pro budovy z minerální vlny (MW) tvar: rohož; tloušťka d = 100,0 mm; OH = 21 kg/m3; lambda = 0,033 W/(m.K)</t>
  </si>
  <si>
    <t xml:space="preserve">Mat. k pol. Montáž tepelné izolace stropů rovných spodem, drátem : </t>
  </si>
  <si>
    <t>Odkaz na mn. položky pořadí 210 : 21,01000</t>
  </si>
  <si>
    <t>631508595R</t>
  </si>
  <si>
    <t>Výrobek izolační pro budovy z minerální vlny (MW) tvar: rohož; tloušťka d = 180,0 mm; OH = 21 kg/m3; lambda = 0,033 W/(m.K)</t>
  </si>
  <si>
    <t xml:space="preserve">Mat. k pol. Montáž tepelné izolace krovů spodem, vložená mezi krokve : </t>
  </si>
  <si>
    <t>631509391R</t>
  </si>
  <si>
    <t>Výrobek izolační pro budovy z minerální vlny (MW) tvar: deska; tloušťka d = 60,0 mm; OH = 37 kg/m3; lambda = 0,035 W/(m.K)</t>
  </si>
  <si>
    <t xml:space="preserve">Mat. k pol Montáž tepelné izolace stěn přichycením drátem : </t>
  </si>
  <si>
    <t>631509393R</t>
  </si>
  <si>
    <t>Výrobek izolační pro budovy z minerální vlny (MW) tvar: deska; tloušťka d = 100,0 mm; OH = 37 kg/m3; lambda = 0,035 W/(m.K)</t>
  </si>
  <si>
    <t>63151443R</t>
  </si>
  <si>
    <t>Výrobek izolační pro budovy z minerální vlny (MW) tvar: deska; vlákna: podélná; tloušťka d = 40,0 mm; OH = 130 kg/m3; lambda = 0,036 W/(m.K)</t>
  </si>
  <si>
    <t>Kročejová izolace tl. 40 mm (desky z minerální vlny – µ=1; 100–110 kg·m-3; ?D=0,035 W/(m.K); dynamická tuhost 9,3 MN·m-3), (příp. elastifikovaný polystyren - µ=20–40; 10–13,5 kg·m-3; ?D=0,044 W/(m.K); dynamická tuhost 10 MN·m-3; s užitným zatížením max. 4 kN/m2)</t>
  </si>
  <si>
    <t xml:space="preserve">Mat. k pol. Montáž tepelné nebo kročejové izolace podlah na sucho, jednovrstvé : </t>
  </si>
  <si>
    <t xml:space="preserve">2.NP - kročej izol. F03A/B, F004 A/B : </t>
  </si>
  <si>
    <t>195,45</t>
  </si>
  <si>
    <t>63151732R</t>
  </si>
  <si>
    <t>Výrobek izolační pro budovy z minerální vlny (MW) tvar: rohož; tloušťka d = 120,0 mm; OH = 15 kg/m3; lambda = 0,035 W/(m.K)</t>
  </si>
  <si>
    <t>(215+25+6,13)*2</t>
  </si>
  <si>
    <t>67352330R</t>
  </si>
  <si>
    <t>Parozábrana polymerní tl = 0,30 mm; funkce: parotěsná, reflexní; materiál: PE; nosná vložka: mřížka; povrchová úprava: Al vrstva</t>
  </si>
  <si>
    <t xml:space="preserve">Mat. k pol. Montáž parozábrany, zavěšeného podhledu s přelepením spojů : </t>
  </si>
  <si>
    <t>Odkaz na mn. položky pořadí 212 : 26,32500</t>
  </si>
  <si>
    <t xml:space="preserve">Koeficient : </t>
  </si>
  <si>
    <t>67352436R</t>
  </si>
  <si>
    <t>Fólie hladká hydroizolační tl = 0,45 mm; funkce: paropropustná; PP textilie s polymerní mezivrstvou</t>
  </si>
  <si>
    <t xml:space="preserve">Mat. k pol. Položení separační fólie : </t>
  </si>
  <si>
    <t>Odkaz na mn. položky pořadí 220 : 246,13000</t>
  </si>
  <si>
    <t>998713202R00</t>
  </si>
  <si>
    <t>Přesun hmot pro izolace tepelné v objektech výšky do 12 m</t>
  </si>
  <si>
    <t>721141196R00</t>
  </si>
  <si>
    <t>Montáž potrubí z litinových trub odpadního, DN 125</t>
  </si>
  <si>
    <t>s násuvným spojem</t>
  </si>
  <si>
    <t xml:space="preserve">Litinové potrubí - dešťové, nástavec : </t>
  </si>
  <si>
    <t>S15 : (1,3+1,2+1,1+0,9)</t>
  </si>
  <si>
    <t>S16 : (1,5)</t>
  </si>
  <si>
    <t>721170957R00</t>
  </si>
  <si>
    <t>Opravy odpadního potrubí novodurového vsazení odbočky do potrubí hrdlového, D 160 mm</t>
  </si>
  <si>
    <t xml:space="preserve">Odvětrání tvarovek iglu : </t>
  </si>
  <si>
    <t>S21 : 5</t>
  </si>
  <si>
    <t>S22 : 2</t>
  </si>
  <si>
    <t>721176224R00</t>
  </si>
  <si>
    <t>Potrubí KG svodné (ležaté) v zemi vnější průměr D 160 mm, tloušťka stěny 4,0 mm, DN 150</t>
  </si>
  <si>
    <t>včetně tvarovek, objímek. Bez zednických výpomocí.</t>
  </si>
  <si>
    <t>Potrubí včetně tvarovek. Bez zednických výpomocí.</t>
  </si>
  <si>
    <t>S21 : (10+4)</t>
  </si>
  <si>
    <t>S22 : (13)</t>
  </si>
  <si>
    <t>721242116R00</t>
  </si>
  <si>
    <t>Lapač střešních splavenin DN 125, litina, včetně dodávky materiálu</t>
  </si>
  <si>
    <t xml:space="preserve">Lapač střešních splavenin : </t>
  </si>
  <si>
    <t>S15 : 4*1</t>
  </si>
  <si>
    <t>S16 : 1</t>
  </si>
  <si>
    <t>552720002R</t>
  </si>
  <si>
    <t>trouba litinová vodovodní; tvárná litina; hrdlová; tlaková třída C25; DN 110,0 mm; l = 6 000,0 mm; uvnitř termoplastový povlak; vně zinko-Al povlak 400 g/m2</t>
  </si>
  <si>
    <t xml:space="preserve">Mat k pol. Montáž potrubí z litinových trub odpadních, DN 125 mm : </t>
  </si>
  <si>
    <t>(6/6)</t>
  </si>
  <si>
    <t>998721202R00</t>
  </si>
  <si>
    <t>Přesun hmot pro vnitřní kanalizaci v objektech výšky do 12 m</t>
  </si>
  <si>
    <t>50 m vodorovně, měřeno od těžiště půdorysné plochy skládky do těžiště půdorysné plochy objektu</t>
  </si>
  <si>
    <t>728415111R00</t>
  </si>
  <si>
    <t xml:space="preserve">Mřížky, regulátory montáž čtyřhranné větrací nebo ventilační mřížky, do průřezu 0,04 m2,  </t>
  </si>
  <si>
    <t>800-728</t>
  </si>
  <si>
    <t xml:space="preserve">Montáž větrací mřížky : </t>
  </si>
  <si>
    <t>K34 : 3</t>
  </si>
  <si>
    <t>K35 : 1</t>
  </si>
  <si>
    <t>K39 : 2</t>
  </si>
  <si>
    <t>767883212RV2</t>
  </si>
  <si>
    <t>Objímka pro zavěšení potrubí dvoušroubová, pro potrubí průměru 149 - 154 mm, na kombivrut a hmoždinku, maximální doporučené zatížení v tahu 2,5 kN</t>
  </si>
  <si>
    <t>ks</t>
  </si>
  <si>
    <t xml:space="preserve">Objimka větrací mřížky : </t>
  </si>
  <si>
    <t>767883212RV5</t>
  </si>
  <si>
    <t>Objímka pro zavěšení potrubí dvoušroubová, pro potrubí průměru 193 - 203 mm, na kombivrut a hmoždinku, maximální doporučené zatížení v tahu 2,5 kN</t>
  </si>
  <si>
    <t>K37 : 2</t>
  </si>
  <si>
    <t>598610210R</t>
  </si>
  <si>
    <t>mřížka větrací průduch 12, 14, 16, 18, 20 cm</t>
  </si>
  <si>
    <t xml:space="preserve">Mat. k pol. Montáž mřížky větrací nebo ventilační do 0,04 m2 : </t>
  </si>
  <si>
    <t>Odkaz na mn. položky pořadí 240 : 6,00000</t>
  </si>
  <si>
    <t>998728201R00</t>
  </si>
  <si>
    <t>Přesun hmot pro vzduchotechniku v objektech výšky do 6 m</t>
  </si>
  <si>
    <t>vodorovně do 50 m</t>
  </si>
  <si>
    <t>953981205R00</t>
  </si>
  <si>
    <t>Chemické kotvy do betonu, do cihelného zdiva do betonu, hloubky 170 mm, M 20, malta pro chemické kotvy dvousložková do plných materiálů</t>
  </si>
  <si>
    <t xml:space="preserve">Chemické kotvy : </t>
  </si>
  <si>
    <t xml:space="preserve">kotvení pozednic : </t>
  </si>
  <si>
    <t>pozednice : 3</t>
  </si>
  <si>
    <t>pozednice : 11</t>
  </si>
  <si>
    <t>762123110R00</t>
  </si>
  <si>
    <t>Konstrukce dřevěných stěn a příček vázaných montáž  z fošen, hranolů a hranolků , průřezové plochy do 100 cm2</t>
  </si>
  <si>
    <t xml:space="preserve">Montáž nosné konstrukce stěn z KVH hranolu : </t>
  </si>
  <si>
    <t>Půdní prostor : (15)*3,35+(3,1+2,2+1,5+0,68+0,3*2)+(3,1+1,85)+(1,85*6)+(1,85+1,2+0,5+0,3)</t>
  </si>
  <si>
    <t>762311103R00</t>
  </si>
  <si>
    <t>Montáž ocelových spojovacích prostředků kotevních želez  příložek, patek, táhel, s připojením k dřevěné konstrukci</t>
  </si>
  <si>
    <t xml:space="preserve">Montáž kotevních želez, patek apod. : </t>
  </si>
  <si>
    <t>krokve : 8</t>
  </si>
  <si>
    <t>sloupky : 2</t>
  </si>
  <si>
    <t>vazný trám : 1*3</t>
  </si>
  <si>
    <t>námětky : 43</t>
  </si>
  <si>
    <t>krokve : 5*2</t>
  </si>
  <si>
    <t>762332931RV1</t>
  </si>
  <si>
    <t>Vázané konstrukce krovů doplnění části střešní vazby z hranolků, hranolů včetně dodávky řeziva  průřezové plochy do 120 cm2, bez dodávky řeziva</t>
  </si>
  <si>
    <t xml:space="preserve">Doplnění vyřezaných prvků krovu : </t>
  </si>
  <si>
    <t>762332932RV1</t>
  </si>
  <si>
    <t>Vázané konstrukce krovů doplnění části střešní vazby z hranolků, hranolů včetně dodávky řeziva  průřezové plochy přes 120 do 224 cm2, bez dodávky řeziva</t>
  </si>
  <si>
    <t>762332933RV1</t>
  </si>
  <si>
    <t>Vázané konstrukce krovů doplnění části střešní vazby z hranolků, hranolů včetně dodávky řeziva  průřezové plochy přes 224 do 288 cm2, bez dodávky řeziva</t>
  </si>
  <si>
    <t>762332934RV1</t>
  </si>
  <si>
    <t>Vázané konstrukce krovů doplnění části střešní vazby z hranolků, hranolů včetně dodávky řeziva  průřezové plochy přes 288 do 450 cm2, bez dodávky řeziva</t>
  </si>
  <si>
    <t>762341210R00</t>
  </si>
  <si>
    <t xml:space="preserve">Montáž bednění střech rovných o sklonu do 60° z prken hrubých na sraz tloušťky do 32 mm včetně vyřezání otvorů ,  </t>
  </si>
  <si>
    <t xml:space="preserve">Montáž bednění střech : </t>
  </si>
  <si>
    <t>762342203R00</t>
  </si>
  <si>
    <t xml:space="preserve">Montáž laťování střech o sklonu do 60° při vzdálenost latí přes 220 do 360 mm,  </t>
  </si>
  <si>
    <t xml:space="preserve">Montáž laťování střech : </t>
  </si>
  <si>
    <t xml:space="preserve">skladba R01, R03 : </t>
  </si>
  <si>
    <t>Odkaz na mn. položky pořadí 294 : 269,36000</t>
  </si>
  <si>
    <t>762342205R00</t>
  </si>
  <si>
    <t>Montáž kontralatí na vruty, s dodávkou těsnicí pěny pod kontralatě, bez dodávky řeziva</t>
  </si>
  <si>
    <t xml:space="preserve">Montáž kontralatí : </t>
  </si>
  <si>
    <t>762342231R00</t>
  </si>
  <si>
    <t xml:space="preserve">Montáž kontralatí přes nadkrokevní izolaci tloušťky 200 mm,  </t>
  </si>
  <si>
    <t xml:space="preserve">Montáž kontralatí přes tep. izol. : </t>
  </si>
  <si>
    <t>762395000R00</t>
  </si>
  <si>
    <t>Spojovací a ochranné prostředky svory, prkna, hřebíky, pásová ocel, vruty, impregnace</t>
  </si>
  <si>
    <t xml:space="preserve">Spojovací prostředky pro střechy : </t>
  </si>
  <si>
    <t xml:space="preserve">prvky střechy : </t>
  </si>
  <si>
    <t>krokve : 0,134</t>
  </si>
  <si>
    <t>pozednice : 0,039</t>
  </si>
  <si>
    <t>pozednice : 1,067</t>
  </si>
  <si>
    <t>sloupky : 0,205</t>
  </si>
  <si>
    <t>vazný trám : 0,28</t>
  </si>
  <si>
    <t>námětky : 0,645</t>
  </si>
  <si>
    <t>krokve : 0,504</t>
  </si>
  <si>
    <t xml:space="preserve">Latě : </t>
  </si>
  <si>
    <t>Odkaz na mn. položky pořadí 270 : 2,72107</t>
  </si>
  <si>
    <t xml:space="preserve">OSB : </t>
  </si>
  <si>
    <t>Odkaz na mn. položky pořadí 271 : 9,87545*0,022</t>
  </si>
  <si>
    <t xml:space="preserve">Prkenné bednění : </t>
  </si>
  <si>
    <t>Odkaz na mn. položky pořadí 252 : 8,97750*0,024</t>
  </si>
  <si>
    <t>762431230R00</t>
  </si>
  <si>
    <t>Obložení stěn montáž  deskou sádrokartonovou, jakékoli tloušťky</t>
  </si>
  <si>
    <t xml:space="preserve">Montáž obložení stěn SDK deskami : </t>
  </si>
  <si>
    <t>Půdní prostor - obě strany : ((2,06*2+1,97)*3,35+(2,25*3,35)/2+(0,67*3,1)+(2*1,85)+(1,6*1,85)/2-(1,1*2,02))*2</t>
  </si>
  <si>
    <t>762811210R00</t>
  </si>
  <si>
    <t>Záklop stropů montáž  z hrubých prken, vrchního na sraz, spáry zakryty lepenkovými pásy nebo lištami</t>
  </si>
  <si>
    <t xml:space="preserve">Montáž záklopu z prken : </t>
  </si>
  <si>
    <t>původní záklop : 215</t>
  </si>
  <si>
    <t>Nová záklop : 15</t>
  </si>
  <si>
    <t>762822110R00</t>
  </si>
  <si>
    <t>Stropnice montáž  z hraněného a polohraněného řeziva s trámovými výměnami, průřezové plochy do 144 cm2</t>
  </si>
  <si>
    <t xml:space="preserve">Montáž stropních trámů : </t>
  </si>
  <si>
    <t>762895000R00</t>
  </si>
  <si>
    <t>Spojovací a ochranné prostředky hřebíky, svory, impregnace</t>
  </si>
  <si>
    <t xml:space="preserve">Spojovací prostředky pro montáž stropu : </t>
  </si>
  <si>
    <t>0,21</t>
  </si>
  <si>
    <t>0,375</t>
  </si>
  <si>
    <t>původní záklop : 215*0,025</t>
  </si>
  <si>
    <t>762911121R00</t>
  </si>
  <si>
    <t xml:space="preserve">Impregnace řeziva tlakovakuová, ochrana proti dřevokazným houbám, plísním a dřevokaznému hmyzu </t>
  </si>
  <si>
    <t xml:space="preserve">Impregnace řeziva : </t>
  </si>
  <si>
    <t xml:space="preserve">střecha : </t>
  </si>
  <si>
    <t>763611231R00</t>
  </si>
  <si>
    <t>Montáž bednění střech, z desek tl. nad 18 mm, na sraz, šroubováním</t>
  </si>
  <si>
    <t xml:space="preserve">Montáž bednění střechy z OSB desek : </t>
  </si>
  <si>
    <t>R02 : (2,565*3,5)</t>
  </si>
  <si>
    <t>766417111R00</t>
  </si>
  <si>
    <t>Montáž obložení stěn, sloupů a pilířů doplňkové konstrukce podkladový rošt pod obložení stěn</t>
  </si>
  <si>
    <t xml:space="preserve">Rošt pro obložení stěny : </t>
  </si>
  <si>
    <t>Kontralatě pod sdk desku - svislé latě : (15)*3,35+(3,1+2,2+1,5+0,68+0,3*2)+(3,1+1,85)+(1,85*6)+(1,85+1,2+0,5+0,3)</t>
  </si>
  <si>
    <t>nosná konstrukce tl 100mm : (2,06*2+1,97)*8+(2,25+2+1,7+1,5+1,3+1+0,8+0,3)+(3,8)+(2)*5+(1,6+1,3+1+0,8+0,5+0,3)-(1,1*5)</t>
  </si>
  <si>
    <t>svislý rošt : (15)*3,35+(3,1+2,2+1,5+0,68+0,3*2)+(3,1+1,85)+(1,85*6)+(1,85+1,2+0,5+0,3)</t>
  </si>
  <si>
    <t>31110718R</t>
  </si>
  <si>
    <t>matice ocelová; přesná šestihranná; M20; pevnost 8.8</t>
  </si>
  <si>
    <t xml:space="preserve">Mat. k pol. Montáž kotevních želez, příložek, patek, táhel : </t>
  </si>
  <si>
    <t>80</t>
  </si>
  <si>
    <t>31179131R</t>
  </si>
  <si>
    <t>tyč závitová M20; l = 1 000 mm; mat. ocel 4,8 - DIN 975; povrch pozink</t>
  </si>
  <si>
    <t>80*0,5</t>
  </si>
  <si>
    <t>595920005R</t>
  </si>
  <si>
    <t>Deska sádrokartonová impregnovaná proti vlhkosti, protipožární; H2, E, F, D, R, I; t = 12,5 mm</t>
  </si>
  <si>
    <t xml:space="preserve">Mat. k pol. Montáž obložení stěn sádrokartonem : </t>
  </si>
  <si>
    <t>Odkaz na mn. položky pořadí 257 : 58,41050</t>
  </si>
  <si>
    <t>60512111R</t>
  </si>
  <si>
    <t>Hranol dřevina: jehličnatá; jakost: I</t>
  </si>
  <si>
    <t xml:space="preserve">Mat. k pol. Montáž stropnic hraněných pl. do 144 cm2 : </t>
  </si>
  <si>
    <t>Strop nad 2.NP : 0,21</t>
  </si>
  <si>
    <t xml:space="preserve">Mat. k pol. Doplnění střešní vazby z hranolů : </t>
  </si>
  <si>
    <t>60512522R</t>
  </si>
  <si>
    <t>Prkno dřevina: jehličnatá; jakost: I</t>
  </si>
  <si>
    <t xml:space="preserve">Mat. k pol. Montáž záklopu, vrchní na sraz, hrubá prkna : </t>
  </si>
  <si>
    <t>Strop nad 2.NP : 0,375</t>
  </si>
  <si>
    <t xml:space="preserve">Mat. k pol Montáž bednění střech rovných, prkna hrubá na sraz : </t>
  </si>
  <si>
    <t>60515812R</t>
  </si>
  <si>
    <t>Dřevo konstrukční rostlé (KVH) dřevina: SM; tl = 60,0 mm; šířka = 100 mm; nepohledové (NSi); tř. pevnosti C24</t>
  </si>
  <si>
    <t xml:space="preserve">Mat. k pol. Montáž konstrukce stěn z fošen, hranolů do 100 cm2 : </t>
  </si>
  <si>
    <t>Nosná konstr. : 78,23*0,06*0,1</t>
  </si>
  <si>
    <t>rošt pod SDK : 78,23*0,06*0,1</t>
  </si>
  <si>
    <t>nosná konstrukce tl 100mm : ((2,06*2+1,97)*8+(2,25+2+1,7+1,5+1,3+1+0,8+0,3)+(3,8)+(2)*5+(1,6+1,3+1+0,8+0,5+0,3)-(1,1*5))*0,06*0,1</t>
  </si>
  <si>
    <t>svislý rošt : ((15)*3,35+(3,1+2,2+1,5+0,68+0,3*2)+(3,1+1,85)+(1,85*6)+(1,85+1,2+0,5+0,3))*0,06*0,1</t>
  </si>
  <si>
    <t>60517107R</t>
  </si>
  <si>
    <t>Lať dřevina: SM; jakost: I; tl = 40 mm; š = 60 mm; povrchová úprava: impregnace</t>
  </si>
  <si>
    <t xml:space="preserve">Mat. k pol. Montáž laťování střech, vzdálenost latí 22 - 36 cm : </t>
  </si>
  <si>
    <t>Odkaz na mn. položky pořadí 253 : 269,36016*0,00733</t>
  </si>
  <si>
    <t xml:space="preserve">Mat. k pol. Montáž kontralatí na vruty, s těsnicí pěnou : </t>
  </si>
  <si>
    <t>Odkaz na mn. položky pořadí 254 : 269,35985*0,00264</t>
  </si>
  <si>
    <t xml:space="preserve">Mat. k pol. Montáž kontralatí přes izol. tl.200 mm,syst.X-TRAM : </t>
  </si>
  <si>
    <t>8,9775*1*0,06*0,06*1,1</t>
  </si>
  <si>
    <t>60725016R</t>
  </si>
  <si>
    <t>Deska z plochých třísek (OSB) typ: 3; tl = 22,0 mm; povrch: nebroušený; hrana: rovná</t>
  </si>
  <si>
    <t xml:space="preserve">Mat. k pol. Montáž bednění střech z desek nad tl.18 mm,sraz,šroubo. : </t>
  </si>
  <si>
    <t>998762202R00</t>
  </si>
  <si>
    <t>Přesun hmot pro konstrukce tesařské v objektech výšky do 12 m</t>
  </si>
  <si>
    <t>314259635RT2</t>
  </si>
  <si>
    <t>Sanace komínových průduchů z nerezového třívrstvého systému (keramická vložka + izolace tl. 60 mm + nerez.plášť) DN 200 mm, komínové zakončení, krycí hlavou s protidešťovým krytem</t>
  </si>
  <si>
    <t>Položka obsahuje krycí hlavu a tmelení.</t>
  </si>
  <si>
    <t xml:space="preserve">Krycí hlavice komínu : </t>
  </si>
  <si>
    <t>K40 : 1</t>
  </si>
  <si>
    <t>764339230R00</t>
  </si>
  <si>
    <t>Lemování z pozinkovaného plechu výroba a montáž lemování komínů, zděných ventilací a jiných střešních proniků, s lištami  na hladké krytině, v ploše</t>
  </si>
  <si>
    <t xml:space="preserve">Lemování komímu : </t>
  </si>
  <si>
    <t>K33 : (0,83*2+2*0,54)*0,5</t>
  </si>
  <si>
    <t>764392250R00</t>
  </si>
  <si>
    <t>Ostatní střešní prvky z pozinkovaného plechu dodávka a montáž   úžlabí , rš 660 mm</t>
  </si>
  <si>
    <t>Bez ohledu na ceníkový popis položky zohlednit R.Š. a popis v PD.</t>
  </si>
  <si>
    <t xml:space="preserve">Oplechování úžlabí : </t>
  </si>
  <si>
    <t>K36 : 3</t>
  </si>
  <si>
    <t>764212611R00</t>
  </si>
  <si>
    <t>Krytiny z titanzinkového plechu střešní krytina hladká ze svitků 0,7 mm, RŠ 570 mm, systém dvojité stojaté drážky, sklon od 5°-10°, povrch přírodní TiZn, povrch lesklý</t>
  </si>
  <si>
    <t>včetně dodávky svitkového plechu a spojovacích prostředků.</t>
  </si>
  <si>
    <t>včetně dodávky a montáže těsnící pásky.</t>
  </si>
  <si>
    <t xml:space="preserve">Krytina TiZn : </t>
  </si>
  <si>
    <t>obvodové lemování : (2,565*2+3,5)*0,5</t>
  </si>
  <si>
    <t>Plechová stříška - Z01 : (1,83*0,775)+(1,83+0,775*2)*0,15</t>
  </si>
  <si>
    <t>764251605R00</t>
  </si>
  <si>
    <t>Žlaby z titanzinkového plechu podokapní hranatý žlab, RŠ 400 mm,  , povrch přírodní  TiZn, povrch lesklý</t>
  </si>
  <si>
    <t>včetně dilatace a spojovacích prostředků.</t>
  </si>
  <si>
    <t xml:space="preserve">Podokapní žlab : </t>
  </si>
  <si>
    <t>K28 : 58</t>
  </si>
  <si>
    <t>764252603R00</t>
  </si>
  <si>
    <t>Žlaby z titanzinkového plechu podokapní půlkulatý žlab, RŠ 280 mm,  , povrch přírodní  TiZn, povrch lesklý</t>
  </si>
  <si>
    <t>K29 : 2,57</t>
  </si>
  <si>
    <t>764511650R00</t>
  </si>
  <si>
    <t>Oplechování parapetů z titanzinkového plechu oplechování parametů celoplošným lepením, RŠ 330 mm, povrch přírodní TiZn, povrch lesklý</t>
  </si>
  <si>
    <t>včetně dodávky plechových tabulí a svitků, včetně spojovacích prostředků a těsnící hmoty.</t>
  </si>
  <si>
    <t xml:space="preserve">Oplechování parapetů : </t>
  </si>
  <si>
    <t>K11 : 0,44</t>
  </si>
  <si>
    <t>K12 : 1,16</t>
  </si>
  <si>
    <t>K13 : 1,04</t>
  </si>
  <si>
    <t>K14 : 1,04</t>
  </si>
  <si>
    <t>K15 : 1,04</t>
  </si>
  <si>
    <t>K16 : 1,04</t>
  </si>
  <si>
    <t>K17 : 1,04</t>
  </si>
  <si>
    <t>K18 : 1,04</t>
  </si>
  <si>
    <t>K19 : 1,06</t>
  </si>
  <si>
    <t>K20 : 1,06</t>
  </si>
  <si>
    <t>K22 : 1,02</t>
  </si>
  <si>
    <t>K23 : 0,44</t>
  </si>
  <si>
    <t>K24 : 1,15</t>
  </si>
  <si>
    <t>K25 : 1,1</t>
  </si>
  <si>
    <t>K26 : 1,02</t>
  </si>
  <si>
    <t>K27 : 1,01</t>
  </si>
  <si>
    <t>764511660R00</t>
  </si>
  <si>
    <t>Oplechování parapetů z titanzinkového plechu oplechování parametů celoplošným lepením, RŠ 400 mm, povrch přírodní TiZn, povrch lesklý</t>
  </si>
  <si>
    <t>K01 : 1,73</t>
  </si>
  <si>
    <t>K02 : 1,73</t>
  </si>
  <si>
    <t>K03 : 1,73</t>
  </si>
  <si>
    <t>K04 : 1,73</t>
  </si>
  <si>
    <t>K05 : 1,73</t>
  </si>
  <si>
    <t>K06 : 1,73</t>
  </si>
  <si>
    <t>K07 : 1,12</t>
  </si>
  <si>
    <t>K08 : 1,12</t>
  </si>
  <si>
    <t>K09 : 1,12</t>
  </si>
  <si>
    <t>K10 : 1,18</t>
  </si>
  <si>
    <t>764521650R00</t>
  </si>
  <si>
    <t>Oplechování říms a ozdobných prvků z titanzinkového plechu oplechování římsy celoplošným lepením, RŠ 330 mm, povrch přírodní TiZn, povrch lesklý</t>
  </si>
  <si>
    <t xml:space="preserve">Oplechování z TiZn plechu : </t>
  </si>
  <si>
    <t>K32 : 13</t>
  </si>
  <si>
    <t>764551603R00</t>
  </si>
  <si>
    <t>Odpadní trouby z titanzinkového plechu kruhový svod, D 80 mm, povrchová úprava přírodní TiZn, povrch lesklý</t>
  </si>
  <si>
    <t>včetně objímek a spojovacího materiálu.</t>
  </si>
  <si>
    <t xml:space="preserve">Svodová roura : </t>
  </si>
  <si>
    <t>K31 : 5,7</t>
  </si>
  <si>
    <t>764551604R00</t>
  </si>
  <si>
    <t>Odpadní trouby z titanzinkového plechu kruhový svod, D 120 mm, povrchová úprava přírodní TiZn, povrch lesklý</t>
  </si>
  <si>
    <t>K30 : (6,5*4)</t>
  </si>
  <si>
    <t>764510495R00</t>
  </si>
  <si>
    <t>Oplechování parapetů z titanzinkového plechu montáž naletování okapnice Ti-Zn</t>
  </si>
  <si>
    <t xml:space="preserve">Oplechování okapní hrany : </t>
  </si>
  <si>
    <t>K37 : 58</t>
  </si>
  <si>
    <t>K38 : 58</t>
  </si>
  <si>
    <t>191133110R</t>
  </si>
  <si>
    <t>plech svitkový titanzinek; pre-PATINA walzblank; rozměr šířka 1000 mm, tl. 0,7 mm</t>
  </si>
  <si>
    <t xml:space="preserve">Mat. k pol. Montáž - naletování okapnice Ti Zn : </t>
  </si>
  <si>
    <t>Odkaz na mn. položky pořadí 284 : 116,00000*1,1088</t>
  </si>
  <si>
    <t>23153011R</t>
  </si>
  <si>
    <t>tmel bitumenové elastomery; těsnicí, lepicí; pro exteriér; přilnavost k materiálům beton, ocel, dřevo, kovy, zdivo, kámen, břidlice; přísady fungicidní; tepelná odolnost do 110 °C</t>
  </si>
  <si>
    <t>Odkaz na mn. položky pořadí 284 : 116,00000*0,33</t>
  </si>
  <si>
    <t>998764202R00</t>
  </si>
  <si>
    <t>Přesun hmot pro konstrukce klempířské v objektech výšky do 12 m</t>
  </si>
  <si>
    <t>765312386R00</t>
  </si>
  <si>
    <t xml:space="preserve">Krytina pálená doplňky ke krytině drážkové, větrací pás okapní 500/10 cm hliníkový,  </t>
  </si>
  <si>
    <t>Dodávka a montáž ochranného okapního pásu.</t>
  </si>
  <si>
    <t xml:space="preserve">Pás ochranný větrací : </t>
  </si>
  <si>
    <t>58</t>
  </si>
  <si>
    <t>765319813RK2</t>
  </si>
  <si>
    <t>Krytina pálená doplňky ke krytině drážkové, taška prostupová, povrchová úprava režná</t>
  </si>
  <si>
    <t>Dodávka a montáž prostupovéhoodvětrávací tašky a nástavce pro odvětrání kanalizace.</t>
  </si>
  <si>
    <t xml:space="preserve">Tašky pro odvětrání profesí : </t>
  </si>
  <si>
    <t>765319921R00</t>
  </si>
  <si>
    <t>Krytina pálená doplňky ke krytině drážkové, přiřezání a uchycení tašek rovné</t>
  </si>
  <si>
    <t xml:space="preserve">Přiřezání tašek : </t>
  </si>
  <si>
    <t xml:space="preserve">U hřebene, nároží : </t>
  </si>
  <si>
    <t>Odkaz na mn. položky pořadí 291 : 28,15000*2</t>
  </si>
  <si>
    <t>765319411RT5</t>
  </si>
  <si>
    <t>Krytina pálená Hřeben ke krytině drážkové, z hřebenáčů režných, s větracím pásem z hliníku</t>
  </si>
  <si>
    <t>Dodávka a montáž hřebenáče, větracího pásu, hřebenové latě, ukončení hřebenáče včetně spojovacích prostředků.</t>
  </si>
  <si>
    <t xml:space="preserve">Montáž hřebenáču vč. materiálu : </t>
  </si>
  <si>
    <t>765311752R00</t>
  </si>
  <si>
    <t>Krytina pálená Sněhový zachytávač dvoutrubkový, pozink, pro laťování s roztečí 330-390 mm, krytina pálená</t>
  </si>
  <si>
    <t xml:space="preserve">Sněhový zachytávač : </t>
  </si>
  <si>
    <t>(22,6*2+9,35)</t>
  </si>
  <si>
    <t>765319211RK2</t>
  </si>
  <si>
    <t>Krytina pálená Montáž zastřešení pálenou krytinou včetně dodávky krytiny, drážkové, střech jednoduchých, na sucho, spotřeba do 12 ks/m2, povrchová úprava režná</t>
  </si>
  <si>
    <t>Dodávka a montáž tašek základních, polovičních a pultových včetně spojovacích prostředků.</t>
  </si>
  <si>
    <t xml:space="preserve">Montáž krytiny skládané vč. materiálu : </t>
  </si>
  <si>
    <t>765799310R00</t>
  </si>
  <si>
    <t>Montáž ostatních konstrukcí na střeše montáž fólie na krokve přibitím</t>
  </si>
  <si>
    <t>včetně spojovacích prostředků.</t>
  </si>
  <si>
    <t xml:space="preserve">Montáž fólie na krokve : </t>
  </si>
  <si>
    <t>skladba R01, R03 : (13,35*(5,55+1,85))*2+(9,7*(5,55+1,85))</t>
  </si>
  <si>
    <t>765799312R00</t>
  </si>
  <si>
    <t>Montáž ostatních konstrukcí na střeše montáž fólie na bednění přibitím</t>
  </si>
  <si>
    <t xml:space="preserve">Montáž fólie na bednění : </t>
  </si>
  <si>
    <t>767851103R00</t>
  </si>
  <si>
    <t>Montáž komínových lávek kompletní celé lávky</t>
  </si>
  <si>
    <t>Včetně montáže zábradlí.</t>
  </si>
  <si>
    <t xml:space="preserve">Montáž komínových lávek : </t>
  </si>
  <si>
    <t>31141878R</t>
  </si>
  <si>
    <t>vrut se zápustnou hlavou a kříž.drážkou; ocelový; d = 3,0 mm; l = 40,0 mm; povrch. úprava žlutý zinek</t>
  </si>
  <si>
    <t>1000 ks</t>
  </si>
  <si>
    <t xml:space="preserve">Mat. k pol. Montáž krytiny drážk.střech jedn.na sucho do 12ks/m2 : </t>
  </si>
  <si>
    <t>Hodnota z bývalého odkazu. : 0,26936</t>
  </si>
  <si>
    <t>553508951R</t>
  </si>
  <si>
    <t>plošina stoupací příslušenství úchyty; l = 3 000 mm</t>
  </si>
  <si>
    <t xml:space="preserve">Mat. k pol. Montáž komínových lávek-kompletní lávka : </t>
  </si>
  <si>
    <t>59660705R</t>
  </si>
  <si>
    <t>taška větrací; pálená hlína; drážková, profilová; vodní drážka přerušovaná; l = 435,0 mm; š = 275 mm; větrací průřez 18,0 cm2</t>
  </si>
  <si>
    <t xml:space="preserve">Mat. k pol. Mont.krytiny drážk.střech jedn.na sucho do 12ks/m2 : </t>
  </si>
  <si>
    <t>10 ks/100 m2 : 269,36/10</t>
  </si>
  <si>
    <t>67352438R</t>
  </si>
  <si>
    <t>Fólie hladká hydroizolační tl = 0,48 mm; funkce: paropropustná; s lepicí páskou; nosná vložka: PES textilie s polymerní vrstvou</t>
  </si>
  <si>
    <t xml:space="preserve">Mat. k pol. Montáž fólie na krokve přibitím : </t>
  </si>
  <si>
    <t>67352443R</t>
  </si>
  <si>
    <t>Fólie hladká hydroizolační tl = 0,60 mm; funkce: separační, paropropustná; materiál: PP; s lepicí páskou; povrchová úprava: PP rohož tl. 8 mm</t>
  </si>
  <si>
    <t xml:space="preserve">Mat. k pol. Montáž fólie na bednění přibitím : </t>
  </si>
  <si>
    <t>Odkaz na mn. položky pořadí 295 : 8,97750</t>
  </si>
  <si>
    <t>998765202R00</t>
  </si>
  <si>
    <t>Přesun hmot pro krytiny tvrdé v objektech výšky do 12 m</t>
  </si>
  <si>
    <t>641952341R00</t>
  </si>
  <si>
    <t>Osazení rámů okenních dřevěných a osazovacích okenních dřevěných pro okna s křídly jednoduchými i zdvojenými, bez sdružených dveří nebo se sdruženými dveřmi  o ploše přes 2,5 do 4 m2</t>
  </si>
  <si>
    <t>na jakoukoliv cementovou maltu. Včetně kotvení rámu do zdiva.</t>
  </si>
  <si>
    <t xml:space="preserve">Montáž oken a dveří : </t>
  </si>
  <si>
    <t>O01 : 1</t>
  </si>
  <si>
    <t>O02 : 1</t>
  </si>
  <si>
    <t>O03 : 1</t>
  </si>
  <si>
    <t>O04 : 1</t>
  </si>
  <si>
    <t>O05 : 1</t>
  </si>
  <si>
    <t>O06 : 1</t>
  </si>
  <si>
    <t>O07 : 1</t>
  </si>
  <si>
    <t>O08 : 1</t>
  </si>
  <si>
    <t>O09 : 1</t>
  </si>
  <si>
    <t>010 : 1</t>
  </si>
  <si>
    <t>O11 : 1</t>
  </si>
  <si>
    <t>O12 : 1</t>
  </si>
  <si>
    <t>O13 : 1</t>
  </si>
  <si>
    <t>O14 : 1</t>
  </si>
  <si>
    <t>O15 : 1</t>
  </si>
  <si>
    <t>O16 : 1</t>
  </si>
  <si>
    <t>O17 : 1</t>
  </si>
  <si>
    <t>O18 : 1</t>
  </si>
  <si>
    <t>O19 : 1</t>
  </si>
  <si>
    <t>O20 : 1</t>
  </si>
  <si>
    <t>O21 : 1</t>
  </si>
  <si>
    <t>O22 : 1</t>
  </si>
  <si>
    <t>O23 : 1</t>
  </si>
  <si>
    <t>O24 : 1</t>
  </si>
  <si>
    <t>O25 : 1</t>
  </si>
  <si>
    <t>O26 : 1</t>
  </si>
  <si>
    <t>O27 : 1</t>
  </si>
  <si>
    <t>O28 : 1</t>
  </si>
  <si>
    <t>O29 : 1</t>
  </si>
  <si>
    <t>O30 : 1</t>
  </si>
  <si>
    <t>642952110R00</t>
  </si>
  <si>
    <t>Osazení zárubní dveřních dřevěných plochy do 2,5 m2</t>
  </si>
  <si>
    <t>hrubých, hoblovaných i leštěných, měkkých i tvrdých, na jakoukoliv cementovou maltu, s kotvením rámu do zdiva,</t>
  </si>
  <si>
    <t xml:space="preserve">Montáž obložkové zárubně a křídla : </t>
  </si>
  <si>
    <t>D01 : 1</t>
  </si>
  <si>
    <t>D02 : 1</t>
  </si>
  <si>
    <t>D03 : 1</t>
  </si>
  <si>
    <t>D04 : 1</t>
  </si>
  <si>
    <t>D06 : 1</t>
  </si>
  <si>
    <t>D07 : 1</t>
  </si>
  <si>
    <t>D08 : 1</t>
  </si>
  <si>
    <t>D09 : 1</t>
  </si>
  <si>
    <t>D010 : 1</t>
  </si>
  <si>
    <t>D011 : 1</t>
  </si>
  <si>
    <t>D013 : 1</t>
  </si>
  <si>
    <t>D014 : 1</t>
  </si>
  <si>
    <t>D015 : 1</t>
  </si>
  <si>
    <t>D016 : 1</t>
  </si>
  <si>
    <t>D017 : 1</t>
  </si>
  <si>
    <t>D020 : 1</t>
  </si>
  <si>
    <t>D021 : 1</t>
  </si>
  <si>
    <t>D022 : 1</t>
  </si>
  <si>
    <t>D024 : 1</t>
  </si>
  <si>
    <t>D025 : 1</t>
  </si>
  <si>
    <t>D026 : 1</t>
  </si>
  <si>
    <t>D027 : 1</t>
  </si>
  <si>
    <t>D029 : 1</t>
  </si>
  <si>
    <t>D030 : 1</t>
  </si>
  <si>
    <t>D031 : 1</t>
  </si>
  <si>
    <t>648952421R00</t>
  </si>
  <si>
    <t>Osazení parapetních desek dřevěných šířkky přes 250 do 500 mm</t>
  </si>
  <si>
    <t>na montážní pěnu, zapravení omítky pod parapetem, těsnění spáry mezi parapetem a rámem okna, dodávka silikonu.</t>
  </si>
  <si>
    <t xml:space="preserve">Osazení vnitřních parapetů : </t>
  </si>
  <si>
    <t>T02 : 1,82</t>
  </si>
  <si>
    <t>T03 : 1,24</t>
  </si>
  <si>
    <t>T04 : 1,24</t>
  </si>
  <si>
    <t>T05 : 1,24</t>
  </si>
  <si>
    <t>T06 : 1,08</t>
  </si>
  <si>
    <t>T07 : 0,44</t>
  </si>
  <si>
    <t>T08 : 1,16</t>
  </si>
  <si>
    <t>T09 : 1,27</t>
  </si>
  <si>
    <t>T10 : 1,27</t>
  </si>
  <si>
    <t>T11 : 1,28</t>
  </si>
  <si>
    <t>T12 : 1,24</t>
  </si>
  <si>
    <t>T13 : 1,24</t>
  </si>
  <si>
    <t>T14 : 0,55</t>
  </si>
  <si>
    <t>T15 : 1,02</t>
  </si>
  <si>
    <t>T16 : 0,44</t>
  </si>
  <si>
    <t>T17 : 1,3</t>
  </si>
  <si>
    <t>T18 : 1,29</t>
  </si>
  <si>
    <t>T19 : 1,02</t>
  </si>
  <si>
    <t>T20 : 1,38</t>
  </si>
  <si>
    <t>766412123R00</t>
  </si>
  <si>
    <t>Montáž obložení stěn, sloupů a pilířů o ploše přes 1 m2, palubkami pro pero a drážku, modřínovými, šířky přes 80 do 100 mm</t>
  </si>
  <si>
    <t>Včetně našroubování soklu.</t>
  </si>
  <si>
    <t xml:space="preserve">Obložení stěn na dř. rošt : </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</si>
  <si>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</si>
  <si>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</si>
  <si>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</si>
  <si>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 xml:space="preserve">Montáž parotěs. pásek na ostení : </t>
  </si>
  <si>
    <t>Odkaz na mn. položky pořadí 303 : 30,00000</t>
  </si>
  <si>
    <t>766624041R00</t>
  </si>
  <si>
    <t>Montáž střešních oken rozměru 55/78 cm</t>
  </si>
  <si>
    <t xml:space="preserve">Montáž střešních oken : </t>
  </si>
  <si>
    <t>S12 : 1</t>
  </si>
  <si>
    <t>S13 : 1</t>
  </si>
  <si>
    <t>S24 : 1</t>
  </si>
  <si>
    <t>S25 : 1</t>
  </si>
  <si>
    <t>S26 : 1</t>
  </si>
  <si>
    <t>766662122R00</t>
  </si>
  <si>
    <t>Montáž dveřních křídel kompletizovaných otevíravých ,  , do zazděné rámové zárubně, jednokřídlových, šířky přes 800 mm</t>
  </si>
  <si>
    <t xml:space="preserve">Montáž dveřního křídla : </t>
  </si>
  <si>
    <t>Odkaz na mn. položky pořadí 304 : 25,00000</t>
  </si>
  <si>
    <t>766664121R00</t>
  </si>
  <si>
    <t>Montáž dveřních křídel kompletizovaných kývavých,  , do ocelové nebo fošnové zárubně, jednokřídlových, šířky do 1000 mm</t>
  </si>
  <si>
    <t>Včetně montáže okopného plechu, stavěče křídel a držadel kyvných dveří.</t>
  </si>
  <si>
    <t xml:space="preserve">Osazení ocelových dveří : </t>
  </si>
  <si>
    <t>766666112R00</t>
  </si>
  <si>
    <t xml:space="preserve">Montáž dveřních křídel kompletizovaných posuvných,  , do předem osazeného stavebního pouzdra, jednokřídlových,  </t>
  </si>
  <si>
    <t>Bez osazení madla a zámku.</t>
  </si>
  <si>
    <t xml:space="preserve">Montáž posuvných dveří : </t>
  </si>
  <si>
    <t>D05 : 1</t>
  </si>
  <si>
    <t>766695212R00</t>
  </si>
  <si>
    <t>Ostatní montáž prahů dveří  jednokřídlých, šířky do 100 mm</t>
  </si>
  <si>
    <t xml:space="preserve">Montáž prahu dveří : </t>
  </si>
  <si>
    <t>D13 : 1</t>
  </si>
  <si>
    <t>D14 : 1</t>
  </si>
  <si>
    <t>D15 : 1</t>
  </si>
  <si>
    <t>D16 : 1</t>
  </si>
  <si>
    <t>D17 : 1</t>
  </si>
  <si>
    <t>D20 : 1</t>
  </si>
  <si>
    <t>D22 : 1</t>
  </si>
  <si>
    <t>D24 : 1</t>
  </si>
  <si>
    <t>D25 : 1</t>
  </si>
  <si>
    <t>D26 : 1</t>
  </si>
  <si>
    <t>D29 : 1</t>
  </si>
  <si>
    <t>D30 : 1</t>
  </si>
  <si>
    <t>D31 : 1</t>
  </si>
  <si>
    <t>767649191R00</t>
  </si>
  <si>
    <t>Montáž dveří montáž doplňků dveří samozavírače hydraulického</t>
  </si>
  <si>
    <t xml:space="preserve">Montáž samozavírače : </t>
  </si>
  <si>
    <t xml:space="preserve">Mat. k pol. Montáž obložkové zárubně a dřevěného křídla dveří : </t>
  </si>
  <si>
    <t>D10 : 1</t>
  </si>
  <si>
    <t>D21 : 1</t>
  </si>
  <si>
    <t>D27 : 1</t>
  </si>
  <si>
    <t>54914636R</t>
  </si>
  <si>
    <t>kování interiérové kliky se štíty pro klíč; povrch - kliky pochromované; povrch - štíty leštěná nerez</t>
  </si>
  <si>
    <t>D11 : 1</t>
  </si>
  <si>
    <t xml:space="preserve">- wc kování : </t>
  </si>
  <si>
    <t>Odkaz na mn. položky pořadí 314 : 6,00000*-1</t>
  </si>
  <si>
    <t xml:space="preserve">Ocel. dveře : </t>
  </si>
  <si>
    <t>54915380R</t>
  </si>
  <si>
    <t>sada kování posuvných dveří zámek, miska oválná, kloubový klíč; uzamykání z obou stran; mosaz lesklá</t>
  </si>
  <si>
    <t>54917035R</t>
  </si>
  <si>
    <t>zavírač dveří hydraulický hmotnost dveří 20 až 38 kg; š. dveří 800 mm; stříbrný</t>
  </si>
  <si>
    <t xml:space="preserve">Mat. k pol. Montáž doplňků dveří, samozavírače hydraulického : </t>
  </si>
  <si>
    <t>Odkaz na mn. položky pořadí 313 : 14,00000</t>
  </si>
  <si>
    <t xml:space="preserve">Příplatek za požární odolnost zárubní : </t>
  </si>
  <si>
    <t>9</t>
  </si>
  <si>
    <t>55331221R</t>
  </si>
  <si>
    <t>lišta prahová; těsněná, pro dodatečnou montáž; materiál pozink; tl. 1,50 mm; š = 45,0 mm; h = 15,0 mm; l = 700,0 mm</t>
  </si>
  <si>
    <t xml:space="preserve">Mat. k pol. Montáž prahů dveří jednokřídlových š. do 10 cm : </t>
  </si>
  <si>
    <t>55331222R</t>
  </si>
  <si>
    <t>lišta prahová; těsněná, pro dodatečnou montáž; materiál pozink; tl. 1,50 mm; š = 45,0 mm; h = 15,0 mm; l = 800,0 mm</t>
  </si>
  <si>
    <t>19-1-8-1</t>
  </si>
  <si>
    <t>55331223R</t>
  </si>
  <si>
    <t>lišta prahová; těsněná, pro dodatečnou montáž; materiál pozink; tl. 1,50 mm; š = 45,0 mm; h = 15,0 mm; l = 900,0 mm</t>
  </si>
  <si>
    <t>553407012R</t>
  </si>
  <si>
    <t>Dveře vnitřní jednostranně otevíravé; funkce: klasické; šířka = 800 mm; výška = 1 970 mm; počet křídel: 1; materiál pláště: pozinkovaný plech; povrchová úprava: základní nátěr; struktura povrchu: oboustranně hladká; míra zasklení: plné křídlo</t>
  </si>
  <si>
    <t xml:space="preserve">Mat. k pol. Montáž dveří, oc. zárubeň, kyvné 1kř. š. do 1 m : </t>
  </si>
  <si>
    <t>553407013R</t>
  </si>
  <si>
    <t>Dveře vnitřní jednostranně otevíravé; funkce: klasické; šířka = 900 mm; výška = 1 970 mm; počet křídel: 1; materiál pláště: pozinkovaný plech; povrchová úprava: základní nátěr; struktura povrchu: oboustranně hladká; míra zasklení: plné křídlo</t>
  </si>
  <si>
    <t>55341585R</t>
  </si>
  <si>
    <t>Okno funkce: střešní, výlezové; šířka = 600 mm; výška = 600 mm</t>
  </si>
  <si>
    <t xml:space="preserve">Mat k pol. Montáž střešních oken rozměr 55/78 cm : </t>
  </si>
  <si>
    <t>Odkaz na mn. položky pořadí 308 : 5,00000</t>
  </si>
  <si>
    <t>60780031R</t>
  </si>
  <si>
    <t>parapet vnitřní š = 200 mm; materiál - povrch laminátová fólie 0,6 mm; materiál - jádro vlhkuodolná DTD 16 mm; dekor bílý, carera, olše, světlý dub, tmavý dub</t>
  </si>
  <si>
    <t xml:space="preserve">Mat. k pol. Osazení parapetních desek dřevěných š. do 50 cm : </t>
  </si>
  <si>
    <t>60780033R</t>
  </si>
  <si>
    <t>parapet vnitřní š = 300 mm; materiál - povrch laminátová fólie 0,6 mm; materiál - jádro vlhkuodolná DTD 16 mm; dekor bílý, carera, olše, světlý dub, tmavý dub</t>
  </si>
  <si>
    <t>60780035R</t>
  </si>
  <si>
    <t>parapet vnitřní š = 400 mm; materiál - povrch laminátová fólie 0,6 mm; materiál - jádro vlhkuodolná DTD 16 mm; dekor bílý, carera, olše, světlý dub, tmavý dub</t>
  </si>
  <si>
    <t>60780037R</t>
  </si>
  <si>
    <t>parapet vnitřní š = 500 mm; materiál - povrch laminátová fólie 0,6 mm; materiál - jádro vlhkuodolná DTD 16 mm; dekor bílý, carera, olše, světlý dub, tmavý dub</t>
  </si>
  <si>
    <t>60780039R</t>
  </si>
  <si>
    <t>parapet vnitřní š = 600 mm; materiál - povrch laminátová fólie 0,6 mm; materiál - jádro vlhkuodolná DTD 16 mm; dekor bílý, carera, olše, světlý dub, tmavý dub</t>
  </si>
  <si>
    <t>61110202R</t>
  </si>
  <si>
    <t>Odhad ceny okna - dřevěné, s otevíravým a sklopným křídlem, 4vrstvý lepený hranol z borovice, stavební hloubka 88 mm, oboustranně bílé; počet křídel: 1, 2, 3, více křídel; otevíravé, sklápěcí; funkce: klasické, francouzské, doplňkové, balkonová sestava</t>
  </si>
  <si>
    <t xml:space="preserve">Mat. k pol. Montáž oken a balkonových dveří s vypěněním : </t>
  </si>
  <si>
    <t>O01 : (1,75*1,85)*1</t>
  </si>
  <si>
    <t>O02 : (1,75*1,85)*1</t>
  </si>
  <si>
    <t>O03 : (1,75*1,85)*1</t>
  </si>
  <si>
    <t>O04 : (1,75*1,85)*1</t>
  </si>
  <si>
    <t>O05 : (1,75*1,85)*1</t>
  </si>
  <si>
    <t>O06 : (1,75*1,85)*1</t>
  </si>
  <si>
    <t>O07 : (1,12*1,78)*1</t>
  </si>
  <si>
    <t>O08 : (1,12*1,78)*1</t>
  </si>
  <si>
    <t>O09 : (1,12*1,78)*1</t>
  </si>
  <si>
    <t>010 : (1,08*1,77)*1</t>
  </si>
  <si>
    <t>O11 : (1,02*2,62)*1</t>
  </si>
  <si>
    <t>O12 : (0,44*1,3)*1</t>
  </si>
  <si>
    <t>O13 : (1,33*2,57)*1</t>
  </si>
  <si>
    <t>O14 : (1,02*2,62)*1</t>
  </si>
  <si>
    <t>O15 : (1,16*1,77)*1</t>
  </si>
  <si>
    <t>O16 : (1,06*1,83)*1</t>
  </si>
  <si>
    <t>O17 : (1,06*1,83)*1</t>
  </si>
  <si>
    <t>O18 : (1,06*1,83)*1</t>
  </si>
  <si>
    <t>O19 : (1,06*1,83)*1</t>
  </si>
  <si>
    <t>O20 : (1,06*1,83)*1</t>
  </si>
  <si>
    <t>O21 : (1,06*1,83)*1</t>
  </si>
  <si>
    <t>O22 : (1,06*1,82)*1</t>
  </si>
  <si>
    <t>O23 : (1,06*1,82)*1</t>
  </si>
  <si>
    <t>O24 : (0,55*0,81)*1</t>
  </si>
  <si>
    <t>O25 : (1,02*1,86)*1</t>
  </si>
  <si>
    <t>O26 : (0,44*1,35)*1</t>
  </si>
  <si>
    <t>O27 : (1,15*1,86)*1</t>
  </si>
  <si>
    <t>O28 : (1,1*1,86)*1</t>
  </si>
  <si>
    <t>O29 : (1,02*1,86)*1</t>
  </si>
  <si>
    <t>O30 : (1,01*1,86)*1</t>
  </si>
  <si>
    <t>61140910R</t>
  </si>
  <si>
    <t>lemování pro střešní okno lakovaný hliník; střešní krytina profilová; max. výška profilu 90 mm; š. okna 550 mm; h okna 780 mm; sklon střechy 15 až 90 °</t>
  </si>
  <si>
    <t>Lemování 600/600</t>
  </si>
  <si>
    <t xml:space="preserve">Mat k pol. Montáž střešních oken rozměr 78/98 - 118 cm : </t>
  </si>
  <si>
    <t>611601202R</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</si>
  <si>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</si>
  <si>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</si>
  <si>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</si>
  <si>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611601204R</t>
  </si>
  <si>
    <t>Dveře vnitřní jednostranně otevíravé; funkce: klasické; šířka = 900 mm; výška = 1 970 mm; počet křídel: 1; materiál rámu křídla: MDF; materiál výplně: voština; materiál pláště: MDF; povrchová úprava: CPL; struktura povrchu: oboustranně hladká; míra zasklení: plné křídlo; barva: dekor dle vzorníku</t>
  </si>
  <si>
    <t>61160823R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</si>
  <si>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prosklené; barva: dekor dle vzorníku</t>
  </si>
  <si>
    <t>61160824R</t>
  </si>
  <si>
    <t>Dveře vnitřní jednostranně otevíravé; funkce: klasické; šířka = 900 mm; výška = 1 970 mm; počet křídel: 1; materiál rámu křídla: MDF; materiál výplně: voština; materiál pláště: MDF; povrchová úprava: CPL; struktura povrchu: oboustranně hladká; míra zasklení: prosklené; barva: dekor dle vzorníku</t>
  </si>
  <si>
    <t>611653524R</t>
  </si>
  <si>
    <t>Dveře vnitřní jednostranně otevíravé; funkce: protipožární; šířka = 900 mm; výška = 1 970 mm; počet křídel: 1; materiál rámu křídla: masiv; materiál výplně: plná DTD; materiál pláště: HDF; povrchová úprava: CPL; struktura povrchu: oboustranně hladká; míra zasklení: 2/3; požární odolnost: E, W; 30; barva: dekor dle vzorníku</t>
  </si>
  <si>
    <t>61165610R</t>
  </si>
  <si>
    <t>Dveře vnitřní jednostranně otevíravé; funkce: protipožární; šířka = 700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</si>
  <si>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</si>
  <si>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</si>
  <si>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61165612R</t>
  </si>
  <si>
    <t>Dveře vnitřní jednostranně otevíravé; funkce: protipožární; šířka = 900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</si>
  <si>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61165619R</t>
  </si>
  <si>
    <t>dveře speciální protipožární; vnitřní; vnější; š = 800 mm; h = 1 970,0 mm; dýhované, hladké; EI 30 min; otevíravé; počet křídel 1; plné; dub, buk, mahagon, gabon</t>
  </si>
  <si>
    <t>RTS 19/ I</t>
  </si>
  <si>
    <t>61169503R</t>
  </si>
  <si>
    <t>Dveře vnitřní posuvné vně; funkce: klasické; šířka = 800 mm; výška = 1 970 mm; počet křídel: 1; materiál rámu křídla: MDF; materiál výplně: voština; materiál pláště: HDF; povrchová úprava: fólie; struktura povrchu: oboustranně hladká; míra zasklení: plné křídlo; barva: dekor dle vzorníku</t>
  </si>
  <si>
    <t xml:space="preserve">Mat k pol. Montáž dveří posuvných, osazení závěsu, 1kř. : </t>
  </si>
  <si>
    <t>Odkaz na mn. položky pořadí 311 : 1,00000</t>
  </si>
  <si>
    <t>611816205R</t>
  </si>
  <si>
    <t>Zárubeň dřevěná - rámová; H' = 1 970 mm; B' = 700 mm; počet křídel: 1; povrchová úprava: CPL</t>
  </si>
  <si>
    <t xml:space="preserve">Protipožární zárubně : </t>
  </si>
  <si>
    <t>611816210R</t>
  </si>
  <si>
    <t>Zárubeň dřevěná - rámová; H' = 1 970 mm; B' = 800 mm; počet křídel: 1; povrchová úprava: CPL</t>
  </si>
  <si>
    <t xml:space="preserve">protipožární dveře : </t>
  </si>
  <si>
    <t>611816215R</t>
  </si>
  <si>
    <t>Zárubeň dřevěná - rámová; H' = 1 970 mm; B' = 900 mm; počet křídel: 1; povrchová úprava: CPL</t>
  </si>
  <si>
    <t xml:space="preserve">protipožární zárubně : </t>
  </si>
  <si>
    <t>61183604R</t>
  </si>
  <si>
    <t>Zárubeň rámová protipožární CPL laminát barva 1-křídlá 800 x 1600 mm</t>
  </si>
  <si>
    <t>61187174R</t>
  </si>
  <si>
    <t>práh dub; š = 80 mm; l = 900,0 mm; tl = 20,0 mm</t>
  </si>
  <si>
    <t>61191684R</t>
  </si>
  <si>
    <t>palubka obkladová smrk; š = 116 mm; tl = 19,0 mm; jakost A/B</t>
  </si>
  <si>
    <t xml:space="preserve">Mat. k pol Obložení stěn nad 1 m2 palubkami MD, š. do 10 cm : </t>
  </si>
  <si>
    <t>Odkaz na mn. položky pořadí 306 : 29,20525</t>
  </si>
  <si>
    <t>766M001</t>
  </si>
  <si>
    <t>Dveře protipožární EW30 DP3 - C2 plné 1-křídlé 600 x 1600 mm CPL 0,2</t>
  </si>
  <si>
    <t>766M002</t>
  </si>
  <si>
    <t>Příplatek za výšku zárubně do 2050 mm</t>
  </si>
  <si>
    <t>Odkaz na mn. položky pořadí 350 : 25,00000</t>
  </si>
  <si>
    <t>766M004</t>
  </si>
  <si>
    <t>Příplatek za 1/3 skla na protipožární dveře</t>
  </si>
  <si>
    <t xml:space="preserve">Příplatek za doplnění skla dveří na celou výšku : </t>
  </si>
  <si>
    <t>Odkaz na mn. položky pořadí 337 : 4,00000</t>
  </si>
  <si>
    <t>766M006</t>
  </si>
  <si>
    <t>Příplatek za protipožární provedení kovov. dveří - EW30 DP3 - C2</t>
  </si>
  <si>
    <t xml:space="preserve">Příplatek za protipožár. provedení : </t>
  </si>
  <si>
    <t>766M007</t>
  </si>
  <si>
    <t>Příplatek za tepelně izolační vlastnosti dveří</t>
  </si>
  <si>
    <t xml:space="preserve">Příplatek za tepelně izolační vlastnosti dveří : </t>
  </si>
  <si>
    <t>766M008</t>
  </si>
  <si>
    <t>Příplatek k dřevěným oknům - zúženy dřevěný europrofil, lakování, nadstandardní požadavky provedení, (historický vzhled objektu)</t>
  </si>
  <si>
    <t xml:space="preserve">Příplatek k dřevěným oknům : </t>
  </si>
  <si>
    <t>Odkaz na mn. položky pořadí 330 : 65,10020</t>
  </si>
  <si>
    <t>766M009</t>
  </si>
  <si>
    <t>Příplatek za nestandartní rozměr ocel. dveří</t>
  </si>
  <si>
    <t xml:space="preserve">Příplatek za nestandartní rozměr ocel. dveří : </t>
  </si>
  <si>
    <t>Odkaz na mn. položky pořadí 161 : 4,00000</t>
  </si>
  <si>
    <t>998766202R00</t>
  </si>
  <si>
    <t>Přesun hmot pro konstrukce truhlářské v objektech výšky do 12 m</t>
  </si>
  <si>
    <t>953921121R00</t>
  </si>
  <si>
    <t>Dvířka komínová plechová 380 x 220 x 23 mm</t>
  </si>
  <si>
    <t xml:space="preserve">Dvířka pro HUP : </t>
  </si>
  <si>
    <t>Z10 : 1</t>
  </si>
  <si>
    <t>766665921R00</t>
  </si>
  <si>
    <t>Oprava dveřních křídel doplňkové práce pro opravu dveřních křídel  zakování dveří jednokřídlových do dřevěné zárubně, kompletizovaných</t>
  </si>
  <si>
    <t xml:space="preserve">Zakování ocel. oken : </t>
  </si>
  <si>
    <t>Z08 : 1</t>
  </si>
  <si>
    <t>Z09 : 1</t>
  </si>
  <si>
    <t>Z11 : 1</t>
  </si>
  <si>
    <t>767162250R00</t>
  </si>
  <si>
    <t>Montáž zábradlí rovného z profilové oceli na ocelovou konstrukci, o hmotnosti 1 m zábradlí přes 60 kg</t>
  </si>
  <si>
    <t xml:space="preserve">Montáž zábradlí : </t>
  </si>
  <si>
    <t>Z05 : (0,9+2)</t>
  </si>
  <si>
    <t>767165110R00</t>
  </si>
  <si>
    <t>Montáž zábradlí rovného montáž madel z trubek nebo tenkostěnných profilů  šroubováním</t>
  </si>
  <si>
    <t xml:space="preserve">Montáž madel : </t>
  </si>
  <si>
    <t>Z02 : (3,23*2)</t>
  </si>
  <si>
    <t>Z3a : (10*2)</t>
  </si>
  <si>
    <t>Z3b : (5,9*2)</t>
  </si>
  <si>
    <t>Z04 : (10,55*1)</t>
  </si>
  <si>
    <t>Z06 : (1*5,2)</t>
  </si>
  <si>
    <t>767995101R00</t>
  </si>
  <si>
    <t>Výroba a montáž atypických kovovových doplňků staveb hmotnosti do 5 kg</t>
  </si>
  <si>
    <t xml:space="preserve">Výroba a monontáž kov. konstr. : </t>
  </si>
  <si>
    <t xml:space="preserve">Podkl. konstr. pod rošt reviz. lávky : </t>
  </si>
  <si>
    <t>Z07 : (14,66+1,9)*3*1,36</t>
  </si>
  <si>
    <t>Z08 : (0,8*2+1*2)</t>
  </si>
  <si>
    <t>Z09 : (0,8*2+1*2)</t>
  </si>
  <si>
    <t>Z11 : (0,8*2+1*2)</t>
  </si>
  <si>
    <t xml:space="preserve">Kotvení lan - dle SKŘ : </t>
  </si>
  <si>
    <t xml:space="preserve">kotvení K1 : </t>
  </si>
  <si>
    <t>Plech P10 : 2*1,65</t>
  </si>
  <si>
    <t>Plech P10 : 2*2,9</t>
  </si>
  <si>
    <t xml:space="preserve">kotvení K2 : </t>
  </si>
  <si>
    <t>TR : 1*0,78</t>
  </si>
  <si>
    <t>Plech P15 : 1*0,9</t>
  </si>
  <si>
    <t>767995102R00</t>
  </si>
  <si>
    <t>Výroba a montáž atypických kovovových doplňků staveb hmotnosti přes 5 do 10 kg</t>
  </si>
  <si>
    <t>Plech P16 : 2*7,1</t>
  </si>
  <si>
    <t>Plech P18 : 1*12,72</t>
  </si>
  <si>
    <t>767995103R00</t>
  </si>
  <si>
    <t>Výroba a montáž atypických kovovových doplňků staveb hmotnosti přes 10 do 20 kg</t>
  </si>
  <si>
    <t>Z01- nosná konstr. : (15*5)</t>
  </si>
  <si>
    <t>767991911R00</t>
  </si>
  <si>
    <t>Opravy ostatní samostatným svařováním</t>
  </si>
  <si>
    <t>Svařování oceli</t>
  </si>
  <si>
    <t xml:space="preserve">Svařování ocel. konstrukcí : </t>
  </si>
  <si>
    <t>Překlad 1. NP : (3,24/0,5)*0,1</t>
  </si>
  <si>
    <t>Překlad 2. NP : (4,75/0,5)*0,1</t>
  </si>
  <si>
    <t>Navaření nosníku do nosníku : (6)*0,3</t>
  </si>
  <si>
    <t>776971118R00</t>
  </si>
  <si>
    <t>Čisticí zóny a rohože textilní rohož, z pryžových profilů s polyamidovou výplní, pevně propojená s hliníkovými profily, tloušťky 18 mm</t>
  </si>
  <si>
    <t xml:space="preserve">Čistící zóna : </t>
  </si>
  <si>
    <t>S04 : 3</t>
  </si>
  <si>
    <t>776974100R00</t>
  </si>
  <si>
    <t>Čisticí zóny a rohože škrabák, z žárově zinkovaných roštů bez rámu, tloušťky 30 mm</t>
  </si>
  <si>
    <t xml:space="preserve">Škrabák : </t>
  </si>
  <si>
    <t xml:space="preserve">Půdní prostor - revizn. lávka : </t>
  </si>
  <si>
    <t>Z07 : 53</t>
  </si>
  <si>
    <t>776976101R00</t>
  </si>
  <si>
    <t xml:space="preserve">Čisticí zóny a rohože rám z profilu L, z hliníku,  </t>
  </si>
  <si>
    <t xml:space="preserve">m     </t>
  </si>
  <si>
    <t xml:space="preserve">Rám čistící zóny : </t>
  </si>
  <si>
    <t>S04 : (1*2+3*2)</t>
  </si>
  <si>
    <t>13611228R</t>
  </si>
  <si>
    <t>Výrobek plochý ocelový válcovaný za tepla - plech; hladký; tl = 10,00 mm</t>
  </si>
  <si>
    <t xml:space="preserve">Mat. k pol. Výroba a montáž kov. atypických konstr. : </t>
  </si>
  <si>
    <t>Plech P10 : 2*1,65*0,001</t>
  </si>
  <si>
    <t>Plech P10 : 2*2,9*0,001</t>
  </si>
  <si>
    <t>13611238R</t>
  </si>
  <si>
    <t>Výrobek plochý ocelový válcovaný za tepla - plech; hladký; tl = 15,00 mm</t>
  </si>
  <si>
    <t>Plech P15 : 1*0,9*0,001</t>
  </si>
  <si>
    <t>13615013R</t>
  </si>
  <si>
    <t>Výrobek plochý ocelový válcovaný za tepla - plech; hladký; tl = 16,00 mm</t>
  </si>
  <si>
    <t>Plech P16 : 2*7,1*0,001</t>
  </si>
  <si>
    <t>13615014R</t>
  </si>
  <si>
    <t>Výrobek plochý ocelový válcovaný za tepla - plech; hladký; tl = 18,00 mm</t>
  </si>
  <si>
    <t>Plech P18 : 1*12,72*0,001</t>
  </si>
  <si>
    <t>14125400R</t>
  </si>
  <si>
    <t>Trubka ocelová bezešvá; hladká; materiál: uhlíková ocel; značka: 11 353 (SPT360); de = 89,0 mm; tl. stěny = 5,0 mm; povrchová úprava: vnější a vnitřní povrch okujený</t>
  </si>
  <si>
    <t>14587221R</t>
  </si>
  <si>
    <t>Profil ocelový uzavřený průřez: čtvercový; značka: S235JRH (1.0039); B = 25 mm; T = 2,0 mm</t>
  </si>
  <si>
    <t xml:space="preserve">Mat. k pol. Výroba a montáž kov. atypických konstr. do 5 kg : </t>
  </si>
  <si>
    <t>Odkaz na mn. položky pořadí 363 : 94,94000*0,001</t>
  </si>
  <si>
    <t>19113201R</t>
  </si>
  <si>
    <t>plech perforovaný titanzinek; pre-PATINA walzblank; volný průřez 46 %; průměr děrování 5 mm (přesazený),šířka můstku 2 mm; tl. 1,00; š =  1 000 mm; l =  2 000 mm</t>
  </si>
  <si>
    <t>Z08 : (0,8*1)/2</t>
  </si>
  <si>
    <t>Z09 : (0,8*1)/2</t>
  </si>
  <si>
    <t>Z11 : (0,8*1)/2</t>
  </si>
  <si>
    <t>54914570R</t>
  </si>
  <si>
    <t>kování stavební - prvek: dvoucestná rozvora; provedení Cr; pro ovládání okenních křídel</t>
  </si>
  <si>
    <t xml:space="preserve">Mat. k pol Zakování dveří 1křídlých kompletizovaných : </t>
  </si>
  <si>
    <t>Odkaz na mn. položky pořadí 360 : 3,00000</t>
  </si>
  <si>
    <t>55346985R</t>
  </si>
  <si>
    <t>madlo zábradelního svodidla pozink, barva</t>
  </si>
  <si>
    <t xml:space="preserve">Mat. k pol. Montáž madel z trubek zábr. rovného - šroubováním : </t>
  </si>
  <si>
    <t>(54,01/1,98)</t>
  </si>
  <si>
    <t>55395102R</t>
  </si>
  <si>
    <t>Zábradlí ochranné trubkové; materiál: korozivzdorná ocel; výška = 1000 mm</t>
  </si>
  <si>
    <t xml:space="preserve">Mat. k pol. Montáž zábradlí z profilů na konstrukci nad 60kg : </t>
  </si>
  <si>
    <t>Odkaz na mn. položky pořadí 361 : 2,90000</t>
  </si>
  <si>
    <t>55399994R</t>
  </si>
  <si>
    <t>výrobek kovový zámečnický, atypický</t>
  </si>
  <si>
    <t xml:space="preserve">Mat. k pol. Výroba a montáž kov. atypických konstr. do 20 kg : </t>
  </si>
  <si>
    <t>Odkaz na mn. položky pořadí 365 : 75,00000</t>
  </si>
  <si>
    <t>998767202R00</t>
  </si>
  <si>
    <t>Přesun hmot pro kovové stavební doplňk. konstrukce v objektech výšky do 12 m</t>
  </si>
  <si>
    <t>711212000R00</t>
  </si>
  <si>
    <t>Izolace proti vodě nátěr podkladní pod hydroizolační stěrky</t>
  </si>
  <si>
    <t xml:space="preserve">Penetrace podkladu pod HI stěrku : </t>
  </si>
  <si>
    <t xml:space="preserve">1NP - mokrý provoz : </t>
  </si>
  <si>
    <t xml:space="preserve">2.NP - mokrý provoz : </t>
  </si>
  <si>
    <t>711212002RT3</t>
  </si>
  <si>
    <t>Izolace proti vodě stěrka hydroizolační  proti zemní vlhkosti</t>
  </si>
  <si>
    <t>jednovrstvá</t>
  </si>
  <si>
    <t xml:space="preserve">HI stěrka podlah : </t>
  </si>
  <si>
    <t xml:space="preserve">1.NP+2.NP : </t>
  </si>
  <si>
    <t>Odkaz na mn. položky pořadí 382 : 43,28000</t>
  </si>
  <si>
    <t xml:space="preserve">1NP - vytažení 300 mm na stěnu : </t>
  </si>
  <si>
    <t>105 : ((1,635*2+2,41*2+1,785*2)-(0,87+0,85))*0,3</t>
  </si>
  <si>
    <t>107 : ((2,69*2+2,77*2)-(0,97)-(0,5*2))*0,3</t>
  </si>
  <si>
    <t>111 : ((2,38*2+2,75*2)-(0,97+0,87)+(0,5*2))*0,3</t>
  </si>
  <si>
    <t>112 : ((1,55*2+3,25*2)-(0,87))*0,3</t>
  </si>
  <si>
    <t>113 : (1,2+1,5+0,38+1,27)*2-(0,96*1,7)+(0,96+2*0,65)*0,66</t>
  </si>
  <si>
    <t xml:space="preserve">2NP - vytažení 300 mm na stěnu : </t>
  </si>
  <si>
    <t>202 : ((1,28*2+2,135*2)-(0,87))*0,3</t>
  </si>
  <si>
    <t>204 : ((1,885*2+2,155*2)-(0,8))*0,3</t>
  </si>
  <si>
    <t>207 : ((2,981*2+2,94*2)-(0,97)+(0,5*2))*0,3</t>
  </si>
  <si>
    <t>212 : ((1,45*2+3,31*2)-(0,87))*0,3</t>
  </si>
  <si>
    <t>711212601RT2</t>
  </si>
  <si>
    <t>Izolace proti vodě doplňky  těsnicí pás š.100 mm do spoje podlaha-stěna</t>
  </si>
  <si>
    <t xml:space="preserve">Těsnící pás HI : </t>
  </si>
  <si>
    <t>105 : ((1,635*2+2,41*2+1,785*2)-(0,87+0,85))</t>
  </si>
  <si>
    <t>107 : ((2,69*2+2,77*2)-(0,97)-(0,5*2))</t>
  </si>
  <si>
    <t>111 : ((2,38*2+2,75*2)-(0,97+0,87)+(0,5*2))</t>
  </si>
  <si>
    <t>112 : ((1,55*2+3,25*2)-(0,87))</t>
  </si>
  <si>
    <t>202 : ((1,28*2+2,135*2)-(0,87))</t>
  </si>
  <si>
    <t>204 : ((1,885*2+2,155*2)-(0,8))</t>
  </si>
  <si>
    <t>207 : ((2,981*2+2,94*2)-(0,97)+(0,5*2))</t>
  </si>
  <si>
    <t>212 : ((1,45*2+3,31*2)-(0,87))</t>
  </si>
  <si>
    <t>711212602R00</t>
  </si>
  <si>
    <t>Izolace proti vodě doplňky  těsnicí roh do spoje podlaha stěna</t>
  </si>
  <si>
    <t xml:space="preserve">Těsnění rohů : </t>
  </si>
  <si>
    <t>105 : 8</t>
  </si>
  <si>
    <t>107 : 4</t>
  </si>
  <si>
    <t>111 : 7</t>
  </si>
  <si>
    <t>112 : 7</t>
  </si>
  <si>
    <t xml:space="preserve">2NP : </t>
  </si>
  <si>
    <t>202 : 5</t>
  </si>
  <si>
    <t>204 : 6</t>
  </si>
  <si>
    <t>207 : 6</t>
  </si>
  <si>
    <t>212 : 5</t>
  </si>
  <si>
    <t>771101101R00</t>
  </si>
  <si>
    <t xml:space="preserve">Příprava podkladu pod dlažby vysávání podkladů pod keramickou dlažbu průmyslovým vysavačem </t>
  </si>
  <si>
    <t>800-771</t>
  </si>
  <si>
    <t xml:space="preserve">Příprava podkladu pro keram. podlahy : </t>
  </si>
  <si>
    <t xml:space="preserve">1.NP - skladba F01B : </t>
  </si>
  <si>
    <t xml:space="preserve">1.NP - skladba F02B : </t>
  </si>
  <si>
    <t xml:space="preserve">2.NP - skladba F03B : </t>
  </si>
  <si>
    <t xml:space="preserve">2.NP - skladba F04B : </t>
  </si>
  <si>
    <t>Odkaz na mn. položky pořadí 391 : 147,96960*0,15</t>
  </si>
  <si>
    <t>Odkaz na mn. položky pořadí 390 : 27,60000*0,15</t>
  </si>
  <si>
    <t>Odkaz na mn. položky pořadí 388 : 9,58319*0,326</t>
  </si>
  <si>
    <t>Odkaz na mn. položky pořadí 389 : 5,64649*0,1781</t>
  </si>
  <si>
    <t>771101210RT1</t>
  </si>
  <si>
    <t>Příprava podkladu pod dlažby penetrace podkladu pod dlažby</t>
  </si>
  <si>
    <t xml:space="preserve">Penetrace podkladu pod keram. podlahu : </t>
  </si>
  <si>
    <t>Odkaz na mn. položky pořadí 386 : 200,02520</t>
  </si>
  <si>
    <t>771275511R00</t>
  </si>
  <si>
    <t>Montáž obkladů schodišť z dlaždic keramických a ze schodovek na stupnice,  , kladených do tmele, C2TS1</t>
  </si>
  <si>
    <t xml:space="preserve">Montáž keram. dlaždic na nové schodiště : </t>
  </si>
  <si>
    <t>(24*1,452*0,275)</t>
  </si>
  <si>
    <t>771275521R00</t>
  </si>
  <si>
    <t>Montáž obkladů schodišť z dlaždic keramických z dlaždic na podstupnice,  , kladených do tmele, C2TS1</t>
  </si>
  <si>
    <t>(24*1,321*0,1781)</t>
  </si>
  <si>
    <t>771445024R00</t>
  </si>
  <si>
    <t>Montáž soklíků z dlaždic hutných a polohutných na výšku 100 mm, soklíků schodišťových šikmých, do flexibilního tmele</t>
  </si>
  <si>
    <t xml:space="preserve">Obklad soklíku schodiště : </t>
  </si>
  <si>
    <t>771475014R00</t>
  </si>
  <si>
    <t>Montáž soklíků z dlaždic keramických výšky 100 mm, soklíků vodorovných, kladených do flexibilního tmele</t>
  </si>
  <si>
    <t xml:space="preserve">Obklad soklíku : </t>
  </si>
  <si>
    <t>113 : (1,2+1,5+0,38+1,27)-(0,96*1,7)+(0,96+2*0,65)*0,66</t>
  </si>
  <si>
    <t>771478001R00</t>
  </si>
  <si>
    <t>Montáž soklíků z dlaždic keramických Montáž lišt schodišťových</t>
  </si>
  <si>
    <t xml:space="preserve">Montáž schodišťové hrany : </t>
  </si>
  <si>
    <t>(24*1,2)</t>
  </si>
  <si>
    <t>771575118R00</t>
  </si>
  <si>
    <t>Montáž podlah z dlaždic keramických 600 x 600 mm, režných nebo glazovaných, hladkých, kladených do flexibilního tmele</t>
  </si>
  <si>
    <t xml:space="preserve">Montáž keram. podlahy : </t>
  </si>
  <si>
    <t>Odkaz na mn. položky pořadí 388 : 9,58319*-0,326</t>
  </si>
  <si>
    <t>Odkaz na mn. položky pořadí 389 : 5,64649*-0,1781</t>
  </si>
  <si>
    <t>Odkaz na mn. položky pořadí 390 : 27,60000*-0,15</t>
  </si>
  <si>
    <t>Odkaz na mn. položky pořadí 391 : 147,96960*-0,15</t>
  </si>
  <si>
    <t>771578011R00</t>
  </si>
  <si>
    <t>Zvláštní úpravy spár spára podlaha-stěna silikonem</t>
  </si>
  <si>
    <t>vč. dodávky a montáže silikonu.</t>
  </si>
  <si>
    <t xml:space="preserve">Spára podlaha - stěna - silikon : </t>
  </si>
  <si>
    <t xml:space="preserve">Spára nad soklík z keram. : </t>
  </si>
  <si>
    <t>Odkaz na mn. položky pořadí 391 : 147,96960</t>
  </si>
  <si>
    <t xml:space="preserve">Schodiště 2x : </t>
  </si>
  <si>
    <t>Odkaz na mn. položky pořadí 390 : 27,60000*2</t>
  </si>
  <si>
    <t>771579792R00</t>
  </si>
  <si>
    <t>Příplatky k položkám montáže podlah keramických příplatek za podlahy keramické v omezeném prostoru</t>
  </si>
  <si>
    <t xml:space="preserve">Příplatek za omezený prostor - do 10 m2 : </t>
  </si>
  <si>
    <t>771579793R00</t>
  </si>
  <si>
    <t>Příplatky k položkám montáže podlah keramických příplatek za spárovací hmotu - plošně</t>
  </si>
  <si>
    <t xml:space="preserve">Příplatek za spárovací hmotu : </t>
  </si>
  <si>
    <t>59760191.AR</t>
  </si>
  <si>
    <t>profil úhlový plast, kov</t>
  </si>
  <si>
    <t xml:space="preserve">Mat. k pol. Montáž lišt schodišťových : </t>
  </si>
  <si>
    <t>Odkaz na mn. položky pořadí 392 : 28,80000</t>
  </si>
  <si>
    <t>597642030R</t>
  </si>
  <si>
    <t>Dlažba keramická bez glazury (UGL); tl. = 9,0 mm; a = 298 mm; b = 298 mm; nasákavost = 0,5 %; protiskluznost: R9; povrch: hladký, matný; barva: černá</t>
  </si>
  <si>
    <t xml:space="preserve">Mat. k pol. Montáž keramických dlaždic na podstupnice, TM : </t>
  </si>
  <si>
    <t>Odkaz na mn. položky pořadí 389 : 5,64648</t>
  </si>
  <si>
    <t>Koeficient : 0,25</t>
  </si>
  <si>
    <t>597642070R</t>
  </si>
  <si>
    <t>Dlažba keramická bez glazury (UGL); tl. = 10,0 mm; a = 598 mm; b = 598 mm; nasákavost = 0,5 %; protiskluznost: R9; povrch: hladký, matný; barva: černá</t>
  </si>
  <si>
    <t>Nášlapná vrstva podlahy (keramická dlažba na lepidlo) podlahy – velkoformátová keramická dlažba (600/600 mm) – tl. 10 mm (dekor dle požadavků investora); protiskluznost povrchu R11B</t>
  </si>
  <si>
    <t xml:space="preserve">Mat. k pol. Montáž podlah keram.,hladké, tmel, 60x60 cm : </t>
  </si>
  <si>
    <t>Odkaz na mn. položky pořadí 393 : 169,56000</t>
  </si>
  <si>
    <t>597642400R</t>
  </si>
  <si>
    <t>Dlažba keramická typ: schodovka; bez glazury (UGL); tl. = 9,0 mm; a = 298 mm; b = 298 mm; nasákavost = 0,5 %; protiskluznost: R10; povrch: hladký, matný; barva: černá</t>
  </si>
  <si>
    <t xml:space="preserve">Mat. k pol. Montáž keram.dlaždic a schodovek na stupnice,TM : </t>
  </si>
  <si>
    <t>Odkaz na mn. položky pořadí 388 : 9,58320</t>
  </si>
  <si>
    <t>597642410R</t>
  </si>
  <si>
    <t>dlažba keramická sokl; š = 80 mm; l = 300 mm; h = 9,0 mm; povrch matný; pro interiér i exteriér</t>
  </si>
  <si>
    <t xml:space="preserve">Mat. k pol. Obklad soklíků keram.rovných, tmel,výška 10 cm : </t>
  </si>
  <si>
    <t>147,9696/0,3</t>
  </si>
  <si>
    <t>27,6/0,3</t>
  </si>
  <si>
    <t>998771201R00</t>
  </si>
  <si>
    <t>Přesun hmot pro podlahy z dlaždic v objektech výšky do 6 m</t>
  </si>
  <si>
    <t>773500920R00</t>
  </si>
  <si>
    <t>Opravy teracových podlah vysekaných pásů šířky přes 150 do 450 mm</t>
  </si>
  <si>
    <t xml:space="preserve">Oprava teracových stupňu : </t>
  </si>
  <si>
    <t>((1,31)*(0,175+0,415))*20</t>
  </si>
  <si>
    <t>998773202R00</t>
  </si>
  <si>
    <t>Přesun hmot pro podlahy teracové v objektech výšky do 12 m</t>
  </si>
  <si>
    <t>632418115RT4</t>
  </si>
  <si>
    <t>Potěr ze suchých směsí samonivelační zušlechtěná stěrka cementem pojená, tloušťky 15 mm, včetně penetrace</t>
  </si>
  <si>
    <t xml:space="preserve">Nivelační stěrka : </t>
  </si>
  <si>
    <t xml:space="preserve">1.NP + 2.NP : </t>
  </si>
  <si>
    <t xml:space="preserve">F01A, F02A, F03A, F04A : </t>
  </si>
  <si>
    <t>Odkaz na mn. položky pořadí 407 : 197,75000</t>
  </si>
  <si>
    <t>775413010R00</t>
  </si>
  <si>
    <t xml:space="preserve">Podlahové soklíky nebo lišty montáž lišt přibíjené,  </t>
  </si>
  <si>
    <t>bez základního nátěru</t>
  </si>
  <si>
    <t xml:space="preserve">Montáž soklové podlahové lišty : </t>
  </si>
  <si>
    <t>776101101R00</t>
  </si>
  <si>
    <t>Přípravné práce vysávání povlakových podlah průmyslovým vysavačem</t>
  </si>
  <si>
    <t>položky neobsahují žádný materiál</t>
  </si>
  <si>
    <t xml:space="preserve">Příprava podkladu pro vinyl. podlahy : </t>
  </si>
  <si>
    <t xml:space="preserve">1.NP - skladba F01A : </t>
  </si>
  <si>
    <t xml:space="preserve">1.NP - skladba F02A : </t>
  </si>
  <si>
    <t xml:space="preserve">2.NP - skladba F03A : </t>
  </si>
  <si>
    <t>776101121R00</t>
  </si>
  <si>
    <t>Přípravné práce penetrace podkladu</t>
  </si>
  <si>
    <t xml:space="preserve">Penetrace před lepením vinyl. podlahy : </t>
  </si>
  <si>
    <t>776521200R00</t>
  </si>
  <si>
    <t>Lepení povlakových podlah z plastů  Lepení povlakových podlah z plastů - čtverce z PVC nebo vinylu, montáž</t>
  </si>
  <si>
    <t xml:space="preserve">Lepení vinylové podlahy : </t>
  </si>
  <si>
    <t>776981112R00</t>
  </si>
  <si>
    <t>Přechodové, krycí a ukončující podlahové profily přechodová lišta, stejná výška podlahoviny, eloxovaný hliník, samolepicí profil,  , šířka profilu 30 mm</t>
  </si>
  <si>
    <t xml:space="preserve">Přechodová lišta - povlak - povlak/ dlažba - dlažba : </t>
  </si>
  <si>
    <t>(0,97+1,07+0,87+0,97+0,97*5+0,87+0,7+1,07*2)</t>
  </si>
  <si>
    <t>(1,07*3+0,87+0,9+0,8+0,97*7+0,87*2)</t>
  </si>
  <si>
    <t xml:space="preserve">- přechod. lišty dlažba povlak : </t>
  </si>
  <si>
    <t>Odkaz na mn. položky pořadí 411 : 4,75000*-1</t>
  </si>
  <si>
    <t>776981113R00</t>
  </si>
  <si>
    <t>Přechodové, krycí a ukončující podlahové profily přechodová lišta, různá výška podlahoviny, eloxovaný hliník, samolepicí profil, výška profilu 8 mm, šířka profilu 35 mm</t>
  </si>
  <si>
    <t xml:space="preserve">Přechodová lišta - povlak - dlažba : </t>
  </si>
  <si>
    <t>(0,87+0,97*2)</t>
  </si>
  <si>
    <t>(0,97+0,97)</t>
  </si>
  <si>
    <t>776994111RT1</t>
  </si>
  <si>
    <t>Ostatní práce svařování povlakových podlah  z pásů nebo čtverců</t>
  </si>
  <si>
    <t xml:space="preserve">Svařování pásu z PVC : </t>
  </si>
  <si>
    <t xml:space="preserve">předpoklad 50% plochy : </t>
  </si>
  <si>
    <t>Odkaz na mn. položky pořadí 407 : 197,75000*0,5</t>
  </si>
  <si>
    <t>245921831R</t>
  </si>
  <si>
    <t>Penetrace akrylátová; funkce: úprava savosti; ředidlo: voda (disperzní)</t>
  </si>
  <si>
    <t xml:space="preserve">Mat. k pol. Provedení penetrace podkladu pod povlakové podlahové krytiny a samonivelační hmoty : </t>
  </si>
  <si>
    <t>Odkaz na mn. položky pořadí 408 : 197,75000*0,1</t>
  </si>
  <si>
    <t>28342451R</t>
  </si>
  <si>
    <t>lišta soklová; pro vinylové podlahy; materiál PVC; š = 11,8 mm; h = 58,0 mm; 9 barev</t>
  </si>
  <si>
    <t xml:space="preserve">Mat. k pol. Montáž podlahové lišty ze dřeva, přibíjené : </t>
  </si>
  <si>
    <t>Odkaz na mn. položky pořadí 406 : 143,39200</t>
  </si>
  <si>
    <t>Koeficient 15: 0,15</t>
  </si>
  <si>
    <t>28416054R</t>
  </si>
  <si>
    <t>podlahovina PVC s pěnovým materiálem; v rolích; tl. 3,9 mm; akustická; zátěžová; hladká; R10</t>
  </si>
  <si>
    <t>vinylové lamely pro lepení – tl. 3,35 mm (dekor dle požadavků investora) – třída reakce na oheň Bfl-s1; vhodné pro podlahové vytápění</t>
  </si>
  <si>
    <t xml:space="preserve">Mat. k pol. Lepení povlakových podlah z dílců PVC a CV (vinyl) : </t>
  </si>
  <si>
    <t>Odkaz na mn. položky pořadí 409 : 197,75000</t>
  </si>
  <si>
    <t>998776202R00</t>
  </si>
  <si>
    <t>Přesun hmot pro podlahy povlakové v objektech výšky do 12 m</t>
  </si>
  <si>
    <t xml:space="preserve">Penetrace podkladu pod HI stěrku - svislá plocha : </t>
  </si>
  <si>
    <t>Odkaz na mn. položky pořadí 422 : 212,69635</t>
  </si>
  <si>
    <t xml:space="preserve">HI stěrka stěn : </t>
  </si>
  <si>
    <t>711212611RT2</t>
  </si>
  <si>
    <t>Izolace proti vodě doplňky  těsnicí pás šířky 100 mm do svislých koutů</t>
  </si>
  <si>
    <t xml:space="preserve">Těsnící pás HI - svislé rohy : </t>
  </si>
  <si>
    <t>Odkaz na mn. položky pořadí 421 : 135,80000</t>
  </si>
  <si>
    <t>711212621R00</t>
  </si>
  <si>
    <t>Izolace proti vodě doplňky  těsnění prostupů těsnicí manžetou</t>
  </si>
  <si>
    <t xml:space="preserve">Těsnění prostupu : </t>
  </si>
  <si>
    <t>Odkaz na mn. položky pořadí 423 : 42,00000</t>
  </si>
  <si>
    <t xml:space="preserve">Silikon - svislá spára rohu : </t>
  </si>
  <si>
    <t>105 : 8*2,8</t>
  </si>
  <si>
    <t>107 : 4*2,8</t>
  </si>
  <si>
    <t>111 : 7*2,8</t>
  </si>
  <si>
    <t>112 : 7*2,8</t>
  </si>
  <si>
    <t>202 : 5*3</t>
  </si>
  <si>
    <t>204 : 6*2,5</t>
  </si>
  <si>
    <t>207 : 6*3</t>
  </si>
  <si>
    <t>212 : 5*3</t>
  </si>
  <si>
    <t>781101210RT1</t>
  </si>
  <si>
    <t>Příprava podkladu pod obklady penetrace podkladu pod obklady</t>
  </si>
  <si>
    <t>včetně dodávky materiálu.</t>
  </si>
  <si>
    <t xml:space="preserve">Penetrace pod keram. obklad : </t>
  </si>
  <si>
    <t xml:space="preserve">Vnitřní ostění : </t>
  </si>
  <si>
    <t>107 : (1,75+2*1,85)*0,7</t>
  </si>
  <si>
    <t>111 : (1,16+1,77*2)*0,7</t>
  </si>
  <si>
    <t>781111116R00</t>
  </si>
  <si>
    <t>Doplňkové práce při provádění obkladů vyřezání otvoru v obkladačce korunkou prům. do 90 mm</t>
  </si>
  <si>
    <t xml:space="preserve">Otvory v obkladu : </t>
  </si>
  <si>
    <t>1.NP : (22)</t>
  </si>
  <si>
    <t>2.NP : (20)</t>
  </si>
  <si>
    <t>781415016R00</t>
  </si>
  <si>
    <t>Montáž obkladů vnitřních z obkládaček pórovinových nad 200 x 250 mm , lepených do flexibilního tmele</t>
  </si>
  <si>
    <t xml:space="preserve">Montáž obkladu : </t>
  </si>
  <si>
    <t>781419706R00</t>
  </si>
  <si>
    <t>Montáž obkladů vnitřních z obkládaček pórovinových příplatky k položkám montáže obkladů vnitřních z obkladaček pórovinových příplatek za spárovací vodotěsnou hmotu - plošně</t>
  </si>
  <si>
    <t xml:space="preserve">Příplatek z spárovací hmotu : </t>
  </si>
  <si>
    <t>781497121RS3</t>
  </si>
  <si>
    <t xml:space="preserve">Lišty k obkladům profil rohový eloxovaný hliník, uložení do tmele,  , výška profilu 10 mm,  </t>
  </si>
  <si>
    <t xml:space="preserve">Rohy obkladu : </t>
  </si>
  <si>
    <t>105 : 2*2,8+(0,44+1,3*2)</t>
  </si>
  <si>
    <t>107 : (1,75+2*1,85)</t>
  </si>
  <si>
    <t>111 : 1*2,8+(1,16+2*1,77)</t>
  </si>
  <si>
    <t>202 : (0,44+1,35*2)+3</t>
  </si>
  <si>
    <t>204 : (0,8+2*2,02+0,55+0,81*2)</t>
  </si>
  <si>
    <t>207 : (1,06+1,83*2)</t>
  </si>
  <si>
    <t>212 : 3</t>
  </si>
  <si>
    <t>59781345R</t>
  </si>
  <si>
    <t>Obklad keramický typ: běžný; s glazurou (GL); tl. = 6,0 mm; a = 148 mm; b = 148 mm; povrch: hladký, matný; barva: bílá</t>
  </si>
  <si>
    <t xml:space="preserve">Mat. k pol. Montáž obkladů stěn, porovin.,tmel, nad 20x25 cm : </t>
  </si>
  <si>
    <t>Odkaz na mn. položky pořadí 424 : 212,69635</t>
  </si>
  <si>
    <t>998781202R00</t>
  </si>
  <si>
    <t>Přesun hmot pro obklady keramické v objektech výšky do 12 m</t>
  </si>
  <si>
    <t>784191101R00</t>
  </si>
  <si>
    <t>Příprava povrchu Penetrace (napouštění) podkladu disperzní, jednonásobná</t>
  </si>
  <si>
    <t xml:space="preserve">Penetrace před malbou : </t>
  </si>
  <si>
    <t>Odkaz na mn. položky pořadí 27 : 84,97610*2</t>
  </si>
  <si>
    <t>Odkaz na mn. položky pořadí 28 : 8,07255*2</t>
  </si>
  <si>
    <t>Odkaz na mn. položky pořadí 74 : 130,78000</t>
  </si>
  <si>
    <t>Odkaz na mn. položky pořadí 75 : 32,41000</t>
  </si>
  <si>
    <t>Odkaz na mn. položky pořadí 81 : 26,32500</t>
  </si>
  <si>
    <t>784195212R00</t>
  </si>
  <si>
    <t>Malby z malířských směsí otěruvzdorných,  , bělost 82 %, dvojnásobné</t>
  </si>
  <si>
    <t xml:space="preserve">Malba : </t>
  </si>
  <si>
    <t>Odkaz na mn. položky pořadí 429 : 1503,10745</t>
  </si>
  <si>
    <t>784011121R00</t>
  </si>
  <si>
    <t xml:space="preserve">Ostatní práce broušení štuků a nových omítek,  ,   </t>
  </si>
  <si>
    <t xml:space="preserve">Broušení štuků před malbou : </t>
  </si>
  <si>
    <t>784011221R00</t>
  </si>
  <si>
    <t>Ostatní práce zakrytí předmětů,  , bez dodávky materiálu</t>
  </si>
  <si>
    <t xml:space="preserve">Zakrytí obkladu před malbou : </t>
  </si>
  <si>
    <t>784011222RT2</t>
  </si>
  <si>
    <t>Ostatní práce zakrytí podlah,  , včetně papírové lepenky</t>
  </si>
  <si>
    <t xml:space="preserve">Zakrytí podlah : </t>
  </si>
  <si>
    <t>Odkaz na mn. položky pořadí 178 : 472,21000</t>
  </si>
  <si>
    <t>801001</t>
  </si>
  <si>
    <t>Sestava pračka + sušička, S18</t>
  </si>
  <si>
    <t>801002</t>
  </si>
  <si>
    <t>Vybavení výdejny jídla 1.NP, S19</t>
  </si>
  <si>
    <t>801003</t>
  </si>
  <si>
    <t>Vybavení výdejny jídla 2.NP, S20</t>
  </si>
  <si>
    <t>801004</t>
  </si>
  <si>
    <t>Vestavěná úložná sestava pod okny, tvořící parapet, T01</t>
  </si>
  <si>
    <t>801005</t>
  </si>
  <si>
    <t>Šatní sestava, T21</t>
  </si>
  <si>
    <t>801006</t>
  </si>
  <si>
    <t>Vestavěný nábytek - sklad pomůcek, T22</t>
  </si>
  <si>
    <t>998001</t>
  </si>
  <si>
    <t>Přesun hmot pro vybavení objektu, výšky do 12 m</t>
  </si>
  <si>
    <t>Včetně:</t>
  </si>
  <si>
    <t>POL10001</t>
  </si>
  <si>
    <t>Zemní, bourací práce a zednické přípomoci zajistí stavba dle požadavku profese</t>
  </si>
  <si>
    <t>POL3_0</t>
  </si>
  <si>
    <t>POL10002</t>
  </si>
  <si>
    <t>Drážkování ve stěnách (velikost drážky 250x100 mm)</t>
  </si>
  <si>
    <t>bm</t>
  </si>
  <si>
    <t>POL10003</t>
  </si>
  <si>
    <t>Prostupy konstrukcemi (jádrové vrtání d150 mm délky do 750 mm)</t>
  </si>
  <si>
    <t>POL10004</t>
  </si>
  <si>
    <t>Demontáž a likvidace stávajícího rozvodu ZTI (kanalizace)</t>
  </si>
  <si>
    <t>POL1_1</t>
  </si>
  <si>
    <t>POL10005</t>
  </si>
  <si>
    <t>Demontáž a likvidace stávajícího rozvodu ZTI (vodovod)</t>
  </si>
  <si>
    <t>POL10006</t>
  </si>
  <si>
    <t>Sondážní práce k zjištění stávajících rozvodů ZTI (kanalizace)</t>
  </si>
  <si>
    <t>POL10007</t>
  </si>
  <si>
    <t>Sondážní práce k zjištění stávajících rozvodů ZTI (vodovod)</t>
  </si>
  <si>
    <t>POL10008</t>
  </si>
  <si>
    <t>D+M Požární opatření prostupu (požární ucpávka pro potrubí plast do DN100)</t>
  </si>
  <si>
    <t>POL2001</t>
  </si>
  <si>
    <t>Potrubí kanalizační z PVC hrdlové ležaté DN 100 systém KG</t>
  </si>
  <si>
    <t>POL2002</t>
  </si>
  <si>
    <t>Potrubí kanalizační z PVC hrdlové ležaté DN 125 systém KG</t>
  </si>
  <si>
    <t>POL2003</t>
  </si>
  <si>
    <t>Potrubí kanalizační z PVC hrdlové ležaté DN 150 systém KG</t>
  </si>
  <si>
    <t>POL2004</t>
  </si>
  <si>
    <t>Potrubí kanalizační z PVC hrdlové ležaté DN 200 systém KG</t>
  </si>
  <si>
    <t>POL2005</t>
  </si>
  <si>
    <t>Zkouška těsnosti potrubí kanalizace vodou</t>
  </si>
  <si>
    <t>POL2007</t>
  </si>
  <si>
    <t>Přesun hmot pro rozvody potrubí v objektech v do 12 m</t>
  </si>
  <si>
    <t>POL3001</t>
  </si>
  <si>
    <t>Potrubí kanalizační z PP hrdlové odpadní DN 40</t>
  </si>
  <si>
    <t>POL3002</t>
  </si>
  <si>
    <t>Potrubí kanalizační z PP hrdlové odpadní DN 50</t>
  </si>
  <si>
    <t>POL3003</t>
  </si>
  <si>
    <t>Potrubí kanalizační z PP hrdlové odpadní DN 75</t>
  </si>
  <si>
    <t>POL3004</t>
  </si>
  <si>
    <t>Potrubí kanalizační z PP hrdlové odpadní DN 75 zvukoizolační</t>
  </si>
  <si>
    <t>POL3005</t>
  </si>
  <si>
    <t>Potrubí kanalizační z PP hrdlové odpadní DN 100</t>
  </si>
  <si>
    <t>POL3006</t>
  </si>
  <si>
    <t>Potrubí kanalizační z PP hrdlové odpadní DN 100 zvukoizolační</t>
  </si>
  <si>
    <t>POL3007</t>
  </si>
  <si>
    <t>Potrubí kondenzátní PPR25 vč. izolace</t>
  </si>
  <si>
    <t>POL3008</t>
  </si>
  <si>
    <t>Potrubí výtlačné PPR32 vč. izolace</t>
  </si>
  <si>
    <t>POL3009</t>
  </si>
  <si>
    <t>Přepojení stávajícího potrubí na nové</t>
  </si>
  <si>
    <t>POL3010</t>
  </si>
  <si>
    <t>Nosný systém potrubí, kotvení</t>
  </si>
  <si>
    <t>POL3011</t>
  </si>
  <si>
    <t>Lešení pomocné</t>
  </si>
  <si>
    <t>hod</t>
  </si>
  <si>
    <t>POL3012</t>
  </si>
  <si>
    <t>POL3013</t>
  </si>
  <si>
    <t>POL4001</t>
  </si>
  <si>
    <t>Vyvedení a upevnění odpadních výpustek DN 40</t>
  </si>
  <si>
    <t>POL4002</t>
  </si>
  <si>
    <t>Vyvedení a upevnění odpadních výpustek DN 50</t>
  </si>
  <si>
    <t>POL4003</t>
  </si>
  <si>
    <t>Vyvedení a upevnění odpadních výpustek DN 75</t>
  </si>
  <si>
    <t>POL4004</t>
  </si>
  <si>
    <t>Vyvedení a upevnění odpadních výpustek DN 100</t>
  </si>
  <si>
    <t>POL4005</t>
  </si>
  <si>
    <t>Nosný systém kanalizace</t>
  </si>
  <si>
    <t>POL4006</t>
  </si>
  <si>
    <t>Napojení na venkovní rozvod</t>
  </si>
  <si>
    <t>POL4007</t>
  </si>
  <si>
    <t>Větrací tvarovka do střechy DN100 + těsnící manžety</t>
  </si>
  <si>
    <t>POL4008</t>
  </si>
  <si>
    <t>Zápachová uzávěrka - přivětrávací HL900N</t>
  </si>
  <si>
    <t>POL4009</t>
  </si>
  <si>
    <t>Čistící kus 75 + dvířka plastová zvukoizolační</t>
  </si>
  <si>
    <t>POL4010</t>
  </si>
  <si>
    <t>Čistící kus 110 + dvířka plastová zvukoizolační</t>
  </si>
  <si>
    <t>POL4011</t>
  </si>
  <si>
    <t>Zápachová uzávěrka - HL405</t>
  </si>
  <si>
    <t>POL4012</t>
  </si>
  <si>
    <t>Zápachová uzávěrka - pro úkap pojistného ventilu HL21</t>
  </si>
  <si>
    <t>POL4013</t>
  </si>
  <si>
    <t>Zápachová uzávěrka - pro VZT kondenzátní HL138</t>
  </si>
  <si>
    <t>POL4014</t>
  </si>
  <si>
    <t>Zápachová uzávěrka - pro VZT kondenzátní HL136N</t>
  </si>
  <si>
    <t>POL4015</t>
  </si>
  <si>
    <t>D+M Malá čerpací stanice kondenzátu</t>
  </si>
  <si>
    <t>POL4016</t>
  </si>
  <si>
    <t>D+M Kalové čerpadlo s plováken do šachty pro čerpání balastní vody ze suteténu</t>
  </si>
  <si>
    <t>POL4017</t>
  </si>
  <si>
    <t>D+M Zpětná klapka do KG potrubí s čistícím kusem DN125</t>
  </si>
  <si>
    <t>POL4018</t>
  </si>
  <si>
    <t>POL5001</t>
  </si>
  <si>
    <t>D+M Klozet keramický závěsný vč. sedátka, předstěnové instalace, zvukoizolační souprava, tlačítko</t>
  </si>
  <si>
    <t>POL5002</t>
  </si>
  <si>
    <t>D+M Umyvadlo keramické připevněné na stěnu šrouby bílé se sloupem na sifon</t>
  </si>
  <si>
    <t>POL5003</t>
  </si>
  <si>
    <t>D+M Baterie umyvadlové stojánkové klasické bez výpusti</t>
  </si>
  <si>
    <t>POL5004</t>
  </si>
  <si>
    <t>D+M Zápachová uzávěrka plastová vč. zátky umývadla</t>
  </si>
  <si>
    <t>POL5005</t>
  </si>
  <si>
    <t>D+M Umývátko keramické připevněné na stěnu šrouby bílé</t>
  </si>
  <si>
    <t>POL5006</t>
  </si>
  <si>
    <t>POL5007</t>
  </si>
  <si>
    <t>D+M Zápachová uzávěrka chromová vč. zátky umývadla</t>
  </si>
  <si>
    <t>POL5008</t>
  </si>
  <si>
    <t>POL5009</t>
  </si>
  <si>
    <t>POL5010</t>
  </si>
  <si>
    <t>POL5011</t>
  </si>
  <si>
    <t>POL5012</t>
  </si>
  <si>
    <t>D+M Výlevka plastová závěsná vč. mřížky</t>
  </si>
  <si>
    <t>POL1_7</t>
  </si>
  <si>
    <t>POL5013</t>
  </si>
  <si>
    <t>D+M Baterie pro výlevku nástěnná s dlouhým krkem</t>
  </si>
  <si>
    <t>POL5014</t>
  </si>
  <si>
    <t>D+M Sprchový kout, nerezový žlab, sifon, zástěna</t>
  </si>
  <si>
    <t>POL5015</t>
  </si>
  <si>
    <t>D+M Baterie nástěnná termoregulační sprchová s hadicí a sprchovou růžicí posuvnou na tyči</t>
  </si>
  <si>
    <t>POL5016</t>
  </si>
  <si>
    <t>D+M Nerezový dřez kulatý</t>
  </si>
  <si>
    <t>POL5017</t>
  </si>
  <si>
    <t>D+M Nerezový dvou dřez obdélník</t>
  </si>
  <si>
    <t>POL5018</t>
  </si>
  <si>
    <t>D+M Baterie dřezová nástěnná páková</t>
  </si>
  <si>
    <t>POL5019</t>
  </si>
  <si>
    <t>D+M Zásobníkový stacionární ohřívač teplé vody, nepřímotopený plynovým kotlem, objem 200 litrů vč., izolace</t>
  </si>
  <si>
    <t>POL5020</t>
  </si>
  <si>
    <t>D+M Cirkulační čerpadlo se spínacími hodinami</t>
  </si>
  <si>
    <t>POL5021</t>
  </si>
  <si>
    <t>Přesun hmot pro zařizovací předměty v objektech v do 12 m</t>
  </si>
  <si>
    <t>POL6001</t>
  </si>
  <si>
    <t>Rozvody vody z plastů svařované polyfuzně do D 20 mm PN20</t>
  </si>
  <si>
    <t>POL6002</t>
  </si>
  <si>
    <t>Rozvody vody z plastů svařované polyfuzně do D 25 mm PN20</t>
  </si>
  <si>
    <t>POL6003</t>
  </si>
  <si>
    <t>Rozvody vody z plastů svařované polyfuzně do D 32 mm PN20</t>
  </si>
  <si>
    <t>POL6004</t>
  </si>
  <si>
    <t>Ochrana vodovodních trubek izolačními trubicemi</t>
  </si>
  <si>
    <t>POL6005</t>
  </si>
  <si>
    <t>Zkouška těsnosti vodovodního potrubí</t>
  </si>
  <si>
    <t>POL6006</t>
  </si>
  <si>
    <t>Proplach a dezinfekce vodovodního potrubí</t>
  </si>
  <si>
    <t>POL6007</t>
  </si>
  <si>
    <t>POL6008</t>
  </si>
  <si>
    <t>POL6009</t>
  </si>
  <si>
    <t>Vypuštění rozvodu, napuštění rozvodu, odvzdušnění rozvodu</t>
  </si>
  <si>
    <t>POL6010</t>
  </si>
  <si>
    <t>POL6011</t>
  </si>
  <si>
    <t>Napojení na stávající přívod</t>
  </si>
  <si>
    <t>POL6012</t>
  </si>
  <si>
    <t>POL7001</t>
  </si>
  <si>
    <t>D+M Kulový kohout KK15</t>
  </si>
  <si>
    <t>POL7002</t>
  </si>
  <si>
    <t>D+M Kulový kohout KK25</t>
  </si>
  <si>
    <t>POL7003</t>
  </si>
  <si>
    <t>D+M Zpětný ventil ZV15</t>
  </si>
  <si>
    <t>POL7004</t>
  </si>
  <si>
    <t>D+M Zpětný ventil ZV25</t>
  </si>
  <si>
    <t>POL7005</t>
  </si>
  <si>
    <t>D+M Filtr do potrubí F15</t>
  </si>
  <si>
    <t>POL7006</t>
  </si>
  <si>
    <t>D+M Filtr do potrubí F25</t>
  </si>
  <si>
    <t>POL7007</t>
  </si>
  <si>
    <t>D+M Vyvažovací ventil STAD DN15</t>
  </si>
  <si>
    <t>POL7008</t>
  </si>
  <si>
    <t>D+M Redukční ventil</t>
  </si>
  <si>
    <t>POL7009</t>
  </si>
  <si>
    <t>D+M Dvířka 300x300</t>
  </si>
  <si>
    <t>POL7010</t>
  </si>
  <si>
    <t>D+M Termoventil nastavitelný max 40°C DN15 + dvířka 300x300 + 3xKK15</t>
  </si>
  <si>
    <t>POL7011</t>
  </si>
  <si>
    <t>D+M Termoventil nastavitelný max 40°C DN20 + dvířka 300x300 + 3xKK20</t>
  </si>
  <si>
    <t>POL7012</t>
  </si>
  <si>
    <t>D+M Pojistný ventil PV32, 6bar</t>
  </si>
  <si>
    <t>POL7013</t>
  </si>
  <si>
    <t>D+M Automatický odvzdušňovací ventil AOV</t>
  </si>
  <si>
    <t>POL7014</t>
  </si>
  <si>
    <t>D+M Ventil rohový RV15 s hadičkou</t>
  </si>
  <si>
    <t>POL7015</t>
  </si>
  <si>
    <t>D+M Vypouštěcí kohout VK15</t>
  </si>
  <si>
    <t>POL7016</t>
  </si>
  <si>
    <t>Vyvední výpustku</t>
  </si>
  <si>
    <t>POL7017</t>
  </si>
  <si>
    <t>Nástěnka závitová K 247 pro baterii G 1/2 s jedním závitem</t>
  </si>
  <si>
    <t>pár</t>
  </si>
  <si>
    <t>POL7018</t>
  </si>
  <si>
    <t>Nástěnka závitová K 247 pro ventil G 1/2 s jedním závitem</t>
  </si>
  <si>
    <t>POL7019</t>
  </si>
  <si>
    <t>Přesun hmot pro armatury v objektech v do 12 m</t>
  </si>
  <si>
    <t>POL10021</t>
  </si>
  <si>
    <t>VRN (doprava, zařízení staveniště)</t>
  </si>
  <si>
    <t>POL10022</t>
  </si>
  <si>
    <t>Projektové práce dle skutečného provedení</t>
  </si>
  <si>
    <t>722181215RU2</t>
  </si>
  <si>
    <t>Izolace návleková z pěnového polyetylenu, tl. stěny 25 mm vnitřní průměr 35 mm</t>
  </si>
  <si>
    <t>722181215RV9</t>
  </si>
  <si>
    <t>Izolace návleková z pěnového polyetylenu, tl. stěny 25 mm vnitřní průměr 40 mm</t>
  </si>
  <si>
    <t>998713201R00</t>
  </si>
  <si>
    <t>Přesun hmot pro izolace tepelné, výšky do 6 m</t>
  </si>
  <si>
    <t>730050</t>
  </si>
  <si>
    <t>Topná, tlaková a dilatační zkouška dle ČSN 060310, odvzdušnění a zaregulování systému</t>
  </si>
  <si>
    <t>730051</t>
  </si>
  <si>
    <t>Zprovoznění systému, zaškolení investora, nastavení regulace systému vytápění</t>
  </si>
  <si>
    <t>730052</t>
  </si>
  <si>
    <t>Náklady spojené s umístěním stavby (doprava, ubytování atd.)</t>
  </si>
  <si>
    <t>731249321R00</t>
  </si>
  <si>
    <t>Montáž závěsných kotlů s TUV, odtah do komína</t>
  </si>
  <si>
    <t>731051</t>
  </si>
  <si>
    <t>Odvod spalin nad střechu objektu D 80/125 mm, celková délka komínu 15 m včetně montáže</t>
  </si>
  <si>
    <t>Včetně redukční příruby 60/100-80/125 mm s odběrnými místy, vsuvky s kontrolním otvorem, souosé trubky, prodlužovací průchodky šikmou střechou, vertikálního komínku a nasávací/výdechové hlavice.</t>
  </si>
  <si>
    <t>731052</t>
  </si>
  <si>
    <t>Vyfrézování komínového tělesa</t>
  </si>
  <si>
    <t>731053</t>
  </si>
  <si>
    <t>Revize spalinové cesty</t>
  </si>
  <si>
    <t>731050</t>
  </si>
  <si>
    <t>Kondenzační plynový kotel, tepelný výkon 2,9-24,9 kW, spotřeba plynu max. 2,9 m3/h</t>
  </si>
  <si>
    <t>Včetně trojcestného ventilu, oběhového čerpadla, expanzní nádoby, pojistného ventilu a venkovního čidla.</t>
  </si>
  <si>
    <t>998731201R00</t>
  </si>
  <si>
    <t>Přesun hmot pro kotelny, výšky do 6 m</t>
  </si>
  <si>
    <t>732219315R00</t>
  </si>
  <si>
    <t>Montáž ohříváků vody stojatých PN 0,6-0,6, do 1000 l</t>
  </si>
  <si>
    <t>732331514R00</t>
  </si>
  <si>
    <t>Nádoby expanzní tlakové s membránou, 35 l</t>
  </si>
  <si>
    <t>732339993R00</t>
  </si>
  <si>
    <t>Revize expanzní tlakové nádoby do 500 l</t>
  </si>
  <si>
    <t>484387523R</t>
  </si>
  <si>
    <t>Ohřívač vody zásobníkový nepřímotopný, objem min. 208 l, plocha výměníku min. 1,45 m2</t>
  </si>
  <si>
    <t>998732201R00</t>
  </si>
  <si>
    <t>Přesun hmot pro strojovny, výšky do 6 m</t>
  </si>
  <si>
    <t>733163106R00</t>
  </si>
  <si>
    <t>Potrubí z měděných trubek vytápění D 35 x 1,5 mm</t>
  </si>
  <si>
    <t>733178116R00</t>
  </si>
  <si>
    <t>Potrubí vícevrstvé ALPEX, D 32 x 3 mm</t>
  </si>
  <si>
    <t>733178117R00</t>
  </si>
  <si>
    <t>Potrubí vícevrstvé ALPEX, D 40 x 3,5 mm</t>
  </si>
  <si>
    <t>733190106R00</t>
  </si>
  <si>
    <t>Tlaková zkouška potrubí do DN 32</t>
  </si>
  <si>
    <t>733190306R00</t>
  </si>
  <si>
    <t>Tlaková zkouška Cu potrubí do D 35</t>
  </si>
  <si>
    <t>998733201R00</t>
  </si>
  <si>
    <t>Přesun hmot pro rozvody potrubí, výšky do 6 m</t>
  </si>
  <si>
    <t>734213112R00</t>
  </si>
  <si>
    <t>Ventil automatický odvzdušňovací, DN 15</t>
  </si>
  <si>
    <t>734235124R00</t>
  </si>
  <si>
    <t>Kohout kulový, 2x vnitřní závit, DN 32</t>
  </si>
  <si>
    <t>734291113R00</t>
  </si>
  <si>
    <t>Kohouty plnící a vypouštěcí, DN 15</t>
  </si>
  <si>
    <t>734295214R00</t>
  </si>
  <si>
    <t>Filtr, vnitřní-vnitřní závit, DN 32</t>
  </si>
  <si>
    <t>734050</t>
  </si>
  <si>
    <t>Servisní ventil expanzní nádoby, DN 20 včetně montáže</t>
  </si>
  <si>
    <t>734051</t>
  </si>
  <si>
    <t>Ostatní drobný materiál (uchycení potrubí, šroubení atd.)</t>
  </si>
  <si>
    <t>998734201R00</t>
  </si>
  <si>
    <t>Přesun hmot pro armatury, výšky do 6 m</t>
  </si>
  <si>
    <t>735179110R00</t>
  </si>
  <si>
    <t>Montáž otopných těles koupelnových (žebříků)</t>
  </si>
  <si>
    <t>54132105R</t>
  </si>
  <si>
    <t>Těleso přímotopné elektrické trubkové, výška 1220 mm, délka 450 mm, tepelný výkon 500 W</t>
  </si>
  <si>
    <t>54132112R</t>
  </si>
  <si>
    <t>Těleso přímotopné elektrické trubkové, výška 1820 mm, délka 600 mm, tepelný výkon 1000 W</t>
  </si>
  <si>
    <t>998735201R00</t>
  </si>
  <si>
    <t>Přesun hmot pro otopná tělesa, výšky do 6 m</t>
  </si>
  <si>
    <t>736312122R00</t>
  </si>
  <si>
    <t>Systémová izolační deska, včetně dilatačního pásu</t>
  </si>
  <si>
    <t>736313144RT5</t>
  </si>
  <si>
    <t>Potrubí ze síťovaného polyetylenu PEX, D 17x2 mm, do desky</t>
  </si>
  <si>
    <t>736313912R00</t>
  </si>
  <si>
    <t>Ochranná trubka PE, D 16-20 mm</t>
  </si>
  <si>
    <t>736313915R00</t>
  </si>
  <si>
    <t>Fixační oblouk pro potrubí PEX</t>
  </si>
  <si>
    <t>736316351R00</t>
  </si>
  <si>
    <t>Sestava rozdělovač/sběrač pro podlahové topení, 11 cest, vč. skříně</t>
  </si>
  <si>
    <t>736316352R00</t>
  </si>
  <si>
    <t>Sestava rozdělovač/sběrač pro podlahové topení, 12 cest, vč. skříně</t>
  </si>
  <si>
    <t>736316917R00</t>
  </si>
  <si>
    <t>Šroubení svěrné na PEX 17 x 2 mm</t>
  </si>
  <si>
    <t>736050</t>
  </si>
  <si>
    <t>Elektrotermické hlavice (bez napětí otevřeno) včetně montáže</t>
  </si>
  <si>
    <t>736051</t>
  </si>
  <si>
    <t>Prostorový termostat, včetně montáže</t>
  </si>
  <si>
    <t>736052</t>
  </si>
  <si>
    <t>Propojovací rozvodnice pro ovládání 11-ti elektrotermických hlavic včetně montáže</t>
  </si>
  <si>
    <t>736053</t>
  </si>
  <si>
    <t>Propojovací rozvodnice pro ovládání 12-ti elektrotermických hlavic včetně montáže</t>
  </si>
  <si>
    <t>998736201R00</t>
  </si>
  <si>
    <t>Přesun hmot pro podlahové vytápění, výšky do 6 m</t>
  </si>
  <si>
    <t>1.01</t>
  </si>
  <si>
    <t>Vzduchotechnická rekuperační jednotka ve stojatém provedení do vnitřního prostředí ve složení:</t>
  </si>
  <si>
    <t xml:space="preserve"> - na přívodní části: pružná manžeta, uzavírací klapka se servopohonem, filtr třídy F7, deskový diagonální výměník s bypassem (včetně odkapové vany), ELE ohřívač, EC ventilátor s volným oběžným kolem, pružná manžeta</t>
  </si>
  <si>
    <t xml:space="preserve"> - na odvodní části: pružná manžeta, filtr třídy M5, EC ventilátor , uzavírací klapka se servopohonem, pružná manžeta</t>
  </si>
  <si>
    <t xml:space="preserve"> - průtok vzduchu Vp / Vo = 1460 / 1460 m3/h, externí tlaková ztráta pext,p / pext,o = 350 / 350 Pa, jmenovitý výkon motorů = 2x 0,8 kW (230/50Hz), Suchá účinnost rekuperace dle EN 308  = 83,0 %</t>
  </si>
  <si>
    <t xml:space="preserve"> - VZT jednotka je kompletně vybavena systémem MaR, včetně všech čidel a nadřazeným autonomním ovladačem vč. slučovače signálu</t>
  </si>
  <si>
    <t xml:space="preserve"> - VZT jednotka je vybevena možností připojení a ovládání přes WEBové rozhraní</t>
  </si>
  <si>
    <t xml:space="preserve"> - ostatní parametry viz technická zpráva a její příloha číslo 1</t>
  </si>
  <si>
    <t>1.02</t>
  </si>
  <si>
    <t>Regulátor variabilního průtoku (VAV) rozměru  O125 mm, izolovaný,, pro průtok Vmin - Vmax = 9 - 265 m3/h, se servopohonem</t>
  </si>
  <si>
    <t>(řídící signál 2 - 10 V), bez komunikace</t>
  </si>
  <si>
    <t>1.03</t>
  </si>
  <si>
    <t>Regulátor variabilního průtoku (VAV) rozměru  O160 mm, izolovaný,, pro průtok Vmin - Vmax = 14 - 434 m3/h, se servopohonem</t>
  </si>
  <si>
    <t>1.04</t>
  </si>
  <si>
    <t>Regulátor variabilního průtoku (VAV) rozměru  O180 mm, izolovaný,, pro průtok Vmin - Vmax = 18 - 549 m3/h, se servopohonem</t>
  </si>
  <si>
    <t>1.05</t>
  </si>
  <si>
    <t>Nástěnný ovládací panel, IP20, Modbus/Exoline/BACnet</t>
  </si>
  <si>
    <t>Pol__0006</t>
  </si>
  <si>
    <t>Čidlo CO2, na stěnu, 0-10V</t>
  </si>
  <si>
    <t>1.06</t>
  </si>
  <si>
    <t>Tlumič hluku buňkový 400x500 2xJTH 250/500/1500</t>
  </si>
  <si>
    <t>sa</t>
  </si>
  <si>
    <t>1.07</t>
  </si>
  <si>
    <t>Tlumič hluku do kruhového potrubí průměru O125, délky 900 mm</t>
  </si>
  <si>
    <t>1.08</t>
  </si>
  <si>
    <t>Tlumič hluku do kruhového potrubí průměru O160, délky 900 mm</t>
  </si>
  <si>
    <t>1.09</t>
  </si>
  <si>
    <t>Tlumič hluku do kruhového potrubí průměru O180, délky 900 mm</t>
  </si>
  <si>
    <t>1.10</t>
  </si>
  <si>
    <t>Přívodní vyústka do čytřhranného potrubí hliníková - dvouřadá - upínání pružinami, včetně upínacího, rámečku - rozměry 300x100 mm - s regulací R1 - RAL dle stavby</t>
  </si>
  <si>
    <t>Pol__0012</t>
  </si>
  <si>
    <t>- včetně připojovacího boxu 300x100 mm z pozinkovaného plechu sk. I</t>
  </si>
  <si>
    <t>1.11</t>
  </si>
  <si>
    <t>Odvodní vyústka do čytřhranného potrubí hliníková - jednořadá - upínání pružinami, včetně upínacího, rámečku - rozměry 200x150 mm - s regulací R1 - RAL dle stavby</t>
  </si>
  <si>
    <t>Pol__0014</t>
  </si>
  <si>
    <t>- včetně připojovacího boxu 250x150/D125 mm z pozinkovaného plechu sk. I</t>
  </si>
  <si>
    <t>1.12</t>
  </si>
  <si>
    <t>Talířový ventil odvodní kovový O125</t>
  </si>
  <si>
    <t>1.13</t>
  </si>
  <si>
    <t>Talířový ventil odvodní kovový O100</t>
  </si>
  <si>
    <t>1.14</t>
  </si>
  <si>
    <t>Talířový ventil odvodní kovový O160</t>
  </si>
  <si>
    <t>1.20</t>
  </si>
  <si>
    <t>Čtyřhranné potrubí pozinkované tř. těsnosti C</t>
  </si>
  <si>
    <t>1.21</t>
  </si>
  <si>
    <t>Kruhové spiro potrubí průměru O100, v těsném provedení s gumovými manžetami třída těsnosti D, včetně, tvarovek</t>
  </si>
  <si>
    <t>Pol__0022</t>
  </si>
  <si>
    <t>Kruhové spiro potrubí průměru O125, v těsném provedení s gumovými manžetami třída těsnosti D, včetně, tvarovek</t>
  </si>
  <si>
    <t>Pol__0023</t>
  </si>
  <si>
    <t>Kruhové spiro potrubí průměru O160, v těsném provedení s gumovými manžetami třída těsnosti D, včetně, tvarovek</t>
  </si>
  <si>
    <t>Pol__0024</t>
  </si>
  <si>
    <t>Kruhové spiro potrubí průměru O180, v těsném provedení s gumovými manžetami třída těsnosti D, včetně, tvarovek</t>
  </si>
  <si>
    <t>1.22</t>
  </si>
  <si>
    <t>Hluktlumicí ohebná izolovaná hliníková hadice O100</t>
  </si>
  <si>
    <t>Pol__0026</t>
  </si>
  <si>
    <t>Hluktlumicí ohebná izolovaná hliníková hadice O125</t>
  </si>
  <si>
    <t>Pol__0027</t>
  </si>
  <si>
    <t>Hluktlumicí ohebná izolovaná hliníková hadice O160</t>
  </si>
  <si>
    <t>1.25</t>
  </si>
  <si>
    <t>Hluková izolace z minerální vaty s AL polepem tl. 20mm</t>
  </si>
  <si>
    <t>1.26</t>
  </si>
  <si>
    <t>Kaučuková izolace tl.30mm s oplechováním</t>
  </si>
  <si>
    <t>1.27</t>
  </si>
  <si>
    <t>TI/PO izolace min. vata tl 80mm s AL polepem odolnost dle PBŘ</t>
  </si>
  <si>
    <t>1.28</t>
  </si>
  <si>
    <t>Tepelná/Hluková izolace minerální vata tl 100mm s AL polepem</t>
  </si>
  <si>
    <t>1.29</t>
  </si>
  <si>
    <t>Tepelná/Hluková izolace minerální vata tl 60mm s AL polepem</t>
  </si>
  <si>
    <t>Pol__0033</t>
  </si>
  <si>
    <t>Montážní, těsnící a spojovací materiál</t>
  </si>
  <si>
    <t>Pol__0034</t>
  </si>
  <si>
    <t>Montáž VZT zařízení</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</si>
  <si>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</si>
  <si>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</si>
  <si>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</si>
  <si>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</si>
  <si>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</si>
  <si>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</si>
  <si>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</si>
  <si>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</si>
  <si>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</si>
  <si>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</si>
  <si>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</si>
  <si>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</si>
  <si>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</si>
  <si>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</si>
  <si>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</si>
  <si>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Předávací dokumentace vč.skutečného provedení stavby</t>
  </si>
  <si>
    <t>Demontáž a likvidace stávajících rozvodů kanalizace</t>
  </si>
  <si>
    <t>Příplatek za ztížené hloubení v blízkosti vedení</t>
  </si>
  <si>
    <t>Zřízení příložného pažení stěn výkopu hl do 2,0 m</t>
  </si>
  <si>
    <t>Odstranění příložného pažení stěn hl do 2,0 m</t>
  </si>
  <si>
    <t>Zřízení příložného pažení stěn výkopu hl do 3,0 m (AKU)</t>
  </si>
  <si>
    <t>Odstranění příložného pažení stěn hl do 3,0 m (AKU)</t>
  </si>
  <si>
    <t>Hloubení rýh šířky do 80 cm v hor.3 do 100 m3</t>
  </si>
  <si>
    <t>Hloubení jam v zemině třídy 3 (šachty)</t>
  </si>
  <si>
    <t>POL10009</t>
  </si>
  <si>
    <t>Hloubení jam v zemině třídy 3 (AKU)</t>
  </si>
  <si>
    <t>POL10010</t>
  </si>
  <si>
    <t>Svislé přemístění výkopku z hor.3 do 2,5 m</t>
  </si>
  <si>
    <t>POL10011</t>
  </si>
  <si>
    <t>Vodorovné přemístění výkopku z hor.3 do 100 m</t>
  </si>
  <si>
    <t>POL10012</t>
  </si>
  <si>
    <t>Nakládka, odvoz výkopku, likvidace na skládce do 10 km včetně skládkovného</t>
  </si>
  <si>
    <t>POL10013</t>
  </si>
  <si>
    <t>Zásyp jam, rýh se zhutněním</t>
  </si>
  <si>
    <t>POL10014</t>
  </si>
  <si>
    <t>Obsyp potrubí bez prohození sypaniny</t>
  </si>
  <si>
    <t>POL10015</t>
  </si>
  <si>
    <t>štěrkopísek frakce 0-16 B</t>
  </si>
  <si>
    <t>T</t>
  </si>
  <si>
    <t>POL10016</t>
  </si>
  <si>
    <t>Obetonování lomů a konců</t>
  </si>
  <si>
    <t>POL10017</t>
  </si>
  <si>
    <t>Likvidace stávajícího vybouraného betonu, živice vč. nakládky, odvozu výkopku, likvidace na skládce, do 10 km včetně skládkovného</t>
  </si>
  <si>
    <t>POL10018</t>
  </si>
  <si>
    <t>Vybourání živičného krytu vč. kufru</t>
  </si>
  <si>
    <t>POL10019</t>
  </si>
  <si>
    <t>Obnova povrchu - živice vč. kufru</t>
  </si>
  <si>
    <t>POL10020</t>
  </si>
  <si>
    <t>Dopravní značení - omezení dopravy, zabezpečení výkopu</t>
  </si>
  <si>
    <t>POL20001</t>
  </si>
  <si>
    <t>D+M potrubí PVC KG SN8 DN 125</t>
  </si>
  <si>
    <t>POL20002</t>
  </si>
  <si>
    <t>D+M potrubí PVC KG SN8 DN 150</t>
  </si>
  <si>
    <t>POL20003</t>
  </si>
  <si>
    <t>D+M potrubí PVC KG SN8 DN 200</t>
  </si>
  <si>
    <t>POL20004</t>
  </si>
  <si>
    <t>D+M Plastová šachta d600 s poklopem D400</t>
  </si>
  <si>
    <t>POL20005</t>
  </si>
  <si>
    <t>Bourání a likvidace stávající šachty 600x660 s poklopem</t>
  </si>
  <si>
    <t>POL20006</t>
  </si>
  <si>
    <t>Tlakové pročištění stávající vnější kanalizace</t>
  </si>
  <si>
    <t>POL20007</t>
  </si>
  <si>
    <t>Napojení na stávající kanalizaci</t>
  </si>
  <si>
    <t>POL20008</t>
  </si>
  <si>
    <t>POL30001</t>
  </si>
  <si>
    <t>D+M potrubí PVC KG SN8 DN 110</t>
  </si>
  <si>
    <t>POL30002</t>
  </si>
  <si>
    <t>POL30003</t>
  </si>
  <si>
    <t>POL30004</t>
  </si>
  <si>
    <t>D+M HL660/2</t>
  </si>
  <si>
    <t>POL30005</t>
  </si>
  <si>
    <t>D+M Aku ŽB jímka 5m3 vč. stavební připravenosti v provedení D400</t>
  </si>
  <si>
    <t>POL30006</t>
  </si>
  <si>
    <t>POL30007</t>
  </si>
  <si>
    <t>Jeřáb, manipulace</t>
  </si>
  <si>
    <t>POL30008</t>
  </si>
  <si>
    <t>POL40001</t>
  </si>
  <si>
    <t>Přesun hmot, trubní vedení plastová, otevř. výkop</t>
  </si>
  <si>
    <t>POL50001</t>
  </si>
  <si>
    <t>POL50002</t>
  </si>
  <si>
    <t>Geodetické zaměření</t>
  </si>
  <si>
    <t>POL50003</t>
  </si>
  <si>
    <t>Pol__0001</t>
  </si>
  <si>
    <t>RZ1</t>
  </si>
  <si>
    <t>Pol__0002</t>
  </si>
  <si>
    <t>RZ2</t>
  </si>
  <si>
    <t>Pol__0003</t>
  </si>
  <si>
    <t>RZ3</t>
  </si>
  <si>
    <t>Pol__0004</t>
  </si>
  <si>
    <t>RACK</t>
  </si>
  <si>
    <t>Pol__0005</t>
  </si>
  <si>
    <t>TYP2,UGR&lt;19, IP40, MIKROPRIZMATICKY KRYT, 35W, 4500lm, 600X600</t>
  </si>
  <si>
    <t>TYP6, VESTAVĚNÝ, DOWNLIGHT, IP20, 2300lm,23W, Ra80,3000K</t>
  </si>
  <si>
    <t>Pol__0007</t>
  </si>
  <si>
    <t>TYP7, DOWNLIGHT, IP20, 17W, 1800lm, Ra80, 3000K</t>
  </si>
  <si>
    <t>Pol__0008</t>
  </si>
  <si>
    <t>TYP3/DALI-IP40, MIKROPRIZMA KRYT, 49W, 5700lm, Ra80, 3000K,600x600</t>
  </si>
  <si>
    <t>Pol__0009</t>
  </si>
  <si>
    <t>TYP5, NO OSVĚTLENÍ, OPTIKA OTEVŘENÝ PROSTOR, IP20, 2,2W, 380lm, 6500k</t>
  </si>
  <si>
    <t>Pol__0010</t>
  </si>
  <si>
    <t>TYP1,LED NO , přisazené, 1W, 250lm, IP41</t>
  </si>
  <si>
    <t>Pol__0011</t>
  </si>
  <si>
    <t>TYP4, NO OSVĚTLENÍ, EXIT, 1W, IP65, 125lm,Ra80, 4000K</t>
  </si>
  <si>
    <t>NOUZOVÉ OSVĚTLENÍ S PIKTOGRAMEM, 8W, 3hod</t>
  </si>
  <si>
    <t>Pol__0013</t>
  </si>
  <si>
    <t>PŘISAZENÉ KRUHOVÉ LED SVÍTIDLO 26W, 3000lm, IP20</t>
  </si>
  <si>
    <t>NÁSTĚNNÉ SVĚTLO LED - KRUH 20-30cm, IP44, 20W</t>
  </si>
  <si>
    <t>Pol__0015</t>
  </si>
  <si>
    <t>NÁSTĚNNÉ SVĚTLO - LINIOVÉ 1200m, IP44, 32W</t>
  </si>
  <si>
    <t>Pol__0016</t>
  </si>
  <si>
    <t>NÁSTĚNNÉ SVÍTIDLO S INTEGROVANÝM ČIDLEM POHYBU IP44, 10W, NA FASÁDĚ</t>
  </si>
  <si>
    <t>KS</t>
  </si>
  <si>
    <t>Pol__0017</t>
  </si>
  <si>
    <t>NÁSTĚNNÉ SVĚTLO NA SCHODECH LED, 15-20W</t>
  </si>
  <si>
    <t>Pol__0018</t>
  </si>
  <si>
    <t>Trubka ohebná pr.25mm</t>
  </si>
  <si>
    <t>Pol__0019</t>
  </si>
  <si>
    <t>Krabice instalační</t>
  </si>
  <si>
    <t>Pol__0020</t>
  </si>
  <si>
    <t>Wago svorky</t>
  </si>
  <si>
    <t>Pol__0021</t>
  </si>
  <si>
    <t>VODIC CY 4 ZELENOZLUTY</t>
  </si>
  <si>
    <t>VODIC CY 6 ZELENOZLUTY</t>
  </si>
  <si>
    <t>VODIC CY 10 ZELENOZLUTY</t>
  </si>
  <si>
    <t>KABEL JYTY 2x1</t>
  </si>
  <si>
    <t>Pol__0025</t>
  </si>
  <si>
    <t>KABEL JYTY 4x1</t>
  </si>
  <si>
    <t>KABEL PRAFlaDur 2x 1,5</t>
  </si>
  <si>
    <t>KABEL CXKH-R-O 3x 1,5</t>
  </si>
  <si>
    <t>Pol__0028</t>
  </si>
  <si>
    <t>KABEL CXKH-R-J 3x 1,5</t>
  </si>
  <si>
    <t>Pol__0029</t>
  </si>
  <si>
    <t>KABEL CXKH-R-J 3x 2,5</t>
  </si>
  <si>
    <t>Pol__0030</t>
  </si>
  <si>
    <t>KABEL CXKH-R-O 5x 1,5</t>
  </si>
  <si>
    <t>Pol__0031</t>
  </si>
  <si>
    <t>KABEL CXKH-R-J 5x 1,5</t>
  </si>
  <si>
    <t>Pol__0032</t>
  </si>
  <si>
    <t>KABEL CXKH-R-J 5x 4</t>
  </si>
  <si>
    <t>KABEL CXKH-R-J 5x 10</t>
  </si>
  <si>
    <t>KABEL CXKH-R-J 4x25</t>
  </si>
  <si>
    <t>Pol__0035</t>
  </si>
  <si>
    <t>Vývod zakončený svorkovnicí</t>
  </si>
  <si>
    <t>Pol__0036</t>
  </si>
  <si>
    <t>Tlačítko total stop</t>
  </si>
  <si>
    <t>Pol__0037</t>
  </si>
  <si>
    <t>VYP.c.1  vč. krytky</t>
  </si>
  <si>
    <t>Pol__0038</t>
  </si>
  <si>
    <t>VYP.c.1  vč. krytky IP44</t>
  </si>
  <si>
    <t>Pol__0039</t>
  </si>
  <si>
    <t>VYP.c.5  vč. krytky</t>
  </si>
  <si>
    <t>Pol__0040</t>
  </si>
  <si>
    <t>VYP.c.6  vč. krytky</t>
  </si>
  <si>
    <t>Pol__0041</t>
  </si>
  <si>
    <t>VYP.c.7  vč. krytky</t>
  </si>
  <si>
    <t>Pol__0042</t>
  </si>
  <si>
    <t>Stmívač otočný</t>
  </si>
  <si>
    <t>Pol__0043</t>
  </si>
  <si>
    <t>Pohybové čidlo 360°</t>
  </si>
  <si>
    <t>Pol__0044</t>
  </si>
  <si>
    <t>Zásuvka jednonásobná s dětskou ochranou</t>
  </si>
  <si>
    <t>Pol__0045</t>
  </si>
  <si>
    <t>Zásuvka dvojitá s dětskou ochranou</t>
  </si>
  <si>
    <t>Pol__0046</t>
  </si>
  <si>
    <t>Zásuvka jednonásobná IP44 s dětskou ochranou</t>
  </si>
  <si>
    <t>Pol__0047</t>
  </si>
  <si>
    <t>Zásuvka dvojitá IP44 s dětskou ochranou</t>
  </si>
  <si>
    <t>Pol__0048</t>
  </si>
  <si>
    <t>Rámeček jednonásobný</t>
  </si>
  <si>
    <t>Pol__0049</t>
  </si>
  <si>
    <t>Autonomní detektor požáru</t>
  </si>
  <si>
    <t>Pol__0050</t>
  </si>
  <si>
    <t>Datová zásuvka</t>
  </si>
  <si>
    <t>Pol__0051</t>
  </si>
  <si>
    <t>UTP cat.6</t>
  </si>
  <si>
    <t>Pol__0052</t>
  </si>
  <si>
    <t>Videotelefon (1x tablo, 3x vnitřní jednotka vč. krabic a přílušenství, dveřní zámek)</t>
  </si>
  <si>
    <t>Pol__0053</t>
  </si>
  <si>
    <t>Prostorový termostat (dodávka UT)</t>
  </si>
  <si>
    <t>Pol__0054</t>
  </si>
  <si>
    <t>Ekvitermní čidlo (dodávka UT)</t>
  </si>
  <si>
    <t>Pol__0055</t>
  </si>
  <si>
    <t>Transformátor VZT 24V AC/DC</t>
  </si>
  <si>
    <t>Pol__0056</t>
  </si>
  <si>
    <t>Vypínač 3f 400V/3P/32A</t>
  </si>
  <si>
    <t>Pol__0057</t>
  </si>
  <si>
    <t>Vykroužení otvorů pro rozvodky, průrazy</t>
  </si>
  <si>
    <t>Pol__0058</t>
  </si>
  <si>
    <t>Vyřezání/vysekání drážek</t>
  </si>
  <si>
    <t>Pol__0059</t>
  </si>
  <si>
    <t>Hrubé zapravení drážek</t>
  </si>
  <si>
    <t>Pol__0060</t>
  </si>
  <si>
    <t>Podružný materiál</t>
  </si>
  <si>
    <t>Pol__0061</t>
  </si>
  <si>
    <t>Prořez</t>
  </si>
  <si>
    <t>Pol__0062</t>
  </si>
  <si>
    <t>Doprava</t>
  </si>
  <si>
    <t>Pol__0063</t>
  </si>
  <si>
    <t>Koordinace</t>
  </si>
  <si>
    <t>Pol__0064</t>
  </si>
  <si>
    <t>Výchozí revize</t>
  </si>
  <si>
    <t>Držák mezi střešní krokve</t>
  </si>
  <si>
    <t>Podpůrná trubka pro jímací tyč</t>
  </si>
  <si>
    <t>Průchodka střechou černá</t>
  </si>
  <si>
    <t>Vodič HVI long šedý</t>
  </si>
  <si>
    <t>Sada připojovacích prvků - vnější uložení</t>
  </si>
  <si>
    <t>Připojovací sada HVI vodiče</t>
  </si>
  <si>
    <t>Střešní držák vedení pro sedlové střechy</t>
  </si>
  <si>
    <t>Držák vedení pro montáž na stěnu</t>
  </si>
  <si>
    <t>Zkušební svorka 8-10/16 mm</t>
  </si>
  <si>
    <t>Číselný štítek 16mm</t>
  </si>
  <si>
    <t>Zaváděcí tyč 16/1000 mm</t>
  </si>
  <si>
    <t>Držák na stěnu 16mm</t>
  </si>
  <si>
    <t>Plastová podložka</t>
  </si>
  <si>
    <t>Křížová svorka pro zaváděcí tyče</t>
  </si>
  <si>
    <t>Zemnící pásek FeZn 30x4</t>
  </si>
  <si>
    <t>Drát FeZn 10</t>
  </si>
  <si>
    <t>MET</t>
  </si>
  <si>
    <t>Drobný instalační materiál</t>
  </si>
  <si>
    <t>00511 R</t>
  </si>
  <si>
    <t xml:space="preserve">Geodetické práce </t>
  </si>
  <si>
    <t>Soubor</t>
  </si>
  <si>
    <t>POL99_8</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</si>
  <si>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</si>
  <si>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</si>
  <si>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</si>
  <si>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</si>
  <si>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</si>
  <si>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</si>
  <si>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</si>
  <si>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</si>
  <si>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</si>
  <si>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</si>
  <si>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</si>
  <si>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</si>
  <si>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</si>
  <si>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</si>
  <si>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</si>
  <si>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002360852</t>
  </si>
  <si>
    <t>Pronájem ploch, zábor</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</si>
  <si>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</si>
  <si>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</si>
  <si>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</si>
  <si>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004111020R</t>
  </si>
  <si>
    <t xml:space="preserve">Vypracování projektové dokumentace </t>
  </si>
  <si>
    <t>-	Výrobní dokumentace všech oken a vstupních dveří včetně řešení jejich propojení s navazujícími konstrukcemi, včetně jejich vzorkování.</t>
  </si>
  <si>
    <t>-	Výrobní dokumentace všech vnitřních dveří a příslušných zárubní a kování včetně řešení jejich propojení s navazujícími konstrukcemi, včetně jejich vzorkování.</t>
  </si>
  <si>
    <t>-	Dodavatelská (výrobní a montážní) dokumentace dřevěných a ocelových konstrukcí, vč. kotvení zámečnických výrobků, včetně jejich vzorkování.</t>
  </si>
  <si>
    <t>-	Dodavatelská (výrobní a montážní) dokumentace ocelové pochozí lávky v půdním prostoru.</t>
  </si>
  <si>
    <t>-	Realizační dokumentace železobetonových konstrukcí.</t>
  </si>
  <si>
    <t>-	Spárořez prováděných dlažeb a obkladů (podlahy, stěny), včetně jejich vzorkování.</t>
  </si>
  <si>
    <t>-	Návrh a výrobní dokumentaci střešního záchytného a bezpečnostního systému.</t>
  </si>
  <si>
    <t>-	Výrobní dokumentace zámečnických výrobků včetně řešení jejich propojení s navazujícími konstrukcemi, včetně jejich vzorkování.</t>
  </si>
  <si>
    <t>-	Výrobní dokumentace atypických klempířských a zámečnických výrobků včetně řešení jejich propojení s navazujícími konstrukcemi, včetně jejich vzorkování.</t>
  </si>
  <si>
    <t>-	Vzorkování fasády.</t>
  </si>
  <si>
    <t>-	Úprava pozemku/terénní práce.</t>
  </si>
  <si>
    <t>-	Dokumentace mechanické sanace konstrukcí zdiva metodou jejich podřezání s vkládáním izolantu.</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</si>
  <si>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</si>
  <si>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</si>
  <si>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</si>
  <si>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005241010R</t>
  </si>
  <si>
    <t xml:space="preserve">Dokumentace skutečného provedení </t>
  </si>
  <si>
    <t>Náklady na vyhotovení dokumentace skutečného provedení stavby a její předání objednateli v požadované formě a požadovaném počtu.</t>
  </si>
  <si>
    <t>Na provedení jednotlivých dílčích částí konstrukce musí být vypracována realizační, dílenská či výrobní dokumentace, která bude odsouhlasena autorským dozorem, TDI a investorem před zhotovením díla (nosné konstrukce, zámečnické konstrukce, klempířské prvky, truhlářské práce, výkres spárořezů apod.). Projektant po zhotoviteli před realizací díla požaduje zpracování a předložení následující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</si>
</sst>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1"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165"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17" fillId="4" borderId="0" xfId="0" applyNumberFormat="1" applyFont="1" applyFill="1" applyAlignment="1" applyProtection="1">
      <alignment vertical="top" shrinkToFit="1"/>
      <protection locked="0"/>
    </xf>
    <xf numFmtId="165" fontId="22"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0" xfId="0" applyFont="1" applyAlignment="1">
      <alignment horizontal="left" vertical="top" wrapText="1"/>
    </xf>
    <xf numFmtId="0" fontId="19"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J12" sqref="J1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GTrUKInkFngZ7+g6tnsI2lo/WY/KLAVxgwLsx1W9nBA1+4wCtQWTxMxlDxu8HEwMigLKD45hgYnbPE0YTHT5FA==" saltValue="Jz2kHk9I253gZFscTmxvK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8"/>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7" t="s">
        <v>36</v>
      </c>
      <c r="B1" s="236" t="s">
        <v>41</v>
      </c>
      <c r="C1" s="237"/>
      <c r="D1" s="237"/>
      <c r="E1" s="237"/>
      <c r="F1" s="237"/>
      <c r="G1" s="237"/>
      <c r="H1" s="237"/>
      <c r="I1" s="237"/>
      <c r="J1" s="238"/>
    </row>
    <row r="2" spans="1:15" ht="36" customHeight="1" x14ac:dyDescent="0.2">
      <c r="A2" s="2"/>
      <c r="B2" s="76" t="s">
        <v>22</v>
      </c>
      <c r="C2" s="77"/>
      <c r="D2" s="78" t="s">
        <v>43</v>
      </c>
      <c r="E2" s="242" t="s">
        <v>44</v>
      </c>
      <c r="F2" s="243"/>
      <c r="G2" s="243"/>
      <c r="H2" s="243"/>
      <c r="I2" s="243"/>
      <c r="J2" s="244"/>
      <c r="O2" s="1"/>
    </row>
    <row r="3" spans="1:15" ht="27" hidden="1" customHeight="1" x14ac:dyDescent="0.2">
      <c r="A3" s="2"/>
      <c r="B3" s="79"/>
      <c r="C3" s="77"/>
      <c r="D3" s="80"/>
      <c r="E3" s="245"/>
      <c r="F3" s="246"/>
      <c r="G3" s="246"/>
      <c r="H3" s="246"/>
      <c r="I3" s="246"/>
      <c r="J3" s="247"/>
    </row>
    <row r="4" spans="1:15" ht="23.25" customHeight="1" x14ac:dyDescent="0.2">
      <c r="A4" s="2"/>
      <c r="B4" s="81"/>
      <c r="C4" s="82"/>
      <c r="D4" s="83"/>
      <c r="E4" s="226"/>
      <c r="F4" s="226"/>
      <c r="G4" s="226"/>
      <c r="H4" s="226"/>
      <c r="I4" s="226"/>
      <c r="J4" s="227"/>
    </row>
    <row r="5" spans="1:15" ht="24" customHeight="1" x14ac:dyDescent="0.2">
      <c r="A5" s="2"/>
      <c r="B5" s="31" t="s">
        <v>42</v>
      </c>
      <c r="D5" s="230"/>
      <c r="E5" s="231"/>
      <c r="F5" s="231"/>
      <c r="G5" s="231"/>
      <c r="H5" s="18" t="s">
        <v>40</v>
      </c>
      <c r="I5" s="22"/>
      <c r="J5" s="8"/>
    </row>
    <row r="6" spans="1:15" ht="15.75" customHeight="1" x14ac:dyDescent="0.2">
      <c r="A6" s="2"/>
      <c r="B6" s="28"/>
      <c r="C6" s="55"/>
      <c r="D6" s="232"/>
      <c r="E6" s="233"/>
      <c r="F6" s="233"/>
      <c r="G6" s="233"/>
      <c r="H6" s="18" t="s">
        <v>34</v>
      </c>
      <c r="I6" s="22"/>
      <c r="J6" s="8"/>
    </row>
    <row r="7" spans="1:15" ht="15.75" customHeight="1" x14ac:dyDescent="0.2">
      <c r="A7" s="2"/>
      <c r="B7" s="29"/>
      <c r="C7" s="56"/>
      <c r="D7" s="53"/>
      <c r="E7" s="234"/>
      <c r="F7" s="235"/>
      <c r="G7" s="23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9"/>
      <c r="E11" s="249"/>
      <c r="F11" s="249"/>
      <c r="G11" s="249"/>
      <c r="H11" s="18" t="s">
        <v>40</v>
      </c>
      <c r="I11" s="84"/>
      <c r="J11" s="8"/>
    </row>
    <row r="12" spans="1:15" ht="15.75" customHeight="1" x14ac:dyDescent="0.2">
      <c r="A12" s="2"/>
      <c r="B12" s="28"/>
      <c r="C12" s="55"/>
      <c r="D12" s="225"/>
      <c r="E12" s="225"/>
      <c r="F12" s="225"/>
      <c r="G12" s="225"/>
      <c r="H12" s="18" t="s">
        <v>34</v>
      </c>
      <c r="I12" s="84"/>
      <c r="J12" s="8"/>
    </row>
    <row r="13" spans="1:15" ht="15.75" customHeight="1" x14ac:dyDescent="0.2">
      <c r="A13" s="2"/>
      <c r="B13" s="29"/>
      <c r="C13" s="56"/>
      <c r="D13" s="85"/>
      <c r="E13" s="228"/>
      <c r="F13" s="229"/>
      <c r="G13" s="22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8"/>
      <c r="F15" s="248"/>
      <c r="G15" s="250"/>
      <c r="H15" s="250"/>
      <c r="I15" s="250" t="s">
        <v>29</v>
      </c>
      <c r="J15" s="251"/>
    </row>
    <row r="16" spans="1:15" ht="23.25" customHeight="1" x14ac:dyDescent="0.2">
      <c r="A16" s="139" t="s">
        <v>24</v>
      </c>
      <c r="B16" s="38" t="s">
        <v>24</v>
      </c>
      <c r="C16" s="62"/>
      <c r="D16" s="63"/>
      <c r="E16" s="214"/>
      <c r="F16" s="215"/>
      <c r="G16" s="214"/>
      <c r="H16" s="215"/>
      <c r="I16" s="214">
        <f>SUMIF(F140:F204,A16,I140:I204)+SUMIF(F140:F204,"PSU",I140:I204)</f>
        <v>0</v>
      </c>
      <c r="J16" s="216"/>
    </row>
    <row r="17" spans="1:10" ht="23.25" customHeight="1" x14ac:dyDescent="0.2">
      <c r="A17" s="139" t="s">
        <v>25</v>
      </c>
      <c r="B17" s="38" t="s">
        <v>25</v>
      </c>
      <c r="C17" s="62"/>
      <c r="D17" s="63"/>
      <c r="E17" s="214"/>
      <c r="F17" s="215"/>
      <c r="G17" s="214"/>
      <c r="H17" s="215"/>
      <c r="I17" s="214">
        <f>SUMIF(F140:F204,A17,I140:I204)</f>
        <v>0</v>
      </c>
      <c r="J17" s="216"/>
    </row>
    <row r="18" spans="1:10" ht="23.25" customHeight="1" x14ac:dyDescent="0.2">
      <c r="A18" s="139" t="s">
        <v>26</v>
      </c>
      <c r="B18" s="38" t="s">
        <v>26</v>
      </c>
      <c r="C18" s="62"/>
      <c r="D18" s="63"/>
      <c r="E18" s="214"/>
      <c r="F18" s="215"/>
      <c r="G18" s="214"/>
      <c r="H18" s="215"/>
      <c r="I18" s="214">
        <f>SUMIF(F140:F204,A18,I140:I204)</f>
        <v>0</v>
      </c>
      <c r="J18" s="216"/>
    </row>
    <row r="19" spans="1:10" ht="23.25" customHeight="1" x14ac:dyDescent="0.2">
      <c r="A19" s="139" t="s">
        <v>246</v>
      </c>
      <c r="B19" s="38" t="s">
        <v>27</v>
      </c>
      <c r="C19" s="62"/>
      <c r="D19" s="63"/>
      <c r="E19" s="214"/>
      <c r="F19" s="215"/>
      <c r="G19" s="214"/>
      <c r="H19" s="215"/>
      <c r="I19" s="214">
        <f>SUMIF(F140:F204,A19,I140:I204)</f>
        <v>0</v>
      </c>
      <c r="J19" s="216"/>
    </row>
    <row r="20" spans="1:10" ht="23.25" customHeight="1" x14ac:dyDescent="0.2">
      <c r="A20" s="139" t="s">
        <v>247</v>
      </c>
      <c r="B20" s="38" t="s">
        <v>28</v>
      </c>
      <c r="C20" s="62"/>
      <c r="D20" s="63"/>
      <c r="E20" s="214"/>
      <c r="F20" s="215"/>
      <c r="G20" s="214"/>
      <c r="H20" s="215"/>
      <c r="I20" s="214">
        <f>SUMIF(F140:F204,A20,I140:I204)</f>
        <v>0</v>
      </c>
      <c r="J20" s="216"/>
    </row>
    <row r="21" spans="1:10" ht="23.25" customHeight="1" x14ac:dyDescent="0.2">
      <c r="A21" s="2"/>
      <c r="B21" s="48" t="s">
        <v>29</v>
      </c>
      <c r="C21" s="64"/>
      <c r="D21" s="65"/>
      <c r="E21" s="217"/>
      <c r="F21" s="252"/>
      <c r="G21" s="217"/>
      <c r="H21" s="252"/>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2">
        <f>ZakladDPHSniVypocet</f>
        <v>0</v>
      </c>
      <c r="H23" s="213"/>
      <c r="I23" s="213"/>
      <c r="J23" s="40" t="str">
        <f t="shared" ref="J23:J28" si="0">Mena</f>
        <v>CZK</v>
      </c>
    </row>
    <row r="24" spans="1:10" ht="23.25" customHeight="1" x14ac:dyDescent="0.2">
      <c r="A24" s="2">
        <f>(A23-INT(A23))*100</f>
        <v>0</v>
      </c>
      <c r="B24" s="38" t="s">
        <v>13</v>
      </c>
      <c r="C24" s="62"/>
      <c r="D24" s="63"/>
      <c r="E24" s="67">
        <f>SazbaDPH1</f>
        <v>15</v>
      </c>
      <c r="F24" s="39" t="s">
        <v>0</v>
      </c>
      <c r="G24" s="210">
        <f>A23</f>
        <v>0</v>
      </c>
      <c r="H24" s="211"/>
      <c r="I24" s="211"/>
      <c r="J24" s="40" t="str">
        <f t="shared" si="0"/>
        <v>CZK</v>
      </c>
    </row>
    <row r="25" spans="1:10" ht="23.25" customHeight="1" x14ac:dyDescent="0.2">
      <c r="A25" s="2">
        <f>ZakladDPHZakl*SazbaDPH2/100</f>
        <v>0</v>
      </c>
      <c r="B25" s="38" t="s">
        <v>14</v>
      </c>
      <c r="C25" s="62"/>
      <c r="D25" s="63"/>
      <c r="E25" s="67">
        <v>21</v>
      </c>
      <c r="F25" s="39" t="s">
        <v>0</v>
      </c>
      <c r="G25" s="212">
        <f>ZakladDPHZaklVypocet</f>
        <v>0</v>
      </c>
      <c r="H25" s="213"/>
      <c r="I25" s="213"/>
      <c r="J25" s="40" t="str">
        <f t="shared" si="0"/>
        <v>CZK</v>
      </c>
    </row>
    <row r="26" spans="1:10" ht="23.25" customHeight="1" x14ac:dyDescent="0.2">
      <c r="A26" s="2">
        <f>(A25-INT(A25))*100</f>
        <v>0</v>
      </c>
      <c r="B26" s="32" t="s">
        <v>15</v>
      </c>
      <c r="C26" s="68"/>
      <c r="D26" s="54"/>
      <c r="E26" s="69">
        <f>SazbaDPH2</f>
        <v>21</v>
      </c>
      <c r="F26" s="30" t="s">
        <v>0</v>
      </c>
      <c r="G26" s="239">
        <f>A25</f>
        <v>0</v>
      </c>
      <c r="H26" s="240"/>
      <c r="I26" s="240"/>
      <c r="J26" s="37" t="str">
        <f t="shared" si="0"/>
        <v>CZK</v>
      </c>
    </row>
    <row r="27" spans="1:10" ht="23.25" customHeight="1" thickBot="1" x14ac:dyDescent="0.25">
      <c r="A27" s="2">
        <f>ZakladDPHSni+DPHSni+ZakladDPHZakl+DPHZakl</f>
        <v>0</v>
      </c>
      <c r="B27" s="31" t="s">
        <v>4</v>
      </c>
      <c r="C27" s="70"/>
      <c r="D27" s="71"/>
      <c r="E27" s="70"/>
      <c r="F27" s="16"/>
      <c r="G27" s="241">
        <f>CenaCelkem-(ZakladDPHSni+DPHSni+ZakladDPHZakl+DPHZakl)</f>
        <v>0</v>
      </c>
      <c r="H27" s="241"/>
      <c r="I27" s="241"/>
      <c r="J27" s="41" t="str">
        <f t="shared" si="0"/>
        <v>CZK</v>
      </c>
    </row>
    <row r="28" spans="1:10" ht="27.75" hidden="1" customHeight="1" thickBot="1" x14ac:dyDescent="0.25">
      <c r="A28" s="2"/>
      <c r="B28" s="111" t="s">
        <v>23</v>
      </c>
      <c r="C28" s="112"/>
      <c r="D28" s="112"/>
      <c r="E28" s="113"/>
      <c r="F28" s="114"/>
      <c r="G28" s="220">
        <f>ZakladDPHSniVypocet+ZakladDPHZaklVypocet</f>
        <v>0</v>
      </c>
      <c r="H28" s="220"/>
      <c r="I28" s="220"/>
      <c r="J28" s="115" t="str">
        <f t="shared" si="0"/>
        <v>CZK</v>
      </c>
    </row>
    <row r="29" spans="1:10" ht="27.75" customHeight="1" thickBot="1" x14ac:dyDescent="0.25">
      <c r="A29" s="2">
        <f>(A27-INT(A27))*100</f>
        <v>0</v>
      </c>
      <c r="B29" s="111" t="s">
        <v>35</v>
      </c>
      <c r="C29" s="116"/>
      <c r="D29" s="116"/>
      <c r="E29" s="116"/>
      <c r="F29" s="117"/>
      <c r="G29" s="219">
        <f>A27</f>
        <v>0</v>
      </c>
      <c r="H29" s="219"/>
      <c r="I29" s="219"/>
      <c r="J29" s="118" t="s">
        <v>68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45</v>
      </c>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204"/>
      <c r="D39" s="204"/>
      <c r="E39" s="204"/>
      <c r="F39" s="98">
        <f>'01 01 Pol'!AE719+'01 02 Pol'!AE2929+'01 03 Pol'!AE118+'01 04 Pol'!AE65+'01 05 Pol'!AE59+'01 06 Pol'!AE54+'01 07 Pol'!AE78+'01 08 Pol'!AE28+'01 09 Pol'!AE43</f>
        <v>0</v>
      </c>
      <c r="G39" s="99">
        <f>'01 01 Pol'!AF719+'01 02 Pol'!AF2929+'01 03 Pol'!AF118+'01 04 Pol'!AF65+'01 05 Pol'!AF59+'01 06 Pol'!AF54+'01 07 Pol'!AF78+'01 08 Pol'!AF28+'01 09 Pol'!AF43</f>
        <v>0</v>
      </c>
      <c r="H39" s="100">
        <f t="shared" ref="H39:H50" si="1">(F39*SazbaDPH1/100)+(G39*SazbaDPH2/100)</f>
        <v>0</v>
      </c>
      <c r="I39" s="100">
        <f>F39+G39+H39</f>
        <v>0</v>
      </c>
      <c r="J39" s="101" t="str">
        <f>IF(_xlfn.SINGLE(CenaCelkemVypocet)=0,"",I39/_xlfn.SINGLE(CenaCelkemVypocet)*100)</f>
        <v/>
      </c>
    </row>
    <row r="40" spans="1:10" ht="25.5" customHeight="1" x14ac:dyDescent="0.2">
      <c r="A40" s="87">
        <v>2</v>
      </c>
      <c r="B40" s="102"/>
      <c r="C40" s="208" t="s">
        <v>47</v>
      </c>
      <c r="D40" s="208"/>
      <c r="E40" s="208"/>
      <c r="F40" s="103"/>
      <c r="G40" s="104"/>
      <c r="H40" s="104">
        <f t="shared" si="1"/>
        <v>0</v>
      </c>
      <c r="I40" s="104"/>
      <c r="J40" s="105"/>
    </row>
    <row r="41" spans="1:10" ht="25.5" customHeight="1" x14ac:dyDescent="0.2">
      <c r="A41" s="87">
        <v>2</v>
      </c>
      <c r="B41" s="102" t="s">
        <v>48</v>
      </c>
      <c r="C41" s="208" t="s">
        <v>49</v>
      </c>
      <c r="D41" s="208"/>
      <c r="E41" s="208"/>
      <c r="F41" s="103">
        <f>'01 01 Pol'!AE719+'01 02 Pol'!AE2929+'01 03 Pol'!AE118+'01 04 Pol'!AE65+'01 05 Pol'!AE59+'01 06 Pol'!AE54+'01 07 Pol'!AE78+'01 08 Pol'!AE28+'01 09 Pol'!AE43</f>
        <v>0</v>
      </c>
      <c r="G41" s="104">
        <f>'01 01 Pol'!AF719+'01 02 Pol'!AF2929+'01 03 Pol'!AF118+'01 04 Pol'!AF65+'01 05 Pol'!AF59+'01 06 Pol'!AF54+'01 07 Pol'!AF78+'01 08 Pol'!AF28+'01 09 Pol'!AF43</f>
        <v>0</v>
      </c>
      <c r="H41" s="104">
        <f t="shared" si="1"/>
        <v>0</v>
      </c>
      <c r="I41" s="104">
        <f t="shared" ref="I41:I50" si="2">F41+G41+H41</f>
        <v>0</v>
      </c>
      <c r="J41" s="105" t="str">
        <f t="shared" ref="J41:J50" si="3">IF(_xlfn.SINGLE(CenaCelkemVypocet)=0,"",I41/_xlfn.SINGLE(CenaCelkemVypocet)*100)</f>
        <v/>
      </c>
    </row>
    <row r="42" spans="1:10" ht="25.5" customHeight="1" x14ac:dyDescent="0.2">
      <c r="A42" s="87">
        <v>3</v>
      </c>
      <c r="B42" s="106" t="s">
        <v>48</v>
      </c>
      <c r="C42" s="204" t="s">
        <v>50</v>
      </c>
      <c r="D42" s="204"/>
      <c r="E42" s="204"/>
      <c r="F42" s="107">
        <f>'01 01 Pol'!AE719</f>
        <v>0</v>
      </c>
      <c r="G42" s="100">
        <f>'01 01 Pol'!AF719</f>
        <v>0</v>
      </c>
      <c r="H42" s="100">
        <f t="shared" si="1"/>
        <v>0</v>
      </c>
      <c r="I42" s="100">
        <f t="shared" si="2"/>
        <v>0</v>
      </c>
      <c r="J42" s="101" t="str">
        <f t="shared" si="3"/>
        <v/>
      </c>
    </row>
    <row r="43" spans="1:10" ht="25.5" customHeight="1" x14ac:dyDescent="0.2">
      <c r="A43" s="87">
        <v>3</v>
      </c>
      <c r="B43" s="106" t="s">
        <v>51</v>
      </c>
      <c r="C43" s="204" t="s">
        <v>52</v>
      </c>
      <c r="D43" s="204"/>
      <c r="E43" s="204"/>
      <c r="F43" s="107">
        <f>'01 02 Pol'!AE2929</f>
        <v>0</v>
      </c>
      <c r="G43" s="100">
        <f>'01 02 Pol'!AF2929</f>
        <v>0</v>
      </c>
      <c r="H43" s="100">
        <f t="shared" si="1"/>
        <v>0</v>
      </c>
      <c r="I43" s="100">
        <f t="shared" si="2"/>
        <v>0</v>
      </c>
      <c r="J43" s="101" t="str">
        <f t="shared" si="3"/>
        <v/>
      </c>
    </row>
    <row r="44" spans="1:10" ht="25.5" customHeight="1" x14ac:dyDescent="0.2">
      <c r="A44" s="87">
        <v>3</v>
      </c>
      <c r="B44" s="106" t="s">
        <v>53</v>
      </c>
      <c r="C44" s="204" t="s">
        <v>54</v>
      </c>
      <c r="D44" s="204"/>
      <c r="E44" s="204"/>
      <c r="F44" s="107">
        <f>'01 03 Pol'!AE118</f>
        <v>0</v>
      </c>
      <c r="G44" s="100">
        <f>'01 03 Pol'!AF118</f>
        <v>0</v>
      </c>
      <c r="H44" s="100">
        <f t="shared" si="1"/>
        <v>0</v>
      </c>
      <c r="I44" s="100">
        <f t="shared" si="2"/>
        <v>0</v>
      </c>
      <c r="J44" s="101" t="str">
        <f t="shared" si="3"/>
        <v/>
      </c>
    </row>
    <row r="45" spans="1:10" ht="25.5" customHeight="1" x14ac:dyDescent="0.2">
      <c r="A45" s="87">
        <v>3</v>
      </c>
      <c r="B45" s="106" t="s">
        <v>55</v>
      </c>
      <c r="C45" s="204" t="s">
        <v>56</v>
      </c>
      <c r="D45" s="204"/>
      <c r="E45" s="204"/>
      <c r="F45" s="107">
        <f>'01 04 Pol'!AE65</f>
        <v>0</v>
      </c>
      <c r="G45" s="100">
        <f>'01 04 Pol'!AF65</f>
        <v>0</v>
      </c>
      <c r="H45" s="100">
        <f t="shared" si="1"/>
        <v>0</v>
      </c>
      <c r="I45" s="100">
        <f t="shared" si="2"/>
        <v>0</v>
      </c>
      <c r="J45" s="101" t="str">
        <f t="shared" si="3"/>
        <v/>
      </c>
    </row>
    <row r="46" spans="1:10" ht="25.5" customHeight="1" x14ac:dyDescent="0.2">
      <c r="A46" s="87">
        <v>3</v>
      </c>
      <c r="B46" s="106" t="s">
        <v>57</v>
      </c>
      <c r="C46" s="204" t="s">
        <v>58</v>
      </c>
      <c r="D46" s="204"/>
      <c r="E46" s="204"/>
      <c r="F46" s="107">
        <f>'01 05 Pol'!AE59</f>
        <v>0</v>
      </c>
      <c r="G46" s="100">
        <f>'01 05 Pol'!AF59</f>
        <v>0</v>
      </c>
      <c r="H46" s="100">
        <f t="shared" si="1"/>
        <v>0</v>
      </c>
      <c r="I46" s="100">
        <f t="shared" si="2"/>
        <v>0</v>
      </c>
      <c r="J46" s="101" t="str">
        <f t="shared" si="3"/>
        <v/>
      </c>
    </row>
    <row r="47" spans="1:10" ht="25.5" customHeight="1" x14ac:dyDescent="0.2">
      <c r="A47" s="87">
        <v>3</v>
      </c>
      <c r="B47" s="106" t="s">
        <v>59</v>
      </c>
      <c r="C47" s="204" t="s">
        <v>60</v>
      </c>
      <c r="D47" s="204"/>
      <c r="E47" s="204"/>
      <c r="F47" s="107">
        <f>'01 06 Pol'!AE54</f>
        <v>0</v>
      </c>
      <c r="G47" s="100">
        <f>'01 06 Pol'!AF54</f>
        <v>0</v>
      </c>
      <c r="H47" s="100">
        <f t="shared" si="1"/>
        <v>0</v>
      </c>
      <c r="I47" s="100">
        <f t="shared" si="2"/>
        <v>0</v>
      </c>
      <c r="J47" s="101" t="str">
        <f t="shared" si="3"/>
        <v/>
      </c>
    </row>
    <row r="48" spans="1:10" ht="25.5" customHeight="1" x14ac:dyDescent="0.2">
      <c r="A48" s="87">
        <v>3</v>
      </c>
      <c r="B48" s="106" t="s">
        <v>61</v>
      </c>
      <c r="C48" s="204" t="s">
        <v>62</v>
      </c>
      <c r="D48" s="204"/>
      <c r="E48" s="204"/>
      <c r="F48" s="107">
        <f>'01 07 Pol'!AE78</f>
        <v>0</v>
      </c>
      <c r="G48" s="100">
        <f>'01 07 Pol'!AF78</f>
        <v>0</v>
      </c>
      <c r="H48" s="100">
        <f t="shared" si="1"/>
        <v>0</v>
      </c>
      <c r="I48" s="100">
        <f t="shared" si="2"/>
        <v>0</v>
      </c>
      <c r="J48" s="101" t="str">
        <f t="shared" si="3"/>
        <v/>
      </c>
    </row>
    <row r="49" spans="1:52" ht="25.5" customHeight="1" x14ac:dyDescent="0.2">
      <c r="A49" s="87">
        <v>3</v>
      </c>
      <c r="B49" s="106" t="s">
        <v>63</v>
      </c>
      <c r="C49" s="204" t="s">
        <v>64</v>
      </c>
      <c r="D49" s="204"/>
      <c r="E49" s="204"/>
      <c r="F49" s="107">
        <f>'01 08 Pol'!AE28</f>
        <v>0</v>
      </c>
      <c r="G49" s="100">
        <f>'01 08 Pol'!AF28</f>
        <v>0</v>
      </c>
      <c r="H49" s="100">
        <f t="shared" si="1"/>
        <v>0</v>
      </c>
      <c r="I49" s="100">
        <f t="shared" si="2"/>
        <v>0</v>
      </c>
      <c r="J49" s="101" t="str">
        <f t="shared" si="3"/>
        <v/>
      </c>
    </row>
    <row r="50" spans="1:52" ht="25.5" customHeight="1" x14ac:dyDescent="0.2">
      <c r="A50" s="87">
        <v>3</v>
      </c>
      <c r="B50" s="106" t="s">
        <v>65</v>
      </c>
      <c r="C50" s="204" t="s">
        <v>66</v>
      </c>
      <c r="D50" s="204"/>
      <c r="E50" s="204"/>
      <c r="F50" s="107">
        <f>'01 09 Pol'!AE43</f>
        <v>0</v>
      </c>
      <c r="G50" s="100">
        <f>'01 09 Pol'!AF43</f>
        <v>0</v>
      </c>
      <c r="H50" s="100">
        <f t="shared" si="1"/>
        <v>0</v>
      </c>
      <c r="I50" s="100">
        <f t="shared" si="2"/>
        <v>0</v>
      </c>
      <c r="J50" s="101" t="str">
        <f t="shared" si="3"/>
        <v/>
      </c>
    </row>
    <row r="51" spans="1:52" ht="25.5" customHeight="1" x14ac:dyDescent="0.2">
      <c r="A51" s="87"/>
      <c r="B51" s="205" t="s">
        <v>67</v>
      </c>
      <c r="C51" s="206"/>
      <c r="D51" s="206"/>
      <c r="E51" s="207"/>
      <c r="F51" s="108">
        <f>SUMIF(A39:A50,"=1",F39:F50)</f>
        <v>0</v>
      </c>
      <c r="G51" s="109">
        <f>SUMIF(A39:A50,"=1",G39:G50)</f>
        <v>0</v>
      </c>
      <c r="H51" s="109">
        <f>SUMIF(A39:A50,"=1",H39:H50)</f>
        <v>0</v>
      </c>
      <c r="I51" s="109">
        <f>SUMIF(A39:A50,"=1",I39:I50)</f>
        <v>0</v>
      </c>
      <c r="J51" s="110">
        <f>SUMIF(A39:A50,"=1",J39:J50)</f>
        <v>0</v>
      </c>
    </row>
    <row r="53" spans="1:52" x14ac:dyDescent="0.2">
      <c r="A53" t="s">
        <v>69</v>
      </c>
      <c r="B53" t="s">
        <v>70</v>
      </c>
    </row>
    <row r="54" spans="1:52" x14ac:dyDescent="0.2">
      <c r="B54" s="203" t="s">
        <v>71</v>
      </c>
      <c r="C54" s="203"/>
      <c r="D54" s="203"/>
      <c r="E54" s="203"/>
      <c r="F54" s="203"/>
      <c r="G54" s="203"/>
      <c r="H54" s="203"/>
      <c r="I54" s="203"/>
      <c r="J54" s="203"/>
      <c r="AZ54" s="119" t="str">
        <f>B54</f>
        <v>1. PODMÍNKY PRO ZPRACOVÁNÍ NABÍDKOVÉ CENY</v>
      </c>
    </row>
    <row r="56" spans="1:52" x14ac:dyDescent="0.2">
      <c r="B56" s="203" t="s">
        <v>72</v>
      </c>
      <c r="C56" s="203"/>
      <c r="D56" s="203"/>
      <c r="E56" s="203"/>
      <c r="F56" s="203"/>
      <c r="G56" s="203"/>
      <c r="H56" s="203"/>
      <c r="I56" s="203"/>
      <c r="J56" s="203"/>
      <c r="AZ56" s="119" t="str">
        <f>B56</f>
        <v xml:space="preserve">        Preambule</v>
      </c>
    </row>
    <row r="58" spans="1:52" ht="51" x14ac:dyDescent="0.2">
      <c r="B58" s="203" t="s">
        <v>73</v>
      </c>
      <c r="C58" s="203"/>
      <c r="D58" s="203"/>
      <c r="E58" s="203"/>
      <c r="F58" s="203"/>
      <c r="G58" s="203"/>
      <c r="H58" s="203"/>
      <c r="I58" s="203"/>
      <c r="J58" s="203"/>
      <c r="AZ58" s="119" t="str">
        <f>B58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9" spans="1:52" ht="51" x14ac:dyDescent="0.2">
      <c r="B59" s="203" t="s">
        <v>74</v>
      </c>
      <c r="C59" s="203"/>
      <c r="D59" s="203"/>
      <c r="E59" s="203"/>
      <c r="F59" s="203"/>
      <c r="G59" s="203"/>
      <c r="H59" s="203"/>
      <c r="I59" s="203"/>
      <c r="J59" s="203"/>
      <c r="AZ59" s="119" t="str">
        <f>B59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1" spans="1:52" x14ac:dyDescent="0.2">
      <c r="B61" s="203" t="s">
        <v>75</v>
      </c>
      <c r="C61" s="203"/>
      <c r="D61" s="203"/>
      <c r="E61" s="203"/>
      <c r="F61" s="203"/>
      <c r="G61" s="203"/>
      <c r="H61" s="203"/>
      <c r="I61" s="203"/>
      <c r="J61" s="203"/>
      <c r="AZ61" s="119" t="str">
        <f>B61</f>
        <v xml:space="preserve">        Vymezení některých pojmů</v>
      </c>
    </row>
    <row r="64" spans="1:52" x14ac:dyDescent="0.2">
      <c r="B64" s="203" t="s">
        <v>76</v>
      </c>
      <c r="C64" s="203"/>
      <c r="D64" s="203"/>
      <c r="E64" s="203"/>
      <c r="F64" s="203"/>
      <c r="G64" s="203"/>
      <c r="H64" s="203"/>
      <c r="I64" s="203"/>
      <c r="J64" s="203"/>
      <c r="AZ64" s="119" t="str">
        <f t="shared" ref="AZ64:AZ69" si="4">B64</f>
        <v>Pro účely zpracování nabídkové ceny se jsou použity některé pojmy, pod kterými se rozumí:</v>
      </c>
    </row>
    <row r="65" spans="2:52" ht="38.25" x14ac:dyDescent="0.2">
      <c r="B65" s="203" t="s">
        <v>77</v>
      </c>
      <c r="C65" s="203"/>
      <c r="D65" s="203"/>
      <c r="E65" s="203"/>
      <c r="F65" s="203"/>
      <c r="G65" s="203"/>
      <c r="H65" s="203"/>
      <c r="I65" s="203"/>
      <c r="J65" s="203"/>
      <c r="AZ65"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6" spans="2:52" ht="38.25" x14ac:dyDescent="0.2">
      <c r="B66" s="203" t="s">
        <v>78</v>
      </c>
      <c r="C66" s="203"/>
      <c r="D66" s="203"/>
      <c r="E66" s="203"/>
      <c r="F66" s="203"/>
      <c r="G66" s="203"/>
      <c r="H66" s="203"/>
      <c r="I66" s="203"/>
      <c r="J66" s="203"/>
      <c r="AZ66"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2:52" ht="51" x14ac:dyDescent="0.2">
      <c r="B67" s="203" t="s">
        <v>79</v>
      </c>
      <c r="C67" s="203"/>
      <c r="D67" s="203"/>
      <c r="E67" s="203"/>
      <c r="F67" s="203"/>
      <c r="G67" s="203"/>
      <c r="H67" s="203"/>
      <c r="I67" s="203"/>
      <c r="J67" s="203"/>
      <c r="AZ67"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2:52" ht="76.5" x14ac:dyDescent="0.2">
      <c r="B68" s="203" t="s">
        <v>80</v>
      </c>
      <c r="C68" s="203"/>
      <c r="D68" s="203"/>
      <c r="E68" s="203"/>
      <c r="F68" s="203"/>
      <c r="G68" s="203"/>
      <c r="H68" s="203"/>
      <c r="I68" s="203"/>
      <c r="J68" s="203"/>
      <c r="AZ68"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9" spans="2:52" ht="51" x14ac:dyDescent="0.2">
      <c r="B69" s="203" t="s">
        <v>81</v>
      </c>
      <c r="C69" s="203"/>
      <c r="D69" s="203"/>
      <c r="E69" s="203"/>
      <c r="F69" s="203"/>
      <c r="G69" s="203"/>
      <c r="H69" s="203"/>
      <c r="I69" s="203"/>
      <c r="J69" s="203"/>
      <c r="AZ69"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1" spans="2:52" x14ac:dyDescent="0.2">
      <c r="B71" s="203" t="s">
        <v>82</v>
      </c>
      <c r="C71" s="203"/>
      <c r="D71" s="203"/>
      <c r="E71" s="203"/>
      <c r="F71" s="203"/>
      <c r="G71" s="203"/>
      <c r="H71" s="203"/>
      <c r="I71" s="203"/>
      <c r="J71" s="203"/>
      <c r="AZ71" s="119" t="str">
        <f>B71</f>
        <v xml:space="preserve">        Cenová soustava</v>
      </c>
    </row>
    <row r="73" spans="2:52" x14ac:dyDescent="0.2">
      <c r="B73" s="203" t="s">
        <v>83</v>
      </c>
      <c r="C73" s="203"/>
      <c r="D73" s="203"/>
      <c r="E73" s="203"/>
      <c r="F73" s="203"/>
      <c r="G73" s="203"/>
      <c r="H73" s="203"/>
      <c r="I73" s="203"/>
      <c r="J73" s="203"/>
      <c r="AZ73" s="119" t="str">
        <f>B73</f>
        <v xml:space="preserve">        Použitá cenová soustava</v>
      </c>
    </row>
    <row r="74" spans="2:52" ht="38.25" x14ac:dyDescent="0.2">
      <c r="B74" s="203" t="s">
        <v>84</v>
      </c>
      <c r="C74" s="203"/>
      <c r="D74" s="203"/>
      <c r="E74" s="203"/>
      <c r="F74" s="203"/>
      <c r="G74" s="203"/>
      <c r="H74" s="203"/>
      <c r="I74" s="203"/>
      <c r="J74" s="203"/>
      <c r="AZ74" s="119" t="str">
        <f>B74</f>
        <v>Soupisy stavebních prací, dodávek a služeb jsou zpracovány s použitím cenové soustavy zpracované společností RTS, a.s.. Položky z cenové soustavy mají uveden odkaz na cenovou soustavu včetně označení příslušného ceníku.</v>
      </c>
    </row>
    <row r="76" spans="2:52" x14ac:dyDescent="0.2">
      <c r="B76" s="203" t="s">
        <v>85</v>
      </c>
      <c r="C76" s="203"/>
      <c r="D76" s="203"/>
      <c r="E76" s="203"/>
      <c r="F76" s="203"/>
      <c r="G76" s="203"/>
      <c r="H76" s="203"/>
      <c r="I76" s="203"/>
      <c r="J76" s="203"/>
      <c r="AZ76" s="119" t="str">
        <f>B76</f>
        <v xml:space="preserve">        Technické podmínky</v>
      </c>
    </row>
    <row r="77" spans="2:52" ht="38.25" x14ac:dyDescent="0.2">
      <c r="B77" s="203" t="s">
        <v>86</v>
      </c>
      <c r="C77" s="203"/>
      <c r="D77" s="203"/>
      <c r="E77" s="203"/>
      <c r="F77" s="203"/>
      <c r="G77" s="203"/>
      <c r="H77" s="203"/>
      <c r="I77" s="203"/>
      <c r="J77" s="203"/>
      <c r="AZ77" s="119"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9" spans="2:52" x14ac:dyDescent="0.2">
      <c r="B79" s="203" t="s">
        <v>87</v>
      </c>
      <c r="C79" s="203"/>
      <c r="D79" s="203"/>
      <c r="E79" s="203"/>
      <c r="F79" s="203"/>
      <c r="G79" s="203"/>
      <c r="H79" s="203"/>
      <c r="I79" s="203"/>
      <c r="J79" s="203"/>
      <c r="AZ79" s="119" t="str">
        <f>B79</f>
        <v>Individuální položky</v>
      </c>
    </row>
    <row r="80" spans="2:52" ht="38.25" x14ac:dyDescent="0.2">
      <c r="B80" s="203" t="s">
        <v>88</v>
      </c>
      <c r="C80" s="203"/>
      <c r="D80" s="203"/>
      <c r="E80" s="203"/>
      <c r="F80" s="203"/>
      <c r="G80" s="203"/>
      <c r="H80" s="203"/>
      <c r="I80" s="203"/>
      <c r="J80" s="203"/>
      <c r="AZ80" s="119" t="str">
        <f>B80</f>
        <v>Položky soupisu prací, které cenová soustava neobsahuje, jsou označeny popisem „vlastní“. Pro tyto položky jsou cenové a technické podmínky definovány jejich popisem, případně odkazem na konkrétní část příslušné dokumentace.</v>
      </c>
    </row>
    <row r="82" spans="2:52" x14ac:dyDescent="0.2">
      <c r="B82" s="203" t="s">
        <v>89</v>
      </c>
      <c r="C82" s="203"/>
      <c r="D82" s="203"/>
      <c r="E82" s="203"/>
      <c r="F82" s="203"/>
      <c r="G82" s="203"/>
      <c r="H82" s="203"/>
      <c r="I82" s="203"/>
      <c r="J82" s="203"/>
      <c r="AZ82" s="119" t="str">
        <f>B82</f>
        <v xml:space="preserve">        Závaznost a změna soupisu</v>
      </c>
    </row>
    <row r="84" spans="2:52" x14ac:dyDescent="0.2">
      <c r="B84" s="203" t="s">
        <v>90</v>
      </c>
      <c r="C84" s="203"/>
      <c r="D84" s="203"/>
      <c r="E84" s="203"/>
      <c r="F84" s="203"/>
      <c r="G84" s="203"/>
      <c r="H84" s="203"/>
      <c r="I84" s="203"/>
      <c r="J84" s="203"/>
      <c r="AZ84" s="119" t="str">
        <f>B84</f>
        <v xml:space="preserve">        Závaznost soupisu</v>
      </c>
    </row>
    <row r="85" spans="2:52" ht="38.25" x14ac:dyDescent="0.2">
      <c r="B85" s="203" t="s">
        <v>91</v>
      </c>
      <c r="C85" s="203"/>
      <c r="D85" s="203"/>
      <c r="E85" s="203"/>
      <c r="F85" s="203"/>
      <c r="G85" s="203"/>
      <c r="H85" s="203"/>
      <c r="I85" s="203"/>
      <c r="J85" s="203"/>
      <c r="AZ85" s="119" t="str">
        <f>B85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7" spans="2:52" x14ac:dyDescent="0.2">
      <c r="B87" s="203" t="s">
        <v>92</v>
      </c>
      <c r="C87" s="203"/>
      <c r="D87" s="203"/>
      <c r="E87" s="203"/>
      <c r="F87" s="203"/>
      <c r="G87" s="203"/>
      <c r="H87" s="203"/>
      <c r="I87" s="203"/>
      <c r="J87" s="203"/>
      <c r="AZ87" s="119" t="str">
        <f>B87</f>
        <v xml:space="preserve">        Zvláštní podmínky pro stanovení nabídkové ceny</v>
      </c>
    </row>
    <row r="89" spans="2:52" x14ac:dyDescent="0.2">
      <c r="B89" s="203" t="s">
        <v>93</v>
      </c>
      <c r="C89" s="203"/>
      <c r="D89" s="203"/>
      <c r="E89" s="203"/>
      <c r="F89" s="203"/>
      <c r="G89" s="203"/>
      <c r="H89" s="203"/>
      <c r="I89" s="203"/>
      <c r="J89" s="203"/>
      <c r="AZ89" s="119" t="str">
        <f>B89</f>
        <v xml:space="preserve">        Přeprava vybouraných hmot, suti a vytěžené zeminy</v>
      </c>
    </row>
    <row r="90" spans="2:52" ht="76.5" x14ac:dyDescent="0.2">
      <c r="B90" s="203" t="s">
        <v>94</v>
      </c>
      <c r="C90" s="203"/>
      <c r="D90" s="203"/>
      <c r="E90" s="203"/>
      <c r="F90" s="203"/>
      <c r="G90" s="203"/>
      <c r="H90" s="203"/>
      <c r="I90" s="203"/>
      <c r="J90" s="203"/>
      <c r="AZ90" s="119" t="str">
        <f>B90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2" spans="2:52" x14ac:dyDescent="0.2">
      <c r="B92" s="203" t="s">
        <v>95</v>
      </c>
      <c r="C92" s="203"/>
      <c r="D92" s="203"/>
      <c r="E92" s="203"/>
      <c r="F92" s="203"/>
      <c r="G92" s="203"/>
      <c r="H92" s="203"/>
      <c r="I92" s="203"/>
      <c r="J92" s="203"/>
      <c r="AZ92" s="119" t="str">
        <f>B92</f>
        <v xml:space="preserve">        Vnitrostaveništní přesun stavebního materiálu</v>
      </c>
    </row>
    <row r="93" spans="2:52" ht="51" x14ac:dyDescent="0.2">
      <c r="B93" s="203" t="s">
        <v>96</v>
      </c>
      <c r="C93" s="203"/>
      <c r="D93" s="203"/>
      <c r="E93" s="203"/>
      <c r="F93" s="203"/>
      <c r="G93" s="203"/>
      <c r="H93" s="203"/>
      <c r="I93" s="203"/>
      <c r="J93" s="203"/>
      <c r="AZ93" s="119" t="str">
        <f>B93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4" spans="2:52" ht="51" x14ac:dyDescent="0.2">
      <c r="B94" s="203" t="s">
        <v>97</v>
      </c>
      <c r="C94" s="203"/>
      <c r="D94" s="203"/>
      <c r="E94" s="203"/>
      <c r="F94" s="203"/>
      <c r="G94" s="203"/>
      <c r="H94" s="203"/>
      <c r="I94" s="203"/>
      <c r="J94" s="203"/>
      <c r="AZ94" s="119" t="str">
        <f>B94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6" spans="2:52" x14ac:dyDescent="0.2">
      <c r="B96" s="203" t="s">
        <v>98</v>
      </c>
      <c r="C96" s="203"/>
      <c r="D96" s="203"/>
      <c r="E96" s="203"/>
      <c r="F96" s="203"/>
      <c r="G96" s="203"/>
      <c r="H96" s="203"/>
      <c r="I96" s="203"/>
      <c r="J96" s="203"/>
      <c r="AZ96" s="119" t="str">
        <f>B96</f>
        <v xml:space="preserve">        Příplatky za ztížené podmínky prací</v>
      </c>
    </row>
    <row r="97" spans="2:52" ht="25.5" x14ac:dyDescent="0.2">
      <c r="B97" s="203" t="s">
        <v>99</v>
      </c>
      <c r="C97" s="203"/>
      <c r="D97" s="203"/>
      <c r="E97" s="203"/>
      <c r="F97" s="203"/>
      <c r="G97" s="203"/>
      <c r="H97" s="203"/>
      <c r="I97" s="203"/>
      <c r="J97" s="203"/>
      <c r="AZ97" s="119" t="str">
        <f>B97</f>
        <v>Pokud soupis položku příplatku za ztížené podmínky obsahuje, je dodavatel povinen ji ocenit bez ohledu na to, že tento příplatek dodavatel standardně neuplatňuje.</v>
      </c>
    </row>
    <row r="99" spans="2:52" x14ac:dyDescent="0.2">
      <c r="B99" s="203" t="s">
        <v>100</v>
      </c>
      <c r="C99" s="203"/>
      <c r="D99" s="203"/>
      <c r="E99" s="203"/>
      <c r="F99" s="203"/>
      <c r="G99" s="203"/>
      <c r="H99" s="203"/>
      <c r="I99" s="203"/>
      <c r="J99" s="203"/>
      <c r="AZ99" s="119" t="str">
        <f>B99</f>
        <v xml:space="preserve">        Vedlejší a ostatní náklady</v>
      </c>
    </row>
    <row r="100" spans="2:52" ht="25.5" x14ac:dyDescent="0.2">
      <c r="B100" s="203" t="s">
        <v>101</v>
      </c>
      <c r="C100" s="203"/>
      <c r="D100" s="203"/>
      <c r="E100" s="203"/>
      <c r="F100" s="203"/>
      <c r="G100" s="203"/>
      <c r="H100" s="203"/>
      <c r="I100" s="203"/>
      <c r="J100" s="203"/>
      <c r="AZ100" s="119" t="str">
        <f>B100</f>
        <v>Tyto náklady jsou popsány v samostatném soupisu stavebních prací, dodávek a služeb s tím, že dodavatel je povinen v rámci těchto nákladů ocenit všechny definované náklady souhrnně pro celou stavbu.</v>
      </c>
    </row>
    <row r="104" spans="2:52" x14ac:dyDescent="0.2">
      <c r="B104" s="203" t="s">
        <v>102</v>
      </c>
      <c r="C104" s="203"/>
      <c r="D104" s="203"/>
      <c r="E104" s="203"/>
      <c r="F104" s="203"/>
      <c r="G104" s="203"/>
      <c r="H104" s="203"/>
      <c r="I104" s="203"/>
      <c r="J104" s="203"/>
      <c r="AZ104" s="119" t="str">
        <f>B104</f>
        <v>2. SPECIFICKÉ PODMÍNKY PRO ZPRACOVÁNÍ NABÍDKOVÉ CENY</v>
      </c>
    </row>
    <row r="106" spans="2:52" x14ac:dyDescent="0.2">
      <c r="B106" s="203" t="s">
        <v>103</v>
      </c>
      <c r="C106" s="203"/>
      <c r="D106" s="203"/>
      <c r="E106" s="203"/>
      <c r="F106" s="203"/>
      <c r="G106" s="203"/>
      <c r="H106" s="203"/>
      <c r="I106" s="203"/>
      <c r="J106" s="203"/>
      <c r="AZ106" s="119" t="str">
        <f>B106</f>
        <v>Zde doplní zpracovatel soupisu  případná specifika týkající se konkrétní zakázky.</v>
      </c>
    </row>
    <row r="109" spans="2:52" x14ac:dyDescent="0.2">
      <c r="B109" s="203" t="s">
        <v>104</v>
      </c>
      <c r="C109" s="203"/>
      <c r="D109" s="203"/>
      <c r="E109" s="203"/>
      <c r="F109" s="203"/>
      <c r="G109" s="203"/>
      <c r="H109" s="203"/>
      <c r="I109" s="203"/>
      <c r="J109" s="203"/>
      <c r="AZ109" s="119" t="str">
        <f>B109</f>
        <v>3. ELEKTRONICKÁ PODOBA SOUPISU</v>
      </c>
    </row>
    <row r="111" spans="2:52" x14ac:dyDescent="0.2">
      <c r="B111" s="203" t="s">
        <v>105</v>
      </c>
      <c r="C111" s="203"/>
      <c r="D111" s="203"/>
      <c r="E111" s="203"/>
      <c r="F111" s="203"/>
      <c r="G111" s="203"/>
      <c r="H111" s="203"/>
      <c r="I111" s="203"/>
      <c r="J111" s="203"/>
      <c r="AZ111" s="119" t="str">
        <f>B111</f>
        <v xml:space="preserve">        Elektronická podoba soupisu</v>
      </c>
    </row>
    <row r="112" spans="2:52" ht="25.5" x14ac:dyDescent="0.2">
      <c r="B112" s="203" t="s">
        <v>106</v>
      </c>
      <c r="C112" s="203"/>
      <c r="D112" s="203"/>
      <c r="E112" s="203"/>
      <c r="F112" s="203"/>
      <c r="G112" s="203"/>
      <c r="H112" s="203"/>
      <c r="I112" s="203"/>
      <c r="J112" s="203"/>
      <c r="AZ112" s="119" t="str">
        <f>B112</f>
        <v>V souladu se zákonem jsou předložené soupisy zpracovány i v elektronické podobě.  Elektronickou podobou soupisu stavebních prací, dodávek a služeb je formát MS EXCEL.</v>
      </c>
    </row>
    <row r="113" spans="1:52" x14ac:dyDescent="0.2">
      <c r="B113" s="203" t="s">
        <v>107</v>
      </c>
      <c r="C113" s="203"/>
      <c r="D113" s="203"/>
      <c r="E113" s="203"/>
      <c r="F113" s="203"/>
      <c r="G113" s="203"/>
      <c r="H113" s="203"/>
      <c r="I113" s="203"/>
      <c r="J113" s="203"/>
      <c r="AZ113" s="119" t="str">
        <f>B113</f>
        <v>Popis formátu soupisu odpovídá svou strukturou vzorovému soupisu volně dostupnému na internetové adrese:</v>
      </c>
    </row>
    <row r="115" spans="1:52" x14ac:dyDescent="0.2">
      <c r="B115" s="203" t="s">
        <v>108</v>
      </c>
      <c r="C115" s="203"/>
      <c r="D115" s="203"/>
      <c r="E115" s="203"/>
      <c r="F115" s="203"/>
      <c r="G115" s="203"/>
      <c r="H115" s="203"/>
      <c r="I115" s="203"/>
      <c r="J115" s="203"/>
      <c r="AZ115" s="119" t="str">
        <f>B115</f>
        <v>www.stavebnionline.cz/soupis</v>
      </c>
    </row>
    <row r="117" spans="1:52" x14ac:dyDescent="0.2">
      <c r="B117" s="203" t="s">
        <v>109</v>
      </c>
      <c r="C117" s="203"/>
      <c r="D117" s="203"/>
      <c r="E117" s="203"/>
      <c r="F117" s="203"/>
      <c r="G117" s="203"/>
      <c r="H117" s="203"/>
      <c r="I117" s="203"/>
      <c r="J117" s="203"/>
      <c r="AZ117" s="119" t="str">
        <f>B117</f>
        <v xml:space="preserve">        Zpracování elektronické podoby soupisu</v>
      </c>
    </row>
    <row r="118" spans="1:52" ht="51" x14ac:dyDescent="0.2">
      <c r="B118" s="203" t="s">
        <v>110</v>
      </c>
      <c r="C118" s="203"/>
      <c r="D118" s="203"/>
      <c r="E118" s="203"/>
      <c r="F118" s="203"/>
      <c r="G118" s="203"/>
      <c r="H118" s="203"/>
      <c r="I118" s="203"/>
      <c r="J118" s="203"/>
      <c r="AZ118" s="119"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1:52" x14ac:dyDescent="0.2">
      <c r="B120" s="203" t="s">
        <v>111</v>
      </c>
      <c r="C120" s="203"/>
      <c r="D120" s="203"/>
      <c r="E120" s="203"/>
      <c r="F120" s="203"/>
      <c r="G120" s="203"/>
      <c r="H120" s="203"/>
      <c r="I120" s="203"/>
      <c r="J120" s="203"/>
      <c r="AZ120" s="119" t="str">
        <f>B120</f>
        <v xml:space="preserve">        Jiný formát soupisu</v>
      </c>
    </row>
    <row r="121" spans="1:52" ht="38.25" x14ac:dyDescent="0.2">
      <c r="B121" s="203" t="s">
        <v>112</v>
      </c>
      <c r="C121" s="203"/>
      <c r="D121" s="203"/>
      <c r="E121" s="203"/>
      <c r="F121" s="203"/>
      <c r="G121" s="203"/>
      <c r="H121" s="203"/>
      <c r="I121" s="203"/>
      <c r="J121" s="203"/>
      <c r="AZ121" s="119"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1:52" x14ac:dyDescent="0.2">
      <c r="B123" s="203" t="s">
        <v>113</v>
      </c>
      <c r="C123" s="203"/>
      <c r="D123" s="203"/>
      <c r="E123" s="203"/>
      <c r="F123" s="203"/>
      <c r="G123" s="203"/>
      <c r="H123" s="203"/>
      <c r="I123" s="203"/>
      <c r="J123" s="203"/>
      <c r="AZ123" s="119" t="str">
        <f>B123</f>
        <v xml:space="preserve">        Závěrečné ustanovení</v>
      </c>
    </row>
    <row r="124" spans="1:52" x14ac:dyDescent="0.2">
      <c r="B124" s="203" t="s">
        <v>114</v>
      </c>
      <c r="C124" s="203"/>
      <c r="D124" s="203"/>
      <c r="E124" s="203"/>
      <c r="F124" s="203"/>
      <c r="G124" s="203"/>
      <c r="H124" s="203"/>
      <c r="I124" s="203"/>
      <c r="J124" s="203"/>
      <c r="AZ124" s="119" t="str">
        <f>B124</f>
        <v>Ostatní podmínky vztahující se ke zpracování nabídkové ceny jsou uvedeny v zadávací dokumentaci.</v>
      </c>
    </row>
    <row r="125" spans="1:52" x14ac:dyDescent="0.2">
      <c r="A125" t="s">
        <v>115</v>
      </c>
      <c r="B125" t="s">
        <v>116</v>
      </c>
    </row>
    <row r="126" spans="1:52" x14ac:dyDescent="0.2">
      <c r="A126" t="s">
        <v>117</v>
      </c>
      <c r="B126" t="s">
        <v>118</v>
      </c>
    </row>
    <row r="127" spans="1:52" x14ac:dyDescent="0.2">
      <c r="A127" t="s">
        <v>117</v>
      </c>
      <c r="B127" t="s">
        <v>119</v>
      </c>
    </row>
    <row r="128" spans="1:52" x14ac:dyDescent="0.2">
      <c r="A128" t="s">
        <v>117</v>
      </c>
      <c r="B128" t="s">
        <v>120</v>
      </c>
    </row>
    <row r="129" spans="1:10" x14ac:dyDescent="0.2">
      <c r="A129" t="s">
        <v>117</v>
      </c>
      <c r="B129" t="s">
        <v>121</v>
      </c>
    </row>
    <row r="130" spans="1:10" x14ac:dyDescent="0.2">
      <c r="A130" t="s">
        <v>117</v>
      </c>
      <c r="B130" t="s">
        <v>122</v>
      </c>
    </row>
    <row r="131" spans="1:10" x14ac:dyDescent="0.2">
      <c r="A131" t="s">
        <v>117</v>
      </c>
      <c r="B131" t="s">
        <v>123</v>
      </c>
    </row>
    <row r="132" spans="1:10" x14ac:dyDescent="0.2">
      <c r="A132" t="s">
        <v>117</v>
      </c>
      <c r="B132" t="s">
        <v>124</v>
      </c>
    </row>
    <row r="133" spans="1:10" x14ac:dyDescent="0.2">
      <c r="A133" t="s">
        <v>117</v>
      </c>
      <c r="B133" t="s">
        <v>125</v>
      </c>
    </row>
    <row r="134" spans="1:10" x14ac:dyDescent="0.2">
      <c r="A134" t="s">
        <v>117</v>
      </c>
      <c r="B134" t="s">
        <v>126</v>
      </c>
    </row>
    <row r="137" spans="1:10" ht="15.75" x14ac:dyDescent="0.25">
      <c r="B137" s="120" t="s">
        <v>127</v>
      </c>
    </row>
    <row r="139" spans="1:10" ht="25.5" customHeight="1" x14ac:dyDescent="0.2">
      <c r="A139" s="122"/>
      <c r="B139" s="125" t="s">
        <v>17</v>
      </c>
      <c r="C139" s="125" t="s">
        <v>5</v>
      </c>
      <c r="D139" s="126"/>
      <c r="E139" s="126"/>
      <c r="F139" s="127" t="s">
        <v>128</v>
      </c>
      <c r="G139" s="127"/>
      <c r="H139" s="127"/>
      <c r="I139" s="127" t="s">
        <v>29</v>
      </c>
      <c r="J139" s="127" t="s">
        <v>0</v>
      </c>
    </row>
    <row r="140" spans="1:10" ht="36.75" customHeight="1" x14ac:dyDescent="0.2">
      <c r="A140" s="123"/>
      <c r="B140" s="128" t="s">
        <v>129</v>
      </c>
      <c r="C140" s="201" t="s">
        <v>130</v>
      </c>
      <c r="D140" s="202"/>
      <c r="E140" s="202"/>
      <c r="F140" s="135" t="s">
        <v>24</v>
      </c>
      <c r="G140" s="136"/>
      <c r="H140" s="136"/>
      <c r="I140" s="136">
        <f>'01 08 Pol'!G8</f>
        <v>0</v>
      </c>
      <c r="J140" s="132" t="str">
        <f>IF(I205=0,"",I140/I205*100)</f>
        <v/>
      </c>
    </row>
    <row r="141" spans="1:10" ht="36.75" customHeight="1" x14ac:dyDescent="0.2">
      <c r="A141" s="123"/>
      <c r="B141" s="128" t="s">
        <v>131</v>
      </c>
      <c r="C141" s="201" t="s">
        <v>132</v>
      </c>
      <c r="D141" s="202"/>
      <c r="E141" s="202"/>
      <c r="F141" s="135" t="s">
        <v>24</v>
      </c>
      <c r="G141" s="136"/>
      <c r="H141" s="136"/>
      <c r="I141" s="136">
        <f>'01 07 Pol'!G8</f>
        <v>0</v>
      </c>
      <c r="J141" s="132" t="str">
        <f>IF(I205=0,"",I141/I205*100)</f>
        <v/>
      </c>
    </row>
    <row r="142" spans="1:10" ht="36.75" customHeight="1" x14ac:dyDescent="0.2">
      <c r="A142" s="123"/>
      <c r="B142" s="128" t="s">
        <v>131</v>
      </c>
      <c r="C142" s="201" t="s">
        <v>133</v>
      </c>
      <c r="D142" s="202"/>
      <c r="E142" s="202"/>
      <c r="F142" s="135" t="s">
        <v>24</v>
      </c>
      <c r="G142" s="136"/>
      <c r="H142" s="136"/>
      <c r="I142" s="136">
        <f>'01 05 Pol'!G8</f>
        <v>0</v>
      </c>
      <c r="J142" s="132" t="str">
        <f>IF(I205=0,"",I142/I205*100)</f>
        <v/>
      </c>
    </row>
    <row r="143" spans="1:10" ht="36.75" customHeight="1" x14ac:dyDescent="0.2">
      <c r="A143" s="123"/>
      <c r="B143" s="128" t="s">
        <v>134</v>
      </c>
      <c r="C143" s="201" t="s">
        <v>135</v>
      </c>
      <c r="D143" s="202"/>
      <c r="E143" s="202"/>
      <c r="F143" s="135" t="s">
        <v>24</v>
      </c>
      <c r="G143" s="136"/>
      <c r="H143" s="136"/>
      <c r="I143" s="136">
        <f>'01 03 Pol'!G114</f>
        <v>0</v>
      </c>
      <c r="J143" s="132" t="str">
        <f>IF(I205=0,"",I143/I205*100)</f>
        <v/>
      </c>
    </row>
    <row r="144" spans="1:10" ht="36.75" customHeight="1" x14ac:dyDescent="0.2">
      <c r="A144" s="123"/>
      <c r="B144" s="128" t="s">
        <v>136</v>
      </c>
      <c r="C144" s="201" t="s">
        <v>137</v>
      </c>
      <c r="D144" s="202"/>
      <c r="E144" s="202"/>
      <c r="F144" s="135" t="s">
        <v>24</v>
      </c>
      <c r="G144" s="136"/>
      <c r="H144" s="136"/>
      <c r="I144" s="136">
        <f>'01 05 Pol'!G50</f>
        <v>0</v>
      </c>
      <c r="J144" s="132" t="str">
        <f>IF(I205=0,"",I144/I205*100)</f>
        <v/>
      </c>
    </row>
    <row r="145" spans="1:10" ht="36.75" customHeight="1" x14ac:dyDescent="0.2">
      <c r="A145" s="123"/>
      <c r="B145" s="128" t="s">
        <v>136</v>
      </c>
      <c r="C145" s="201" t="s">
        <v>138</v>
      </c>
      <c r="D145" s="202"/>
      <c r="E145" s="202"/>
      <c r="F145" s="135" t="s">
        <v>24</v>
      </c>
      <c r="G145" s="136"/>
      <c r="H145" s="136"/>
      <c r="I145" s="136">
        <f>'01 07 Pol'!G13</f>
        <v>0</v>
      </c>
      <c r="J145" s="132" t="str">
        <f>IF(I205=0,"",I145/I205*100)</f>
        <v/>
      </c>
    </row>
    <row r="146" spans="1:10" ht="36.75" customHeight="1" x14ac:dyDescent="0.2">
      <c r="A146" s="123"/>
      <c r="B146" s="128" t="s">
        <v>139</v>
      </c>
      <c r="C146" s="201" t="s">
        <v>140</v>
      </c>
      <c r="D146" s="202"/>
      <c r="E146" s="202"/>
      <c r="F146" s="135" t="s">
        <v>24</v>
      </c>
      <c r="G146" s="136"/>
      <c r="H146" s="136"/>
      <c r="I146" s="136">
        <f>'01 07 Pol'!G27</f>
        <v>0</v>
      </c>
      <c r="J146" s="132" t="str">
        <f>IF(I205=0,"",I146/I205*100)</f>
        <v/>
      </c>
    </row>
    <row r="147" spans="1:10" ht="36.75" customHeight="1" x14ac:dyDescent="0.2">
      <c r="A147" s="123"/>
      <c r="B147" s="128" t="s">
        <v>141</v>
      </c>
      <c r="C147" s="201" t="s">
        <v>142</v>
      </c>
      <c r="D147" s="202"/>
      <c r="E147" s="202"/>
      <c r="F147" s="135" t="s">
        <v>24</v>
      </c>
      <c r="G147" s="136"/>
      <c r="H147" s="136"/>
      <c r="I147" s="136">
        <f>'01 07 Pol'!G67</f>
        <v>0</v>
      </c>
      <c r="J147" s="132" t="str">
        <f>IF(I205=0,"",I147/I205*100)</f>
        <v/>
      </c>
    </row>
    <row r="148" spans="1:10" ht="36.75" customHeight="1" x14ac:dyDescent="0.2">
      <c r="A148" s="123"/>
      <c r="B148" s="128" t="s">
        <v>143</v>
      </c>
      <c r="C148" s="201" t="s">
        <v>144</v>
      </c>
      <c r="D148" s="202"/>
      <c r="E148" s="202"/>
      <c r="F148" s="135" t="s">
        <v>24</v>
      </c>
      <c r="G148" s="136"/>
      <c r="H148" s="136"/>
      <c r="I148" s="136">
        <f>'01 03 Pol'!G57</f>
        <v>0</v>
      </c>
      <c r="J148" s="132" t="str">
        <f>IF(I205=0,"",I148/I205*100)</f>
        <v/>
      </c>
    </row>
    <row r="149" spans="1:10" ht="36.75" customHeight="1" x14ac:dyDescent="0.2">
      <c r="A149" s="123"/>
      <c r="B149" s="128" t="s">
        <v>145</v>
      </c>
      <c r="C149" s="201" t="s">
        <v>146</v>
      </c>
      <c r="D149" s="202"/>
      <c r="E149" s="202"/>
      <c r="F149" s="135" t="s">
        <v>24</v>
      </c>
      <c r="G149" s="136"/>
      <c r="H149" s="136"/>
      <c r="I149" s="136">
        <f>'01 03 Pol'!G65</f>
        <v>0</v>
      </c>
      <c r="J149" s="132" t="str">
        <f>IF(I205=0,"",I149/I205*100)</f>
        <v/>
      </c>
    </row>
    <row r="150" spans="1:10" ht="36.75" customHeight="1" x14ac:dyDescent="0.2">
      <c r="A150" s="123"/>
      <c r="B150" s="128" t="s">
        <v>147</v>
      </c>
      <c r="C150" s="201" t="s">
        <v>148</v>
      </c>
      <c r="D150" s="202"/>
      <c r="E150" s="202"/>
      <c r="F150" s="135" t="s">
        <v>24</v>
      </c>
      <c r="G150" s="136"/>
      <c r="H150" s="136"/>
      <c r="I150" s="136">
        <f>'01 03 Pol'!G8</f>
        <v>0</v>
      </c>
      <c r="J150" s="132" t="str">
        <f>IF(I205=0,"",I150/I205*100)</f>
        <v/>
      </c>
    </row>
    <row r="151" spans="1:10" ht="36.75" customHeight="1" x14ac:dyDescent="0.2">
      <c r="A151" s="123"/>
      <c r="B151" s="128" t="s">
        <v>147</v>
      </c>
      <c r="C151" s="201" t="s">
        <v>149</v>
      </c>
      <c r="D151" s="202"/>
      <c r="E151" s="202"/>
      <c r="F151" s="135" t="s">
        <v>24</v>
      </c>
      <c r="G151" s="136"/>
      <c r="H151" s="136"/>
      <c r="I151" s="136">
        <f>'01 01 Pol'!G8+'01 06 Pol'!G8</f>
        <v>0</v>
      </c>
      <c r="J151" s="132" t="str">
        <f>IF(I205=0,"",I151/I205*100)</f>
        <v/>
      </c>
    </row>
    <row r="152" spans="1:10" ht="36.75" customHeight="1" x14ac:dyDescent="0.2">
      <c r="A152" s="123"/>
      <c r="B152" s="128" t="s">
        <v>150</v>
      </c>
      <c r="C152" s="201" t="s">
        <v>151</v>
      </c>
      <c r="D152" s="202"/>
      <c r="E152" s="202"/>
      <c r="F152" s="135" t="s">
        <v>24</v>
      </c>
      <c r="G152" s="136"/>
      <c r="H152" s="136"/>
      <c r="I152" s="136">
        <f>'01 06 Pol'!G29</f>
        <v>0</v>
      </c>
      <c r="J152" s="132" t="str">
        <f>IF(I205=0,"",I152/I205*100)</f>
        <v/>
      </c>
    </row>
    <row r="153" spans="1:10" ht="36.75" customHeight="1" x14ac:dyDescent="0.2">
      <c r="A153" s="123"/>
      <c r="B153" s="128" t="s">
        <v>150</v>
      </c>
      <c r="C153" s="201" t="s">
        <v>152</v>
      </c>
      <c r="D153" s="202"/>
      <c r="E153" s="202"/>
      <c r="F153" s="135" t="s">
        <v>24</v>
      </c>
      <c r="G153" s="136"/>
      <c r="H153" s="136"/>
      <c r="I153" s="136">
        <f>'01 03 Pol'!G17</f>
        <v>0</v>
      </c>
      <c r="J153" s="132" t="str">
        <f>IF(I205=0,"",I153/I205*100)</f>
        <v/>
      </c>
    </row>
    <row r="154" spans="1:10" ht="36.75" customHeight="1" x14ac:dyDescent="0.2">
      <c r="A154" s="123"/>
      <c r="B154" s="128" t="s">
        <v>153</v>
      </c>
      <c r="C154" s="201" t="s">
        <v>154</v>
      </c>
      <c r="D154" s="202"/>
      <c r="E154" s="202"/>
      <c r="F154" s="135" t="s">
        <v>24</v>
      </c>
      <c r="G154" s="136"/>
      <c r="H154" s="136"/>
      <c r="I154" s="136">
        <f>'01 02 Pol'!G8</f>
        <v>0</v>
      </c>
      <c r="J154" s="132" t="str">
        <f>IF(I205=0,"",I154/I205*100)</f>
        <v/>
      </c>
    </row>
    <row r="155" spans="1:10" ht="36.75" customHeight="1" x14ac:dyDescent="0.2">
      <c r="A155" s="123"/>
      <c r="B155" s="128" t="s">
        <v>153</v>
      </c>
      <c r="C155" s="201" t="s">
        <v>155</v>
      </c>
      <c r="D155" s="202"/>
      <c r="E155" s="202"/>
      <c r="F155" s="135" t="s">
        <v>24</v>
      </c>
      <c r="G155" s="136"/>
      <c r="H155" s="136"/>
      <c r="I155" s="136">
        <f>'01 06 Pol'!G38</f>
        <v>0</v>
      </c>
      <c r="J155" s="132" t="str">
        <f>IF(I205=0,"",I155/I205*100)</f>
        <v/>
      </c>
    </row>
    <row r="156" spans="1:10" ht="36.75" customHeight="1" x14ac:dyDescent="0.2">
      <c r="A156" s="123"/>
      <c r="B156" s="128" t="s">
        <v>153</v>
      </c>
      <c r="C156" s="201" t="s">
        <v>156</v>
      </c>
      <c r="D156" s="202"/>
      <c r="E156" s="202"/>
      <c r="F156" s="135" t="s">
        <v>24</v>
      </c>
      <c r="G156" s="136"/>
      <c r="H156" s="136"/>
      <c r="I156" s="136">
        <f>'01 03 Pol'!G24</f>
        <v>0</v>
      </c>
      <c r="J156" s="132" t="str">
        <f>IF(I205=0,"",I156/I205*100)</f>
        <v/>
      </c>
    </row>
    <row r="157" spans="1:10" ht="36.75" customHeight="1" x14ac:dyDescent="0.2">
      <c r="A157" s="123"/>
      <c r="B157" s="128" t="s">
        <v>157</v>
      </c>
      <c r="C157" s="201" t="s">
        <v>158</v>
      </c>
      <c r="D157" s="202"/>
      <c r="E157" s="202"/>
      <c r="F157" s="135" t="s">
        <v>24</v>
      </c>
      <c r="G157" s="136"/>
      <c r="H157" s="136"/>
      <c r="I157" s="136">
        <f>'01 02 Pol'!G296</f>
        <v>0</v>
      </c>
      <c r="J157" s="132" t="str">
        <f>IF(I205=0,"",I157/I205*100)</f>
        <v/>
      </c>
    </row>
    <row r="158" spans="1:10" ht="36.75" customHeight="1" x14ac:dyDescent="0.2">
      <c r="A158" s="123"/>
      <c r="B158" s="128" t="s">
        <v>159</v>
      </c>
      <c r="C158" s="201" t="s">
        <v>160</v>
      </c>
      <c r="D158" s="202"/>
      <c r="E158" s="202"/>
      <c r="F158" s="135" t="s">
        <v>24</v>
      </c>
      <c r="G158" s="136"/>
      <c r="H158" s="136"/>
      <c r="I158" s="136">
        <f>'01 03 Pol'!G38</f>
        <v>0</v>
      </c>
      <c r="J158" s="132" t="str">
        <f>IF(I205=0,"",I158/I205*100)</f>
        <v/>
      </c>
    </row>
    <row r="159" spans="1:10" ht="36.75" customHeight="1" x14ac:dyDescent="0.2">
      <c r="A159" s="123"/>
      <c r="B159" s="128" t="s">
        <v>159</v>
      </c>
      <c r="C159" s="201" t="s">
        <v>161</v>
      </c>
      <c r="D159" s="202"/>
      <c r="E159" s="202"/>
      <c r="F159" s="135" t="s">
        <v>24</v>
      </c>
      <c r="G159" s="136"/>
      <c r="H159" s="136"/>
      <c r="I159" s="136">
        <f>'01 02 Pol'!G346</f>
        <v>0</v>
      </c>
      <c r="J159" s="132" t="str">
        <f>IF(I205=0,"",I159/I205*100)</f>
        <v/>
      </c>
    </row>
    <row r="160" spans="1:10" ht="36.75" customHeight="1" x14ac:dyDescent="0.2">
      <c r="A160" s="123"/>
      <c r="B160" s="128" t="s">
        <v>162</v>
      </c>
      <c r="C160" s="201" t="s">
        <v>163</v>
      </c>
      <c r="D160" s="202"/>
      <c r="E160" s="202"/>
      <c r="F160" s="135" t="s">
        <v>24</v>
      </c>
      <c r="G160" s="136"/>
      <c r="H160" s="136"/>
      <c r="I160" s="136">
        <f>'01 01 Pol'!G75+'01 02 Pol'!G540</f>
        <v>0</v>
      </c>
      <c r="J160" s="132" t="str">
        <f>IF(I205=0,"",I160/I205*100)</f>
        <v/>
      </c>
    </row>
    <row r="161" spans="1:10" ht="36.75" customHeight="1" x14ac:dyDescent="0.2">
      <c r="A161" s="123"/>
      <c r="B161" s="128" t="s">
        <v>164</v>
      </c>
      <c r="C161" s="201" t="s">
        <v>165</v>
      </c>
      <c r="D161" s="202"/>
      <c r="E161" s="202"/>
      <c r="F161" s="135" t="s">
        <v>24</v>
      </c>
      <c r="G161" s="136"/>
      <c r="H161" s="136"/>
      <c r="I161" s="136">
        <f>'01 01 Pol'!G80+'01 02 Pol'!G630</f>
        <v>0</v>
      </c>
      <c r="J161" s="132" t="str">
        <f>IF(I205=0,"",I161/I205*100)</f>
        <v/>
      </c>
    </row>
    <row r="162" spans="1:10" ht="36.75" customHeight="1" x14ac:dyDescent="0.2">
      <c r="A162" s="123"/>
      <c r="B162" s="128" t="s">
        <v>166</v>
      </c>
      <c r="C162" s="201" t="s">
        <v>167</v>
      </c>
      <c r="D162" s="202"/>
      <c r="E162" s="202"/>
      <c r="F162" s="135" t="s">
        <v>24</v>
      </c>
      <c r="G162" s="136"/>
      <c r="H162" s="136"/>
      <c r="I162" s="136">
        <f>'01 03 Pol'!G81</f>
        <v>0</v>
      </c>
      <c r="J162" s="132" t="str">
        <f>IF(I205=0,"",I162/I205*100)</f>
        <v/>
      </c>
    </row>
    <row r="163" spans="1:10" ht="36.75" customHeight="1" x14ac:dyDescent="0.2">
      <c r="A163" s="123"/>
      <c r="B163" s="128" t="s">
        <v>168</v>
      </c>
      <c r="C163" s="201" t="s">
        <v>169</v>
      </c>
      <c r="D163" s="202"/>
      <c r="E163" s="202"/>
      <c r="F163" s="135" t="s">
        <v>24</v>
      </c>
      <c r="G163" s="136"/>
      <c r="H163" s="136"/>
      <c r="I163" s="136">
        <f>'01 02 Pol'!G706</f>
        <v>0</v>
      </c>
      <c r="J163" s="132" t="str">
        <f>IF(I205=0,"",I163/I205*100)</f>
        <v/>
      </c>
    </row>
    <row r="164" spans="1:10" ht="36.75" customHeight="1" x14ac:dyDescent="0.2">
      <c r="A164" s="123"/>
      <c r="B164" s="128" t="s">
        <v>170</v>
      </c>
      <c r="C164" s="201" t="s">
        <v>171</v>
      </c>
      <c r="D164" s="202"/>
      <c r="E164" s="202"/>
      <c r="F164" s="135" t="s">
        <v>24</v>
      </c>
      <c r="G164" s="136"/>
      <c r="H164" s="136"/>
      <c r="I164" s="136">
        <f>'01 02 Pol'!G939</f>
        <v>0</v>
      </c>
      <c r="J164" s="132" t="str">
        <f>IF(I205=0,"",I164/I205*100)</f>
        <v/>
      </c>
    </row>
    <row r="165" spans="1:10" ht="36.75" customHeight="1" x14ac:dyDescent="0.2">
      <c r="A165" s="123"/>
      <c r="B165" s="128" t="s">
        <v>172</v>
      </c>
      <c r="C165" s="201" t="s">
        <v>173</v>
      </c>
      <c r="D165" s="202"/>
      <c r="E165" s="202"/>
      <c r="F165" s="135" t="s">
        <v>24</v>
      </c>
      <c r="G165" s="136"/>
      <c r="H165" s="136"/>
      <c r="I165" s="136">
        <f>'01 02 Pol'!G1052</f>
        <v>0</v>
      </c>
      <c r="J165" s="132" t="str">
        <f>IF(I205=0,"",I165/I205*100)</f>
        <v/>
      </c>
    </row>
    <row r="166" spans="1:10" ht="36.75" customHeight="1" x14ac:dyDescent="0.2">
      <c r="A166" s="123"/>
      <c r="B166" s="128" t="s">
        <v>174</v>
      </c>
      <c r="C166" s="201" t="s">
        <v>175</v>
      </c>
      <c r="D166" s="202"/>
      <c r="E166" s="202"/>
      <c r="F166" s="135" t="s">
        <v>24</v>
      </c>
      <c r="G166" s="136"/>
      <c r="H166" s="136"/>
      <c r="I166" s="136">
        <f>'01 02 Pol'!G1162</f>
        <v>0</v>
      </c>
      <c r="J166" s="132" t="str">
        <f>IF(I205=0,"",I166/I205*100)</f>
        <v/>
      </c>
    </row>
    <row r="167" spans="1:10" ht="36.75" customHeight="1" x14ac:dyDescent="0.2">
      <c r="A167" s="123"/>
      <c r="B167" s="128" t="s">
        <v>176</v>
      </c>
      <c r="C167" s="201" t="s">
        <v>177</v>
      </c>
      <c r="D167" s="202"/>
      <c r="E167" s="202"/>
      <c r="F167" s="135" t="s">
        <v>24</v>
      </c>
      <c r="G167" s="136"/>
      <c r="H167" s="136"/>
      <c r="I167" s="136">
        <f>'01 02 Pol'!G1203+'01 07 Pol'!G71</f>
        <v>0</v>
      </c>
      <c r="J167" s="132" t="str">
        <f>IF(I205=0,"",I167/I205*100)</f>
        <v/>
      </c>
    </row>
    <row r="168" spans="1:10" ht="36.75" customHeight="1" x14ac:dyDescent="0.2">
      <c r="A168" s="123"/>
      <c r="B168" s="128" t="s">
        <v>178</v>
      </c>
      <c r="C168" s="201" t="s">
        <v>179</v>
      </c>
      <c r="D168" s="202"/>
      <c r="E168" s="202"/>
      <c r="F168" s="135" t="s">
        <v>24</v>
      </c>
      <c r="G168" s="136"/>
      <c r="H168" s="136"/>
      <c r="I168" s="136">
        <f>'01 02 Pol'!G1210</f>
        <v>0</v>
      </c>
      <c r="J168" s="132" t="str">
        <f>IF(I205=0,"",I168/I205*100)</f>
        <v/>
      </c>
    </row>
    <row r="169" spans="1:10" ht="36.75" customHeight="1" x14ac:dyDescent="0.2">
      <c r="A169" s="123"/>
      <c r="B169" s="128" t="s">
        <v>180</v>
      </c>
      <c r="C169" s="201" t="s">
        <v>181</v>
      </c>
      <c r="D169" s="202"/>
      <c r="E169" s="202"/>
      <c r="F169" s="135" t="s">
        <v>24</v>
      </c>
      <c r="G169" s="136"/>
      <c r="H169" s="136"/>
      <c r="I169" s="136">
        <f>'01 01 Pol'!G88+'01 02 Pol'!G1293</f>
        <v>0</v>
      </c>
      <c r="J169" s="132" t="str">
        <f>IF(I205=0,"",I169/I205*100)</f>
        <v/>
      </c>
    </row>
    <row r="170" spans="1:10" ht="36.75" customHeight="1" x14ac:dyDescent="0.2">
      <c r="A170" s="123"/>
      <c r="B170" s="128" t="s">
        <v>182</v>
      </c>
      <c r="C170" s="201" t="s">
        <v>183</v>
      </c>
      <c r="D170" s="202"/>
      <c r="E170" s="202"/>
      <c r="F170" s="135" t="s">
        <v>24</v>
      </c>
      <c r="G170" s="136"/>
      <c r="H170" s="136"/>
      <c r="I170" s="136">
        <f>'01 02 Pol'!G1349</f>
        <v>0</v>
      </c>
      <c r="J170" s="132" t="str">
        <f>IF(I205=0,"",I170/I205*100)</f>
        <v/>
      </c>
    </row>
    <row r="171" spans="1:10" ht="36.75" customHeight="1" x14ac:dyDescent="0.2">
      <c r="A171" s="123"/>
      <c r="B171" s="128" t="s">
        <v>184</v>
      </c>
      <c r="C171" s="201" t="s">
        <v>185</v>
      </c>
      <c r="D171" s="202"/>
      <c r="E171" s="202"/>
      <c r="F171" s="135" t="s">
        <v>24</v>
      </c>
      <c r="G171" s="136"/>
      <c r="H171" s="136"/>
      <c r="I171" s="136">
        <f>'01 01 Pol'!G93</f>
        <v>0</v>
      </c>
      <c r="J171" s="132" t="str">
        <f>IF(I205=0,"",I171/I205*100)</f>
        <v/>
      </c>
    </row>
    <row r="172" spans="1:10" ht="36.75" customHeight="1" x14ac:dyDescent="0.2">
      <c r="A172" s="123"/>
      <c r="B172" s="128" t="s">
        <v>186</v>
      </c>
      <c r="C172" s="201" t="s">
        <v>187</v>
      </c>
      <c r="D172" s="202"/>
      <c r="E172" s="202"/>
      <c r="F172" s="135" t="s">
        <v>24</v>
      </c>
      <c r="G172" s="136"/>
      <c r="H172" s="136"/>
      <c r="I172" s="136">
        <f>'01 02 Pol'!G1359+'01 06 Pol'!G47</f>
        <v>0</v>
      </c>
      <c r="J172" s="132" t="str">
        <f>IF(I205=0,"",I172/I205*100)</f>
        <v/>
      </c>
    </row>
    <row r="173" spans="1:10" ht="36.75" customHeight="1" x14ac:dyDescent="0.2">
      <c r="A173" s="123"/>
      <c r="B173" s="128" t="s">
        <v>188</v>
      </c>
      <c r="C173" s="201" t="s">
        <v>135</v>
      </c>
      <c r="D173" s="202"/>
      <c r="E173" s="202"/>
      <c r="F173" s="135" t="s">
        <v>24</v>
      </c>
      <c r="G173" s="136"/>
      <c r="H173" s="136"/>
      <c r="I173" s="136">
        <f>'01 06 Pol'!G49</f>
        <v>0</v>
      </c>
      <c r="J173" s="132" t="str">
        <f>IF(I205=0,"",I173/I205*100)</f>
        <v/>
      </c>
    </row>
    <row r="174" spans="1:10" ht="36.75" customHeight="1" x14ac:dyDescent="0.2">
      <c r="A174" s="123"/>
      <c r="B174" s="128" t="s">
        <v>189</v>
      </c>
      <c r="C174" s="201" t="s">
        <v>190</v>
      </c>
      <c r="D174" s="202"/>
      <c r="E174" s="202"/>
      <c r="F174" s="135" t="s">
        <v>25</v>
      </c>
      <c r="G174" s="136"/>
      <c r="H174" s="136"/>
      <c r="I174" s="136">
        <f>'01 03 Pol'!G94</f>
        <v>0</v>
      </c>
      <c r="J174" s="132" t="str">
        <f>IF(I205=0,"",I174/I205*100)</f>
        <v/>
      </c>
    </row>
    <row r="175" spans="1:10" ht="36.75" customHeight="1" x14ac:dyDescent="0.2">
      <c r="A175" s="123"/>
      <c r="B175" s="128" t="s">
        <v>191</v>
      </c>
      <c r="C175" s="201" t="s">
        <v>192</v>
      </c>
      <c r="D175" s="202"/>
      <c r="E175" s="202"/>
      <c r="F175" s="135" t="s">
        <v>25</v>
      </c>
      <c r="G175" s="136"/>
      <c r="H175" s="136"/>
      <c r="I175" s="136">
        <f>'01 02 Pol'!G1362</f>
        <v>0</v>
      </c>
      <c r="J175" s="132" t="str">
        <f>IF(I205=0,"",I175/I205*100)</f>
        <v/>
      </c>
    </row>
    <row r="176" spans="1:10" ht="36.75" customHeight="1" x14ac:dyDescent="0.2">
      <c r="A176" s="123"/>
      <c r="B176" s="128" t="s">
        <v>193</v>
      </c>
      <c r="C176" s="201" t="s">
        <v>194</v>
      </c>
      <c r="D176" s="202"/>
      <c r="E176" s="202"/>
      <c r="F176" s="135" t="s">
        <v>25</v>
      </c>
      <c r="G176" s="136"/>
      <c r="H176" s="136"/>
      <c r="I176" s="136">
        <f>'01 02 Pol'!G1410</f>
        <v>0</v>
      </c>
      <c r="J176" s="132" t="str">
        <f>IF(I205=0,"",I176/I205*100)</f>
        <v/>
      </c>
    </row>
    <row r="177" spans="1:10" ht="36.75" customHeight="1" x14ac:dyDescent="0.2">
      <c r="A177" s="123"/>
      <c r="B177" s="128" t="s">
        <v>195</v>
      </c>
      <c r="C177" s="201" t="s">
        <v>196</v>
      </c>
      <c r="D177" s="202"/>
      <c r="E177" s="202"/>
      <c r="F177" s="135" t="s">
        <v>25</v>
      </c>
      <c r="G177" s="136"/>
      <c r="H177" s="136"/>
      <c r="I177" s="136">
        <f>'01 02 Pol'!G1427+'01 04 Pol'!G8</f>
        <v>0</v>
      </c>
      <c r="J177" s="132" t="str">
        <f>IF(I205=0,"",I177/I205*100)</f>
        <v/>
      </c>
    </row>
    <row r="178" spans="1:10" ht="36.75" customHeight="1" x14ac:dyDescent="0.2">
      <c r="A178" s="123"/>
      <c r="B178" s="128" t="s">
        <v>197</v>
      </c>
      <c r="C178" s="201" t="s">
        <v>198</v>
      </c>
      <c r="D178" s="202"/>
      <c r="E178" s="202"/>
      <c r="F178" s="135" t="s">
        <v>25</v>
      </c>
      <c r="G178" s="136"/>
      <c r="H178" s="136"/>
      <c r="I178" s="136">
        <f>'01 01 Pol'!G457+'01 02 Pol'!G1579</f>
        <v>0</v>
      </c>
      <c r="J178" s="132" t="str">
        <f>IF(I205=0,"",I178/I205*100)</f>
        <v/>
      </c>
    </row>
    <row r="179" spans="1:10" ht="36.75" customHeight="1" x14ac:dyDescent="0.2">
      <c r="A179" s="123"/>
      <c r="B179" s="128" t="s">
        <v>199</v>
      </c>
      <c r="C179" s="201" t="s">
        <v>200</v>
      </c>
      <c r="D179" s="202"/>
      <c r="E179" s="202"/>
      <c r="F179" s="135" t="s">
        <v>25</v>
      </c>
      <c r="G179" s="136"/>
      <c r="H179" s="136"/>
      <c r="I179" s="136">
        <f>'01 01 Pol'!G461</f>
        <v>0</v>
      </c>
      <c r="J179" s="132" t="str">
        <f>IF(I205=0,"",I179/I205*100)</f>
        <v/>
      </c>
    </row>
    <row r="180" spans="1:10" ht="36.75" customHeight="1" x14ac:dyDescent="0.2">
      <c r="A180" s="123"/>
      <c r="B180" s="128" t="s">
        <v>201</v>
      </c>
      <c r="C180" s="201" t="s">
        <v>58</v>
      </c>
      <c r="D180" s="202"/>
      <c r="E180" s="202"/>
      <c r="F180" s="135" t="s">
        <v>25</v>
      </c>
      <c r="G180" s="136"/>
      <c r="H180" s="136"/>
      <c r="I180" s="136">
        <f>'01 02 Pol'!G1606</f>
        <v>0</v>
      </c>
      <c r="J180" s="132" t="str">
        <f>IF(I205=0,"",I180/I205*100)</f>
        <v/>
      </c>
    </row>
    <row r="181" spans="1:10" ht="36.75" customHeight="1" x14ac:dyDescent="0.2">
      <c r="A181" s="123"/>
      <c r="B181" s="128" t="s">
        <v>202</v>
      </c>
      <c r="C181" s="201" t="s">
        <v>56</v>
      </c>
      <c r="D181" s="202"/>
      <c r="E181" s="202"/>
      <c r="F181" s="135" t="s">
        <v>25</v>
      </c>
      <c r="G181" s="136"/>
      <c r="H181" s="136"/>
      <c r="I181" s="136">
        <f>'01 04 Pol'!G12</f>
        <v>0</v>
      </c>
      <c r="J181" s="132" t="str">
        <f>IF(I205=0,"",I181/I205*100)</f>
        <v/>
      </c>
    </row>
    <row r="182" spans="1:10" ht="36.75" customHeight="1" x14ac:dyDescent="0.2">
      <c r="A182" s="123"/>
      <c r="B182" s="128" t="s">
        <v>203</v>
      </c>
      <c r="C182" s="201" t="s">
        <v>204</v>
      </c>
      <c r="D182" s="202"/>
      <c r="E182" s="202"/>
      <c r="F182" s="135" t="s">
        <v>25</v>
      </c>
      <c r="G182" s="136"/>
      <c r="H182" s="136"/>
      <c r="I182" s="136">
        <f>'01 04 Pol'!G16</f>
        <v>0</v>
      </c>
      <c r="J182" s="132" t="str">
        <f>IF(I205=0,"",I182/I205*100)</f>
        <v/>
      </c>
    </row>
    <row r="183" spans="1:10" ht="36.75" customHeight="1" x14ac:dyDescent="0.2">
      <c r="A183" s="123"/>
      <c r="B183" s="128" t="s">
        <v>205</v>
      </c>
      <c r="C183" s="201" t="s">
        <v>206</v>
      </c>
      <c r="D183" s="202"/>
      <c r="E183" s="202"/>
      <c r="F183" s="135" t="s">
        <v>25</v>
      </c>
      <c r="G183" s="136"/>
      <c r="H183" s="136"/>
      <c r="I183" s="136">
        <f>'01 04 Pol'!G25</f>
        <v>0</v>
      </c>
      <c r="J183" s="132" t="str">
        <f>IF(I205=0,"",I183/I205*100)</f>
        <v/>
      </c>
    </row>
    <row r="184" spans="1:10" ht="36.75" customHeight="1" x14ac:dyDescent="0.2">
      <c r="A184" s="123"/>
      <c r="B184" s="128" t="s">
        <v>207</v>
      </c>
      <c r="C184" s="201" t="s">
        <v>208</v>
      </c>
      <c r="D184" s="202"/>
      <c r="E184" s="202"/>
      <c r="F184" s="135" t="s">
        <v>25</v>
      </c>
      <c r="G184" s="136"/>
      <c r="H184" s="136"/>
      <c r="I184" s="136">
        <f>'01 04 Pol'!G31</f>
        <v>0</v>
      </c>
      <c r="J184" s="132" t="str">
        <f>IF(I205=0,"",I184/I205*100)</f>
        <v/>
      </c>
    </row>
    <row r="185" spans="1:10" ht="36.75" customHeight="1" x14ac:dyDescent="0.2">
      <c r="A185" s="123"/>
      <c r="B185" s="128" t="s">
        <v>209</v>
      </c>
      <c r="C185" s="201" t="s">
        <v>210</v>
      </c>
      <c r="D185" s="202"/>
      <c r="E185" s="202"/>
      <c r="F185" s="135" t="s">
        <v>25</v>
      </c>
      <c r="G185" s="136"/>
      <c r="H185" s="136"/>
      <c r="I185" s="136">
        <f>'01 04 Pol'!G38</f>
        <v>0</v>
      </c>
      <c r="J185" s="132" t="str">
        <f>IF(I205=0,"",I185/I205*100)</f>
        <v/>
      </c>
    </row>
    <row r="186" spans="1:10" ht="36.75" customHeight="1" x14ac:dyDescent="0.2">
      <c r="A186" s="123"/>
      <c r="B186" s="128" t="s">
        <v>211</v>
      </c>
      <c r="C186" s="201" t="s">
        <v>212</v>
      </c>
      <c r="D186" s="202"/>
      <c r="E186" s="202"/>
      <c r="F186" s="135" t="s">
        <v>25</v>
      </c>
      <c r="G186" s="136"/>
      <c r="H186" s="136"/>
      <c r="I186" s="136">
        <f>'01 04 Pol'!G46</f>
        <v>0</v>
      </c>
      <c r="J186" s="132" t="str">
        <f>IF(I205=0,"",I186/I205*100)</f>
        <v/>
      </c>
    </row>
    <row r="187" spans="1:10" ht="36.75" customHeight="1" x14ac:dyDescent="0.2">
      <c r="A187" s="123"/>
      <c r="B187" s="128" t="s">
        <v>213</v>
      </c>
      <c r="C187" s="201" t="s">
        <v>214</v>
      </c>
      <c r="D187" s="202"/>
      <c r="E187" s="202"/>
      <c r="F187" s="135" t="s">
        <v>25</v>
      </c>
      <c r="G187" s="136"/>
      <c r="H187" s="136"/>
      <c r="I187" s="136">
        <f>'01 04 Pol'!G51</f>
        <v>0</v>
      </c>
      <c r="J187" s="132" t="str">
        <f>IF(I205=0,"",I187/I205*100)</f>
        <v/>
      </c>
    </row>
    <row r="188" spans="1:10" ht="36.75" customHeight="1" x14ac:dyDescent="0.2">
      <c r="A188" s="123"/>
      <c r="B188" s="128" t="s">
        <v>215</v>
      </c>
      <c r="C188" s="201" t="s">
        <v>216</v>
      </c>
      <c r="D188" s="202"/>
      <c r="E188" s="202"/>
      <c r="F188" s="135" t="s">
        <v>25</v>
      </c>
      <c r="G188" s="136"/>
      <c r="H188" s="136"/>
      <c r="I188" s="136">
        <f>'01 01 Pol'!G481+'01 02 Pol'!G1625</f>
        <v>0</v>
      </c>
      <c r="J188" s="132" t="str">
        <f>IF(I205=0,"",I188/I205*100)</f>
        <v/>
      </c>
    </row>
    <row r="189" spans="1:10" ht="36.75" customHeight="1" x14ac:dyDescent="0.2">
      <c r="A189" s="123"/>
      <c r="B189" s="128" t="s">
        <v>217</v>
      </c>
      <c r="C189" s="201" t="s">
        <v>218</v>
      </c>
      <c r="D189" s="202"/>
      <c r="E189" s="202"/>
      <c r="F189" s="135" t="s">
        <v>25</v>
      </c>
      <c r="G189" s="136"/>
      <c r="H189" s="136"/>
      <c r="I189" s="136">
        <f>'01 01 Pol'!G544+'01 02 Pol'!G1782</f>
        <v>0</v>
      </c>
      <c r="J189" s="132" t="str">
        <f>IF(I205=0,"",I189/I205*100)</f>
        <v/>
      </c>
    </row>
    <row r="190" spans="1:10" ht="36.75" customHeight="1" x14ac:dyDescent="0.2">
      <c r="A190" s="123"/>
      <c r="B190" s="128" t="s">
        <v>219</v>
      </c>
      <c r="C190" s="201" t="s">
        <v>220</v>
      </c>
      <c r="D190" s="202"/>
      <c r="E190" s="202"/>
      <c r="F190" s="135" t="s">
        <v>25</v>
      </c>
      <c r="G190" s="136"/>
      <c r="H190" s="136"/>
      <c r="I190" s="136">
        <f>'01 01 Pol'!G560+'01 02 Pol'!G1868</f>
        <v>0</v>
      </c>
      <c r="J190" s="132" t="str">
        <f>IF(I205=0,"",I190/I205*100)</f>
        <v/>
      </c>
    </row>
    <row r="191" spans="1:10" ht="36.75" customHeight="1" x14ac:dyDescent="0.2">
      <c r="A191" s="123"/>
      <c r="B191" s="128" t="s">
        <v>221</v>
      </c>
      <c r="C191" s="201" t="s">
        <v>222</v>
      </c>
      <c r="D191" s="202"/>
      <c r="E191" s="202"/>
      <c r="F191" s="135" t="s">
        <v>25</v>
      </c>
      <c r="G191" s="136"/>
      <c r="H191" s="136"/>
      <c r="I191" s="136">
        <f>'01 01 Pol'!G571+'01 02 Pol'!G1925</f>
        <v>0</v>
      </c>
      <c r="J191" s="132" t="str">
        <f>IF(I205=0,"",I191/I205*100)</f>
        <v/>
      </c>
    </row>
    <row r="192" spans="1:10" ht="36.75" customHeight="1" x14ac:dyDescent="0.2">
      <c r="A192" s="123"/>
      <c r="B192" s="128" t="s">
        <v>223</v>
      </c>
      <c r="C192" s="201" t="s">
        <v>224</v>
      </c>
      <c r="D192" s="202"/>
      <c r="E192" s="202"/>
      <c r="F192" s="135" t="s">
        <v>25</v>
      </c>
      <c r="G192" s="136"/>
      <c r="H192" s="136"/>
      <c r="I192" s="136">
        <f>'01 01 Pol'!G594+'01 02 Pol'!G2422</f>
        <v>0</v>
      </c>
      <c r="J192" s="132" t="str">
        <f>IF(I205=0,"",I192/I205*100)</f>
        <v/>
      </c>
    </row>
    <row r="193" spans="1:10" ht="36.75" customHeight="1" x14ac:dyDescent="0.2">
      <c r="A193" s="123"/>
      <c r="B193" s="128" t="s">
        <v>225</v>
      </c>
      <c r="C193" s="201" t="s">
        <v>226</v>
      </c>
      <c r="D193" s="202"/>
      <c r="E193" s="202"/>
      <c r="F193" s="135" t="s">
        <v>25</v>
      </c>
      <c r="G193" s="136"/>
      <c r="H193" s="136"/>
      <c r="I193" s="136">
        <f>'01 01 Pol'!G602+'01 02 Pol'!G2528</f>
        <v>0</v>
      </c>
      <c r="J193" s="132" t="str">
        <f>IF(I205=0,"",I193/I205*100)</f>
        <v/>
      </c>
    </row>
    <row r="194" spans="1:10" ht="36.75" customHeight="1" x14ac:dyDescent="0.2">
      <c r="A194" s="123"/>
      <c r="B194" s="128" t="s">
        <v>227</v>
      </c>
      <c r="C194" s="201" t="s">
        <v>228</v>
      </c>
      <c r="D194" s="202"/>
      <c r="E194" s="202"/>
      <c r="F194" s="135" t="s">
        <v>25</v>
      </c>
      <c r="G194" s="136"/>
      <c r="H194" s="136"/>
      <c r="I194" s="136">
        <f>'01 02 Pol'!G2734</f>
        <v>0</v>
      </c>
      <c r="J194" s="132" t="str">
        <f>IF(I205=0,"",I194/I205*100)</f>
        <v/>
      </c>
    </row>
    <row r="195" spans="1:10" ht="36.75" customHeight="1" x14ac:dyDescent="0.2">
      <c r="A195" s="123"/>
      <c r="B195" s="128" t="s">
        <v>229</v>
      </c>
      <c r="C195" s="201" t="s">
        <v>230</v>
      </c>
      <c r="D195" s="202"/>
      <c r="E195" s="202"/>
      <c r="F195" s="135" t="s">
        <v>25</v>
      </c>
      <c r="G195" s="136"/>
      <c r="H195" s="136"/>
      <c r="I195" s="136">
        <f>'01 01 Pol'!G623</f>
        <v>0</v>
      </c>
      <c r="J195" s="132" t="str">
        <f>IF(I205=0,"",I195/I205*100)</f>
        <v/>
      </c>
    </row>
    <row r="196" spans="1:10" ht="36.75" customHeight="1" x14ac:dyDescent="0.2">
      <c r="A196" s="123"/>
      <c r="B196" s="128" t="s">
        <v>231</v>
      </c>
      <c r="C196" s="201" t="s">
        <v>232</v>
      </c>
      <c r="D196" s="202"/>
      <c r="E196" s="202"/>
      <c r="F196" s="135" t="s">
        <v>25</v>
      </c>
      <c r="G196" s="136"/>
      <c r="H196" s="136"/>
      <c r="I196" s="136">
        <f>'01 01 Pol'!G636+'01 02 Pol'!G2740</f>
        <v>0</v>
      </c>
      <c r="J196" s="132" t="str">
        <f>IF(I205=0,"",I196/I205*100)</f>
        <v/>
      </c>
    </row>
    <row r="197" spans="1:10" ht="36.75" customHeight="1" x14ac:dyDescent="0.2">
      <c r="A197" s="123"/>
      <c r="B197" s="128" t="s">
        <v>233</v>
      </c>
      <c r="C197" s="201" t="s">
        <v>234</v>
      </c>
      <c r="D197" s="202"/>
      <c r="E197" s="202"/>
      <c r="F197" s="135" t="s">
        <v>25</v>
      </c>
      <c r="G197" s="136"/>
      <c r="H197" s="136"/>
      <c r="I197" s="136">
        <f>'01 01 Pol'!G684+'01 02 Pol'!G2813</f>
        <v>0</v>
      </c>
      <c r="J197" s="132" t="str">
        <f>IF(I205=0,"",I197/I205*100)</f>
        <v/>
      </c>
    </row>
    <row r="198" spans="1:10" ht="36.75" customHeight="1" x14ac:dyDescent="0.2">
      <c r="A198" s="123"/>
      <c r="B198" s="128" t="s">
        <v>235</v>
      </c>
      <c r="C198" s="201" t="s">
        <v>236</v>
      </c>
      <c r="D198" s="202"/>
      <c r="E198" s="202"/>
      <c r="F198" s="135" t="s">
        <v>25</v>
      </c>
      <c r="G198" s="136"/>
      <c r="H198" s="136"/>
      <c r="I198" s="136">
        <f>'01 02 Pol'!G2894</f>
        <v>0</v>
      </c>
      <c r="J198" s="132" t="str">
        <f>IF(I205=0,"",I198/I205*100)</f>
        <v/>
      </c>
    </row>
    <row r="199" spans="1:10" ht="36.75" customHeight="1" x14ac:dyDescent="0.2">
      <c r="A199" s="123"/>
      <c r="B199" s="128" t="s">
        <v>237</v>
      </c>
      <c r="C199" s="201" t="s">
        <v>238</v>
      </c>
      <c r="D199" s="202"/>
      <c r="E199" s="202"/>
      <c r="F199" s="135" t="s">
        <v>25</v>
      </c>
      <c r="G199" s="136"/>
      <c r="H199" s="136"/>
      <c r="I199" s="136">
        <f>'01 03 Pol'!G70</f>
        <v>0</v>
      </c>
      <c r="J199" s="132" t="str">
        <f>IF(I205=0,"",I199/I205*100)</f>
        <v/>
      </c>
    </row>
    <row r="200" spans="1:10" ht="36.75" customHeight="1" x14ac:dyDescent="0.2">
      <c r="A200" s="123"/>
      <c r="B200" s="128" t="s">
        <v>239</v>
      </c>
      <c r="C200" s="201" t="s">
        <v>240</v>
      </c>
      <c r="D200" s="202"/>
      <c r="E200" s="202"/>
      <c r="F200" s="135" t="s">
        <v>25</v>
      </c>
      <c r="G200" s="136"/>
      <c r="H200" s="136"/>
      <c r="I200" s="136">
        <f>'01 02 Pol'!G2920</f>
        <v>0</v>
      </c>
      <c r="J200" s="132" t="str">
        <f>IF(I205=0,"",I200/I205*100)</f>
        <v/>
      </c>
    </row>
    <row r="201" spans="1:10" ht="36.75" customHeight="1" x14ac:dyDescent="0.2">
      <c r="A201" s="123"/>
      <c r="B201" s="128" t="s">
        <v>241</v>
      </c>
      <c r="C201" s="201" t="s">
        <v>242</v>
      </c>
      <c r="D201" s="202"/>
      <c r="E201" s="202"/>
      <c r="F201" s="135" t="s">
        <v>26</v>
      </c>
      <c r="G201" s="136"/>
      <c r="H201" s="136"/>
      <c r="I201" s="136">
        <f>'01 01 Pol'!G696</f>
        <v>0</v>
      </c>
      <c r="J201" s="132" t="str">
        <f>IF(I205=0,"",I201/I205*100)</f>
        <v/>
      </c>
    </row>
    <row r="202" spans="1:10" ht="36.75" customHeight="1" x14ac:dyDescent="0.2">
      <c r="A202" s="123"/>
      <c r="B202" s="128" t="s">
        <v>243</v>
      </c>
      <c r="C202" s="201" t="s">
        <v>244</v>
      </c>
      <c r="D202" s="202"/>
      <c r="E202" s="202"/>
      <c r="F202" s="135" t="s">
        <v>245</v>
      </c>
      <c r="G202" s="136"/>
      <c r="H202" s="136"/>
      <c r="I202" s="136">
        <f>'01 01 Pol'!G700</f>
        <v>0</v>
      </c>
      <c r="J202" s="132" t="str">
        <f>IF(I205=0,"",I202/I205*100)</f>
        <v/>
      </c>
    </row>
    <row r="203" spans="1:10" ht="36.75" customHeight="1" x14ac:dyDescent="0.2">
      <c r="A203" s="123"/>
      <c r="B203" s="128" t="s">
        <v>246</v>
      </c>
      <c r="C203" s="201" t="s">
        <v>27</v>
      </c>
      <c r="D203" s="202"/>
      <c r="E203" s="202"/>
      <c r="F203" s="135" t="s">
        <v>246</v>
      </c>
      <c r="G203" s="136"/>
      <c r="H203" s="136"/>
      <c r="I203" s="136">
        <f>'01 09 Pol'!G8</f>
        <v>0</v>
      </c>
      <c r="J203" s="132" t="str">
        <f>IF(I205=0,"",I203/I205*100)</f>
        <v/>
      </c>
    </row>
    <row r="204" spans="1:10" ht="36.75" customHeight="1" x14ac:dyDescent="0.2">
      <c r="A204" s="123"/>
      <c r="B204" s="128" t="s">
        <v>247</v>
      </c>
      <c r="C204" s="201" t="s">
        <v>28</v>
      </c>
      <c r="D204" s="202"/>
      <c r="E204" s="202"/>
      <c r="F204" s="135" t="s">
        <v>247</v>
      </c>
      <c r="G204" s="136"/>
      <c r="H204" s="136"/>
      <c r="I204" s="136">
        <f>'01 09 Pol'!G21</f>
        <v>0</v>
      </c>
      <c r="J204" s="132" t="str">
        <f>IF(I205=0,"",I204/I205*100)</f>
        <v/>
      </c>
    </row>
    <row r="205" spans="1:10" ht="25.5" customHeight="1" x14ac:dyDescent="0.2">
      <c r="A205" s="124"/>
      <c r="B205" s="129" t="s">
        <v>1</v>
      </c>
      <c r="C205" s="130"/>
      <c r="D205" s="131"/>
      <c r="E205" s="131"/>
      <c r="F205" s="137"/>
      <c r="G205" s="138"/>
      <c r="H205" s="138"/>
      <c r="I205" s="138">
        <f>SUM(I140:I204)</f>
        <v>0</v>
      </c>
      <c r="J205" s="133">
        <f>SUM(J140:J204)</f>
        <v>0</v>
      </c>
    </row>
    <row r="206" spans="1:10" x14ac:dyDescent="0.2">
      <c r="F206" s="86"/>
      <c r="G206" s="86"/>
      <c r="H206" s="86"/>
      <c r="I206" s="86"/>
      <c r="J206" s="134"/>
    </row>
    <row r="207" spans="1:10" x14ac:dyDescent="0.2">
      <c r="F207" s="86"/>
      <c r="G207" s="86"/>
      <c r="H207" s="86"/>
      <c r="I207" s="86"/>
      <c r="J207" s="134"/>
    </row>
    <row r="208" spans="1:10" x14ac:dyDescent="0.2">
      <c r="F208" s="86"/>
      <c r="G208" s="86"/>
      <c r="H208" s="86"/>
      <c r="I208" s="86"/>
      <c r="J208" s="134"/>
    </row>
  </sheetData>
  <sheetProtection algorithmName="SHA-512" hashValue="kEi1Bs+wqfvztmMnvCHl99tz0K3u7LlBbrxXUK9YtzfatHnlxnGpp9rOEYAemCKN/g1xmI/WzJAA4XQdbER/hA==" saltValue="ruX2r1ykUXhrBQsRM6oWh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8:J58"/>
    <mergeCell ref="B59:J59"/>
    <mergeCell ref="B61:J61"/>
    <mergeCell ref="B64:J64"/>
    <mergeCell ref="B65:J65"/>
    <mergeCell ref="C49:E49"/>
    <mergeCell ref="C50:E50"/>
    <mergeCell ref="B51:E51"/>
    <mergeCell ref="B54:J54"/>
    <mergeCell ref="B56:J56"/>
    <mergeCell ref="B73:J73"/>
    <mergeCell ref="B74:J74"/>
    <mergeCell ref="B76:J76"/>
    <mergeCell ref="B77:J77"/>
    <mergeCell ref="B79:J79"/>
    <mergeCell ref="B66:J66"/>
    <mergeCell ref="B67:J67"/>
    <mergeCell ref="B68:J68"/>
    <mergeCell ref="B69:J69"/>
    <mergeCell ref="B71:J71"/>
    <mergeCell ref="B89:J89"/>
    <mergeCell ref="B90:J90"/>
    <mergeCell ref="B92:J92"/>
    <mergeCell ref="B93:J93"/>
    <mergeCell ref="B94:J94"/>
    <mergeCell ref="B80:J80"/>
    <mergeCell ref="B82:J82"/>
    <mergeCell ref="B84:J84"/>
    <mergeCell ref="B85:J85"/>
    <mergeCell ref="B87:J87"/>
    <mergeCell ref="B106:J106"/>
    <mergeCell ref="B109:J109"/>
    <mergeCell ref="B111:J111"/>
    <mergeCell ref="B112:J112"/>
    <mergeCell ref="B113:J113"/>
    <mergeCell ref="B96:J96"/>
    <mergeCell ref="B97:J97"/>
    <mergeCell ref="B99:J99"/>
    <mergeCell ref="B100:J100"/>
    <mergeCell ref="B104:J104"/>
    <mergeCell ref="B123:J123"/>
    <mergeCell ref="B124:J124"/>
    <mergeCell ref="C140:E140"/>
    <mergeCell ref="C141:E141"/>
    <mergeCell ref="C142:E142"/>
    <mergeCell ref="B115:J115"/>
    <mergeCell ref="B117:J117"/>
    <mergeCell ref="B118:J118"/>
    <mergeCell ref="B120:J120"/>
    <mergeCell ref="B121:J121"/>
    <mergeCell ref="C148:E148"/>
    <mergeCell ref="C149:E149"/>
    <mergeCell ref="C150:E150"/>
    <mergeCell ref="C151:E151"/>
    <mergeCell ref="C152:E152"/>
    <mergeCell ref="C143:E143"/>
    <mergeCell ref="C144:E144"/>
    <mergeCell ref="C145:E145"/>
    <mergeCell ref="C146:E146"/>
    <mergeCell ref="C147:E147"/>
    <mergeCell ref="C158:E158"/>
    <mergeCell ref="C159:E159"/>
    <mergeCell ref="C160:E160"/>
    <mergeCell ref="C161:E161"/>
    <mergeCell ref="C162:E162"/>
    <mergeCell ref="C153:E153"/>
    <mergeCell ref="C154:E154"/>
    <mergeCell ref="C155:E155"/>
    <mergeCell ref="C156:E156"/>
    <mergeCell ref="C157:E157"/>
    <mergeCell ref="C168:E168"/>
    <mergeCell ref="C169:E169"/>
    <mergeCell ref="C170:E170"/>
    <mergeCell ref="C171:E171"/>
    <mergeCell ref="C172:E172"/>
    <mergeCell ref="C163:E163"/>
    <mergeCell ref="C164:E164"/>
    <mergeCell ref="C165:E165"/>
    <mergeCell ref="C166:E166"/>
    <mergeCell ref="C167:E167"/>
    <mergeCell ref="C178:E178"/>
    <mergeCell ref="C179:E179"/>
    <mergeCell ref="C180:E180"/>
    <mergeCell ref="C181:E181"/>
    <mergeCell ref="C182:E182"/>
    <mergeCell ref="C173:E173"/>
    <mergeCell ref="C174:E174"/>
    <mergeCell ref="C175:E175"/>
    <mergeCell ref="C176:E176"/>
    <mergeCell ref="C177:E177"/>
    <mergeCell ref="C188:E188"/>
    <mergeCell ref="C189:E189"/>
    <mergeCell ref="C190:E190"/>
    <mergeCell ref="C191:E191"/>
    <mergeCell ref="C192:E192"/>
    <mergeCell ref="C183:E183"/>
    <mergeCell ref="C184:E184"/>
    <mergeCell ref="C185:E185"/>
    <mergeCell ref="C186:E186"/>
    <mergeCell ref="C187:E187"/>
    <mergeCell ref="C203:E203"/>
    <mergeCell ref="C204:E204"/>
    <mergeCell ref="C198:E198"/>
    <mergeCell ref="C199:E199"/>
    <mergeCell ref="C200:E200"/>
    <mergeCell ref="C201:E201"/>
    <mergeCell ref="C202:E202"/>
    <mergeCell ref="C193:E193"/>
    <mergeCell ref="C194:E194"/>
    <mergeCell ref="C195:E195"/>
    <mergeCell ref="C196:E196"/>
    <mergeCell ref="C197:E19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algorithmName="SHA-512" hashValue="YtG6SU6+mmO8Qfv21tdziH/EMHhbTQxCu0SAfEOw+B/PsafRvzGdtPo4Hvgc3ux85TqZJvsIOzWyP9ExyqbNcg==" saltValue="ogxVff11P8TGB33BbTDDW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D074-1726-4B47-B485-84BAB800FFD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48</v>
      </c>
      <c r="C4" s="267" t="s">
        <v>50</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147</v>
      </c>
      <c r="C8" s="187" t="s">
        <v>149</v>
      </c>
      <c r="D8" s="167"/>
      <c r="E8" s="168"/>
      <c r="F8" s="169"/>
      <c r="G8" s="169">
        <f>SUMIF(AG9:AG74,"&lt;&gt;NOR",G9:G74)</f>
        <v>0</v>
      </c>
      <c r="H8" s="169"/>
      <c r="I8" s="169">
        <f>SUM(I9:I74)</f>
        <v>0</v>
      </c>
      <c r="J8" s="169"/>
      <c r="K8" s="169">
        <f>SUM(K9:K74)</f>
        <v>0</v>
      </c>
      <c r="L8" s="169"/>
      <c r="M8" s="169">
        <f>SUM(M9:M74)</f>
        <v>0</v>
      </c>
      <c r="N8" s="168"/>
      <c r="O8" s="168">
        <f>SUM(O9:O74)</f>
        <v>0</v>
      </c>
      <c r="P8" s="168"/>
      <c r="Q8" s="168">
        <f>SUM(Q9:Q74)</f>
        <v>5.6</v>
      </c>
      <c r="R8" s="169"/>
      <c r="S8" s="169"/>
      <c r="T8" s="170"/>
      <c r="U8" s="164"/>
      <c r="V8" s="164">
        <f>SUM(V9:V74)</f>
        <v>262.20999999999998</v>
      </c>
      <c r="W8" s="164"/>
      <c r="X8" s="164"/>
      <c r="Y8" s="164"/>
      <c r="AG8" t="s">
        <v>276</v>
      </c>
    </row>
    <row r="9" spans="1:60" ht="22.5" outlineLevel="1" x14ac:dyDescent="0.2">
      <c r="A9" s="172">
        <v>1</v>
      </c>
      <c r="B9" s="173" t="s">
        <v>277</v>
      </c>
      <c r="C9" s="188" t="s">
        <v>278</v>
      </c>
      <c r="D9" s="174" t="s">
        <v>279</v>
      </c>
      <c r="E9" s="175">
        <v>5.71</v>
      </c>
      <c r="F9" s="176"/>
      <c r="G9" s="177">
        <f>ROUND(E9*F9,2)</f>
        <v>0</v>
      </c>
      <c r="H9" s="176"/>
      <c r="I9" s="177">
        <f>ROUND(E9*H9,2)</f>
        <v>0</v>
      </c>
      <c r="J9" s="176"/>
      <c r="K9" s="177">
        <f>ROUND(E9*J9,2)</f>
        <v>0</v>
      </c>
      <c r="L9" s="177">
        <v>21</v>
      </c>
      <c r="M9" s="177">
        <f>G9*(1+L9/100)</f>
        <v>0</v>
      </c>
      <c r="N9" s="175">
        <v>0</v>
      </c>
      <c r="O9" s="175">
        <f>ROUND(E9*N9,2)</f>
        <v>0</v>
      </c>
      <c r="P9" s="175">
        <v>0.13800000000000001</v>
      </c>
      <c r="Q9" s="175">
        <f>ROUND(E9*P9,2)</f>
        <v>0.79</v>
      </c>
      <c r="R9" s="177" t="s">
        <v>280</v>
      </c>
      <c r="S9" s="177" t="s">
        <v>281</v>
      </c>
      <c r="T9" s="178" t="s">
        <v>281</v>
      </c>
      <c r="U9" s="158">
        <v>0.16</v>
      </c>
      <c r="V9" s="158">
        <f>ROUND(E9*U9,2)</f>
        <v>0.91</v>
      </c>
      <c r="W9" s="158"/>
      <c r="X9" s="158" t="s">
        <v>282</v>
      </c>
      <c r="Y9" s="158" t="s">
        <v>283</v>
      </c>
      <c r="Z9" s="147"/>
      <c r="AA9" s="147"/>
      <c r="AB9" s="147"/>
      <c r="AC9" s="147"/>
      <c r="AD9" s="147"/>
      <c r="AE9" s="147"/>
      <c r="AF9" s="147"/>
      <c r="AG9" s="147" t="s">
        <v>284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9" t="s">
        <v>285</v>
      </c>
      <c r="D10" s="260"/>
      <c r="E10" s="260"/>
      <c r="F10" s="260"/>
      <c r="G10" s="260"/>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286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89" t="s">
        <v>287</v>
      </c>
      <c r="D11" s="160"/>
      <c r="E11" s="161"/>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9" t="s">
        <v>289</v>
      </c>
      <c r="D12" s="160"/>
      <c r="E12" s="161">
        <v>5.71</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288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2">
        <v>2</v>
      </c>
      <c r="B13" s="173" t="s">
        <v>290</v>
      </c>
      <c r="C13" s="188" t="s">
        <v>291</v>
      </c>
      <c r="D13" s="174" t="s">
        <v>279</v>
      </c>
      <c r="E13" s="175">
        <v>21.384</v>
      </c>
      <c r="F13" s="176"/>
      <c r="G13" s="177">
        <f>ROUND(E13*F13,2)</f>
        <v>0</v>
      </c>
      <c r="H13" s="176"/>
      <c r="I13" s="177">
        <f>ROUND(E13*H13,2)</f>
        <v>0</v>
      </c>
      <c r="J13" s="176"/>
      <c r="K13" s="177">
        <f>ROUND(E13*J13,2)</f>
        <v>0</v>
      </c>
      <c r="L13" s="177">
        <v>21</v>
      </c>
      <c r="M13" s="177">
        <f>G13*(1+L13/100)</f>
        <v>0</v>
      </c>
      <c r="N13" s="175">
        <v>0</v>
      </c>
      <c r="O13" s="175">
        <f>ROUND(E13*N13,2)</f>
        <v>0</v>
      </c>
      <c r="P13" s="175">
        <v>0.22500000000000001</v>
      </c>
      <c r="Q13" s="175">
        <f>ROUND(E13*P13,2)</f>
        <v>4.8099999999999996</v>
      </c>
      <c r="R13" s="177" t="s">
        <v>280</v>
      </c>
      <c r="S13" s="177" t="s">
        <v>281</v>
      </c>
      <c r="T13" s="178" t="s">
        <v>281</v>
      </c>
      <c r="U13" s="158">
        <v>0.14199999999999999</v>
      </c>
      <c r="V13" s="158">
        <f>ROUND(E13*U13,2)</f>
        <v>3.04</v>
      </c>
      <c r="W13" s="158"/>
      <c r="X13" s="158" t="s">
        <v>282</v>
      </c>
      <c r="Y13" s="158" t="s">
        <v>283</v>
      </c>
      <c r="Z13" s="147"/>
      <c r="AA13" s="147"/>
      <c r="AB13" s="147"/>
      <c r="AC13" s="147"/>
      <c r="AD13" s="147"/>
      <c r="AE13" s="147"/>
      <c r="AF13" s="147"/>
      <c r="AG13" s="147" t="s">
        <v>284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59" t="s">
        <v>285</v>
      </c>
      <c r="D14" s="260"/>
      <c r="E14" s="260"/>
      <c r="F14" s="260"/>
      <c r="G14" s="260"/>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286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89" t="s">
        <v>292</v>
      </c>
      <c r="D15" s="160"/>
      <c r="E15" s="161"/>
      <c r="F15" s="158"/>
      <c r="G15" s="1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288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89" t="s">
        <v>293</v>
      </c>
      <c r="D16" s="160"/>
      <c r="E16" s="161">
        <v>21.384</v>
      </c>
      <c r="F16" s="158"/>
      <c r="G16" s="158"/>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288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2">
        <v>3</v>
      </c>
      <c r="B17" s="173" t="s">
        <v>294</v>
      </c>
      <c r="C17" s="188" t="s">
        <v>295</v>
      </c>
      <c r="D17" s="174" t="s">
        <v>296</v>
      </c>
      <c r="E17" s="175">
        <v>5.1472899999999999</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297</v>
      </c>
      <c r="S17" s="177" t="s">
        <v>281</v>
      </c>
      <c r="T17" s="178" t="s">
        <v>281</v>
      </c>
      <c r="U17" s="158">
        <v>0.36799999999999999</v>
      </c>
      <c r="V17" s="158">
        <f>ROUND(E17*U17,2)</f>
        <v>1.89</v>
      </c>
      <c r="W17" s="158"/>
      <c r="X17" s="158" t="s">
        <v>282</v>
      </c>
      <c r="Y17" s="158" t="s">
        <v>283</v>
      </c>
      <c r="Z17" s="147"/>
      <c r="AA17" s="147"/>
      <c r="AB17" s="147"/>
      <c r="AC17" s="147"/>
      <c r="AD17" s="147"/>
      <c r="AE17" s="147"/>
      <c r="AF17" s="147"/>
      <c r="AG17" s="147" t="s">
        <v>284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259" t="s">
        <v>298</v>
      </c>
      <c r="D18" s="260"/>
      <c r="E18" s="260"/>
      <c r="F18" s="260"/>
      <c r="G18" s="260"/>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286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9" t="s">
        <v>299</v>
      </c>
      <c r="D19" s="160"/>
      <c r="E19" s="161"/>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89" t="s">
        <v>300</v>
      </c>
      <c r="D20" s="160"/>
      <c r="E20" s="161">
        <v>5.1472899999999999</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288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2">
        <v>4</v>
      </c>
      <c r="B21" s="173" t="s">
        <v>301</v>
      </c>
      <c r="C21" s="188" t="s">
        <v>302</v>
      </c>
      <c r="D21" s="174" t="s">
        <v>296</v>
      </c>
      <c r="E21" s="175">
        <v>5.1472899999999999</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297</v>
      </c>
      <c r="S21" s="177" t="s">
        <v>281</v>
      </c>
      <c r="T21" s="178" t="s">
        <v>281</v>
      </c>
      <c r="U21" s="158">
        <v>5.8000000000000003E-2</v>
      </c>
      <c r="V21" s="158">
        <f>ROUND(E21*U21,2)</f>
        <v>0.3</v>
      </c>
      <c r="W21" s="158"/>
      <c r="X21" s="158" t="s">
        <v>282</v>
      </c>
      <c r="Y21" s="158" t="s">
        <v>283</v>
      </c>
      <c r="Z21" s="147"/>
      <c r="AA21" s="147"/>
      <c r="AB21" s="147"/>
      <c r="AC21" s="147"/>
      <c r="AD21" s="147"/>
      <c r="AE21" s="147"/>
      <c r="AF21" s="147"/>
      <c r="AG21" s="147" t="s">
        <v>284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59" t="s">
        <v>298</v>
      </c>
      <c r="D22" s="260"/>
      <c r="E22" s="260"/>
      <c r="F22" s="260"/>
      <c r="G22" s="260"/>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189" t="s">
        <v>303</v>
      </c>
      <c r="D23" s="160"/>
      <c r="E23" s="161"/>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89" t="s">
        <v>304</v>
      </c>
      <c r="D24" s="160"/>
      <c r="E24" s="161">
        <v>5.1472899999999999</v>
      </c>
      <c r="F24" s="158"/>
      <c r="G24" s="158"/>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288</v>
      </c>
      <c r="AH24" s="147">
        <v>5</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2">
        <v>5</v>
      </c>
      <c r="B25" s="173" t="s">
        <v>305</v>
      </c>
      <c r="C25" s="188" t="s">
        <v>306</v>
      </c>
      <c r="D25" s="174" t="s">
        <v>296</v>
      </c>
      <c r="E25" s="175">
        <v>15.944699999999999</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t="s">
        <v>297</v>
      </c>
      <c r="S25" s="177" t="s">
        <v>281</v>
      </c>
      <c r="T25" s="178" t="s">
        <v>281</v>
      </c>
      <c r="U25" s="158">
        <v>3.5329999999999999</v>
      </c>
      <c r="V25" s="158">
        <f>ROUND(E25*U25,2)</f>
        <v>56.33</v>
      </c>
      <c r="W25" s="158"/>
      <c r="X25" s="158" t="s">
        <v>282</v>
      </c>
      <c r="Y25" s="158" t="s">
        <v>283</v>
      </c>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59" t="s">
        <v>307</v>
      </c>
      <c r="D26" s="260"/>
      <c r="E26" s="260"/>
      <c r="F26" s="260"/>
      <c r="G26" s="260"/>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286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9" t="s">
        <v>308</v>
      </c>
      <c r="D27" s="160"/>
      <c r="E27" s="161"/>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9" t="s">
        <v>309</v>
      </c>
      <c r="D28" s="160"/>
      <c r="E28" s="161">
        <v>15.944699999999999</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2">
        <v>6</v>
      </c>
      <c r="B29" s="173" t="s">
        <v>310</v>
      </c>
      <c r="C29" s="188" t="s">
        <v>311</v>
      </c>
      <c r="D29" s="174" t="s">
        <v>296</v>
      </c>
      <c r="E29" s="175">
        <v>9.7355999999999998</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297</v>
      </c>
      <c r="S29" s="177" t="s">
        <v>281</v>
      </c>
      <c r="T29" s="178" t="s">
        <v>281</v>
      </c>
      <c r="U29" s="158">
        <v>6.298</v>
      </c>
      <c r="V29" s="158">
        <f>ROUND(E29*U29,2)</f>
        <v>61.31</v>
      </c>
      <c r="W29" s="158"/>
      <c r="X29" s="158" t="s">
        <v>282</v>
      </c>
      <c r="Y29" s="158" t="s">
        <v>283</v>
      </c>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9" t="s">
        <v>312</v>
      </c>
      <c r="D30" s="260"/>
      <c r="E30" s="260"/>
      <c r="F30" s="260"/>
      <c r="G30" s="260"/>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286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89" t="s">
        <v>313</v>
      </c>
      <c r="D31" s="160"/>
      <c r="E31" s="161"/>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9" t="s">
        <v>314</v>
      </c>
      <c r="D32" s="160"/>
      <c r="E32" s="161"/>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9" t="s">
        <v>315</v>
      </c>
      <c r="D33" s="160"/>
      <c r="E33" s="161">
        <v>2.3052000000000001</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89" t="s">
        <v>316</v>
      </c>
      <c r="D34" s="160"/>
      <c r="E34" s="161">
        <v>1.9944</v>
      </c>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9" t="s">
        <v>317</v>
      </c>
      <c r="D35" s="160"/>
      <c r="E35" s="161">
        <v>2.778</v>
      </c>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9" t="s">
        <v>318</v>
      </c>
      <c r="D36" s="160"/>
      <c r="E36" s="161">
        <v>2.0699999999999998</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9" t="s">
        <v>319</v>
      </c>
      <c r="D37" s="160"/>
      <c r="E37" s="161">
        <v>0.58799999999999997</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2">
        <v>7</v>
      </c>
      <c r="B38" s="173" t="s">
        <v>320</v>
      </c>
      <c r="C38" s="188" t="s">
        <v>321</v>
      </c>
      <c r="D38" s="174" t="s">
        <v>296</v>
      </c>
      <c r="E38" s="175">
        <v>25.680299999999999</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297</v>
      </c>
      <c r="S38" s="177" t="s">
        <v>281</v>
      </c>
      <c r="T38" s="178" t="s">
        <v>281</v>
      </c>
      <c r="U38" s="158">
        <v>3.81</v>
      </c>
      <c r="V38" s="158">
        <f>ROUND(E38*U38,2)</f>
        <v>97.84</v>
      </c>
      <c r="W38" s="158"/>
      <c r="X38" s="158" t="s">
        <v>282</v>
      </c>
      <c r="Y38" s="158" t="s">
        <v>283</v>
      </c>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9" t="s">
        <v>322</v>
      </c>
      <c r="D39" s="260"/>
      <c r="E39" s="260"/>
      <c r="F39" s="260"/>
      <c r="G39" s="260"/>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286</v>
      </c>
      <c r="AH39" s="147"/>
      <c r="AI39" s="147"/>
      <c r="AJ39" s="147"/>
      <c r="AK39" s="147"/>
      <c r="AL39" s="147"/>
      <c r="AM39" s="147"/>
      <c r="AN39" s="147"/>
      <c r="AO39" s="147"/>
      <c r="AP39" s="147"/>
      <c r="AQ39" s="147"/>
      <c r="AR39" s="147"/>
      <c r="AS39" s="147"/>
      <c r="AT39" s="147"/>
      <c r="AU39" s="147"/>
      <c r="AV39" s="147"/>
      <c r="AW39" s="147"/>
      <c r="AX39" s="147"/>
      <c r="AY39" s="147"/>
      <c r="AZ39" s="147"/>
      <c r="BA39" s="179" t="str">
        <f>C39</f>
        <v xml:space="preserve"> bez naložení, avšak s vyprázdněním nádoby na hromady nebo do dopravního prostředku, na každých třeba i započatých 3 m výšky,</v>
      </c>
      <c r="BB39" s="147"/>
      <c r="BC39" s="147"/>
      <c r="BD39" s="147"/>
      <c r="BE39" s="147"/>
      <c r="BF39" s="147"/>
      <c r="BG39" s="147"/>
      <c r="BH39" s="147"/>
    </row>
    <row r="40" spans="1:60" outlineLevel="2" x14ac:dyDescent="0.2">
      <c r="A40" s="154"/>
      <c r="B40" s="155"/>
      <c r="C40" s="189" t="s">
        <v>323</v>
      </c>
      <c r="D40" s="160"/>
      <c r="E40" s="161"/>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9" t="s">
        <v>324</v>
      </c>
      <c r="D41" s="160"/>
      <c r="E41" s="161">
        <v>9.7355999999999998</v>
      </c>
      <c r="F41" s="158"/>
      <c r="G41" s="1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288</v>
      </c>
      <c r="AH41" s="147">
        <v>5</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9" t="s">
        <v>325</v>
      </c>
      <c r="D42" s="160"/>
      <c r="E42" s="161">
        <v>15.944699999999999</v>
      </c>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288</v>
      </c>
      <c r="AH42" s="147">
        <v>5</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2">
        <v>8</v>
      </c>
      <c r="B43" s="173" t="s">
        <v>326</v>
      </c>
      <c r="C43" s="188" t="s">
        <v>327</v>
      </c>
      <c r="D43" s="174" t="s">
        <v>296</v>
      </c>
      <c r="E43" s="175">
        <v>14.88289</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t="s">
        <v>297</v>
      </c>
      <c r="S43" s="177" t="s">
        <v>281</v>
      </c>
      <c r="T43" s="178" t="s">
        <v>281</v>
      </c>
      <c r="U43" s="158">
        <v>1.0999999999999999E-2</v>
      </c>
      <c r="V43" s="158">
        <f>ROUND(E43*U43,2)</f>
        <v>0.16</v>
      </c>
      <c r="W43" s="158"/>
      <c r="X43" s="158" t="s">
        <v>282</v>
      </c>
      <c r="Y43" s="158" t="s">
        <v>283</v>
      </c>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259" t="s">
        <v>328</v>
      </c>
      <c r="D44" s="260"/>
      <c r="E44" s="260"/>
      <c r="F44" s="260"/>
      <c r="G44" s="260"/>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286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89" t="s">
        <v>329</v>
      </c>
      <c r="D45" s="160"/>
      <c r="E45" s="161"/>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288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189" t="s">
        <v>324</v>
      </c>
      <c r="D46" s="160"/>
      <c r="E46" s="161">
        <v>9.7355999999999998</v>
      </c>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288</v>
      </c>
      <c r="AH46" s="147">
        <v>5</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9" t="s">
        <v>304</v>
      </c>
      <c r="D47" s="160"/>
      <c r="E47" s="161">
        <v>5.1472899999999999</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288</v>
      </c>
      <c r="AH47" s="147">
        <v>5</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72">
        <v>9</v>
      </c>
      <c r="B48" s="173" t="s">
        <v>330</v>
      </c>
      <c r="C48" s="188" t="s">
        <v>331</v>
      </c>
      <c r="D48" s="174" t="s">
        <v>296</v>
      </c>
      <c r="E48" s="175">
        <v>148.82884999999999</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t="s">
        <v>297</v>
      </c>
      <c r="S48" s="177" t="s">
        <v>281</v>
      </c>
      <c r="T48" s="178" t="s">
        <v>281</v>
      </c>
      <c r="U48" s="158">
        <v>0</v>
      </c>
      <c r="V48" s="158">
        <f>ROUND(E48*U48,2)</f>
        <v>0</v>
      </c>
      <c r="W48" s="158"/>
      <c r="X48" s="158" t="s">
        <v>282</v>
      </c>
      <c r="Y48" s="158" t="s">
        <v>283</v>
      </c>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9" t="s">
        <v>328</v>
      </c>
      <c r="D49" s="260"/>
      <c r="E49" s="260"/>
      <c r="F49" s="260"/>
      <c r="G49" s="260"/>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189" t="s">
        <v>332</v>
      </c>
      <c r="D50" s="160"/>
      <c r="E50" s="161"/>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89" t="s">
        <v>333</v>
      </c>
      <c r="D51" s="160"/>
      <c r="E51" s="161">
        <v>148.82884999999999</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288</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2">
        <v>10</v>
      </c>
      <c r="B52" s="173" t="s">
        <v>334</v>
      </c>
      <c r="C52" s="188" t="s">
        <v>335</v>
      </c>
      <c r="D52" s="174" t="s">
        <v>296</v>
      </c>
      <c r="E52" s="175">
        <v>9.7355999999999998</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297</v>
      </c>
      <c r="S52" s="177" t="s">
        <v>281</v>
      </c>
      <c r="T52" s="178" t="s">
        <v>281</v>
      </c>
      <c r="U52" s="158">
        <v>0.66800000000000004</v>
      </c>
      <c r="V52" s="158">
        <f>ROUND(E52*U52,2)</f>
        <v>6.5</v>
      </c>
      <c r="W52" s="158"/>
      <c r="X52" s="158" t="s">
        <v>282</v>
      </c>
      <c r="Y52" s="158" t="s">
        <v>283</v>
      </c>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59" t="s">
        <v>336</v>
      </c>
      <c r="D53" s="260"/>
      <c r="E53" s="260"/>
      <c r="F53" s="260"/>
      <c r="G53" s="260"/>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9" t="s">
        <v>337</v>
      </c>
      <c r="D54" s="160"/>
      <c r="E54" s="161"/>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9" t="s">
        <v>324</v>
      </c>
      <c r="D55" s="160"/>
      <c r="E55" s="161">
        <v>9.7355999999999998</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288</v>
      </c>
      <c r="AH55" s="147">
        <v>5</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2">
        <v>11</v>
      </c>
      <c r="B56" s="173" t="s">
        <v>338</v>
      </c>
      <c r="C56" s="188" t="s">
        <v>339</v>
      </c>
      <c r="D56" s="174" t="s">
        <v>296</v>
      </c>
      <c r="E56" s="175">
        <v>9.7355999999999998</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297</v>
      </c>
      <c r="S56" s="177" t="s">
        <v>281</v>
      </c>
      <c r="T56" s="178" t="s">
        <v>281</v>
      </c>
      <c r="U56" s="158">
        <v>0.59099999999999997</v>
      </c>
      <c r="V56" s="158">
        <f>ROUND(E56*U56,2)</f>
        <v>5.75</v>
      </c>
      <c r="W56" s="158"/>
      <c r="X56" s="158" t="s">
        <v>282</v>
      </c>
      <c r="Y56" s="158" t="s">
        <v>283</v>
      </c>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259" t="s">
        <v>336</v>
      </c>
      <c r="D57" s="260"/>
      <c r="E57" s="260"/>
      <c r="F57" s="260"/>
      <c r="G57" s="260"/>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286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89" t="s">
        <v>340</v>
      </c>
      <c r="D58" s="160"/>
      <c r="E58" s="161"/>
      <c r="F58" s="158"/>
      <c r="G58" s="158"/>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288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89" t="s">
        <v>324</v>
      </c>
      <c r="D59" s="160"/>
      <c r="E59" s="161">
        <v>9.7355999999999998</v>
      </c>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288</v>
      </c>
      <c r="AH59" s="147">
        <v>5</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2">
        <v>12</v>
      </c>
      <c r="B60" s="173" t="s">
        <v>341</v>
      </c>
      <c r="C60" s="188" t="s">
        <v>342</v>
      </c>
      <c r="D60" s="174" t="s">
        <v>296</v>
      </c>
      <c r="E60" s="175">
        <v>14.88289</v>
      </c>
      <c r="F60" s="176"/>
      <c r="G60" s="177">
        <f>ROUND(E60*F60,2)</f>
        <v>0</v>
      </c>
      <c r="H60" s="176"/>
      <c r="I60" s="177">
        <f>ROUND(E60*H60,2)</f>
        <v>0</v>
      </c>
      <c r="J60" s="176"/>
      <c r="K60" s="177">
        <f>ROUND(E60*J60,2)</f>
        <v>0</v>
      </c>
      <c r="L60" s="177">
        <v>21</v>
      </c>
      <c r="M60" s="177">
        <f>G60*(1+L60/100)</f>
        <v>0</v>
      </c>
      <c r="N60" s="175">
        <v>0</v>
      </c>
      <c r="O60" s="175">
        <f>ROUND(E60*N60,2)</f>
        <v>0</v>
      </c>
      <c r="P60" s="175">
        <v>0</v>
      </c>
      <c r="Q60" s="175">
        <f>ROUND(E60*P60,2)</f>
        <v>0</v>
      </c>
      <c r="R60" s="177" t="s">
        <v>297</v>
      </c>
      <c r="S60" s="177" t="s">
        <v>281</v>
      </c>
      <c r="T60" s="178" t="s">
        <v>281</v>
      </c>
      <c r="U60" s="158">
        <v>0.65200000000000002</v>
      </c>
      <c r="V60" s="158">
        <f>ROUND(E60*U60,2)</f>
        <v>9.6999999999999993</v>
      </c>
      <c r="W60" s="158"/>
      <c r="X60" s="158" t="s">
        <v>282</v>
      </c>
      <c r="Y60" s="158" t="s">
        <v>283</v>
      </c>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2" x14ac:dyDescent="0.2">
      <c r="A61" s="154"/>
      <c r="B61" s="155"/>
      <c r="C61" s="189" t="s">
        <v>343</v>
      </c>
      <c r="D61" s="160"/>
      <c r="E61" s="161"/>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9" t="s">
        <v>324</v>
      </c>
      <c r="D62" s="160"/>
      <c r="E62" s="161">
        <v>9.7355999999999998</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288</v>
      </c>
      <c r="AH62" s="147">
        <v>5</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9" t="s">
        <v>304</v>
      </c>
      <c r="D63" s="160"/>
      <c r="E63" s="161">
        <v>5.1472899999999999</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288</v>
      </c>
      <c r="AH63" s="147">
        <v>5</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72">
        <v>13</v>
      </c>
      <c r="B64" s="173" t="s">
        <v>344</v>
      </c>
      <c r="C64" s="188" t="s">
        <v>345</v>
      </c>
      <c r="D64" s="174" t="s">
        <v>296</v>
      </c>
      <c r="E64" s="175">
        <v>15.944699999999999</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t="s">
        <v>297</v>
      </c>
      <c r="S64" s="177" t="s">
        <v>281</v>
      </c>
      <c r="T64" s="178" t="s">
        <v>281</v>
      </c>
      <c r="U64" s="158">
        <v>8.9999999999999993E-3</v>
      </c>
      <c r="V64" s="158">
        <f>ROUND(E64*U64,2)</f>
        <v>0.14000000000000001</v>
      </c>
      <c r="W64" s="158"/>
      <c r="X64" s="158" t="s">
        <v>282</v>
      </c>
      <c r="Y64" s="158" t="s">
        <v>283</v>
      </c>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89" t="s">
        <v>346</v>
      </c>
      <c r="D65" s="160"/>
      <c r="E65" s="161"/>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9" t="s">
        <v>325</v>
      </c>
      <c r="D66" s="160"/>
      <c r="E66" s="161">
        <v>15.944699999999999</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288</v>
      </c>
      <c r="AH66" s="147">
        <v>5</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72">
        <v>14</v>
      </c>
      <c r="B67" s="173" t="s">
        <v>347</v>
      </c>
      <c r="C67" s="188" t="s">
        <v>348</v>
      </c>
      <c r="D67" s="174" t="s">
        <v>296</v>
      </c>
      <c r="E67" s="175">
        <v>15.944699999999999</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297</v>
      </c>
      <c r="S67" s="177" t="s">
        <v>281</v>
      </c>
      <c r="T67" s="178" t="s">
        <v>281</v>
      </c>
      <c r="U67" s="158">
        <v>1.1499999999999999</v>
      </c>
      <c r="V67" s="158">
        <f>ROUND(E67*U67,2)</f>
        <v>18.34</v>
      </c>
      <c r="W67" s="158"/>
      <c r="X67" s="158" t="s">
        <v>282</v>
      </c>
      <c r="Y67" s="158" t="s">
        <v>283</v>
      </c>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259" t="s">
        <v>349</v>
      </c>
      <c r="D68" s="260"/>
      <c r="E68" s="260"/>
      <c r="F68" s="260"/>
      <c r="G68" s="260"/>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286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9" t="s">
        <v>350</v>
      </c>
      <c r="D69" s="160"/>
      <c r="E69" s="161"/>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288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89" t="s">
        <v>325</v>
      </c>
      <c r="D70" s="160"/>
      <c r="E70" s="161">
        <v>15.944699999999999</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288</v>
      </c>
      <c r="AH70" s="147">
        <v>5</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2">
        <v>15</v>
      </c>
      <c r="B71" s="173" t="s">
        <v>351</v>
      </c>
      <c r="C71" s="188" t="s">
        <v>352</v>
      </c>
      <c r="D71" s="174" t="s">
        <v>296</v>
      </c>
      <c r="E71" s="175">
        <v>14.88289</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297</v>
      </c>
      <c r="S71" s="177" t="s">
        <v>281</v>
      </c>
      <c r="T71" s="178" t="s">
        <v>281</v>
      </c>
      <c r="U71" s="158">
        <v>0</v>
      </c>
      <c r="V71" s="158">
        <f>ROUND(E71*U71,2)</f>
        <v>0</v>
      </c>
      <c r="W71" s="158"/>
      <c r="X71" s="158" t="s">
        <v>282</v>
      </c>
      <c r="Y71" s="158" t="s">
        <v>283</v>
      </c>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89" t="s">
        <v>353</v>
      </c>
      <c r="D72" s="160"/>
      <c r="E72" s="161"/>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9" t="s">
        <v>324</v>
      </c>
      <c r="D73" s="160"/>
      <c r="E73" s="161">
        <v>9.7355999999999998</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288</v>
      </c>
      <c r="AH73" s="147">
        <v>5</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9" t="s">
        <v>304</v>
      </c>
      <c r="D74" s="160"/>
      <c r="E74" s="161">
        <v>5.1472899999999999</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288</v>
      </c>
      <c r="AH74" s="147">
        <v>5</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
      <c r="A75" s="165" t="s">
        <v>275</v>
      </c>
      <c r="B75" s="166" t="s">
        <v>162</v>
      </c>
      <c r="C75" s="187" t="s">
        <v>163</v>
      </c>
      <c r="D75" s="167"/>
      <c r="E75" s="168"/>
      <c r="F75" s="169"/>
      <c r="G75" s="169">
        <f>SUMIF(AG76:AG79,"&lt;&gt;NOR",G76:G79)</f>
        <v>0</v>
      </c>
      <c r="H75" s="169"/>
      <c r="I75" s="169">
        <f>SUM(I76:I79)</f>
        <v>0</v>
      </c>
      <c r="J75" s="169"/>
      <c r="K75" s="169">
        <f>SUM(K76:K79)</f>
        <v>0</v>
      </c>
      <c r="L75" s="169"/>
      <c r="M75" s="169">
        <f>SUM(M76:M79)</f>
        <v>0</v>
      </c>
      <c r="N75" s="168"/>
      <c r="O75" s="168">
        <f>SUM(O76:O79)</f>
        <v>0</v>
      </c>
      <c r="P75" s="168"/>
      <c r="Q75" s="168">
        <f>SUM(Q76:Q79)</f>
        <v>0.08</v>
      </c>
      <c r="R75" s="169"/>
      <c r="S75" s="169"/>
      <c r="T75" s="170"/>
      <c r="U75" s="164"/>
      <c r="V75" s="164">
        <f>SUM(V76:V79)</f>
        <v>2.34</v>
      </c>
      <c r="W75" s="164"/>
      <c r="X75" s="164"/>
      <c r="Y75" s="164"/>
      <c r="AG75" t="s">
        <v>276</v>
      </c>
    </row>
    <row r="76" spans="1:60" ht="22.5" outlineLevel="1" x14ac:dyDescent="0.2">
      <c r="A76" s="172">
        <v>16</v>
      </c>
      <c r="B76" s="173" t="s">
        <v>354</v>
      </c>
      <c r="C76" s="188" t="s">
        <v>355</v>
      </c>
      <c r="D76" s="174" t="s">
        <v>279</v>
      </c>
      <c r="E76" s="175">
        <v>6.7549999999999999</v>
      </c>
      <c r="F76" s="176"/>
      <c r="G76" s="177">
        <f>ROUND(E76*F76,2)</f>
        <v>0</v>
      </c>
      <c r="H76" s="176"/>
      <c r="I76" s="177">
        <f>ROUND(E76*H76,2)</f>
        <v>0</v>
      </c>
      <c r="J76" s="176"/>
      <c r="K76" s="177">
        <f>ROUND(E76*J76,2)</f>
        <v>0</v>
      </c>
      <c r="L76" s="177">
        <v>21</v>
      </c>
      <c r="M76" s="177">
        <f>G76*(1+L76/100)</f>
        <v>0</v>
      </c>
      <c r="N76" s="175">
        <v>3.3E-4</v>
      </c>
      <c r="O76" s="175">
        <f>ROUND(E76*N76,2)</f>
        <v>0</v>
      </c>
      <c r="P76" s="175">
        <v>1.183E-2</v>
      </c>
      <c r="Q76" s="175">
        <f>ROUND(E76*P76,2)</f>
        <v>0.08</v>
      </c>
      <c r="R76" s="177" t="s">
        <v>356</v>
      </c>
      <c r="S76" s="177" t="s">
        <v>281</v>
      </c>
      <c r="T76" s="178" t="s">
        <v>281</v>
      </c>
      <c r="U76" s="158">
        <v>0.34599999999999997</v>
      </c>
      <c r="V76" s="158">
        <f>ROUND(E76*U76,2)</f>
        <v>2.34</v>
      </c>
      <c r="W76" s="158"/>
      <c r="X76" s="158" t="s">
        <v>282</v>
      </c>
      <c r="Y76" s="158" t="s">
        <v>283</v>
      </c>
      <c r="Z76" s="147"/>
      <c r="AA76" s="147"/>
      <c r="AB76" s="147"/>
      <c r="AC76" s="147"/>
      <c r="AD76" s="147"/>
      <c r="AE76" s="147"/>
      <c r="AF76" s="147"/>
      <c r="AG76" s="147" t="s">
        <v>284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9" t="s">
        <v>357</v>
      </c>
      <c r="D77" s="160"/>
      <c r="E77" s="161"/>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9" t="s">
        <v>358</v>
      </c>
      <c r="D78" s="160"/>
      <c r="E78" s="161"/>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9" t="s">
        <v>359</v>
      </c>
      <c r="D79" s="160"/>
      <c r="E79" s="161">
        <v>6.7549999999999999</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288</v>
      </c>
      <c r="AH79" s="147">
        <v>5</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x14ac:dyDescent="0.2">
      <c r="A80" s="165" t="s">
        <v>275</v>
      </c>
      <c r="B80" s="166" t="s">
        <v>164</v>
      </c>
      <c r="C80" s="187" t="s">
        <v>165</v>
      </c>
      <c r="D80" s="167"/>
      <c r="E80" s="168"/>
      <c r="F80" s="169"/>
      <c r="G80" s="169">
        <f>SUMIF(AG81:AG87,"&lt;&gt;NOR",G81:G87)</f>
        <v>0</v>
      </c>
      <c r="H80" s="169"/>
      <c r="I80" s="169">
        <f>SUM(I81:I87)</f>
        <v>0</v>
      </c>
      <c r="J80" s="169"/>
      <c r="K80" s="169">
        <f>SUM(K81:K87)</f>
        <v>0</v>
      </c>
      <c r="L80" s="169"/>
      <c r="M80" s="169">
        <f>SUM(M81:M87)</f>
        <v>0</v>
      </c>
      <c r="N80" s="168"/>
      <c r="O80" s="168">
        <f>SUM(O81:O87)</f>
        <v>0</v>
      </c>
      <c r="P80" s="168"/>
      <c r="Q80" s="168">
        <f>SUM(Q81:Q87)</f>
        <v>11.32</v>
      </c>
      <c r="R80" s="169"/>
      <c r="S80" s="169"/>
      <c r="T80" s="170"/>
      <c r="U80" s="164"/>
      <c r="V80" s="164">
        <f>SUM(V81:V87)</f>
        <v>20.240000000000002</v>
      </c>
      <c r="W80" s="164"/>
      <c r="X80" s="164"/>
      <c r="Y80" s="164"/>
      <c r="AG80" t="s">
        <v>276</v>
      </c>
    </row>
    <row r="81" spans="1:60" ht="22.5" outlineLevel="1" x14ac:dyDescent="0.2">
      <c r="A81" s="172">
        <v>17</v>
      </c>
      <c r="B81" s="173" t="s">
        <v>360</v>
      </c>
      <c r="C81" s="188" t="s">
        <v>361</v>
      </c>
      <c r="D81" s="174" t="s">
        <v>279</v>
      </c>
      <c r="E81" s="175">
        <v>51.472850000000001</v>
      </c>
      <c r="F81" s="176"/>
      <c r="G81" s="177">
        <f>ROUND(E81*F81,2)</f>
        <v>0</v>
      </c>
      <c r="H81" s="176"/>
      <c r="I81" s="177">
        <f>ROUND(E81*H81,2)</f>
        <v>0</v>
      </c>
      <c r="J81" s="176"/>
      <c r="K81" s="177">
        <f>ROUND(E81*J81,2)</f>
        <v>0</v>
      </c>
      <c r="L81" s="177">
        <v>21</v>
      </c>
      <c r="M81" s="177">
        <f>G81*(1+L81/100)</f>
        <v>0</v>
      </c>
      <c r="N81" s="175">
        <v>0</v>
      </c>
      <c r="O81" s="175">
        <f>ROUND(E81*N81,2)</f>
        <v>0</v>
      </c>
      <c r="P81" s="175">
        <v>0.22</v>
      </c>
      <c r="Q81" s="175">
        <f>ROUND(E81*P81,2)</f>
        <v>11.32</v>
      </c>
      <c r="R81" s="177" t="s">
        <v>280</v>
      </c>
      <c r="S81" s="177" t="s">
        <v>281</v>
      </c>
      <c r="T81" s="178" t="s">
        <v>281</v>
      </c>
      <c r="U81" s="158">
        <v>0.375</v>
      </c>
      <c r="V81" s="158">
        <f>ROUND(E81*U81,2)</f>
        <v>19.3</v>
      </c>
      <c r="W81" s="158"/>
      <c r="X81" s="158" t="s">
        <v>282</v>
      </c>
      <c r="Y81" s="158" t="s">
        <v>283</v>
      </c>
      <c r="Z81" s="147"/>
      <c r="AA81" s="147"/>
      <c r="AB81" s="147"/>
      <c r="AC81" s="147"/>
      <c r="AD81" s="147"/>
      <c r="AE81" s="147"/>
      <c r="AF81" s="147"/>
      <c r="AG81" s="147" t="s">
        <v>284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189" t="s">
        <v>362</v>
      </c>
      <c r="D82" s="160"/>
      <c r="E82" s="161"/>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89" t="s">
        <v>363</v>
      </c>
      <c r="D83" s="160"/>
      <c r="E83" s="161">
        <v>51.472850000000001</v>
      </c>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288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2">
        <v>18</v>
      </c>
      <c r="B84" s="173" t="s">
        <v>364</v>
      </c>
      <c r="C84" s="188" t="s">
        <v>365</v>
      </c>
      <c r="D84" s="174" t="s">
        <v>366</v>
      </c>
      <c r="E84" s="175">
        <v>25.405000000000001</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280</v>
      </c>
      <c r="S84" s="177" t="s">
        <v>281</v>
      </c>
      <c r="T84" s="178" t="s">
        <v>281</v>
      </c>
      <c r="U84" s="158">
        <v>3.6999999999999998E-2</v>
      </c>
      <c r="V84" s="158">
        <f>ROUND(E84*U84,2)</f>
        <v>0.94</v>
      </c>
      <c r="W84" s="158"/>
      <c r="X84" s="158" t="s">
        <v>282</v>
      </c>
      <c r="Y84" s="158" t="s">
        <v>283</v>
      </c>
      <c r="Z84" s="147"/>
      <c r="AA84" s="147"/>
      <c r="AB84" s="147"/>
      <c r="AC84" s="147"/>
      <c r="AD84" s="147"/>
      <c r="AE84" s="147"/>
      <c r="AF84" s="147"/>
      <c r="AG84" s="147" t="s">
        <v>284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259" t="s">
        <v>367</v>
      </c>
      <c r="D85" s="260"/>
      <c r="E85" s="260"/>
      <c r="F85" s="260"/>
      <c r="G85" s="260"/>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286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9" t="s">
        <v>368</v>
      </c>
      <c r="D86" s="160"/>
      <c r="E86" s="161"/>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9" t="s">
        <v>369</v>
      </c>
      <c r="D87" s="160"/>
      <c r="E87" s="161">
        <v>25.405000000000001</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
      <c r="A88" s="165" t="s">
        <v>275</v>
      </c>
      <c r="B88" s="166" t="s">
        <v>180</v>
      </c>
      <c r="C88" s="187" t="s">
        <v>181</v>
      </c>
      <c r="D88" s="167"/>
      <c r="E88" s="168"/>
      <c r="F88" s="169"/>
      <c r="G88" s="169">
        <f>SUMIF(AG89:AG92,"&lt;&gt;NOR",G89:G92)</f>
        <v>0</v>
      </c>
      <c r="H88" s="169"/>
      <c r="I88" s="169">
        <f>SUM(I89:I92)</f>
        <v>0</v>
      </c>
      <c r="J88" s="169"/>
      <c r="K88" s="169">
        <f>SUM(K89:K92)</f>
        <v>0</v>
      </c>
      <c r="L88" s="169"/>
      <c r="M88" s="169">
        <f>SUM(M89:M92)</f>
        <v>0</v>
      </c>
      <c r="N88" s="168"/>
      <c r="O88" s="168">
        <f>SUM(O89:O92)</f>
        <v>0</v>
      </c>
      <c r="P88" s="168"/>
      <c r="Q88" s="168">
        <f>SUM(Q89:Q92)</f>
        <v>0</v>
      </c>
      <c r="R88" s="169"/>
      <c r="S88" s="169"/>
      <c r="T88" s="170"/>
      <c r="U88" s="164"/>
      <c r="V88" s="164">
        <f>SUM(V89:V92)</f>
        <v>220</v>
      </c>
      <c r="W88" s="164"/>
      <c r="X88" s="164"/>
      <c r="Y88" s="164"/>
      <c r="AG88" t="s">
        <v>276</v>
      </c>
    </row>
    <row r="89" spans="1:60" outlineLevel="1" x14ac:dyDescent="0.2">
      <c r="A89" s="172">
        <v>19</v>
      </c>
      <c r="B89" s="173" t="s">
        <v>370</v>
      </c>
      <c r="C89" s="188" t="s">
        <v>371</v>
      </c>
      <c r="D89" s="174" t="s">
        <v>372</v>
      </c>
      <c r="E89" s="175">
        <v>220</v>
      </c>
      <c r="F89" s="176"/>
      <c r="G89" s="177">
        <f>ROUND(E89*F89,2)</f>
        <v>0</v>
      </c>
      <c r="H89" s="176"/>
      <c r="I89" s="177">
        <f>ROUND(E89*H89,2)</f>
        <v>0</v>
      </c>
      <c r="J89" s="176"/>
      <c r="K89" s="177">
        <f>ROUND(E89*J89,2)</f>
        <v>0</v>
      </c>
      <c r="L89" s="177">
        <v>21</v>
      </c>
      <c r="M89" s="177">
        <f>G89*(1+L89/100)</f>
        <v>0</v>
      </c>
      <c r="N89" s="175">
        <v>0</v>
      </c>
      <c r="O89" s="175">
        <f>ROUND(E89*N89,2)</f>
        <v>0</v>
      </c>
      <c r="P89" s="175">
        <v>0</v>
      </c>
      <c r="Q89" s="175">
        <f>ROUND(E89*P89,2)</f>
        <v>0</v>
      </c>
      <c r="R89" s="177" t="s">
        <v>373</v>
      </c>
      <c r="S89" s="177" t="s">
        <v>281</v>
      </c>
      <c r="T89" s="178" t="s">
        <v>281</v>
      </c>
      <c r="U89" s="158">
        <v>1</v>
      </c>
      <c r="V89" s="158">
        <f>ROUND(E89*U89,2)</f>
        <v>220</v>
      </c>
      <c r="W89" s="158"/>
      <c r="X89" s="158" t="s">
        <v>177</v>
      </c>
      <c r="Y89" s="158" t="s">
        <v>283</v>
      </c>
      <c r="Z89" s="147"/>
      <c r="AA89" s="147"/>
      <c r="AB89" s="147"/>
      <c r="AC89" s="147"/>
      <c r="AD89" s="147"/>
      <c r="AE89" s="147"/>
      <c r="AF89" s="147"/>
      <c r="AG89" s="147" t="s">
        <v>374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189" t="s">
        <v>375</v>
      </c>
      <c r="D90" s="160"/>
      <c r="E90" s="161"/>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288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9" t="s">
        <v>376</v>
      </c>
      <c r="D91" s="160"/>
      <c r="E91" s="161">
        <v>150</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9" t="s">
        <v>377</v>
      </c>
      <c r="D92" s="160"/>
      <c r="E92" s="161">
        <v>70</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65" t="s">
        <v>275</v>
      </c>
      <c r="B93" s="166" t="s">
        <v>184</v>
      </c>
      <c r="C93" s="187" t="s">
        <v>185</v>
      </c>
      <c r="D93" s="167"/>
      <c r="E93" s="168"/>
      <c r="F93" s="169"/>
      <c r="G93" s="169">
        <f>SUMIF(AG94:AG456,"&lt;&gt;NOR",G94:G456)</f>
        <v>0</v>
      </c>
      <c r="H93" s="169"/>
      <c r="I93" s="169">
        <f>SUM(I94:I456)</f>
        <v>0</v>
      </c>
      <c r="J93" s="169"/>
      <c r="K93" s="169">
        <f>SUM(K94:K456)</f>
        <v>0</v>
      </c>
      <c r="L93" s="169"/>
      <c r="M93" s="169">
        <f>SUM(M94:M456)</f>
        <v>0</v>
      </c>
      <c r="N93" s="168"/>
      <c r="O93" s="168">
        <f>SUM(O94:O456)</f>
        <v>0.37000000000000005</v>
      </c>
      <c r="P93" s="168"/>
      <c r="Q93" s="168">
        <f>SUM(Q94:Q456)</f>
        <v>335.61</v>
      </c>
      <c r="R93" s="169"/>
      <c r="S93" s="169"/>
      <c r="T93" s="170"/>
      <c r="U93" s="164"/>
      <c r="V93" s="164">
        <f>SUM(V94:V456)</f>
        <v>1984.6200000000001</v>
      </c>
      <c r="W93" s="164"/>
      <c r="X93" s="164"/>
      <c r="Y93" s="164"/>
      <c r="AG93" t="s">
        <v>276</v>
      </c>
    </row>
    <row r="94" spans="1:60" outlineLevel="1" x14ac:dyDescent="0.2">
      <c r="A94" s="172">
        <v>20</v>
      </c>
      <c r="B94" s="173" t="s">
        <v>378</v>
      </c>
      <c r="C94" s="188" t="s">
        <v>379</v>
      </c>
      <c r="D94" s="174" t="s">
        <v>279</v>
      </c>
      <c r="E94" s="175">
        <v>105.53449999999999</v>
      </c>
      <c r="F94" s="176"/>
      <c r="G94" s="177">
        <f>ROUND(E94*F94,2)</f>
        <v>0</v>
      </c>
      <c r="H94" s="176"/>
      <c r="I94" s="177">
        <f>ROUND(E94*H94,2)</f>
        <v>0</v>
      </c>
      <c r="J94" s="176"/>
      <c r="K94" s="177">
        <f>ROUND(E94*J94,2)</f>
        <v>0</v>
      </c>
      <c r="L94" s="177">
        <v>21</v>
      </c>
      <c r="M94" s="177">
        <f>G94*(1+L94/100)</f>
        <v>0</v>
      </c>
      <c r="N94" s="175">
        <v>6.7000000000000002E-4</v>
      </c>
      <c r="O94" s="175">
        <f>ROUND(E94*N94,2)</f>
        <v>7.0000000000000007E-2</v>
      </c>
      <c r="P94" s="175">
        <v>0.31900000000000001</v>
      </c>
      <c r="Q94" s="175">
        <f>ROUND(E94*P94,2)</f>
        <v>33.67</v>
      </c>
      <c r="R94" s="177" t="s">
        <v>356</v>
      </c>
      <c r="S94" s="177" t="s">
        <v>281</v>
      </c>
      <c r="T94" s="178" t="s">
        <v>281</v>
      </c>
      <c r="U94" s="158">
        <v>0.32</v>
      </c>
      <c r="V94" s="158">
        <f>ROUND(E94*U94,2)</f>
        <v>33.770000000000003</v>
      </c>
      <c r="W94" s="158"/>
      <c r="X94" s="158" t="s">
        <v>282</v>
      </c>
      <c r="Y94" s="158" t="s">
        <v>283</v>
      </c>
      <c r="Z94" s="147"/>
      <c r="AA94" s="147"/>
      <c r="AB94" s="147"/>
      <c r="AC94" s="147"/>
      <c r="AD94" s="147"/>
      <c r="AE94" s="147"/>
      <c r="AF94" s="147"/>
      <c r="AG94" s="147" t="s">
        <v>284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2" x14ac:dyDescent="0.2">
      <c r="A95" s="154"/>
      <c r="B95" s="155"/>
      <c r="C95" s="259" t="s">
        <v>380</v>
      </c>
      <c r="D95" s="260"/>
      <c r="E95" s="260"/>
      <c r="F95" s="260"/>
      <c r="G95" s="260"/>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286</v>
      </c>
      <c r="AH95" s="147"/>
      <c r="AI95" s="147"/>
      <c r="AJ95" s="147"/>
      <c r="AK95" s="147"/>
      <c r="AL95" s="147"/>
      <c r="AM95" s="147"/>
      <c r="AN95" s="147"/>
      <c r="AO95" s="147"/>
      <c r="AP95" s="147"/>
      <c r="AQ95" s="147"/>
      <c r="AR95" s="147"/>
      <c r="AS95" s="147"/>
      <c r="AT95" s="147"/>
      <c r="AU95" s="147"/>
      <c r="AV95" s="147"/>
      <c r="AW95" s="147"/>
      <c r="AX95" s="147"/>
      <c r="AY95" s="147"/>
      <c r="AZ95" s="147"/>
      <c r="BA95" s="179" t="str">
        <f>C95</f>
        <v>nebo vybourání otvorů průřezové plochy přes 4 m2 v příčkách, včetně pomocného lešení o výšce podlahy do 1900 mm a pro zatížení do 1,5 kPa  (150 kg/m2),</v>
      </c>
      <c r="BB95" s="147"/>
      <c r="BC95" s="147"/>
      <c r="BD95" s="147"/>
      <c r="BE95" s="147"/>
      <c r="BF95" s="147"/>
      <c r="BG95" s="147"/>
      <c r="BH95" s="147"/>
    </row>
    <row r="96" spans="1:60" outlineLevel="2" x14ac:dyDescent="0.2">
      <c r="A96" s="154"/>
      <c r="B96" s="155"/>
      <c r="C96" s="189" t="s">
        <v>381</v>
      </c>
      <c r="D96" s="160"/>
      <c r="E96" s="161"/>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9" t="s">
        <v>382</v>
      </c>
      <c r="D97" s="160"/>
      <c r="E97" s="161">
        <v>11.75</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288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9" t="s">
        <v>383</v>
      </c>
      <c r="D98" s="160"/>
      <c r="E98" s="161">
        <v>9.3000000000000007</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9" t="s">
        <v>384</v>
      </c>
      <c r="D99" s="160"/>
      <c r="E99" s="161"/>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9" t="s">
        <v>385</v>
      </c>
      <c r="D100" s="160"/>
      <c r="E100" s="161">
        <v>84.484499999999997</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288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2">
        <v>21</v>
      </c>
      <c r="B101" s="173" t="s">
        <v>386</v>
      </c>
      <c r="C101" s="188" t="s">
        <v>387</v>
      </c>
      <c r="D101" s="174" t="s">
        <v>296</v>
      </c>
      <c r="E101" s="175">
        <v>34.8369</v>
      </c>
      <c r="F101" s="176"/>
      <c r="G101" s="177">
        <f>ROUND(E101*F101,2)</f>
        <v>0</v>
      </c>
      <c r="H101" s="176"/>
      <c r="I101" s="177">
        <f>ROUND(E101*H101,2)</f>
        <v>0</v>
      </c>
      <c r="J101" s="176"/>
      <c r="K101" s="177">
        <f>ROUND(E101*J101,2)</f>
        <v>0</v>
      </c>
      <c r="L101" s="177">
        <v>21</v>
      </c>
      <c r="M101" s="177">
        <f>G101*(1+L101/100)</f>
        <v>0</v>
      </c>
      <c r="N101" s="175">
        <v>1.2800000000000001E-3</v>
      </c>
      <c r="O101" s="175">
        <f>ROUND(E101*N101,2)</f>
        <v>0.04</v>
      </c>
      <c r="P101" s="175">
        <v>1.8</v>
      </c>
      <c r="Q101" s="175">
        <f>ROUND(E101*P101,2)</f>
        <v>62.71</v>
      </c>
      <c r="R101" s="177" t="s">
        <v>356</v>
      </c>
      <c r="S101" s="177" t="s">
        <v>281</v>
      </c>
      <c r="T101" s="178" t="s">
        <v>281</v>
      </c>
      <c r="U101" s="158">
        <v>1.52</v>
      </c>
      <c r="V101" s="158">
        <f>ROUND(E101*U101,2)</f>
        <v>52.95</v>
      </c>
      <c r="W101" s="158"/>
      <c r="X101" s="158" t="s">
        <v>282</v>
      </c>
      <c r="Y101" s="158" t="s">
        <v>283</v>
      </c>
      <c r="Z101" s="147"/>
      <c r="AA101" s="147"/>
      <c r="AB101" s="147"/>
      <c r="AC101" s="147"/>
      <c r="AD101" s="147"/>
      <c r="AE101" s="147"/>
      <c r="AF101" s="147"/>
      <c r="AG101" s="147" t="s">
        <v>284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2" x14ac:dyDescent="0.2">
      <c r="A102" s="154"/>
      <c r="B102" s="155"/>
      <c r="C102" s="259" t="s">
        <v>388</v>
      </c>
      <c r="D102" s="260"/>
      <c r="E102" s="260"/>
      <c r="F102" s="260"/>
      <c r="G102" s="260"/>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286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9" t="str">
        <f>C102</f>
        <v>nebo vybourání otvorů průřezové plochy přes 4 m2 ve zdivu nadzákladovém, včetně pomocného lešení o výšce podlahy do 1900 mm a pro zatížení do 1,5 kPa  (150 kg/m2)</v>
      </c>
      <c r="BB102" s="147"/>
      <c r="BC102" s="147"/>
      <c r="BD102" s="147"/>
      <c r="BE102" s="147"/>
      <c r="BF102" s="147"/>
      <c r="BG102" s="147"/>
      <c r="BH102" s="147"/>
    </row>
    <row r="103" spans="1:60" outlineLevel="2" x14ac:dyDescent="0.2">
      <c r="A103" s="154"/>
      <c r="B103" s="155"/>
      <c r="C103" s="189" t="s">
        <v>389</v>
      </c>
      <c r="D103" s="160"/>
      <c r="E103" s="161"/>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288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9" t="s">
        <v>390</v>
      </c>
      <c r="D104" s="160"/>
      <c r="E104" s="161"/>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3" x14ac:dyDescent="0.2">
      <c r="A105" s="154"/>
      <c r="B105" s="155"/>
      <c r="C105" s="189" t="s">
        <v>391</v>
      </c>
      <c r="D105" s="160"/>
      <c r="E105" s="161">
        <v>2.5953900000000001</v>
      </c>
      <c r="F105" s="158"/>
      <c r="G105" s="158"/>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288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3" x14ac:dyDescent="0.2">
      <c r="A106" s="154"/>
      <c r="B106" s="155"/>
      <c r="C106" s="189" t="s">
        <v>392</v>
      </c>
      <c r="D106" s="160"/>
      <c r="E106" s="161">
        <v>2.19998</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288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3" x14ac:dyDescent="0.2">
      <c r="A107" s="154"/>
      <c r="B107" s="155"/>
      <c r="C107" s="189" t="s">
        <v>393</v>
      </c>
      <c r="D107" s="160"/>
      <c r="E107" s="161">
        <v>2.7733400000000001</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89" t="s">
        <v>394</v>
      </c>
      <c r="D108" s="160"/>
      <c r="E108" s="161">
        <v>1.3582799999999999</v>
      </c>
      <c r="F108" s="158"/>
      <c r="G108" s="158"/>
      <c r="H108" s="158"/>
      <c r="I108" s="158"/>
      <c r="J108" s="158"/>
      <c r="K108" s="158"/>
      <c r="L108" s="158"/>
      <c r="M108" s="158"/>
      <c r="N108" s="157"/>
      <c r="O108" s="157"/>
      <c r="P108" s="157"/>
      <c r="Q108" s="157"/>
      <c r="R108" s="158"/>
      <c r="S108" s="158"/>
      <c r="T108" s="158"/>
      <c r="U108" s="158"/>
      <c r="V108" s="158"/>
      <c r="W108" s="158"/>
      <c r="X108" s="158"/>
      <c r="Y108" s="158"/>
      <c r="Z108" s="147"/>
      <c r="AA108" s="147"/>
      <c r="AB108" s="147"/>
      <c r="AC108" s="147"/>
      <c r="AD108" s="147"/>
      <c r="AE108" s="147"/>
      <c r="AF108" s="147"/>
      <c r="AG108" s="147" t="s">
        <v>288</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89" t="s">
        <v>395</v>
      </c>
      <c r="D109" s="160"/>
      <c r="E109" s="161">
        <v>1.9368700000000001</v>
      </c>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288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89" t="s">
        <v>396</v>
      </c>
      <c r="D110" s="160"/>
      <c r="E110" s="161">
        <v>1.17394</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89" t="s">
        <v>397</v>
      </c>
      <c r="D111" s="160"/>
      <c r="E111" s="161">
        <v>0.30209999999999998</v>
      </c>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89" t="s">
        <v>398</v>
      </c>
      <c r="D112" s="160"/>
      <c r="E112" s="161">
        <v>0.20286000000000001</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288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89" t="s">
        <v>399</v>
      </c>
      <c r="D113" s="160"/>
      <c r="E113" s="161"/>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288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89" t="s">
        <v>400</v>
      </c>
      <c r="D114" s="160"/>
      <c r="E114" s="161">
        <v>0.48048000000000002</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9" t="s">
        <v>401</v>
      </c>
      <c r="D115" s="160"/>
      <c r="E115" s="161">
        <v>1.88296</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9" t="s">
        <v>402</v>
      </c>
      <c r="D116" s="160"/>
      <c r="E116" s="161">
        <v>4.2118000000000002</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9" t="s">
        <v>403</v>
      </c>
      <c r="D117" s="160"/>
      <c r="E117" s="161">
        <v>0.38986999999999999</v>
      </c>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288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9" t="s">
        <v>404</v>
      </c>
      <c r="D118" s="160"/>
      <c r="E118" s="161">
        <v>0.64624999999999999</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89" t="s">
        <v>405</v>
      </c>
      <c r="D119" s="160"/>
      <c r="E119" s="161">
        <v>0.51587000000000005</v>
      </c>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9" t="s">
        <v>406</v>
      </c>
      <c r="D120" s="160"/>
      <c r="E120" s="161"/>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9" t="s">
        <v>407</v>
      </c>
      <c r="D121" s="160"/>
      <c r="E121" s="161">
        <v>0.75919999999999999</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288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89" t="s">
        <v>408</v>
      </c>
      <c r="D122" s="160"/>
      <c r="E122" s="161">
        <v>4.1360000000000001E-2</v>
      </c>
      <c r="F122" s="158"/>
      <c r="G122" s="158"/>
      <c r="H122" s="158"/>
      <c r="I122" s="158"/>
      <c r="J122" s="158"/>
      <c r="K122" s="158"/>
      <c r="L122" s="158"/>
      <c r="M122" s="158"/>
      <c r="N122" s="157"/>
      <c r="O122" s="157"/>
      <c r="P122" s="157"/>
      <c r="Q122" s="157"/>
      <c r="R122" s="158"/>
      <c r="S122" s="158"/>
      <c r="T122" s="158"/>
      <c r="U122" s="158"/>
      <c r="V122" s="158"/>
      <c r="W122" s="158"/>
      <c r="X122" s="158"/>
      <c r="Y122" s="158"/>
      <c r="Z122" s="147"/>
      <c r="AA122" s="147"/>
      <c r="AB122" s="147"/>
      <c r="AC122" s="147"/>
      <c r="AD122" s="147"/>
      <c r="AE122" s="147"/>
      <c r="AF122" s="147"/>
      <c r="AG122" s="147" t="s">
        <v>288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89" t="s">
        <v>409</v>
      </c>
      <c r="D123" s="160"/>
      <c r="E123" s="161">
        <v>4.3574999999999999</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89" t="s">
        <v>410</v>
      </c>
      <c r="D124" s="160"/>
      <c r="E124" s="161">
        <v>3.21</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9" t="s">
        <v>411</v>
      </c>
      <c r="D125" s="160"/>
      <c r="E125" s="161">
        <v>1.7891699999999999</v>
      </c>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9" t="s">
        <v>412</v>
      </c>
      <c r="D126" s="160"/>
      <c r="E126" s="161">
        <v>0.58787</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9" t="s">
        <v>413</v>
      </c>
      <c r="D127" s="160"/>
      <c r="E127" s="161">
        <v>2.6451500000000001</v>
      </c>
      <c r="F127" s="158"/>
      <c r="G127" s="158"/>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288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9" t="s">
        <v>414</v>
      </c>
      <c r="D128" s="160"/>
      <c r="E128" s="161">
        <v>0.51612000000000002</v>
      </c>
      <c r="F128" s="158"/>
      <c r="G128" s="158"/>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288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89" t="s">
        <v>415</v>
      </c>
      <c r="D129" s="160"/>
      <c r="E129" s="161">
        <v>0.26055</v>
      </c>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2">
        <v>22</v>
      </c>
      <c r="B130" s="173" t="s">
        <v>416</v>
      </c>
      <c r="C130" s="188" t="s">
        <v>417</v>
      </c>
      <c r="D130" s="174" t="s">
        <v>418</v>
      </c>
      <c r="E130" s="175">
        <v>4</v>
      </c>
      <c r="F130" s="176"/>
      <c r="G130" s="177">
        <f>ROUND(E130*F130,2)</f>
        <v>0</v>
      </c>
      <c r="H130" s="176"/>
      <c r="I130" s="177">
        <f>ROUND(E130*H130,2)</f>
        <v>0</v>
      </c>
      <c r="J130" s="176"/>
      <c r="K130" s="177">
        <f>ROUND(E130*J130,2)</f>
        <v>0</v>
      </c>
      <c r="L130" s="177">
        <v>21</v>
      </c>
      <c r="M130" s="177">
        <f>G130*(1+L130/100)</f>
        <v>0</v>
      </c>
      <c r="N130" s="175">
        <v>0</v>
      </c>
      <c r="O130" s="175">
        <f>ROUND(E130*N130,2)</f>
        <v>0</v>
      </c>
      <c r="P130" s="175">
        <v>0.04</v>
      </c>
      <c r="Q130" s="175">
        <f>ROUND(E130*P130,2)</f>
        <v>0.16</v>
      </c>
      <c r="R130" s="177" t="s">
        <v>356</v>
      </c>
      <c r="S130" s="177" t="s">
        <v>281</v>
      </c>
      <c r="T130" s="178" t="s">
        <v>281</v>
      </c>
      <c r="U130" s="158">
        <v>1.5349999999999999</v>
      </c>
      <c r="V130" s="158">
        <f>ROUND(E130*U130,2)</f>
        <v>6.14</v>
      </c>
      <c r="W130" s="158"/>
      <c r="X130" s="158" t="s">
        <v>282</v>
      </c>
      <c r="Y130" s="158" t="s">
        <v>283</v>
      </c>
      <c r="Z130" s="147"/>
      <c r="AA130" s="147"/>
      <c r="AB130" s="147"/>
      <c r="AC130" s="147"/>
      <c r="AD130" s="147"/>
      <c r="AE130" s="147"/>
      <c r="AF130" s="147"/>
      <c r="AG130" s="147" t="s">
        <v>284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2" x14ac:dyDescent="0.2">
      <c r="A131" s="154"/>
      <c r="B131" s="155"/>
      <c r="C131" s="259" t="s">
        <v>419</v>
      </c>
      <c r="D131" s="260"/>
      <c r="E131" s="260"/>
      <c r="F131" s="260"/>
      <c r="G131" s="260"/>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286</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79" t="str">
        <f>C131</f>
        <v>kanálů, šachet a žump, manipulace s deskami do vzdálenosti 8 m od osy kanálu, očištění nebo vysekání betonu kolem závěsných ok pro zachycení háků zvedacího mechanizmu,</v>
      </c>
      <c r="BB131" s="147"/>
      <c r="BC131" s="147"/>
      <c r="BD131" s="147"/>
      <c r="BE131" s="147"/>
      <c r="BF131" s="147"/>
      <c r="BG131" s="147"/>
      <c r="BH131" s="147"/>
    </row>
    <row r="132" spans="1:60" outlineLevel="2" x14ac:dyDescent="0.2">
      <c r="A132" s="154"/>
      <c r="B132" s="155"/>
      <c r="C132" s="189" t="s">
        <v>420</v>
      </c>
      <c r="D132" s="160"/>
      <c r="E132" s="161"/>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288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89" t="s">
        <v>159</v>
      </c>
      <c r="D133" s="160"/>
      <c r="E133" s="161">
        <v>4</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288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72">
        <v>23</v>
      </c>
      <c r="B134" s="173" t="s">
        <v>421</v>
      </c>
      <c r="C134" s="188" t="s">
        <v>422</v>
      </c>
      <c r="D134" s="174" t="s">
        <v>279</v>
      </c>
      <c r="E134" s="175">
        <v>45.161900000000003</v>
      </c>
      <c r="F134" s="176"/>
      <c r="G134" s="177">
        <f>ROUND(E134*F134,2)</f>
        <v>0</v>
      </c>
      <c r="H134" s="176"/>
      <c r="I134" s="177">
        <f>ROUND(E134*H134,2)</f>
        <v>0</v>
      </c>
      <c r="J134" s="176"/>
      <c r="K134" s="177">
        <f>ROUND(E134*J134,2)</f>
        <v>0</v>
      </c>
      <c r="L134" s="177">
        <v>21</v>
      </c>
      <c r="M134" s="177">
        <f>G134*(1+L134/100)</f>
        <v>0</v>
      </c>
      <c r="N134" s="175">
        <v>3.6000000000000002E-4</v>
      </c>
      <c r="O134" s="175">
        <f>ROUND(E134*N134,2)</f>
        <v>0.02</v>
      </c>
      <c r="P134" s="175">
        <v>0.55800000000000005</v>
      </c>
      <c r="Q134" s="175">
        <f>ROUND(E134*P134,2)</f>
        <v>25.2</v>
      </c>
      <c r="R134" s="177" t="s">
        <v>356</v>
      </c>
      <c r="S134" s="177" t="s">
        <v>281</v>
      </c>
      <c r="T134" s="178" t="s">
        <v>281</v>
      </c>
      <c r="U134" s="158">
        <v>0.495</v>
      </c>
      <c r="V134" s="158">
        <f>ROUND(E134*U134,2)</f>
        <v>22.36</v>
      </c>
      <c r="W134" s="158"/>
      <c r="X134" s="158" t="s">
        <v>282</v>
      </c>
      <c r="Y134" s="158" t="s">
        <v>283</v>
      </c>
      <c r="Z134" s="147"/>
      <c r="AA134" s="147"/>
      <c r="AB134" s="147"/>
      <c r="AC134" s="147"/>
      <c r="AD134" s="147"/>
      <c r="AE134" s="147"/>
      <c r="AF134" s="147"/>
      <c r="AG134" s="147" t="s">
        <v>284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259" t="s">
        <v>423</v>
      </c>
      <c r="D135" s="260"/>
      <c r="E135" s="260"/>
      <c r="F135" s="260"/>
      <c r="G135" s="260"/>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286</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189" t="s">
        <v>424</v>
      </c>
      <c r="D136" s="160"/>
      <c r="E136" s="161"/>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288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9" t="s">
        <v>390</v>
      </c>
      <c r="D137" s="160"/>
      <c r="E137" s="161"/>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288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9" t="s">
        <v>425</v>
      </c>
      <c r="D138" s="160"/>
      <c r="E138" s="161">
        <v>6.6274499999999996</v>
      </c>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288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9" t="s">
        <v>426</v>
      </c>
      <c r="D139" s="160"/>
      <c r="E139" s="161">
        <v>5.7339000000000002</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288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9" t="s">
        <v>427</v>
      </c>
      <c r="D140" s="160"/>
      <c r="E140" s="161">
        <v>7.9867499999999998</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9" t="s">
        <v>428</v>
      </c>
      <c r="D141" s="160"/>
      <c r="E141" s="161">
        <v>3.0670500000000001</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9" t="s">
        <v>429</v>
      </c>
      <c r="D142" s="160"/>
      <c r="E142" s="161">
        <v>5.9512499999999999</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9" t="s">
        <v>430</v>
      </c>
      <c r="D143" s="160"/>
      <c r="E143" s="161">
        <v>1.6904999999999999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9" t="s">
        <v>431</v>
      </c>
      <c r="D144" s="160"/>
      <c r="E144" s="161"/>
      <c r="F144" s="158"/>
      <c r="G144" s="158"/>
      <c r="H144" s="158"/>
      <c r="I144" s="158"/>
      <c r="J144" s="158"/>
      <c r="K144" s="158"/>
      <c r="L144" s="158"/>
      <c r="M144" s="158"/>
      <c r="N144" s="157"/>
      <c r="O144" s="157"/>
      <c r="P144" s="157"/>
      <c r="Q144" s="157"/>
      <c r="R144" s="158"/>
      <c r="S144" s="158"/>
      <c r="T144" s="158"/>
      <c r="U144" s="158"/>
      <c r="V144" s="158"/>
      <c r="W144" s="158"/>
      <c r="X144" s="158"/>
      <c r="Y144" s="158"/>
      <c r="Z144" s="147"/>
      <c r="AA144" s="147"/>
      <c r="AB144" s="147"/>
      <c r="AC144" s="147"/>
      <c r="AD144" s="147"/>
      <c r="AE144" s="147"/>
      <c r="AF144" s="147"/>
      <c r="AG144" s="147" t="s">
        <v>288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9" t="s">
        <v>432</v>
      </c>
      <c r="D145" s="160"/>
      <c r="E145" s="161">
        <v>13.4</v>
      </c>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9" t="s">
        <v>433</v>
      </c>
      <c r="D146" s="160"/>
      <c r="E146" s="161">
        <v>0.70499999999999996</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288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72">
        <v>24</v>
      </c>
      <c r="B147" s="173" t="s">
        <v>434</v>
      </c>
      <c r="C147" s="188" t="s">
        <v>435</v>
      </c>
      <c r="D147" s="174" t="s">
        <v>436</v>
      </c>
      <c r="E147" s="175">
        <v>0.35768</v>
      </c>
      <c r="F147" s="176"/>
      <c r="G147" s="177">
        <f>ROUND(E147*F147,2)</f>
        <v>0</v>
      </c>
      <c r="H147" s="176"/>
      <c r="I147" s="177">
        <f>ROUND(E147*H147,2)</f>
        <v>0</v>
      </c>
      <c r="J147" s="176"/>
      <c r="K147" s="177">
        <f>ROUND(E147*J147,2)</f>
        <v>0</v>
      </c>
      <c r="L147" s="177">
        <v>21</v>
      </c>
      <c r="M147" s="177">
        <f>G147*(1+L147/100)</f>
        <v>0</v>
      </c>
      <c r="N147" s="175">
        <v>1.221E-2</v>
      </c>
      <c r="O147" s="175">
        <f>ROUND(E147*N147,2)</f>
        <v>0</v>
      </c>
      <c r="P147" s="175">
        <v>1.2529999999999999</v>
      </c>
      <c r="Q147" s="175">
        <f>ROUND(E147*P147,2)</f>
        <v>0.45</v>
      </c>
      <c r="R147" s="177" t="s">
        <v>356</v>
      </c>
      <c r="S147" s="177" t="s">
        <v>281</v>
      </c>
      <c r="T147" s="178" t="s">
        <v>281</v>
      </c>
      <c r="U147" s="158">
        <v>10.285</v>
      </c>
      <c r="V147" s="158">
        <f>ROUND(E147*U147,2)</f>
        <v>3.68</v>
      </c>
      <c r="W147" s="158"/>
      <c r="X147" s="158" t="s">
        <v>282</v>
      </c>
      <c r="Y147" s="158" t="s">
        <v>283</v>
      </c>
      <c r="Z147" s="147"/>
      <c r="AA147" s="147"/>
      <c r="AB147" s="147"/>
      <c r="AC147" s="147"/>
      <c r="AD147" s="147"/>
      <c r="AE147" s="147"/>
      <c r="AF147" s="147"/>
      <c r="AG147" s="147" t="s">
        <v>284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259" t="s">
        <v>437</v>
      </c>
      <c r="D148" s="260"/>
      <c r="E148" s="260"/>
      <c r="F148" s="260"/>
      <c r="G148" s="260"/>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2" x14ac:dyDescent="0.2">
      <c r="A149" s="154"/>
      <c r="B149" s="155"/>
      <c r="C149" s="189" t="s">
        <v>438</v>
      </c>
      <c r="D149" s="160"/>
      <c r="E149" s="161"/>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89" t="s">
        <v>439</v>
      </c>
      <c r="D150" s="160"/>
      <c r="E150" s="161"/>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9" t="s">
        <v>440</v>
      </c>
      <c r="D151" s="160"/>
      <c r="E151" s="161">
        <v>0.35768</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72">
        <v>25</v>
      </c>
      <c r="B152" s="173" t="s">
        <v>441</v>
      </c>
      <c r="C152" s="188" t="s">
        <v>442</v>
      </c>
      <c r="D152" s="174" t="s">
        <v>296</v>
      </c>
      <c r="E152" s="175">
        <v>8.5820399999999992</v>
      </c>
      <c r="F152" s="176"/>
      <c r="G152" s="177">
        <f>ROUND(E152*F152,2)</f>
        <v>0</v>
      </c>
      <c r="H152" s="176"/>
      <c r="I152" s="177">
        <f>ROUND(E152*H152,2)</f>
        <v>0</v>
      </c>
      <c r="J152" s="176"/>
      <c r="K152" s="177">
        <f>ROUND(E152*J152,2)</f>
        <v>0</v>
      </c>
      <c r="L152" s="177">
        <v>21</v>
      </c>
      <c r="M152" s="177">
        <f>G152*(1+L152/100)</f>
        <v>0</v>
      </c>
      <c r="N152" s="175">
        <v>0</v>
      </c>
      <c r="O152" s="175">
        <f>ROUND(E152*N152,2)</f>
        <v>0</v>
      </c>
      <c r="P152" s="175">
        <v>2.2000000000000002</v>
      </c>
      <c r="Q152" s="175">
        <f>ROUND(E152*P152,2)</f>
        <v>18.88</v>
      </c>
      <c r="R152" s="177" t="s">
        <v>356</v>
      </c>
      <c r="S152" s="177" t="s">
        <v>281</v>
      </c>
      <c r="T152" s="178" t="s">
        <v>281</v>
      </c>
      <c r="U152" s="158">
        <v>7.1950000000000003</v>
      </c>
      <c r="V152" s="158">
        <f>ROUND(E152*U152,2)</f>
        <v>61.75</v>
      </c>
      <c r="W152" s="158"/>
      <c r="X152" s="158" t="s">
        <v>282</v>
      </c>
      <c r="Y152" s="158" t="s">
        <v>283</v>
      </c>
      <c r="Z152" s="147"/>
      <c r="AA152" s="147"/>
      <c r="AB152" s="147"/>
      <c r="AC152" s="147"/>
      <c r="AD152" s="147"/>
      <c r="AE152" s="147"/>
      <c r="AF152" s="147"/>
      <c r="AG152" s="147" t="s">
        <v>284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89" t="s">
        <v>443</v>
      </c>
      <c r="D153" s="160"/>
      <c r="E153" s="161"/>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9" t="s">
        <v>314</v>
      </c>
      <c r="D154" s="160"/>
      <c r="E154" s="161"/>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9" t="s">
        <v>444</v>
      </c>
      <c r="D155" s="160"/>
      <c r="E155" s="161">
        <v>1.5367999999999999</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288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9" t="s">
        <v>445</v>
      </c>
      <c r="D156" s="160"/>
      <c r="E156" s="161">
        <v>1.3295999999999999</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288</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9" t="s">
        <v>446</v>
      </c>
      <c r="D157" s="160"/>
      <c r="E157" s="161">
        <v>1.8520000000000001</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288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9" t="s">
        <v>447</v>
      </c>
      <c r="D158" s="160"/>
      <c r="E158" s="161">
        <v>1.38</v>
      </c>
      <c r="F158" s="158"/>
      <c r="G158" s="158"/>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288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9" t="s">
        <v>448</v>
      </c>
      <c r="D159" s="160"/>
      <c r="E159" s="161">
        <v>0.39200000000000002</v>
      </c>
      <c r="F159" s="158"/>
      <c r="G159" s="158"/>
      <c r="H159" s="158"/>
      <c r="I159" s="158"/>
      <c r="J159" s="158"/>
      <c r="K159" s="158"/>
      <c r="L159" s="158"/>
      <c r="M159" s="158"/>
      <c r="N159" s="157"/>
      <c r="O159" s="157"/>
      <c r="P159" s="157"/>
      <c r="Q159" s="157"/>
      <c r="R159" s="158"/>
      <c r="S159" s="158"/>
      <c r="T159" s="158"/>
      <c r="U159" s="158"/>
      <c r="V159" s="158"/>
      <c r="W159" s="158"/>
      <c r="X159" s="158"/>
      <c r="Y159" s="158"/>
      <c r="Z159" s="147"/>
      <c r="AA159" s="147"/>
      <c r="AB159" s="147"/>
      <c r="AC159" s="147"/>
      <c r="AD159" s="147"/>
      <c r="AE159" s="147"/>
      <c r="AF159" s="147"/>
      <c r="AG159" s="147" t="s">
        <v>288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9" t="s">
        <v>449</v>
      </c>
      <c r="D160" s="160"/>
      <c r="E160" s="161">
        <v>0.60124</v>
      </c>
      <c r="F160" s="158"/>
      <c r="G160" s="158"/>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288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9" t="s">
        <v>399</v>
      </c>
      <c r="D161" s="160"/>
      <c r="E161" s="161"/>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9" t="s">
        <v>450</v>
      </c>
      <c r="D162" s="160"/>
      <c r="E162" s="161">
        <v>0.29039999999999999</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9" t="s">
        <v>451</v>
      </c>
      <c r="D163" s="160"/>
      <c r="E163" s="161">
        <v>0.92079999999999995</v>
      </c>
      <c r="F163" s="158"/>
      <c r="G163" s="158"/>
      <c r="H163" s="158"/>
      <c r="I163" s="158"/>
      <c r="J163" s="158"/>
      <c r="K163" s="158"/>
      <c r="L163" s="158"/>
      <c r="M163" s="158"/>
      <c r="N163" s="157"/>
      <c r="O163" s="157"/>
      <c r="P163" s="157"/>
      <c r="Q163" s="157"/>
      <c r="R163" s="158"/>
      <c r="S163" s="158"/>
      <c r="T163" s="158"/>
      <c r="U163" s="158"/>
      <c r="V163" s="158"/>
      <c r="W163" s="158"/>
      <c r="X163" s="158"/>
      <c r="Y163" s="158"/>
      <c r="Z163" s="147"/>
      <c r="AA163" s="147"/>
      <c r="AB163" s="147"/>
      <c r="AC163" s="147"/>
      <c r="AD163" s="147"/>
      <c r="AE163" s="147"/>
      <c r="AF163" s="147"/>
      <c r="AG163" s="147" t="s">
        <v>288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89" t="s">
        <v>452</v>
      </c>
      <c r="D164" s="160"/>
      <c r="E164" s="161">
        <v>0.15679999999999999</v>
      </c>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89" t="s">
        <v>453</v>
      </c>
      <c r="D165" s="160"/>
      <c r="E165" s="161">
        <v>0.12239999999999999</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72">
        <v>26</v>
      </c>
      <c r="B166" s="173" t="s">
        <v>454</v>
      </c>
      <c r="C166" s="188" t="s">
        <v>455</v>
      </c>
      <c r="D166" s="174" t="s">
        <v>296</v>
      </c>
      <c r="E166" s="175">
        <v>3.8197999999999999</v>
      </c>
      <c r="F166" s="176"/>
      <c r="G166" s="177">
        <f>ROUND(E166*F166,2)</f>
        <v>0</v>
      </c>
      <c r="H166" s="176"/>
      <c r="I166" s="177">
        <f>ROUND(E166*H166,2)</f>
        <v>0</v>
      </c>
      <c r="J166" s="176"/>
      <c r="K166" s="177">
        <f>ROUND(E166*J166,2)</f>
        <v>0</v>
      </c>
      <c r="L166" s="177">
        <v>21</v>
      </c>
      <c r="M166" s="177">
        <f>G166*(1+L166/100)</f>
        <v>0</v>
      </c>
      <c r="N166" s="175">
        <v>0</v>
      </c>
      <c r="O166" s="175">
        <f>ROUND(E166*N166,2)</f>
        <v>0</v>
      </c>
      <c r="P166" s="175">
        <v>2.2000000000000002</v>
      </c>
      <c r="Q166" s="175">
        <f>ROUND(E166*P166,2)</f>
        <v>8.4</v>
      </c>
      <c r="R166" s="177" t="s">
        <v>356</v>
      </c>
      <c r="S166" s="177" t="s">
        <v>281</v>
      </c>
      <c r="T166" s="178" t="s">
        <v>281</v>
      </c>
      <c r="U166" s="158">
        <v>12.744</v>
      </c>
      <c r="V166" s="158">
        <f>ROUND(E166*U166,2)</f>
        <v>48.68</v>
      </c>
      <c r="W166" s="158"/>
      <c r="X166" s="158" t="s">
        <v>282</v>
      </c>
      <c r="Y166" s="158" t="s">
        <v>283</v>
      </c>
      <c r="Z166" s="147"/>
      <c r="AA166" s="147"/>
      <c r="AB166" s="147"/>
      <c r="AC166" s="147"/>
      <c r="AD166" s="147"/>
      <c r="AE166" s="147"/>
      <c r="AF166" s="147"/>
      <c r="AG166" s="147" t="s">
        <v>284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189" t="s">
        <v>456</v>
      </c>
      <c r="D167" s="160"/>
      <c r="E167" s="161"/>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288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9" t="s">
        <v>457</v>
      </c>
      <c r="D168" s="160"/>
      <c r="E168" s="161"/>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288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9" t="s">
        <v>458</v>
      </c>
      <c r="D169" s="160"/>
      <c r="E169" s="161"/>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9" t="s">
        <v>406</v>
      </c>
      <c r="D170" s="160"/>
      <c r="E170" s="161"/>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9" t="s">
        <v>459</v>
      </c>
      <c r="D171" s="160"/>
      <c r="E171" s="161">
        <v>0.1076</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288</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9" t="s">
        <v>460</v>
      </c>
      <c r="D172" s="160"/>
      <c r="E172" s="161">
        <v>9.2799999999999994E-2</v>
      </c>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288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9" t="s">
        <v>461</v>
      </c>
      <c r="D173" s="160"/>
      <c r="E173" s="161">
        <v>6.4399999999999999E-2</v>
      </c>
      <c r="F173" s="158"/>
      <c r="G173" s="158"/>
      <c r="H173" s="158"/>
      <c r="I173" s="158"/>
      <c r="J173" s="158"/>
      <c r="K173" s="158"/>
      <c r="L173" s="158"/>
      <c r="M173" s="158"/>
      <c r="N173" s="157"/>
      <c r="O173" s="157"/>
      <c r="P173" s="157"/>
      <c r="Q173" s="157"/>
      <c r="R173" s="158"/>
      <c r="S173" s="158"/>
      <c r="T173" s="158"/>
      <c r="U173" s="158"/>
      <c r="V173" s="158"/>
      <c r="W173" s="158"/>
      <c r="X173" s="158"/>
      <c r="Y173" s="158"/>
      <c r="Z173" s="147"/>
      <c r="AA173" s="147"/>
      <c r="AB173" s="147"/>
      <c r="AC173" s="147"/>
      <c r="AD173" s="147"/>
      <c r="AE173" s="147"/>
      <c r="AF173" s="147"/>
      <c r="AG173" s="147" t="s">
        <v>288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9" t="s">
        <v>462</v>
      </c>
      <c r="D174" s="160"/>
      <c r="E174" s="161">
        <v>6.4399999999999999E-2</v>
      </c>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89" t="s">
        <v>463</v>
      </c>
      <c r="D175" s="160"/>
      <c r="E175" s="161">
        <v>0.38540000000000002</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89" t="s">
        <v>464</v>
      </c>
      <c r="D176" s="160"/>
      <c r="E176" s="161">
        <v>9.8000000000000004E-2</v>
      </c>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89" t="s">
        <v>465</v>
      </c>
      <c r="D177" s="160"/>
      <c r="E177" s="161">
        <v>0.38819999999999999</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89" t="s">
        <v>466</v>
      </c>
      <c r="D178" s="160"/>
      <c r="E178" s="161">
        <v>0.3594</v>
      </c>
      <c r="F178" s="158"/>
      <c r="G178" s="158"/>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288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9" t="s">
        <v>467</v>
      </c>
      <c r="D179" s="160"/>
      <c r="E179" s="161">
        <v>0.36059999999999998</v>
      </c>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9" t="s">
        <v>468</v>
      </c>
      <c r="D180" s="160"/>
      <c r="E180" s="161">
        <v>0.38340000000000002</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9" t="s">
        <v>469</v>
      </c>
      <c r="D181" s="160"/>
      <c r="E181" s="161">
        <v>0.32040000000000002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89" t="s">
        <v>470</v>
      </c>
      <c r="D182" s="160"/>
      <c r="E182" s="161">
        <v>0.10100000000000001</v>
      </c>
      <c r="F182" s="158"/>
      <c r="G182" s="158"/>
      <c r="H182" s="158"/>
      <c r="I182" s="158"/>
      <c r="J182" s="158"/>
      <c r="K182" s="158"/>
      <c r="L182" s="158"/>
      <c r="M182" s="158"/>
      <c r="N182" s="157"/>
      <c r="O182" s="157"/>
      <c r="P182" s="157"/>
      <c r="Q182" s="157"/>
      <c r="R182" s="158"/>
      <c r="S182" s="158"/>
      <c r="T182" s="158"/>
      <c r="U182" s="158"/>
      <c r="V182" s="158"/>
      <c r="W182" s="158"/>
      <c r="X182" s="158"/>
      <c r="Y182" s="158"/>
      <c r="Z182" s="147"/>
      <c r="AA182" s="147"/>
      <c r="AB182" s="147"/>
      <c r="AC182" s="147"/>
      <c r="AD182" s="147"/>
      <c r="AE182" s="147"/>
      <c r="AF182" s="147"/>
      <c r="AG182" s="147" t="s">
        <v>288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9" t="s">
        <v>471</v>
      </c>
      <c r="D183" s="160"/>
      <c r="E183" s="161">
        <v>0.48959999999999998</v>
      </c>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288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9" t="s">
        <v>472</v>
      </c>
      <c r="D184" s="160"/>
      <c r="E184" s="161">
        <v>0.31159999999999999</v>
      </c>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9" t="s">
        <v>473</v>
      </c>
      <c r="D185" s="160"/>
      <c r="E185" s="161">
        <v>0.2104</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9" t="s">
        <v>474</v>
      </c>
      <c r="D186" s="160"/>
      <c r="E186" s="161">
        <v>8.2600000000000007E-2</v>
      </c>
      <c r="F186" s="158"/>
      <c r="G186" s="158"/>
      <c r="H186" s="158"/>
      <c r="I186" s="158"/>
      <c r="J186" s="158"/>
      <c r="K186" s="158"/>
      <c r="L186" s="158"/>
      <c r="M186" s="158"/>
      <c r="N186" s="157"/>
      <c r="O186" s="157"/>
      <c r="P186" s="157"/>
      <c r="Q186" s="157"/>
      <c r="R186" s="158"/>
      <c r="S186" s="158"/>
      <c r="T186" s="158"/>
      <c r="U186" s="158"/>
      <c r="V186" s="158"/>
      <c r="W186" s="158"/>
      <c r="X186" s="158"/>
      <c r="Y186" s="158"/>
      <c r="Z186" s="147"/>
      <c r="AA186" s="147"/>
      <c r="AB186" s="147"/>
      <c r="AC186" s="147"/>
      <c r="AD186" s="147"/>
      <c r="AE186" s="147"/>
      <c r="AF186" s="147"/>
      <c r="AG186" s="147" t="s">
        <v>288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2">
        <v>27</v>
      </c>
      <c r="B187" s="173" t="s">
        <v>475</v>
      </c>
      <c r="C187" s="188" t="s">
        <v>476</v>
      </c>
      <c r="D187" s="174" t="s">
        <v>279</v>
      </c>
      <c r="E187" s="175">
        <v>196.37</v>
      </c>
      <c r="F187" s="176"/>
      <c r="G187" s="177">
        <f>ROUND(E187*F187,2)</f>
        <v>0</v>
      </c>
      <c r="H187" s="176"/>
      <c r="I187" s="177">
        <f>ROUND(E187*H187,2)</f>
        <v>0</v>
      </c>
      <c r="J187" s="176"/>
      <c r="K187" s="177">
        <f>ROUND(E187*J187,2)</f>
        <v>0</v>
      </c>
      <c r="L187" s="177">
        <v>21</v>
      </c>
      <c r="M187" s="177">
        <f>G187*(1+L187/100)</f>
        <v>0</v>
      </c>
      <c r="N187" s="175">
        <v>0</v>
      </c>
      <c r="O187" s="175">
        <f>ROUND(E187*N187,2)</f>
        <v>0</v>
      </c>
      <c r="P187" s="175">
        <v>8.6999999999999994E-2</v>
      </c>
      <c r="Q187" s="175">
        <f>ROUND(E187*P187,2)</f>
        <v>17.079999999999998</v>
      </c>
      <c r="R187" s="177" t="s">
        <v>356</v>
      </c>
      <c r="S187" s="177" t="s">
        <v>281</v>
      </c>
      <c r="T187" s="178" t="s">
        <v>281</v>
      </c>
      <c r="U187" s="158">
        <v>0.25900000000000001</v>
      </c>
      <c r="V187" s="158">
        <f>ROUND(E187*U187,2)</f>
        <v>50.86</v>
      </c>
      <c r="W187" s="158"/>
      <c r="X187" s="158" t="s">
        <v>282</v>
      </c>
      <c r="Y187" s="158" t="s">
        <v>283</v>
      </c>
      <c r="Z187" s="147"/>
      <c r="AA187" s="147"/>
      <c r="AB187" s="147"/>
      <c r="AC187" s="147"/>
      <c r="AD187" s="147"/>
      <c r="AE187" s="147"/>
      <c r="AF187" s="147"/>
      <c r="AG187" s="147" t="s">
        <v>284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259" t="s">
        <v>477</v>
      </c>
      <c r="D188" s="260"/>
      <c r="E188" s="260"/>
      <c r="F188" s="260"/>
      <c r="G188" s="260"/>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286</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89" t="s">
        <v>478</v>
      </c>
      <c r="D189" s="160"/>
      <c r="E189" s="161"/>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89" t="s">
        <v>406</v>
      </c>
      <c r="D190" s="160"/>
      <c r="E190" s="161"/>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89" t="s">
        <v>479</v>
      </c>
      <c r="D191" s="160"/>
      <c r="E191" s="161">
        <v>5.38</v>
      </c>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288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89" t="s">
        <v>480</v>
      </c>
      <c r="D192" s="160"/>
      <c r="E192" s="161"/>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89" t="s">
        <v>406</v>
      </c>
      <c r="D193" s="160"/>
      <c r="E193" s="161"/>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89" t="s">
        <v>479</v>
      </c>
      <c r="D194" s="160"/>
      <c r="E194" s="161">
        <v>5.38</v>
      </c>
      <c r="F194" s="158"/>
      <c r="G194" s="158"/>
      <c r="H194" s="158"/>
      <c r="I194" s="158"/>
      <c r="J194" s="158"/>
      <c r="K194" s="158"/>
      <c r="L194" s="158"/>
      <c r="M194" s="158"/>
      <c r="N194" s="157"/>
      <c r="O194" s="157"/>
      <c r="P194" s="157"/>
      <c r="Q194" s="157"/>
      <c r="R194" s="158"/>
      <c r="S194" s="158"/>
      <c r="T194" s="158"/>
      <c r="U194" s="158"/>
      <c r="V194" s="158"/>
      <c r="W194" s="158"/>
      <c r="X194" s="158"/>
      <c r="Y194" s="158"/>
      <c r="Z194" s="147"/>
      <c r="AA194" s="147"/>
      <c r="AB194" s="147"/>
      <c r="AC194" s="147"/>
      <c r="AD194" s="147"/>
      <c r="AE194" s="147"/>
      <c r="AF194" s="147"/>
      <c r="AG194" s="147" t="s">
        <v>288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89" t="s">
        <v>481</v>
      </c>
      <c r="D195" s="160"/>
      <c r="E195" s="161">
        <v>4.6399999999999997</v>
      </c>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9" t="s">
        <v>482</v>
      </c>
      <c r="D196" s="160"/>
      <c r="E196" s="161">
        <v>3.22</v>
      </c>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89" t="s">
        <v>483</v>
      </c>
      <c r="D197" s="160"/>
      <c r="E197" s="161">
        <v>3.22</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89" t="s">
        <v>484</v>
      </c>
      <c r="D198" s="160"/>
      <c r="E198" s="161">
        <v>19.27</v>
      </c>
      <c r="F198" s="158"/>
      <c r="G198" s="158"/>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288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89" t="s">
        <v>485</v>
      </c>
      <c r="D199" s="160"/>
      <c r="E199" s="161">
        <v>4.9000000000000004</v>
      </c>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9" t="s">
        <v>486</v>
      </c>
      <c r="D200" s="160"/>
      <c r="E200" s="161">
        <v>19.41</v>
      </c>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288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9" t="s">
        <v>487</v>
      </c>
      <c r="D201" s="160"/>
      <c r="E201" s="161">
        <v>17.97</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288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89" t="s">
        <v>488</v>
      </c>
      <c r="D202" s="160"/>
      <c r="E202" s="161">
        <v>18.03</v>
      </c>
      <c r="F202" s="158"/>
      <c r="G202" s="158"/>
      <c r="H202" s="158"/>
      <c r="I202" s="158"/>
      <c r="J202" s="158"/>
      <c r="K202" s="158"/>
      <c r="L202" s="158"/>
      <c r="M202" s="158"/>
      <c r="N202" s="157"/>
      <c r="O202" s="157"/>
      <c r="P202" s="157"/>
      <c r="Q202" s="157"/>
      <c r="R202" s="158"/>
      <c r="S202" s="158"/>
      <c r="T202" s="158"/>
      <c r="U202" s="158"/>
      <c r="V202" s="158"/>
      <c r="W202" s="158"/>
      <c r="X202" s="158"/>
      <c r="Y202" s="158"/>
      <c r="Z202" s="147"/>
      <c r="AA202" s="147"/>
      <c r="AB202" s="147"/>
      <c r="AC202" s="147"/>
      <c r="AD202" s="147"/>
      <c r="AE202" s="147"/>
      <c r="AF202" s="147"/>
      <c r="AG202" s="147" t="s">
        <v>288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3" x14ac:dyDescent="0.2">
      <c r="A203" s="154"/>
      <c r="B203" s="155"/>
      <c r="C203" s="189" t="s">
        <v>489</v>
      </c>
      <c r="D203" s="160"/>
      <c r="E203" s="161">
        <v>19.170000000000002</v>
      </c>
      <c r="F203" s="158"/>
      <c r="G203" s="158"/>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288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3" x14ac:dyDescent="0.2">
      <c r="A204" s="154"/>
      <c r="B204" s="155"/>
      <c r="C204" s="189" t="s">
        <v>490</v>
      </c>
      <c r="D204" s="160"/>
      <c r="E204" s="161">
        <v>16.02</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89" t="s">
        <v>491</v>
      </c>
      <c r="D205" s="160"/>
      <c r="E205" s="161">
        <v>5.05</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89" t="s">
        <v>492</v>
      </c>
      <c r="D206" s="160"/>
      <c r="E206" s="161">
        <v>24.48</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89" t="s">
        <v>493</v>
      </c>
      <c r="D207" s="160"/>
      <c r="E207" s="161">
        <v>15.58</v>
      </c>
      <c r="F207" s="158"/>
      <c r="G207" s="158"/>
      <c r="H207" s="158"/>
      <c r="I207" s="158"/>
      <c r="J207" s="158"/>
      <c r="K207" s="158"/>
      <c r="L207" s="158"/>
      <c r="M207" s="158"/>
      <c r="N207" s="157"/>
      <c r="O207" s="157"/>
      <c r="P207" s="157"/>
      <c r="Q207" s="157"/>
      <c r="R207" s="158"/>
      <c r="S207" s="158"/>
      <c r="T207" s="158"/>
      <c r="U207" s="158"/>
      <c r="V207" s="158"/>
      <c r="W207" s="158"/>
      <c r="X207" s="158"/>
      <c r="Y207" s="158"/>
      <c r="Z207" s="147"/>
      <c r="AA207" s="147"/>
      <c r="AB207" s="147"/>
      <c r="AC207" s="147"/>
      <c r="AD207" s="147"/>
      <c r="AE207" s="147"/>
      <c r="AF207" s="147"/>
      <c r="AG207" s="147" t="s">
        <v>288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9" t="s">
        <v>494</v>
      </c>
      <c r="D208" s="160"/>
      <c r="E208" s="161">
        <v>10.52</v>
      </c>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89" t="s">
        <v>495</v>
      </c>
      <c r="D209" s="160"/>
      <c r="E209" s="161">
        <v>4.13</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2.5" outlineLevel="1" x14ac:dyDescent="0.2">
      <c r="A210" s="172">
        <v>28</v>
      </c>
      <c r="B210" s="173" t="s">
        <v>496</v>
      </c>
      <c r="C210" s="188" t="s">
        <v>497</v>
      </c>
      <c r="D210" s="174" t="s">
        <v>296</v>
      </c>
      <c r="E210" s="175">
        <v>29.459199999999999</v>
      </c>
      <c r="F210" s="176"/>
      <c r="G210" s="177">
        <f>ROUND(E210*F210,2)</f>
        <v>0</v>
      </c>
      <c r="H210" s="176"/>
      <c r="I210" s="177">
        <f>ROUND(E210*H210,2)</f>
        <v>0</v>
      </c>
      <c r="J210" s="176"/>
      <c r="K210" s="177">
        <f>ROUND(E210*J210,2)</f>
        <v>0</v>
      </c>
      <c r="L210" s="177">
        <v>21</v>
      </c>
      <c r="M210" s="177">
        <f>G210*(1+L210/100)</f>
        <v>0</v>
      </c>
      <c r="N210" s="175">
        <v>0</v>
      </c>
      <c r="O210" s="175">
        <f>ROUND(E210*N210,2)</f>
        <v>0</v>
      </c>
      <c r="P210" s="175">
        <v>1.4</v>
      </c>
      <c r="Q210" s="175">
        <f>ROUND(E210*P210,2)</f>
        <v>41.24</v>
      </c>
      <c r="R210" s="177" t="s">
        <v>356</v>
      </c>
      <c r="S210" s="177" t="s">
        <v>281</v>
      </c>
      <c r="T210" s="178" t="s">
        <v>281</v>
      </c>
      <c r="U210" s="158">
        <v>0.875</v>
      </c>
      <c r="V210" s="158">
        <f>ROUND(E210*U210,2)</f>
        <v>25.78</v>
      </c>
      <c r="W210" s="158"/>
      <c r="X210" s="158" t="s">
        <v>282</v>
      </c>
      <c r="Y210" s="158" t="s">
        <v>283</v>
      </c>
      <c r="Z210" s="147"/>
      <c r="AA210" s="147"/>
      <c r="AB210" s="147"/>
      <c r="AC210" s="147"/>
      <c r="AD210" s="147"/>
      <c r="AE210" s="147"/>
      <c r="AF210" s="147"/>
      <c r="AG210" s="147" t="s">
        <v>284</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89" t="s">
        <v>458</v>
      </c>
      <c r="D211" s="160"/>
      <c r="E211" s="161"/>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288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89" t="s">
        <v>399</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288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89" t="s">
        <v>498</v>
      </c>
      <c r="D213" s="160"/>
      <c r="E213" s="161">
        <v>2.2385999999999999</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89" t="s">
        <v>499</v>
      </c>
      <c r="D214" s="160"/>
      <c r="E214" s="161">
        <v>2.5636000000000001</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288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9" t="s">
        <v>500</v>
      </c>
      <c r="D215" s="160"/>
      <c r="E215" s="161">
        <v>7.1369999999999996</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288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89" t="s">
        <v>501</v>
      </c>
      <c r="D216" s="160"/>
      <c r="E216" s="161">
        <v>6.0606</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288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89" t="s">
        <v>406</v>
      </c>
      <c r="D217" s="160"/>
      <c r="E217" s="161"/>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288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89" t="s">
        <v>502</v>
      </c>
      <c r="D218" s="160"/>
      <c r="E218" s="161">
        <v>0.32279999999999998</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9" t="s">
        <v>503</v>
      </c>
      <c r="D219" s="160"/>
      <c r="E219" s="161">
        <v>0.27839999999999998</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89" t="s">
        <v>504</v>
      </c>
      <c r="D220" s="160"/>
      <c r="E220" s="161">
        <v>0.19320000000000001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89" t="s">
        <v>505</v>
      </c>
      <c r="D221" s="160"/>
      <c r="E221" s="161">
        <v>0.19320000000000001</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89" t="s">
        <v>506</v>
      </c>
      <c r="D222" s="160"/>
      <c r="E222" s="161">
        <v>1.1561999999999999</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89" t="s">
        <v>507</v>
      </c>
      <c r="D223" s="160"/>
      <c r="E223" s="161">
        <v>0.29399999999999998</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9" t="s">
        <v>508</v>
      </c>
      <c r="D224" s="160"/>
      <c r="E224" s="161">
        <v>1.1646000000000001</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9" t="s">
        <v>509</v>
      </c>
      <c r="D225" s="160"/>
      <c r="E225" s="161">
        <v>1.0782</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9" t="s">
        <v>510</v>
      </c>
      <c r="D226" s="160"/>
      <c r="E226" s="161">
        <v>1.0818000000000001</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9" t="s">
        <v>511</v>
      </c>
      <c r="D227" s="160"/>
      <c r="E227" s="161">
        <v>1.1501999999999999</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9" t="s">
        <v>512</v>
      </c>
      <c r="D228" s="160"/>
      <c r="E228" s="161">
        <v>0.96120000000000005</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288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9" t="s">
        <v>513</v>
      </c>
      <c r="D229" s="160"/>
      <c r="E229" s="161">
        <v>0.30299999999999999</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89" t="s">
        <v>514</v>
      </c>
      <c r="D230" s="160"/>
      <c r="E230" s="161">
        <v>1.4688000000000001</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89" t="s">
        <v>515</v>
      </c>
      <c r="D231" s="160"/>
      <c r="E231" s="161">
        <v>0.93479999999999996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9" t="s">
        <v>516</v>
      </c>
      <c r="D232" s="160"/>
      <c r="E232" s="161">
        <v>0.63119999999999998</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288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89" t="s">
        <v>517</v>
      </c>
      <c r="D233" s="160"/>
      <c r="E233" s="161">
        <v>0.24779999999999999</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2">
        <v>29</v>
      </c>
      <c r="B234" s="173" t="s">
        <v>518</v>
      </c>
      <c r="C234" s="188" t="s">
        <v>519</v>
      </c>
      <c r="D234" s="174" t="s">
        <v>279</v>
      </c>
      <c r="E234" s="175">
        <v>27.105440000000002</v>
      </c>
      <c r="F234" s="176"/>
      <c r="G234" s="177">
        <f>ROUND(E234*F234,2)</f>
        <v>0</v>
      </c>
      <c r="H234" s="176"/>
      <c r="I234" s="177">
        <f>ROUND(E234*H234,2)</f>
        <v>0</v>
      </c>
      <c r="J234" s="176"/>
      <c r="K234" s="177">
        <f>ROUND(E234*J234,2)</f>
        <v>0</v>
      </c>
      <c r="L234" s="177">
        <v>21</v>
      </c>
      <c r="M234" s="177">
        <f>G234*(1+L234/100)</f>
        <v>0</v>
      </c>
      <c r="N234" s="175">
        <v>0</v>
      </c>
      <c r="O234" s="175">
        <f>ROUND(E234*N234,2)</f>
        <v>0</v>
      </c>
      <c r="P234" s="175">
        <v>5.5E-2</v>
      </c>
      <c r="Q234" s="175">
        <f>ROUND(E234*P234,2)</f>
        <v>1.49</v>
      </c>
      <c r="R234" s="177" t="s">
        <v>356</v>
      </c>
      <c r="S234" s="177" t="s">
        <v>281</v>
      </c>
      <c r="T234" s="178" t="s">
        <v>281</v>
      </c>
      <c r="U234" s="158">
        <v>0.42499999999999999</v>
      </c>
      <c r="V234" s="158">
        <f>ROUND(E234*U234,2)</f>
        <v>11.52</v>
      </c>
      <c r="W234" s="158"/>
      <c r="X234" s="158" t="s">
        <v>282</v>
      </c>
      <c r="Y234" s="158" t="s">
        <v>283</v>
      </c>
      <c r="Z234" s="147"/>
      <c r="AA234" s="147"/>
      <c r="AB234" s="147"/>
      <c r="AC234" s="147"/>
      <c r="AD234" s="147"/>
      <c r="AE234" s="147"/>
      <c r="AF234" s="147"/>
      <c r="AG234" s="147" t="s">
        <v>284</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ht="22.5" outlineLevel="2" x14ac:dyDescent="0.2">
      <c r="A235" s="154"/>
      <c r="B235" s="155"/>
      <c r="C235" s="259" t="s">
        <v>520</v>
      </c>
      <c r="D235" s="260"/>
      <c r="E235" s="260"/>
      <c r="F235" s="260"/>
      <c r="G235" s="260"/>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286</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79" t="str">
        <f>C235</f>
        <v>bez odstupu, po hrubém vybourání otvorů v jakémkoliv zdivu cihelném, včetně pomocného lešení o výšce podlahy do 1900 mm a pro zatížení do 1,5 kPa  (150 kg/m2),</v>
      </c>
      <c r="BB235" s="147"/>
      <c r="BC235" s="147"/>
      <c r="BD235" s="147"/>
      <c r="BE235" s="147"/>
      <c r="BF235" s="147"/>
      <c r="BG235" s="147"/>
      <c r="BH235" s="147"/>
    </row>
    <row r="236" spans="1:60" outlineLevel="2" x14ac:dyDescent="0.2">
      <c r="A236" s="154"/>
      <c r="B236" s="155"/>
      <c r="C236" s="189" t="s">
        <v>521</v>
      </c>
      <c r="D236" s="160"/>
      <c r="E236" s="161"/>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89" t="s">
        <v>314</v>
      </c>
      <c r="D237" s="160"/>
      <c r="E237" s="161"/>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9" t="s">
        <v>522</v>
      </c>
      <c r="D238" s="160"/>
      <c r="E238" s="161">
        <v>3.1080000000000001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9" t="s">
        <v>523</v>
      </c>
      <c r="D239" s="160"/>
      <c r="E239" s="161"/>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89" t="s">
        <v>524</v>
      </c>
      <c r="D240" s="160"/>
      <c r="E240" s="161">
        <v>0.76875000000000004</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288</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89" t="s">
        <v>525</v>
      </c>
      <c r="D241" s="160"/>
      <c r="E241" s="161">
        <v>3.6389999999999998</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89" t="s">
        <v>526</v>
      </c>
      <c r="D242" s="160"/>
      <c r="E242" s="161">
        <v>3.4889999999999999</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9" t="s">
        <v>527</v>
      </c>
      <c r="D243" s="160"/>
      <c r="E243" s="161">
        <v>1.6679999999999999</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9" t="s">
        <v>528</v>
      </c>
      <c r="D244" s="160"/>
      <c r="E244" s="161">
        <v>1.4339999999999999</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89" t="s">
        <v>529</v>
      </c>
      <c r="D245" s="160"/>
      <c r="E245" s="161">
        <v>2.73719</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89" t="s">
        <v>530</v>
      </c>
      <c r="D246" s="160"/>
      <c r="E246" s="161">
        <v>2.4540000000000002</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9" t="s">
        <v>531</v>
      </c>
      <c r="D247" s="160"/>
      <c r="E247" s="161"/>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288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9" t="s">
        <v>532</v>
      </c>
      <c r="D248" s="160"/>
      <c r="E248" s="161">
        <v>2.1240000000000001</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288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9" t="s">
        <v>406</v>
      </c>
      <c r="D249" s="160"/>
      <c r="E249" s="161"/>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9" t="s">
        <v>533</v>
      </c>
      <c r="D250" s="160"/>
      <c r="E250" s="161">
        <v>1.08</v>
      </c>
      <c r="F250" s="158"/>
      <c r="G250" s="158"/>
      <c r="H250" s="158"/>
      <c r="I250" s="158"/>
      <c r="J250" s="158"/>
      <c r="K250" s="158"/>
      <c r="L250" s="158"/>
      <c r="M250" s="158"/>
      <c r="N250" s="157"/>
      <c r="O250" s="157"/>
      <c r="P250" s="157"/>
      <c r="Q250" s="157"/>
      <c r="R250" s="158"/>
      <c r="S250" s="158"/>
      <c r="T250" s="158"/>
      <c r="U250" s="158"/>
      <c r="V250" s="158"/>
      <c r="W250" s="158"/>
      <c r="X250" s="158"/>
      <c r="Y250" s="158"/>
      <c r="Z250" s="147"/>
      <c r="AA250" s="147"/>
      <c r="AB250" s="147"/>
      <c r="AC250" s="147"/>
      <c r="AD250" s="147"/>
      <c r="AE250" s="147"/>
      <c r="AF250" s="147"/>
      <c r="AG250" s="147" t="s">
        <v>288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89" t="s">
        <v>534</v>
      </c>
      <c r="D251" s="160"/>
      <c r="E251" s="161">
        <v>0.72599999999999998</v>
      </c>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89" t="s">
        <v>535</v>
      </c>
      <c r="D252" s="160"/>
      <c r="E252" s="161">
        <v>0.80549999999999999</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89" t="s">
        <v>536</v>
      </c>
      <c r="D253" s="160"/>
      <c r="E253" s="161">
        <v>1.5720000000000001</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89" t="s">
        <v>537</v>
      </c>
      <c r="D254" s="160"/>
      <c r="E254" s="161">
        <v>1.5</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72">
        <v>30</v>
      </c>
      <c r="B255" s="173" t="s">
        <v>538</v>
      </c>
      <c r="C255" s="188" t="s">
        <v>539</v>
      </c>
      <c r="D255" s="174" t="s">
        <v>418</v>
      </c>
      <c r="E255" s="175">
        <v>55</v>
      </c>
      <c r="F255" s="176"/>
      <c r="G255" s="177">
        <f>ROUND(E255*F255,2)</f>
        <v>0</v>
      </c>
      <c r="H255" s="176"/>
      <c r="I255" s="177">
        <f>ROUND(E255*H255,2)</f>
        <v>0</v>
      </c>
      <c r="J255" s="176"/>
      <c r="K255" s="177">
        <f>ROUND(E255*J255,2)</f>
        <v>0</v>
      </c>
      <c r="L255" s="177">
        <v>21</v>
      </c>
      <c r="M255" s="177">
        <f>G255*(1+L255/100)</f>
        <v>0</v>
      </c>
      <c r="N255" s="175">
        <v>0</v>
      </c>
      <c r="O255" s="175">
        <f>ROUND(E255*N255,2)</f>
        <v>0</v>
      </c>
      <c r="P255" s="175">
        <v>0</v>
      </c>
      <c r="Q255" s="175">
        <f>ROUND(E255*P255,2)</f>
        <v>0</v>
      </c>
      <c r="R255" s="177" t="s">
        <v>356</v>
      </c>
      <c r="S255" s="177" t="s">
        <v>281</v>
      </c>
      <c r="T255" s="178" t="s">
        <v>281</v>
      </c>
      <c r="U255" s="158">
        <v>0.06</v>
      </c>
      <c r="V255" s="158">
        <f>ROUND(E255*U255,2)</f>
        <v>3.3</v>
      </c>
      <c r="W255" s="158"/>
      <c r="X255" s="158" t="s">
        <v>282</v>
      </c>
      <c r="Y255" s="158" t="s">
        <v>283</v>
      </c>
      <c r="Z255" s="147"/>
      <c r="AA255" s="147"/>
      <c r="AB255" s="147"/>
      <c r="AC255" s="147"/>
      <c r="AD255" s="147"/>
      <c r="AE255" s="147"/>
      <c r="AF255" s="147"/>
      <c r="AG255" s="147" t="s">
        <v>284</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2" x14ac:dyDescent="0.2">
      <c r="A256" s="154"/>
      <c r="B256" s="155"/>
      <c r="C256" s="259" t="s">
        <v>540</v>
      </c>
      <c r="D256" s="260"/>
      <c r="E256" s="260"/>
      <c r="F256" s="260"/>
      <c r="G256" s="260"/>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286</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89" t="s">
        <v>541</v>
      </c>
      <c r="D257" s="160"/>
      <c r="E257" s="161"/>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288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9" t="s">
        <v>542</v>
      </c>
      <c r="D258" s="160"/>
      <c r="E258" s="161">
        <v>27</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288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9" t="s">
        <v>543</v>
      </c>
      <c r="D259" s="160"/>
      <c r="E259" s="161">
        <v>28</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72">
        <v>31</v>
      </c>
      <c r="B260" s="173" t="s">
        <v>544</v>
      </c>
      <c r="C260" s="188" t="s">
        <v>545</v>
      </c>
      <c r="D260" s="174" t="s">
        <v>418</v>
      </c>
      <c r="E260" s="175">
        <v>49</v>
      </c>
      <c r="F260" s="176"/>
      <c r="G260" s="177">
        <f>ROUND(E260*F260,2)</f>
        <v>0</v>
      </c>
      <c r="H260" s="176"/>
      <c r="I260" s="177">
        <f>ROUND(E260*H260,2)</f>
        <v>0</v>
      </c>
      <c r="J260" s="176"/>
      <c r="K260" s="177">
        <f>ROUND(E260*J260,2)</f>
        <v>0</v>
      </c>
      <c r="L260" s="177">
        <v>21</v>
      </c>
      <c r="M260" s="177">
        <f>G260*(1+L260/100)</f>
        <v>0</v>
      </c>
      <c r="N260" s="175">
        <v>0</v>
      </c>
      <c r="O260" s="175">
        <f>ROUND(E260*N260,2)</f>
        <v>0</v>
      </c>
      <c r="P260" s="175">
        <v>0</v>
      </c>
      <c r="Q260" s="175">
        <f>ROUND(E260*P260,2)</f>
        <v>0</v>
      </c>
      <c r="R260" s="177" t="s">
        <v>356</v>
      </c>
      <c r="S260" s="177" t="s">
        <v>281</v>
      </c>
      <c r="T260" s="178" t="s">
        <v>281</v>
      </c>
      <c r="U260" s="158">
        <v>0.05</v>
      </c>
      <c r="V260" s="158">
        <f>ROUND(E260*U260,2)</f>
        <v>2.4500000000000002</v>
      </c>
      <c r="W260" s="158"/>
      <c r="X260" s="158" t="s">
        <v>282</v>
      </c>
      <c r="Y260" s="158" t="s">
        <v>283</v>
      </c>
      <c r="Z260" s="147"/>
      <c r="AA260" s="147"/>
      <c r="AB260" s="147"/>
      <c r="AC260" s="147"/>
      <c r="AD260" s="147"/>
      <c r="AE260" s="147"/>
      <c r="AF260" s="147"/>
      <c r="AG260" s="147" t="s">
        <v>284</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259" t="s">
        <v>540</v>
      </c>
      <c r="D261" s="260"/>
      <c r="E261" s="260"/>
      <c r="F261" s="260"/>
      <c r="G261" s="260"/>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286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
      <c r="A262" s="154"/>
      <c r="B262" s="155"/>
      <c r="C262" s="189" t="s">
        <v>546</v>
      </c>
      <c r="D262" s="160"/>
      <c r="E262" s="161"/>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89" t="s">
        <v>547</v>
      </c>
      <c r="D263" s="160"/>
      <c r="E263" s="161">
        <v>6</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9" t="s">
        <v>548</v>
      </c>
      <c r="D264" s="160"/>
      <c r="E264" s="161">
        <v>23</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288</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89" t="s">
        <v>549</v>
      </c>
      <c r="D265" s="160"/>
      <c r="E265" s="161">
        <v>18</v>
      </c>
      <c r="F265" s="158"/>
      <c r="G265" s="1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288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89" t="s">
        <v>550</v>
      </c>
      <c r="D266" s="160"/>
      <c r="E266" s="161">
        <v>2</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72">
        <v>32</v>
      </c>
      <c r="B267" s="173" t="s">
        <v>551</v>
      </c>
      <c r="C267" s="188" t="s">
        <v>552</v>
      </c>
      <c r="D267" s="174" t="s">
        <v>279</v>
      </c>
      <c r="E267" s="175">
        <v>60.215400000000002</v>
      </c>
      <c r="F267" s="176"/>
      <c r="G267" s="177">
        <f>ROUND(E267*F267,2)</f>
        <v>0</v>
      </c>
      <c r="H267" s="176"/>
      <c r="I267" s="177">
        <f>ROUND(E267*H267,2)</f>
        <v>0</v>
      </c>
      <c r="J267" s="176"/>
      <c r="K267" s="177">
        <f>ROUND(E267*J267,2)</f>
        <v>0</v>
      </c>
      <c r="L267" s="177">
        <v>21</v>
      </c>
      <c r="M267" s="177">
        <f>G267*(1+L267/100)</f>
        <v>0</v>
      </c>
      <c r="N267" s="175">
        <v>9.2000000000000003E-4</v>
      </c>
      <c r="O267" s="175">
        <f>ROUND(E267*N267,2)</f>
        <v>0.06</v>
      </c>
      <c r="P267" s="175">
        <v>2.7E-2</v>
      </c>
      <c r="Q267" s="175">
        <f>ROUND(E267*P267,2)</f>
        <v>1.63</v>
      </c>
      <c r="R267" s="177" t="s">
        <v>356</v>
      </c>
      <c r="S267" s="177" t="s">
        <v>281</v>
      </c>
      <c r="T267" s="178" t="s">
        <v>281</v>
      </c>
      <c r="U267" s="158">
        <v>0.26300000000000001</v>
      </c>
      <c r="V267" s="158">
        <f>ROUND(E267*U267,2)</f>
        <v>15.84</v>
      </c>
      <c r="W267" s="158"/>
      <c r="X267" s="158" t="s">
        <v>282</v>
      </c>
      <c r="Y267" s="158" t="s">
        <v>283</v>
      </c>
      <c r="Z267" s="147"/>
      <c r="AA267" s="147"/>
      <c r="AB267" s="147"/>
      <c r="AC267" s="147"/>
      <c r="AD267" s="147"/>
      <c r="AE267" s="147"/>
      <c r="AF267" s="147"/>
      <c r="AG267" s="147" t="s">
        <v>284</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259" t="s">
        <v>423</v>
      </c>
      <c r="D268" s="260"/>
      <c r="E268" s="260"/>
      <c r="F268" s="260"/>
      <c r="G268" s="260"/>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286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2" x14ac:dyDescent="0.2">
      <c r="A269" s="154"/>
      <c r="B269" s="155"/>
      <c r="C269" s="189" t="s">
        <v>553</v>
      </c>
      <c r="D269" s="160"/>
      <c r="E269" s="161"/>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9" t="s">
        <v>554</v>
      </c>
      <c r="D270" s="160"/>
      <c r="E270" s="161">
        <v>34.5182</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33.75" outlineLevel="3" x14ac:dyDescent="0.2">
      <c r="A271" s="154"/>
      <c r="B271" s="155"/>
      <c r="C271" s="189" t="s">
        <v>555</v>
      </c>
      <c r="D271" s="160"/>
      <c r="E271" s="161">
        <v>25.697199999999999</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288</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72">
        <v>33</v>
      </c>
      <c r="B272" s="173" t="s">
        <v>556</v>
      </c>
      <c r="C272" s="188" t="s">
        <v>557</v>
      </c>
      <c r="D272" s="174" t="s">
        <v>279</v>
      </c>
      <c r="E272" s="175">
        <v>11.35425</v>
      </c>
      <c r="F272" s="176"/>
      <c r="G272" s="177">
        <f>ROUND(E272*F272,2)</f>
        <v>0</v>
      </c>
      <c r="H272" s="176"/>
      <c r="I272" s="177">
        <f>ROUND(E272*H272,2)</f>
        <v>0</v>
      </c>
      <c r="J272" s="176"/>
      <c r="K272" s="177">
        <f>ROUND(E272*J272,2)</f>
        <v>0</v>
      </c>
      <c r="L272" s="177">
        <v>21</v>
      </c>
      <c r="M272" s="177">
        <f>G272*(1+L272/100)</f>
        <v>0</v>
      </c>
      <c r="N272" s="175">
        <v>1.17E-3</v>
      </c>
      <c r="O272" s="175">
        <f>ROUND(E272*N272,2)</f>
        <v>0.01</v>
      </c>
      <c r="P272" s="175">
        <v>8.7999999999999995E-2</v>
      </c>
      <c r="Q272" s="175">
        <f>ROUND(E272*P272,2)</f>
        <v>1</v>
      </c>
      <c r="R272" s="177" t="s">
        <v>356</v>
      </c>
      <c r="S272" s="177" t="s">
        <v>281</v>
      </c>
      <c r="T272" s="178" t="s">
        <v>281</v>
      </c>
      <c r="U272" s="158">
        <v>0.55600000000000005</v>
      </c>
      <c r="V272" s="158">
        <f>ROUND(E272*U272,2)</f>
        <v>6.31</v>
      </c>
      <c r="W272" s="158"/>
      <c r="X272" s="158" t="s">
        <v>282</v>
      </c>
      <c r="Y272" s="158" t="s">
        <v>283</v>
      </c>
      <c r="Z272" s="147"/>
      <c r="AA272" s="147"/>
      <c r="AB272" s="147"/>
      <c r="AC272" s="147"/>
      <c r="AD272" s="147"/>
      <c r="AE272" s="147"/>
      <c r="AF272" s="147"/>
      <c r="AG272" s="147" t="s">
        <v>284</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259" t="s">
        <v>423</v>
      </c>
      <c r="D273" s="260"/>
      <c r="E273" s="260"/>
      <c r="F273" s="260"/>
      <c r="G273" s="260"/>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286</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2" x14ac:dyDescent="0.2">
      <c r="A274" s="154"/>
      <c r="B274" s="155"/>
      <c r="C274" s="189" t="s">
        <v>558</v>
      </c>
      <c r="D274" s="160"/>
      <c r="E274" s="161"/>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89" t="s">
        <v>314</v>
      </c>
      <c r="D275" s="160"/>
      <c r="E275" s="161"/>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288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89" t="s">
        <v>559</v>
      </c>
      <c r="D276" s="160"/>
      <c r="E276" s="161">
        <v>7.4530000000000003</v>
      </c>
      <c r="F276" s="158"/>
      <c r="G276" s="1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9" t="s">
        <v>399</v>
      </c>
      <c r="D277" s="160"/>
      <c r="E277" s="161"/>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9" t="s">
        <v>560</v>
      </c>
      <c r="D278" s="160"/>
      <c r="E278" s="161">
        <v>2.1012499999999998</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89" t="s">
        <v>561</v>
      </c>
      <c r="D279" s="160"/>
      <c r="E279" s="161">
        <v>1.8</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288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72">
        <v>34</v>
      </c>
      <c r="B280" s="173" t="s">
        <v>562</v>
      </c>
      <c r="C280" s="188" t="s">
        <v>563</v>
      </c>
      <c r="D280" s="174" t="s">
        <v>279</v>
      </c>
      <c r="E280" s="175">
        <v>12.326000000000001</v>
      </c>
      <c r="F280" s="176"/>
      <c r="G280" s="177">
        <f>ROUND(E280*F280,2)</f>
        <v>0</v>
      </c>
      <c r="H280" s="176"/>
      <c r="I280" s="177">
        <f>ROUND(E280*H280,2)</f>
        <v>0</v>
      </c>
      <c r="J280" s="176"/>
      <c r="K280" s="177">
        <f>ROUND(E280*J280,2)</f>
        <v>0</v>
      </c>
      <c r="L280" s="177">
        <v>21</v>
      </c>
      <c r="M280" s="177">
        <f>G280*(1+L280/100)</f>
        <v>0</v>
      </c>
      <c r="N280" s="175">
        <v>1E-3</v>
      </c>
      <c r="O280" s="175">
        <f>ROUND(E280*N280,2)</f>
        <v>0.01</v>
      </c>
      <c r="P280" s="175">
        <v>6.7000000000000004E-2</v>
      </c>
      <c r="Q280" s="175">
        <f>ROUND(E280*P280,2)</f>
        <v>0.83</v>
      </c>
      <c r="R280" s="177" t="s">
        <v>356</v>
      </c>
      <c r="S280" s="177" t="s">
        <v>281</v>
      </c>
      <c r="T280" s="178" t="s">
        <v>281</v>
      </c>
      <c r="U280" s="158">
        <v>0.53300000000000003</v>
      </c>
      <c r="V280" s="158">
        <f>ROUND(E280*U280,2)</f>
        <v>6.57</v>
      </c>
      <c r="W280" s="158"/>
      <c r="X280" s="158" t="s">
        <v>282</v>
      </c>
      <c r="Y280" s="158" t="s">
        <v>283</v>
      </c>
      <c r="Z280" s="147"/>
      <c r="AA280" s="147"/>
      <c r="AB280" s="147"/>
      <c r="AC280" s="147"/>
      <c r="AD280" s="147"/>
      <c r="AE280" s="147"/>
      <c r="AF280" s="147"/>
      <c r="AG280" s="147" t="s">
        <v>284</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259" t="s">
        <v>423</v>
      </c>
      <c r="D281" s="260"/>
      <c r="E281" s="260"/>
      <c r="F281" s="260"/>
      <c r="G281" s="260"/>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286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89" t="s">
        <v>558</v>
      </c>
      <c r="D282" s="160"/>
      <c r="E282" s="161"/>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89" t="s">
        <v>399</v>
      </c>
      <c r="D283" s="160"/>
      <c r="E283" s="161"/>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9" t="s">
        <v>564</v>
      </c>
      <c r="D284" s="160"/>
      <c r="E284" s="161">
        <v>12.326000000000001</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33.75" outlineLevel="1" x14ac:dyDescent="0.2">
      <c r="A285" s="172">
        <v>35</v>
      </c>
      <c r="B285" s="173" t="s">
        <v>565</v>
      </c>
      <c r="C285" s="188" t="s">
        <v>566</v>
      </c>
      <c r="D285" s="174" t="s">
        <v>279</v>
      </c>
      <c r="E285" s="175">
        <v>39.527500000000003</v>
      </c>
      <c r="F285" s="176"/>
      <c r="G285" s="177">
        <f>ROUND(E285*F285,2)</f>
        <v>0</v>
      </c>
      <c r="H285" s="176"/>
      <c r="I285" s="177">
        <f>ROUND(E285*H285,2)</f>
        <v>0</v>
      </c>
      <c r="J285" s="176"/>
      <c r="K285" s="177">
        <f>ROUND(E285*J285,2)</f>
        <v>0</v>
      </c>
      <c r="L285" s="177">
        <v>21</v>
      </c>
      <c r="M285" s="177">
        <f>G285*(1+L285/100)</f>
        <v>0</v>
      </c>
      <c r="N285" s="175">
        <v>1.17E-3</v>
      </c>
      <c r="O285" s="175">
        <f>ROUND(E285*N285,2)</f>
        <v>0.05</v>
      </c>
      <c r="P285" s="175">
        <v>7.5999999999999998E-2</v>
      </c>
      <c r="Q285" s="175">
        <f>ROUND(E285*P285,2)</f>
        <v>3</v>
      </c>
      <c r="R285" s="177" t="s">
        <v>356</v>
      </c>
      <c r="S285" s="177" t="s">
        <v>281</v>
      </c>
      <c r="T285" s="178" t="s">
        <v>281</v>
      </c>
      <c r="U285" s="158">
        <v>0.93899999999999995</v>
      </c>
      <c r="V285" s="158">
        <f>ROUND(E285*U285,2)</f>
        <v>37.119999999999997</v>
      </c>
      <c r="W285" s="158"/>
      <c r="X285" s="158" t="s">
        <v>282</v>
      </c>
      <c r="Y285" s="158" t="s">
        <v>283</v>
      </c>
      <c r="Z285" s="147"/>
      <c r="AA285" s="147"/>
      <c r="AB285" s="147"/>
      <c r="AC285" s="147"/>
      <c r="AD285" s="147"/>
      <c r="AE285" s="147"/>
      <c r="AF285" s="147"/>
      <c r="AG285" s="147" t="s">
        <v>284</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9" t="s">
        <v>567</v>
      </c>
      <c r="D286" s="160"/>
      <c r="E286" s="161"/>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9" t="s">
        <v>568</v>
      </c>
      <c r="D287" s="160"/>
      <c r="E287" s="161">
        <v>10.738899999999999</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89" t="s">
        <v>569</v>
      </c>
      <c r="D288" s="160"/>
      <c r="E288" s="161">
        <v>25.503599999999999</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89" t="s">
        <v>570</v>
      </c>
      <c r="D289" s="160"/>
      <c r="E289" s="161">
        <v>3.2850000000000001</v>
      </c>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288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ht="33.75" outlineLevel="1" x14ac:dyDescent="0.2">
      <c r="A290" s="172">
        <v>36</v>
      </c>
      <c r="B290" s="173" t="s">
        <v>571</v>
      </c>
      <c r="C290" s="188" t="s">
        <v>572</v>
      </c>
      <c r="D290" s="174" t="s">
        <v>279</v>
      </c>
      <c r="E290" s="175">
        <v>10.196</v>
      </c>
      <c r="F290" s="176"/>
      <c r="G290" s="177">
        <f>ROUND(E290*F290,2)</f>
        <v>0</v>
      </c>
      <c r="H290" s="176"/>
      <c r="I290" s="177">
        <f>ROUND(E290*H290,2)</f>
        <v>0</v>
      </c>
      <c r="J290" s="176"/>
      <c r="K290" s="177">
        <f>ROUND(E290*J290,2)</f>
        <v>0</v>
      </c>
      <c r="L290" s="177">
        <v>21</v>
      </c>
      <c r="M290" s="177">
        <f>G290*(1+L290/100)</f>
        <v>0</v>
      </c>
      <c r="N290" s="175">
        <v>1E-3</v>
      </c>
      <c r="O290" s="175">
        <f>ROUND(E290*N290,2)</f>
        <v>0.01</v>
      </c>
      <c r="P290" s="175">
        <v>6.3E-2</v>
      </c>
      <c r="Q290" s="175">
        <f>ROUND(E290*P290,2)</f>
        <v>0.64</v>
      </c>
      <c r="R290" s="177" t="s">
        <v>356</v>
      </c>
      <c r="S290" s="177" t="s">
        <v>281</v>
      </c>
      <c r="T290" s="178" t="s">
        <v>281</v>
      </c>
      <c r="U290" s="158">
        <v>0.71799999999999997</v>
      </c>
      <c r="V290" s="158">
        <f>ROUND(E290*U290,2)</f>
        <v>7.32</v>
      </c>
      <c r="W290" s="158"/>
      <c r="X290" s="158" t="s">
        <v>282</v>
      </c>
      <c r="Y290" s="158" t="s">
        <v>283</v>
      </c>
      <c r="Z290" s="147"/>
      <c r="AA290" s="147"/>
      <c r="AB290" s="147"/>
      <c r="AC290" s="147"/>
      <c r="AD290" s="147"/>
      <c r="AE290" s="147"/>
      <c r="AF290" s="147"/>
      <c r="AG290" s="147" t="s">
        <v>284</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189" t="s">
        <v>567</v>
      </c>
      <c r="D291" s="160"/>
      <c r="E291" s="161"/>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89" t="s">
        <v>573</v>
      </c>
      <c r="D292" s="160"/>
      <c r="E292" s="161">
        <v>7.8415999999999997</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288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89" t="s">
        <v>574</v>
      </c>
      <c r="D293" s="160"/>
      <c r="E293" s="161">
        <v>2.3544</v>
      </c>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72">
        <v>37</v>
      </c>
      <c r="B294" s="173" t="s">
        <v>575</v>
      </c>
      <c r="C294" s="188" t="s">
        <v>576</v>
      </c>
      <c r="D294" s="174" t="s">
        <v>366</v>
      </c>
      <c r="E294" s="175">
        <v>35.14</v>
      </c>
      <c r="F294" s="176"/>
      <c r="G294" s="177">
        <f>ROUND(E294*F294,2)</f>
        <v>0</v>
      </c>
      <c r="H294" s="176"/>
      <c r="I294" s="177">
        <f>ROUND(E294*H294,2)</f>
        <v>0</v>
      </c>
      <c r="J294" s="176"/>
      <c r="K294" s="177">
        <f>ROUND(E294*J294,2)</f>
        <v>0</v>
      </c>
      <c r="L294" s="177">
        <v>21</v>
      </c>
      <c r="M294" s="177">
        <f>G294*(1+L294/100)</f>
        <v>0</v>
      </c>
      <c r="N294" s="175">
        <v>0</v>
      </c>
      <c r="O294" s="175">
        <f>ROUND(E294*N294,2)</f>
        <v>0</v>
      </c>
      <c r="P294" s="175">
        <v>1.507E-2</v>
      </c>
      <c r="Q294" s="175">
        <f>ROUND(E294*P294,2)</f>
        <v>0.53</v>
      </c>
      <c r="R294" s="177" t="s">
        <v>356</v>
      </c>
      <c r="S294" s="177" t="s">
        <v>281</v>
      </c>
      <c r="T294" s="178" t="s">
        <v>281</v>
      </c>
      <c r="U294" s="158">
        <v>0.11</v>
      </c>
      <c r="V294" s="158">
        <f>ROUND(E294*U294,2)</f>
        <v>3.87</v>
      </c>
      <c r="W294" s="158"/>
      <c r="X294" s="158" t="s">
        <v>282</v>
      </c>
      <c r="Y294" s="158" t="s">
        <v>283</v>
      </c>
      <c r="Z294" s="147"/>
      <c r="AA294" s="147"/>
      <c r="AB294" s="147"/>
      <c r="AC294" s="147"/>
      <c r="AD294" s="147"/>
      <c r="AE294" s="147"/>
      <c r="AF294" s="147"/>
      <c r="AG294" s="147" t="s">
        <v>284</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189" t="s">
        <v>577</v>
      </c>
      <c r="D295" s="160"/>
      <c r="E295" s="161"/>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89" t="s">
        <v>578</v>
      </c>
      <c r="D296" s="160"/>
      <c r="E296" s="161">
        <v>20.25</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
      <c r="A297" s="154"/>
      <c r="B297" s="155"/>
      <c r="C297" s="189" t="s">
        <v>579</v>
      </c>
      <c r="D297" s="160"/>
      <c r="E297" s="161">
        <v>14.89</v>
      </c>
      <c r="F297" s="158"/>
      <c r="G297" s="158"/>
      <c r="H297" s="158"/>
      <c r="I297" s="158"/>
      <c r="J297" s="158"/>
      <c r="K297" s="158"/>
      <c r="L297" s="158"/>
      <c r="M297" s="158"/>
      <c r="N297" s="157"/>
      <c r="O297" s="157"/>
      <c r="P297" s="157"/>
      <c r="Q297" s="157"/>
      <c r="R297" s="158"/>
      <c r="S297" s="158"/>
      <c r="T297" s="158"/>
      <c r="U297" s="158"/>
      <c r="V297" s="158"/>
      <c r="W297" s="158"/>
      <c r="X297" s="158"/>
      <c r="Y297" s="158"/>
      <c r="Z297" s="147"/>
      <c r="AA297" s="147"/>
      <c r="AB297" s="147"/>
      <c r="AC297" s="147"/>
      <c r="AD297" s="147"/>
      <c r="AE297" s="147"/>
      <c r="AF297" s="147"/>
      <c r="AG297" s="147" t="s">
        <v>288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72">
        <v>38</v>
      </c>
      <c r="B298" s="173" t="s">
        <v>580</v>
      </c>
      <c r="C298" s="188" t="s">
        <v>581</v>
      </c>
      <c r="D298" s="174" t="s">
        <v>366</v>
      </c>
      <c r="E298" s="175">
        <v>10.6</v>
      </c>
      <c r="F298" s="176"/>
      <c r="G298" s="177">
        <f>ROUND(E298*F298,2)</f>
        <v>0</v>
      </c>
      <c r="H298" s="176"/>
      <c r="I298" s="177">
        <f>ROUND(E298*H298,2)</f>
        <v>0</v>
      </c>
      <c r="J298" s="176"/>
      <c r="K298" s="177">
        <f>ROUND(E298*J298,2)</f>
        <v>0</v>
      </c>
      <c r="L298" s="177">
        <v>21</v>
      </c>
      <c r="M298" s="177">
        <f>G298*(1+L298/100)</f>
        <v>0</v>
      </c>
      <c r="N298" s="175">
        <v>2.8500000000000001E-3</v>
      </c>
      <c r="O298" s="175">
        <f>ROUND(E298*N298,2)</f>
        <v>0.03</v>
      </c>
      <c r="P298" s="175">
        <v>5.6520000000000001E-2</v>
      </c>
      <c r="Q298" s="175">
        <f>ROUND(E298*P298,2)</f>
        <v>0.6</v>
      </c>
      <c r="R298" s="177" t="s">
        <v>356</v>
      </c>
      <c r="S298" s="177" t="s">
        <v>281</v>
      </c>
      <c r="T298" s="178" t="s">
        <v>281</v>
      </c>
      <c r="U298" s="158">
        <v>5.5</v>
      </c>
      <c r="V298" s="158">
        <f>ROUND(E298*U298,2)</f>
        <v>58.3</v>
      </c>
      <c r="W298" s="158"/>
      <c r="X298" s="158" t="s">
        <v>282</v>
      </c>
      <c r="Y298" s="158" t="s">
        <v>283</v>
      </c>
      <c r="Z298" s="147"/>
      <c r="AA298" s="147"/>
      <c r="AB298" s="147"/>
      <c r="AC298" s="147"/>
      <c r="AD298" s="147"/>
      <c r="AE298" s="147"/>
      <c r="AF298" s="147"/>
      <c r="AG298" s="147" t="s">
        <v>284</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2" x14ac:dyDescent="0.2">
      <c r="A299" s="154"/>
      <c r="B299" s="155"/>
      <c r="C299" s="189" t="s">
        <v>582</v>
      </c>
      <c r="D299" s="160"/>
      <c r="E299" s="161"/>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89" t="s">
        <v>583</v>
      </c>
      <c r="D300" s="160"/>
      <c r="E300" s="161">
        <v>4.5999999999999996</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89" t="s">
        <v>584</v>
      </c>
      <c r="D301" s="160"/>
      <c r="E301" s="161">
        <v>6</v>
      </c>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72">
        <v>39</v>
      </c>
      <c r="B302" s="173" t="s">
        <v>585</v>
      </c>
      <c r="C302" s="188" t="s">
        <v>586</v>
      </c>
      <c r="D302" s="174" t="s">
        <v>366</v>
      </c>
      <c r="E302" s="175">
        <v>80.099500000000006</v>
      </c>
      <c r="F302" s="176"/>
      <c r="G302" s="177">
        <f>ROUND(E302*F302,2)</f>
        <v>0</v>
      </c>
      <c r="H302" s="176"/>
      <c r="I302" s="177">
        <f>ROUND(E302*H302,2)</f>
        <v>0</v>
      </c>
      <c r="J302" s="176"/>
      <c r="K302" s="177">
        <f>ROUND(E302*J302,2)</f>
        <v>0</v>
      </c>
      <c r="L302" s="177">
        <v>21</v>
      </c>
      <c r="M302" s="177">
        <f>G302*(1+L302/100)</f>
        <v>0</v>
      </c>
      <c r="N302" s="175">
        <v>0</v>
      </c>
      <c r="O302" s="175">
        <f>ROUND(E302*N302,2)</f>
        <v>0</v>
      </c>
      <c r="P302" s="175">
        <v>4.6000000000000001E-4</v>
      </c>
      <c r="Q302" s="175">
        <f>ROUND(E302*P302,2)</f>
        <v>0.04</v>
      </c>
      <c r="R302" s="177" t="s">
        <v>356</v>
      </c>
      <c r="S302" s="177" t="s">
        <v>281</v>
      </c>
      <c r="T302" s="178" t="s">
        <v>281</v>
      </c>
      <c r="U302" s="158">
        <v>1.62</v>
      </c>
      <c r="V302" s="158">
        <f>ROUND(E302*U302,2)</f>
        <v>129.76</v>
      </c>
      <c r="W302" s="158"/>
      <c r="X302" s="158" t="s">
        <v>282</v>
      </c>
      <c r="Y302" s="158" t="s">
        <v>283</v>
      </c>
      <c r="Z302" s="147"/>
      <c r="AA302" s="147"/>
      <c r="AB302" s="147"/>
      <c r="AC302" s="147"/>
      <c r="AD302" s="147"/>
      <c r="AE302" s="147"/>
      <c r="AF302" s="147"/>
      <c r="AG302" s="147" t="s">
        <v>284</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189" t="s">
        <v>587</v>
      </c>
      <c r="D303" s="160"/>
      <c r="E303" s="161"/>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89" t="s">
        <v>399</v>
      </c>
      <c r="D304" s="160"/>
      <c r="E304" s="161"/>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89" t="s">
        <v>588</v>
      </c>
      <c r="D305" s="160"/>
      <c r="E305" s="161">
        <v>5.04</v>
      </c>
      <c r="F305" s="158"/>
      <c r="G305" s="158"/>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89" t="s">
        <v>589</v>
      </c>
      <c r="D306" s="160"/>
      <c r="E306" s="161">
        <v>2.8</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9" t="s">
        <v>590</v>
      </c>
      <c r="D307" s="160"/>
      <c r="E307" s="161">
        <v>3.71</v>
      </c>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9" t="s">
        <v>591</v>
      </c>
      <c r="D308" s="160"/>
      <c r="E308" s="161">
        <v>6.9119999999999999</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288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9" t="s">
        <v>406</v>
      </c>
      <c r="D309" s="160"/>
      <c r="E309" s="161"/>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288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9" t="s">
        <v>409</v>
      </c>
      <c r="D310" s="160"/>
      <c r="E310" s="161">
        <v>4.3574999999999999</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288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9" t="s">
        <v>381</v>
      </c>
      <c r="D311" s="160"/>
      <c r="E311" s="161"/>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9" t="s">
        <v>592</v>
      </c>
      <c r="D312" s="160"/>
      <c r="E312" s="161">
        <v>43.7</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89" t="s">
        <v>593</v>
      </c>
      <c r="D313" s="160"/>
      <c r="E313" s="161">
        <v>1.38</v>
      </c>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9" t="s">
        <v>594</v>
      </c>
      <c r="D314" s="160"/>
      <c r="E314" s="161">
        <v>12.2</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72">
        <v>40</v>
      </c>
      <c r="B315" s="173" t="s">
        <v>595</v>
      </c>
      <c r="C315" s="188" t="s">
        <v>596</v>
      </c>
      <c r="D315" s="174" t="s">
        <v>366</v>
      </c>
      <c r="E315" s="175">
        <v>51.09</v>
      </c>
      <c r="F315" s="176"/>
      <c r="G315" s="177">
        <f>ROUND(E315*F315,2)</f>
        <v>0</v>
      </c>
      <c r="H315" s="176"/>
      <c r="I315" s="177">
        <f>ROUND(E315*H315,2)</f>
        <v>0</v>
      </c>
      <c r="J315" s="176"/>
      <c r="K315" s="177">
        <f>ROUND(E315*J315,2)</f>
        <v>0</v>
      </c>
      <c r="L315" s="177">
        <v>21</v>
      </c>
      <c r="M315" s="177">
        <f>G315*(1+L315/100)</f>
        <v>0</v>
      </c>
      <c r="N315" s="175">
        <v>0</v>
      </c>
      <c r="O315" s="175">
        <f>ROUND(E315*N315,2)</f>
        <v>0</v>
      </c>
      <c r="P315" s="175">
        <v>4.6000000000000001E-4</v>
      </c>
      <c r="Q315" s="175">
        <f>ROUND(E315*P315,2)</f>
        <v>0.02</v>
      </c>
      <c r="R315" s="177" t="s">
        <v>356</v>
      </c>
      <c r="S315" s="177" t="s">
        <v>281</v>
      </c>
      <c r="T315" s="178" t="s">
        <v>281</v>
      </c>
      <c r="U315" s="158">
        <v>2.4300000000000002</v>
      </c>
      <c r="V315" s="158">
        <f>ROUND(E315*U315,2)</f>
        <v>124.15</v>
      </c>
      <c r="W315" s="158"/>
      <c r="X315" s="158" t="s">
        <v>282</v>
      </c>
      <c r="Y315" s="158" t="s">
        <v>283</v>
      </c>
      <c r="Z315" s="147"/>
      <c r="AA315" s="147"/>
      <c r="AB315" s="147"/>
      <c r="AC315" s="147"/>
      <c r="AD315" s="147"/>
      <c r="AE315" s="147"/>
      <c r="AF315" s="147"/>
      <c r="AG315" s="147" t="s">
        <v>284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2" x14ac:dyDescent="0.2">
      <c r="A316" s="154"/>
      <c r="B316" s="155"/>
      <c r="C316" s="189" t="s">
        <v>587</v>
      </c>
      <c r="D316" s="160"/>
      <c r="E316" s="161"/>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89" t="s">
        <v>399</v>
      </c>
      <c r="D317" s="160"/>
      <c r="E317" s="161"/>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9" t="s">
        <v>597</v>
      </c>
      <c r="D318" s="160"/>
      <c r="E318" s="161">
        <v>6.9</v>
      </c>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89" t="s">
        <v>406</v>
      </c>
      <c r="D319" s="160"/>
      <c r="E319" s="161"/>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288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89" t="s">
        <v>598</v>
      </c>
      <c r="D320" s="160"/>
      <c r="E320" s="161">
        <v>5.2</v>
      </c>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89" t="s">
        <v>599</v>
      </c>
      <c r="D321" s="160"/>
      <c r="E321" s="161">
        <v>7.21</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288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89" t="s">
        <v>600</v>
      </c>
      <c r="D322" s="160"/>
      <c r="E322" s="161">
        <v>13.88</v>
      </c>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89" t="s">
        <v>601</v>
      </c>
      <c r="D323" s="160"/>
      <c r="E323" s="161">
        <v>17.899999999999999</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72">
        <v>41</v>
      </c>
      <c r="B324" s="173" t="s">
        <v>602</v>
      </c>
      <c r="C324" s="188" t="s">
        <v>603</v>
      </c>
      <c r="D324" s="174" t="s">
        <v>366</v>
      </c>
      <c r="E324" s="175">
        <v>80.98</v>
      </c>
      <c r="F324" s="176"/>
      <c r="G324" s="177">
        <f>ROUND(E324*F324,2)</f>
        <v>0</v>
      </c>
      <c r="H324" s="176"/>
      <c r="I324" s="177">
        <f>ROUND(E324*H324,2)</f>
        <v>0</v>
      </c>
      <c r="J324" s="176"/>
      <c r="K324" s="177">
        <f>ROUND(E324*J324,2)</f>
        <v>0</v>
      </c>
      <c r="L324" s="177">
        <v>21</v>
      </c>
      <c r="M324" s="177">
        <f>G324*(1+L324/100)</f>
        <v>0</v>
      </c>
      <c r="N324" s="175">
        <v>0</v>
      </c>
      <c r="O324" s="175">
        <f>ROUND(E324*N324,2)</f>
        <v>0</v>
      </c>
      <c r="P324" s="175">
        <v>4.6000000000000001E-4</v>
      </c>
      <c r="Q324" s="175">
        <f>ROUND(E324*P324,2)</f>
        <v>0.04</v>
      </c>
      <c r="R324" s="177" t="s">
        <v>356</v>
      </c>
      <c r="S324" s="177" t="s">
        <v>281</v>
      </c>
      <c r="T324" s="178" t="s">
        <v>281</v>
      </c>
      <c r="U324" s="158">
        <v>3.24</v>
      </c>
      <c r="V324" s="158">
        <f>ROUND(E324*U324,2)</f>
        <v>262.38</v>
      </c>
      <c r="W324" s="158"/>
      <c r="X324" s="158" t="s">
        <v>282</v>
      </c>
      <c r="Y324" s="158" t="s">
        <v>283</v>
      </c>
      <c r="Z324" s="147"/>
      <c r="AA324" s="147"/>
      <c r="AB324" s="147"/>
      <c r="AC324" s="147"/>
      <c r="AD324" s="147"/>
      <c r="AE324" s="147"/>
      <c r="AF324" s="147"/>
      <c r="AG324" s="147" t="s">
        <v>284</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2" x14ac:dyDescent="0.2">
      <c r="A325" s="154"/>
      <c r="B325" s="155"/>
      <c r="C325" s="189" t="s">
        <v>587</v>
      </c>
      <c r="D325" s="160"/>
      <c r="E325" s="161"/>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89" t="s">
        <v>604</v>
      </c>
      <c r="D326" s="160"/>
      <c r="E326" s="161"/>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89" t="s">
        <v>399</v>
      </c>
      <c r="D327" s="160"/>
      <c r="E327" s="161"/>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89" t="s">
        <v>605</v>
      </c>
      <c r="D328" s="160"/>
      <c r="E328" s="161">
        <v>3.48</v>
      </c>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9" t="s">
        <v>606</v>
      </c>
      <c r="D329" s="160"/>
      <c r="E329" s="161">
        <v>10.24</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89" t="s">
        <v>607</v>
      </c>
      <c r="D330" s="160"/>
      <c r="E330" s="161">
        <v>13.9</v>
      </c>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288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89" t="s">
        <v>608</v>
      </c>
      <c r="D331" s="160"/>
      <c r="E331" s="161">
        <v>5.64</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89" t="s">
        <v>406</v>
      </c>
      <c r="D332" s="160"/>
      <c r="E332" s="161"/>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9" t="s">
        <v>609</v>
      </c>
      <c r="D333" s="160"/>
      <c r="E333" s="161">
        <v>3.02</v>
      </c>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288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9" t="s">
        <v>610</v>
      </c>
      <c r="D334" s="160"/>
      <c r="E334" s="161">
        <v>14.3</v>
      </c>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288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9" t="s">
        <v>611</v>
      </c>
      <c r="D335" s="160"/>
      <c r="E335" s="161">
        <v>14.42</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9" t="s">
        <v>612</v>
      </c>
      <c r="D336" s="160"/>
      <c r="E336" s="161">
        <v>11.64</v>
      </c>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288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9" t="s">
        <v>613</v>
      </c>
      <c r="D337" s="160"/>
      <c r="E337" s="161">
        <v>4.34</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ht="22.5" outlineLevel="1" x14ac:dyDescent="0.2">
      <c r="A338" s="172">
        <v>42</v>
      </c>
      <c r="B338" s="173" t="s">
        <v>614</v>
      </c>
      <c r="C338" s="188" t="s">
        <v>615</v>
      </c>
      <c r="D338" s="174" t="s">
        <v>418</v>
      </c>
      <c r="E338" s="175">
        <v>8</v>
      </c>
      <c r="F338" s="176"/>
      <c r="G338" s="177">
        <f>ROUND(E338*F338,2)</f>
        <v>0</v>
      </c>
      <c r="H338" s="176"/>
      <c r="I338" s="177">
        <f>ROUND(E338*H338,2)</f>
        <v>0</v>
      </c>
      <c r="J338" s="176"/>
      <c r="K338" s="177">
        <f>ROUND(E338*J338,2)</f>
        <v>0</v>
      </c>
      <c r="L338" s="177">
        <v>21</v>
      </c>
      <c r="M338" s="177">
        <f>G338*(1+L338/100)</f>
        <v>0</v>
      </c>
      <c r="N338" s="175">
        <v>1.33E-3</v>
      </c>
      <c r="O338" s="175">
        <f>ROUND(E338*N338,2)</f>
        <v>0.01</v>
      </c>
      <c r="P338" s="175">
        <v>0.14899999999999999</v>
      </c>
      <c r="Q338" s="175">
        <f>ROUND(E338*P338,2)</f>
        <v>1.19</v>
      </c>
      <c r="R338" s="177" t="s">
        <v>356</v>
      </c>
      <c r="S338" s="177" t="s">
        <v>281</v>
      </c>
      <c r="T338" s="178" t="s">
        <v>281</v>
      </c>
      <c r="U338" s="158">
        <v>2.3079999999999998</v>
      </c>
      <c r="V338" s="158">
        <f>ROUND(E338*U338,2)</f>
        <v>18.46</v>
      </c>
      <c r="W338" s="158"/>
      <c r="X338" s="158" t="s">
        <v>282</v>
      </c>
      <c r="Y338" s="158" t="s">
        <v>283</v>
      </c>
      <c r="Z338" s="147"/>
      <c r="AA338" s="147"/>
      <c r="AB338" s="147"/>
      <c r="AC338" s="147"/>
      <c r="AD338" s="147"/>
      <c r="AE338" s="147"/>
      <c r="AF338" s="147"/>
      <c r="AG338" s="147" t="s">
        <v>284</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
      <c r="A339" s="154"/>
      <c r="B339" s="155"/>
      <c r="C339" s="259" t="s">
        <v>616</v>
      </c>
      <c r="D339" s="260"/>
      <c r="E339" s="260"/>
      <c r="F339" s="260"/>
      <c r="G339" s="260"/>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286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57" t="s">
        <v>617</v>
      </c>
      <c r="D340" s="258"/>
      <c r="E340" s="258"/>
      <c r="F340" s="258"/>
      <c r="G340" s="2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618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189" t="s">
        <v>619</v>
      </c>
      <c r="D341" s="160"/>
      <c r="E341" s="161"/>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89" t="s">
        <v>314</v>
      </c>
      <c r="D342" s="160"/>
      <c r="E342" s="161"/>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3" x14ac:dyDescent="0.2">
      <c r="A343" s="154"/>
      <c r="B343" s="155"/>
      <c r="C343" s="189" t="s">
        <v>620</v>
      </c>
      <c r="D343" s="160"/>
      <c r="E343" s="161">
        <v>1</v>
      </c>
      <c r="F343" s="158"/>
      <c r="G343" s="1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89" t="s">
        <v>399</v>
      </c>
      <c r="D344" s="160"/>
      <c r="E344" s="161"/>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89" t="s">
        <v>621</v>
      </c>
      <c r="D345" s="160"/>
      <c r="E345" s="161">
        <v>5</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89" t="s">
        <v>406</v>
      </c>
      <c r="D346" s="160"/>
      <c r="E346" s="161"/>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288</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89" t="s">
        <v>622</v>
      </c>
      <c r="D347" s="160"/>
      <c r="E347" s="161"/>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89" t="s">
        <v>623</v>
      </c>
      <c r="D348" s="160"/>
      <c r="E348" s="161">
        <v>2</v>
      </c>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72">
        <v>43</v>
      </c>
      <c r="B349" s="173" t="s">
        <v>624</v>
      </c>
      <c r="C349" s="188" t="s">
        <v>625</v>
      </c>
      <c r="D349" s="174" t="s">
        <v>418</v>
      </c>
      <c r="E349" s="175">
        <v>119.86</v>
      </c>
      <c r="F349" s="176"/>
      <c r="G349" s="177">
        <f>ROUND(E349*F349,2)</f>
        <v>0</v>
      </c>
      <c r="H349" s="176"/>
      <c r="I349" s="177">
        <f>ROUND(E349*H349,2)</f>
        <v>0</v>
      </c>
      <c r="J349" s="176"/>
      <c r="K349" s="177">
        <f>ROUND(E349*J349,2)</f>
        <v>0</v>
      </c>
      <c r="L349" s="177">
        <v>21</v>
      </c>
      <c r="M349" s="177">
        <f>G349*(1+L349/100)</f>
        <v>0</v>
      </c>
      <c r="N349" s="175">
        <v>4.8999999999999998E-4</v>
      </c>
      <c r="O349" s="175">
        <f>ROUND(E349*N349,2)</f>
        <v>0.06</v>
      </c>
      <c r="P349" s="175">
        <v>3.1E-2</v>
      </c>
      <c r="Q349" s="175">
        <f>ROUND(E349*P349,2)</f>
        <v>3.72</v>
      </c>
      <c r="R349" s="177" t="s">
        <v>356</v>
      </c>
      <c r="S349" s="177" t="s">
        <v>281</v>
      </c>
      <c r="T349" s="178" t="s">
        <v>281</v>
      </c>
      <c r="U349" s="158">
        <v>0.77</v>
      </c>
      <c r="V349" s="158">
        <f>ROUND(E349*U349,2)</f>
        <v>92.29</v>
      </c>
      <c r="W349" s="158"/>
      <c r="X349" s="158" t="s">
        <v>282</v>
      </c>
      <c r="Y349" s="158" t="s">
        <v>283</v>
      </c>
      <c r="Z349" s="147"/>
      <c r="AA349" s="147"/>
      <c r="AB349" s="147"/>
      <c r="AC349" s="147"/>
      <c r="AD349" s="147"/>
      <c r="AE349" s="147"/>
      <c r="AF349" s="147"/>
      <c r="AG349" s="147" t="s">
        <v>284</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61" t="s">
        <v>617</v>
      </c>
      <c r="D350" s="262"/>
      <c r="E350" s="262"/>
      <c r="F350" s="262"/>
      <c r="G350" s="262"/>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618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89" t="s">
        <v>626</v>
      </c>
      <c r="D351" s="160"/>
      <c r="E351" s="161"/>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288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89" t="s">
        <v>627</v>
      </c>
      <c r="D352" s="160"/>
      <c r="E352" s="161"/>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89" t="s">
        <v>628</v>
      </c>
      <c r="D353" s="160"/>
      <c r="E353" s="161">
        <v>8.4</v>
      </c>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288</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3" x14ac:dyDescent="0.2">
      <c r="A354" s="154"/>
      <c r="B354" s="155"/>
      <c r="C354" s="189" t="s">
        <v>629</v>
      </c>
      <c r="D354" s="160"/>
      <c r="E354" s="161">
        <v>8.4</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9" t="s">
        <v>630</v>
      </c>
      <c r="D355" s="160"/>
      <c r="E355" s="161"/>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288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89" t="s">
        <v>631</v>
      </c>
      <c r="D356" s="160"/>
      <c r="E356" s="161">
        <v>6</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288</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89" t="s">
        <v>632</v>
      </c>
      <c r="D357" s="160"/>
      <c r="E357" s="161">
        <v>14</v>
      </c>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288</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89" t="s">
        <v>633</v>
      </c>
      <c r="D358" s="160"/>
      <c r="E358" s="161">
        <v>10</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288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89" t="s">
        <v>634</v>
      </c>
      <c r="D359" s="160"/>
      <c r="E359" s="161">
        <v>14</v>
      </c>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288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89" t="s">
        <v>635</v>
      </c>
      <c r="D360" s="160"/>
      <c r="E360" s="161">
        <v>2</v>
      </c>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288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89" t="s">
        <v>636</v>
      </c>
      <c r="D361" s="160"/>
      <c r="E361" s="161"/>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89" t="s">
        <v>637</v>
      </c>
      <c r="D362" s="160"/>
      <c r="E362" s="161">
        <v>18</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9" t="s">
        <v>638</v>
      </c>
      <c r="D363" s="160"/>
      <c r="E363" s="161"/>
      <c r="F363" s="158"/>
      <c r="G363" s="158"/>
      <c r="H363" s="158"/>
      <c r="I363" s="158"/>
      <c r="J363" s="158"/>
      <c r="K363" s="158"/>
      <c r="L363" s="158"/>
      <c r="M363" s="158"/>
      <c r="N363" s="157"/>
      <c r="O363" s="157"/>
      <c r="P363" s="157"/>
      <c r="Q363" s="157"/>
      <c r="R363" s="158"/>
      <c r="S363" s="158"/>
      <c r="T363" s="158"/>
      <c r="U363" s="158"/>
      <c r="V363" s="158"/>
      <c r="W363" s="158"/>
      <c r="X363" s="158"/>
      <c r="Y363" s="158"/>
      <c r="Z363" s="147"/>
      <c r="AA363" s="147"/>
      <c r="AB363" s="147"/>
      <c r="AC363" s="147"/>
      <c r="AD363" s="147"/>
      <c r="AE363" s="147"/>
      <c r="AF363" s="147"/>
      <c r="AG363" s="147" t="s">
        <v>288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9" t="s">
        <v>399</v>
      </c>
      <c r="D364" s="160"/>
      <c r="E364" s="161"/>
      <c r="F364" s="158"/>
      <c r="G364" s="158"/>
      <c r="H364" s="158"/>
      <c r="I364" s="158"/>
      <c r="J364" s="158"/>
      <c r="K364" s="158"/>
      <c r="L364" s="158"/>
      <c r="M364" s="158"/>
      <c r="N364" s="157"/>
      <c r="O364" s="157"/>
      <c r="P364" s="157"/>
      <c r="Q364" s="157"/>
      <c r="R364" s="158"/>
      <c r="S364" s="158"/>
      <c r="T364" s="158"/>
      <c r="U364" s="158"/>
      <c r="V364" s="158"/>
      <c r="W364" s="158"/>
      <c r="X364" s="158"/>
      <c r="Y364" s="158"/>
      <c r="Z364" s="147"/>
      <c r="AA364" s="147"/>
      <c r="AB364" s="147"/>
      <c r="AC364" s="147"/>
      <c r="AD364" s="147"/>
      <c r="AE364" s="147"/>
      <c r="AF364" s="147"/>
      <c r="AG364" s="147" t="s">
        <v>288</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9" t="s">
        <v>639</v>
      </c>
      <c r="D365" s="160"/>
      <c r="E365" s="161">
        <v>10.199999999999999</v>
      </c>
      <c r="F365" s="158"/>
      <c r="G365" s="158"/>
      <c r="H365" s="158"/>
      <c r="I365" s="158"/>
      <c r="J365" s="158"/>
      <c r="K365" s="158"/>
      <c r="L365" s="158"/>
      <c r="M365" s="158"/>
      <c r="N365" s="157"/>
      <c r="O365" s="157"/>
      <c r="P365" s="157"/>
      <c r="Q365" s="157"/>
      <c r="R365" s="158"/>
      <c r="S365" s="158"/>
      <c r="T365" s="158"/>
      <c r="U365" s="158"/>
      <c r="V365" s="158"/>
      <c r="W365" s="158"/>
      <c r="X365" s="158"/>
      <c r="Y365" s="158"/>
      <c r="Z365" s="147"/>
      <c r="AA365" s="147"/>
      <c r="AB365" s="147"/>
      <c r="AC365" s="147"/>
      <c r="AD365" s="147"/>
      <c r="AE365" s="147"/>
      <c r="AF365" s="147"/>
      <c r="AG365" s="147" t="s">
        <v>288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89" t="s">
        <v>640</v>
      </c>
      <c r="D366" s="160"/>
      <c r="E366" s="161">
        <v>7</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89" t="s">
        <v>406</v>
      </c>
      <c r="D367" s="160"/>
      <c r="E367" s="161"/>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288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89" t="s">
        <v>641</v>
      </c>
      <c r="D368" s="160"/>
      <c r="E368" s="161">
        <v>11.16</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3" x14ac:dyDescent="0.2">
      <c r="A369" s="154"/>
      <c r="B369" s="155"/>
      <c r="C369" s="189" t="s">
        <v>642</v>
      </c>
      <c r="D369" s="160"/>
      <c r="E369" s="161">
        <v>2</v>
      </c>
      <c r="F369" s="158"/>
      <c r="G369" s="158"/>
      <c r="H369" s="158"/>
      <c r="I369" s="158"/>
      <c r="J369" s="158"/>
      <c r="K369" s="158"/>
      <c r="L369" s="158"/>
      <c r="M369" s="158"/>
      <c r="N369" s="157"/>
      <c r="O369" s="157"/>
      <c r="P369" s="157"/>
      <c r="Q369" s="157"/>
      <c r="R369" s="158"/>
      <c r="S369" s="158"/>
      <c r="T369" s="158"/>
      <c r="U369" s="158"/>
      <c r="V369" s="158"/>
      <c r="W369" s="158"/>
      <c r="X369" s="158"/>
      <c r="Y369" s="158"/>
      <c r="Z369" s="147"/>
      <c r="AA369" s="147"/>
      <c r="AB369" s="147"/>
      <c r="AC369" s="147"/>
      <c r="AD369" s="147"/>
      <c r="AE369" s="147"/>
      <c r="AF369" s="147"/>
      <c r="AG369" s="147" t="s">
        <v>288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89" t="s">
        <v>643</v>
      </c>
      <c r="D370" s="160"/>
      <c r="E370" s="161">
        <v>4.7</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
      <c r="A371" s="154"/>
      <c r="B371" s="155"/>
      <c r="C371" s="189" t="s">
        <v>644</v>
      </c>
      <c r="D371" s="160"/>
      <c r="E371" s="161">
        <v>4</v>
      </c>
      <c r="F371" s="158"/>
      <c r="G371" s="158"/>
      <c r="H371" s="158"/>
      <c r="I371" s="158"/>
      <c r="J371" s="158"/>
      <c r="K371" s="158"/>
      <c r="L371" s="158"/>
      <c r="M371" s="158"/>
      <c r="N371" s="157"/>
      <c r="O371" s="157"/>
      <c r="P371" s="157"/>
      <c r="Q371" s="157"/>
      <c r="R371" s="158"/>
      <c r="S371" s="158"/>
      <c r="T371" s="158"/>
      <c r="U371" s="158"/>
      <c r="V371" s="158"/>
      <c r="W371" s="158"/>
      <c r="X371" s="158"/>
      <c r="Y371" s="158"/>
      <c r="Z371" s="147"/>
      <c r="AA371" s="147"/>
      <c r="AB371" s="147"/>
      <c r="AC371" s="147"/>
      <c r="AD371" s="147"/>
      <c r="AE371" s="147"/>
      <c r="AF371" s="147"/>
      <c r="AG371" s="147" t="s">
        <v>288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72">
        <v>44</v>
      </c>
      <c r="B372" s="173" t="s">
        <v>645</v>
      </c>
      <c r="C372" s="188" t="s">
        <v>646</v>
      </c>
      <c r="D372" s="174" t="s">
        <v>366</v>
      </c>
      <c r="E372" s="175">
        <v>2</v>
      </c>
      <c r="F372" s="176"/>
      <c r="G372" s="177">
        <f>ROUND(E372*F372,2)</f>
        <v>0</v>
      </c>
      <c r="H372" s="176"/>
      <c r="I372" s="177">
        <f>ROUND(E372*H372,2)</f>
        <v>0</v>
      </c>
      <c r="J372" s="176"/>
      <c r="K372" s="177">
        <f>ROUND(E372*J372,2)</f>
        <v>0</v>
      </c>
      <c r="L372" s="177">
        <v>21</v>
      </c>
      <c r="M372" s="177">
        <f>G372*(1+L372/100)</f>
        <v>0</v>
      </c>
      <c r="N372" s="175">
        <v>0</v>
      </c>
      <c r="O372" s="175">
        <f>ROUND(E372*N372,2)</f>
        <v>0</v>
      </c>
      <c r="P372" s="175">
        <v>1.2999999999999999E-2</v>
      </c>
      <c r="Q372" s="175">
        <f>ROUND(E372*P372,2)</f>
        <v>0.03</v>
      </c>
      <c r="R372" s="177" t="s">
        <v>356</v>
      </c>
      <c r="S372" s="177" t="s">
        <v>281</v>
      </c>
      <c r="T372" s="178" t="s">
        <v>281</v>
      </c>
      <c r="U372" s="158">
        <v>0.21</v>
      </c>
      <c r="V372" s="158">
        <f>ROUND(E372*U372,2)</f>
        <v>0.42</v>
      </c>
      <c r="W372" s="158"/>
      <c r="X372" s="158" t="s">
        <v>282</v>
      </c>
      <c r="Y372" s="158" t="s">
        <v>283</v>
      </c>
      <c r="Z372" s="147"/>
      <c r="AA372" s="147"/>
      <c r="AB372" s="147"/>
      <c r="AC372" s="147"/>
      <c r="AD372" s="147"/>
      <c r="AE372" s="147"/>
      <c r="AF372" s="147"/>
      <c r="AG372" s="147" t="s">
        <v>284</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189" t="s">
        <v>647</v>
      </c>
      <c r="D373" s="160"/>
      <c r="E373" s="161"/>
      <c r="F373" s="158"/>
      <c r="G373" s="158"/>
      <c r="H373" s="158"/>
      <c r="I373" s="158"/>
      <c r="J373" s="158"/>
      <c r="K373" s="158"/>
      <c r="L373" s="158"/>
      <c r="M373" s="158"/>
      <c r="N373" s="157"/>
      <c r="O373" s="157"/>
      <c r="P373" s="157"/>
      <c r="Q373" s="157"/>
      <c r="R373" s="158"/>
      <c r="S373" s="158"/>
      <c r="T373" s="158"/>
      <c r="U373" s="158"/>
      <c r="V373" s="158"/>
      <c r="W373" s="158"/>
      <c r="X373" s="158"/>
      <c r="Y373" s="158"/>
      <c r="Z373" s="147"/>
      <c r="AA373" s="147"/>
      <c r="AB373" s="147"/>
      <c r="AC373" s="147"/>
      <c r="AD373" s="147"/>
      <c r="AE373" s="147"/>
      <c r="AF373" s="147"/>
      <c r="AG373" s="147" t="s">
        <v>288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3" x14ac:dyDescent="0.2">
      <c r="A374" s="154"/>
      <c r="B374" s="155"/>
      <c r="C374" s="189" t="s">
        <v>150</v>
      </c>
      <c r="D374" s="160"/>
      <c r="E374" s="161">
        <v>2</v>
      </c>
      <c r="F374" s="158"/>
      <c r="G374" s="158"/>
      <c r="H374" s="158"/>
      <c r="I374" s="158"/>
      <c r="J374" s="158"/>
      <c r="K374" s="158"/>
      <c r="L374" s="158"/>
      <c r="M374" s="158"/>
      <c r="N374" s="157"/>
      <c r="O374" s="157"/>
      <c r="P374" s="157"/>
      <c r="Q374" s="157"/>
      <c r="R374" s="158"/>
      <c r="S374" s="158"/>
      <c r="T374" s="158"/>
      <c r="U374" s="158"/>
      <c r="V374" s="158"/>
      <c r="W374" s="158"/>
      <c r="X374" s="158"/>
      <c r="Y374" s="158"/>
      <c r="Z374" s="147"/>
      <c r="AA374" s="147"/>
      <c r="AB374" s="147"/>
      <c r="AC374" s="147"/>
      <c r="AD374" s="147"/>
      <c r="AE374" s="147"/>
      <c r="AF374" s="147"/>
      <c r="AG374" s="147" t="s">
        <v>288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1" x14ac:dyDescent="0.2">
      <c r="A375" s="172">
        <v>45</v>
      </c>
      <c r="B375" s="173" t="s">
        <v>648</v>
      </c>
      <c r="C375" s="188" t="s">
        <v>649</v>
      </c>
      <c r="D375" s="174" t="s">
        <v>418</v>
      </c>
      <c r="E375" s="175">
        <v>25</v>
      </c>
      <c r="F375" s="176"/>
      <c r="G375" s="177">
        <f>ROUND(E375*F375,2)</f>
        <v>0</v>
      </c>
      <c r="H375" s="176"/>
      <c r="I375" s="177">
        <f>ROUND(E375*H375,2)</f>
        <v>0</v>
      </c>
      <c r="J375" s="176"/>
      <c r="K375" s="177">
        <f>ROUND(E375*J375,2)</f>
        <v>0</v>
      </c>
      <c r="L375" s="177">
        <v>21</v>
      </c>
      <c r="M375" s="177">
        <f>G375*(1+L375/100)</f>
        <v>0</v>
      </c>
      <c r="N375" s="175">
        <v>0</v>
      </c>
      <c r="O375" s="175">
        <f>ROUND(E375*N375,2)</f>
        <v>0</v>
      </c>
      <c r="P375" s="175">
        <v>1E-3</v>
      </c>
      <c r="Q375" s="175">
        <f>ROUND(E375*P375,2)</f>
        <v>0.03</v>
      </c>
      <c r="R375" s="177" t="s">
        <v>356</v>
      </c>
      <c r="S375" s="177" t="s">
        <v>281</v>
      </c>
      <c r="T375" s="178" t="s">
        <v>281</v>
      </c>
      <c r="U375" s="158">
        <v>0.15</v>
      </c>
      <c r="V375" s="158">
        <f>ROUND(E375*U375,2)</f>
        <v>3.75</v>
      </c>
      <c r="W375" s="158"/>
      <c r="X375" s="158" t="s">
        <v>282</v>
      </c>
      <c r="Y375" s="158" t="s">
        <v>283</v>
      </c>
      <c r="Z375" s="147"/>
      <c r="AA375" s="147"/>
      <c r="AB375" s="147"/>
      <c r="AC375" s="147"/>
      <c r="AD375" s="147"/>
      <c r="AE375" s="147"/>
      <c r="AF375" s="147"/>
      <c r="AG375" s="147" t="s">
        <v>284</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189" t="s">
        <v>650</v>
      </c>
      <c r="D376" s="160"/>
      <c r="E376" s="161"/>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288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89" t="s">
        <v>651</v>
      </c>
      <c r="D377" s="160"/>
      <c r="E377" s="161">
        <v>25</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ht="22.5" outlineLevel="1" x14ac:dyDescent="0.2">
      <c r="A378" s="172">
        <v>46</v>
      </c>
      <c r="B378" s="173" t="s">
        <v>652</v>
      </c>
      <c r="C378" s="188" t="s">
        <v>653</v>
      </c>
      <c r="D378" s="174" t="s">
        <v>279</v>
      </c>
      <c r="E378" s="175">
        <v>148.99299999999999</v>
      </c>
      <c r="F378" s="176"/>
      <c r="G378" s="177">
        <f>ROUND(E378*F378,2)</f>
        <v>0</v>
      </c>
      <c r="H378" s="176"/>
      <c r="I378" s="177">
        <f>ROUND(E378*H378,2)</f>
        <v>0</v>
      </c>
      <c r="J378" s="176"/>
      <c r="K378" s="177">
        <f>ROUND(E378*J378,2)</f>
        <v>0</v>
      </c>
      <c r="L378" s="177">
        <v>21</v>
      </c>
      <c r="M378" s="177">
        <f>G378*(1+L378/100)</f>
        <v>0</v>
      </c>
      <c r="N378" s="175">
        <v>0</v>
      </c>
      <c r="O378" s="175">
        <f>ROUND(E378*N378,2)</f>
        <v>0</v>
      </c>
      <c r="P378" s="175">
        <v>0.05</v>
      </c>
      <c r="Q378" s="175">
        <f>ROUND(E378*P378,2)</f>
        <v>7.45</v>
      </c>
      <c r="R378" s="177" t="s">
        <v>356</v>
      </c>
      <c r="S378" s="177" t="s">
        <v>281</v>
      </c>
      <c r="T378" s="178" t="s">
        <v>281</v>
      </c>
      <c r="U378" s="158">
        <v>0.33</v>
      </c>
      <c r="V378" s="158">
        <f>ROUND(E378*U378,2)</f>
        <v>49.17</v>
      </c>
      <c r="W378" s="158"/>
      <c r="X378" s="158" t="s">
        <v>282</v>
      </c>
      <c r="Y378" s="158" t="s">
        <v>283</v>
      </c>
      <c r="Z378" s="147"/>
      <c r="AA378" s="147"/>
      <c r="AB378" s="147"/>
      <c r="AC378" s="147"/>
      <c r="AD378" s="147"/>
      <c r="AE378" s="147"/>
      <c r="AF378" s="147"/>
      <c r="AG378" s="147" t="s">
        <v>284</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2" x14ac:dyDescent="0.2">
      <c r="A379" s="154"/>
      <c r="B379" s="155"/>
      <c r="C379" s="189" t="s">
        <v>654</v>
      </c>
      <c r="D379" s="160"/>
      <c r="E379" s="161"/>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288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89" t="s">
        <v>655</v>
      </c>
      <c r="D380" s="160"/>
      <c r="E380" s="161"/>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288</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89" t="s">
        <v>656</v>
      </c>
      <c r="D381" s="160"/>
      <c r="E381" s="161">
        <v>21.131</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288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89" t="s">
        <v>657</v>
      </c>
      <c r="D382" s="160"/>
      <c r="E382" s="161">
        <v>18.282</v>
      </c>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288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89" t="s">
        <v>658</v>
      </c>
      <c r="D383" s="160"/>
      <c r="E383" s="161">
        <v>26.622499999999999</v>
      </c>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89" t="s">
        <v>659</v>
      </c>
      <c r="D384" s="160"/>
      <c r="E384" s="161">
        <v>10.2235</v>
      </c>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89" t="s">
        <v>660</v>
      </c>
      <c r="D385" s="160"/>
      <c r="E385" s="161">
        <v>18.975000000000001</v>
      </c>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288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89" t="s">
        <v>661</v>
      </c>
      <c r="D386" s="160"/>
      <c r="E386" s="161">
        <v>5.39</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288</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89" t="s">
        <v>662</v>
      </c>
      <c r="D387" s="160"/>
      <c r="E387" s="161"/>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288</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89" t="s">
        <v>663</v>
      </c>
      <c r="D388" s="160"/>
      <c r="E388" s="161">
        <v>4.1745000000000001</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89" t="s">
        <v>664</v>
      </c>
      <c r="D389" s="160"/>
      <c r="E389" s="161">
        <v>13.236499999999999</v>
      </c>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288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89" t="s">
        <v>665</v>
      </c>
      <c r="D390" s="160"/>
      <c r="E390" s="161">
        <v>2.254</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288</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89" t="s">
        <v>666</v>
      </c>
      <c r="D391" s="160"/>
      <c r="E391" s="161">
        <v>28.704000000000001</v>
      </c>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288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ht="22.5" outlineLevel="1" x14ac:dyDescent="0.2">
      <c r="A392" s="172">
        <v>47</v>
      </c>
      <c r="B392" s="173" t="s">
        <v>667</v>
      </c>
      <c r="C392" s="188" t="s">
        <v>668</v>
      </c>
      <c r="D392" s="174" t="s">
        <v>279</v>
      </c>
      <c r="E392" s="175">
        <v>1478.633</v>
      </c>
      <c r="F392" s="176"/>
      <c r="G392" s="177">
        <f>ROUND(E392*F392,2)</f>
        <v>0</v>
      </c>
      <c r="H392" s="176"/>
      <c r="I392" s="177">
        <f>ROUND(E392*H392,2)</f>
        <v>0</v>
      </c>
      <c r="J392" s="176"/>
      <c r="K392" s="177">
        <f>ROUND(E392*J392,2)</f>
        <v>0</v>
      </c>
      <c r="L392" s="177">
        <v>21</v>
      </c>
      <c r="M392" s="177">
        <f>G392*(1+L392/100)</f>
        <v>0</v>
      </c>
      <c r="N392" s="175">
        <v>0</v>
      </c>
      <c r="O392" s="175">
        <f>ROUND(E392*N392,2)</f>
        <v>0</v>
      </c>
      <c r="P392" s="175">
        <v>4.5999999999999999E-2</v>
      </c>
      <c r="Q392" s="175">
        <f>ROUND(E392*P392,2)</f>
        <v>68.02</v>
      </c>
      <c r="R392" s="177" t="s">
        <v>356</v>
      </c>
      <c r="S392" s="177" t="s">
        <v>281</v>
      </c>
      <c r="T392" s="178" t="s">
        <v>281</v>
      </c>
      <c r="U392" s="158">
        <v>0.26</v>
      </c>
      <c r="V392" s="158">
        <f>ROUND(E392*U392,2)</f>
        <v>384.44</v>
      </c>
      <c r="W392" s="158"/>
      <c r="X392" s="158" t="s">
        <v>282</v>
      </c>
      <c r="Y392" s="158" t="s">
        <v>283</v>
      </c>
      <c r="Z392" s="147"/>
      <c r="AA392" s="147"/>
      <c r="AB392" s="147"/>
      <c r="AC392" s="147"/>
      <c r="AD392" s="147"/>
      <c r="AE392" s="147"/>
      <c r="AF392" s="147"/>
      <c r="AG392" s="147" t="s">
        <v>284</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
      <c r="A393" s="154"/>
      <c r="B393" s="155"/>
      <c r="C393" s="189" t="s">
        <v>669</v>
      </c>
      <c r="D393" s="160"/>
      <c r="E393" s="161"/>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89" t="s">
        <v>314</v>
      </c>
      <c r="D394" s="160"/>
      <c r="E394" s="161"/>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22.5" outlineLevel="3" x14ac:dyDescent="0.2">
      <c r="A395" s="154"/>
      <c r="B395" s="155"/>
      <c r="C395" s="189" t="s">
        <v>670</v>
      </c>
      <c r="D395" s="160"/>
      <c r="E395" s="161">
        <v>61.795000000000002</v>
      </c>
      <c r="F395" s="158"/>
      <c r="G395" s="158"/>
      <c r="H395" s="158"/>
      <c r="I395" s="158"/>
      <c r="J395" s="158"/>
      <c r="K395" s="158"/>
      <c r="L395" s="158"/>
      <c r="M395" s="158"/>
      <c r="N395" s="157"/>
      <c r="O395" s="157"/>
      <c r="P395" s="157"/>
      <c r="Q395" s="157"/>
      <c r="R395" s="158"/>
      <c r="S395" s="158"/>
      <c r="T395" s="158"/>
      <c r="U395" s="158"/>
      <c r="V395" s="158"/>
      <c r="W395" s="158"/>
      <c r="X395" s="158"/>
      <c r="Y395" s="158"/>
      <c r="Z395" s="147"/>
      <c r="AA395" s="147"/>
      <c r="AB395" s="147"/>
      <c r="AC395" s="147"/>
      <c r="AD395" s="147"/>
      <c r="AE395" s="147"/>
      <c r="AF395" s="147"/>
      <c r="AG395" s="147" t="s">
        <v>288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2.5" outlineLevel="3" x14ac:dyDescent="0.2">
      <c r="A396" s="154"/>
      <c r="B396" s="155"/>
      <c r="C396" s="189" t="s">
        <v>671</v>
      </c>
      <c r="D396" s="160"/>
      <c r="E396" s="161">
        <v>52.380499999999998</v>
      </c>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288</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2.5" outlineLevel="3" x14ac:dyDescent="0.2">
      <c r="A397" s="154"/>
      <c r="B397" s="155"/>
      <c r="C397" s="189" t="s">
        <v>672</v>
      </c>
      <c r="D397" s="160"/>
      <c r="E397" s="161">
        <v>66.031999999999996</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288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3" x14ac:dyDescent="0.2">
      <c r="A398" s="154"/>
      <c r="B398" s="155"/>
      <c r="C398" s="189" t="s">
        <v>673</v>
      </c>
      <c r="D398" s="160"/>
      <c r="E398" s="161">
        <v>32.340000000000003</v>
      </c>
      <c r="F398" s="158"/>
      <c r="G398" s="158"/>
      <c r="H398" s="158"/>
      <c r="I398" s="158"/>
      <c r="J398" s="158"/>
      <c r="K398" s="158"/>
      <c r="L398" s="158"/>
      <c r="M398" s="158"/>
      <c r="N398" s="157"/>
      <c r="O398" s="157"/>
      <c r="P398" s="157"/>
      <c r="Q398" s="157"/>
      <c r="R398" s="158"/>
      <c r="S398" s="158"/>
      <c r="T398" s="158"/>
      <c r="U398" s="158"/>
      <c r="V398" s="158"/>
      <c r="W398" s="158"/>
      <c r="X398" s="158"/>
      <c r="Y398" s="158"/>
      <c r="Z398" s="147"/>
      <c r="AA398" s="147"/>
      <c r="AB398" s="147"/>
      <c r="AC398" s="147"/>
      <c r="AD398" s="147"/>
      <c r="AE398" s="147"/>
      <c r="AF398" s="147"/>
      <c r="AG398" s="147" t="s">
        <v>288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189" t="s">
        <v>674</v>
      </c>
      <c r="D399" s="160"/>
      <c r="E399" s="161">
        <v>46.116</v>
      </c>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288</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89" t="s">
        <v>675</v>
      </c>
      <c r="D400" s="160"/>
      <c r="E400" s="161">
        <v>27.951000000000001</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89" t="s">
        <v>676</v>
      </c>
      <c r="D401" s="160"/>
      <c r="E401" s="161">
        <v>18.753</v>
      </c>
      <c r="F401" s="158"/>
      <c r="G401" s="158"/>
      <c r="H401" s="158"/>
      <c r="I401" s="158"/>
      <c r="J401" s="158"/>
      <c r="K401" s="158"/>
      <c r="L401" s="158"/>
      <c r="M401" s="158"/>
      <c r="N401" s="157"/>
      <c r="O401" s="157"/>
      <c r="P401" s="157"/>
      <c r="Q401" s="157"/>
      <c r="R401" s="158"/>
      <c r="S401" s="158"/>
      <c r="T401" s="158"/>
      <c r="U401" s="158"/>
      <c r="V401" s="158"/>
      <c r="W401" s="158"/>
      <c r="X401" s="158"/>
      <c r="Y401" s="158"/>
      <c r="Z401" s="147"/>
      <c r="AA401" s="147"/>
      <c r="AB401" s="147"/>
      <c r="AC401" s="147"/>
      <c r="AD401" s="147"/>
      <c r="AE401" s="147"/>
      <c r="AF401" s="147"/>
      <c r="AG401" s="147" t="s">
        <v>288</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677</v>
      </c>
      <c r="D402" s="162"/>
      <c r="E402" s="163">
        <v>305.36750000000001</v>
      </c>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288</v>
      </c>
      <c r="AH402" s="147">
        <v>1</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89" t="s">
        <v>399</v>
      </c>
      <c r="D403" s="160"/>
      <c r="E403" s="161"/>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288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189" t="s">
        <v>678</v>
      </c>
      <c r="D404" s="160"/>
      <c r="E404" s="161">
        <v>14.6012</v>
      </c>
      <c r="F404" s="158"/>
      <c r="G404" s="158"/>
      <c r="H404" s="158"/>
      <c r="I404" s="158"/>
      <c r="J404" s="158"/>
      <c r="K404" s="158"/>
      <c r="L404" s="158"/>
      <c r="M404" s="158"/>
      <c r="N404" s="157"/>
      <c r="O404" s="157"/>
      <c r="P404" s="157"/>
      <c r="Q404" s="157"/>
      <c r="R404" s="158"/>
      <c r="S404" s="158"/>
      <c r="T404" s="158"/>
      <c r="U404" s="158"/>
      <c r="V404" s="158"/>
      <c r="W404" s="158"/>
      <c r="X404" s="158"/>
      <c r="Y404" s="158"/>
      <c r="Z404" s="147"/>
      <c r="AA404" s="147"/>
      <c r="AB404" s="147"/>
      <c r="AC404" s="147"/>
      <c r="AD404" s="147"/>
      <c r="AE404" s="147"/>
      <c r="AF404" s="147"/>
      <c r="AG404" s="147" t="s">
        <v>288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33.75" outlineLevel="3" x14ac:dyDescent="0.2">
      <c r="A405" s="154"/>
      <c r="B405" s="155"/>
      <c r="C405" s="189" t="s">
        <v>679</v>
      </c>
      <c r="D405" s="160"/>
      <c r="E405" s="161">
        <v>37.908499999999997</v>
      </c>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288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89" t="s">
        <v>680</v>
      </c>
      <c r="D406" s="160"/>
      <c r="E406" s="161">
        <v>12.676</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ht="22.5" outlineLevel="3" x14ac:dyDescent="0.2">
      <c r="A407" s="154"/>
      <c r="B407" s="155"/>
      <c r="C407" s="189" t="s">
        <v>681</v>
      </c>
      <c r="D407" s="160"/>
      <c r="E407" s="161">
        <v>48.107300000000002</v>
      </c>
      <c r="F407" s="158"/>
      <c r="G407" s="158"/>
      <c r="H407" s="158"/>
      <c r="I407" s="158"/>
      <c r="J407" s="158"/>
      <c r="K407" s="158"/>
      <c r="L407" s="158"/>
      <c r="M407" s="158"/>
      <c r="N407" s="157"/>
      <c r="O407" s="157"/>
      <c r="P407" s="157"/>
      <c r="Q407" s="157"/>
      <c r="R407" s="158"/>
      <c r="S407" s="158"/>
      <c r="T407" s="158"/>
      <c r="U407" s="158"/>
      <c r="V407" s="158"/>
      <c r="W407" s="158"/>
      <c r="X407" s="158"/>
      <c r="Y407" s="158"/>
      <c r="Z407" s="147"/>
      <c r="AA407" s="147"/>
      <c r="AB407" s="147"/>
      <c r="AC407" s="147"/>
      <c r="AD407" s="147"/>
      <c r="AE407" s="147"/>
      <c r="AF407" s="147"/>
      <c r="AG407" s="147" t="s">
        <v>288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3" x14ac:dyDescent="0.2">
      <c r="A408" s="154"/>
      <c r="B408" s="155"/>
      <c r="C408" s="189" t="s">
        <v>682</v>
      </c>
      <c r="D408" s="160"/>
      <c r="E408" s="161">
        <v>50.0989</v>
      </c>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288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33.75" outlineLevel="3" x14ac:dyDescent="0.2">
      <c r="A409" s="154"/>
      <c r="B409" s="155"/>
      <c r="C409" s="189" t="s">
        <v>683</v>
      </c>
      <c r="D409" s="160"/>
      <c r="E409" s="161">
        <v>74.217200000000005</v>
      </c>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33.75" outlineLevel="3" x14ac:dyDescent="0.2">
      <c r="A410" s="154"/>
      <c r="B410" s="155"/>
      <c r="C410" s="189" t="s">
        <v>684</v>
      </c>
      <c r="D410" s="160"/>
      <c r="E410" s="161">
        <v>42.452599999999997</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288</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33.75" outlineLevel="3" x14ac:dyDescent="0.2">
      <c r="A411" s="154"/>
      <c r="B411" s="155"/>
      <c r="C411" s="189" t="s">
        <v>685</v>
      </c>
      <c r="D411" s="160"/>
      <c r="E411" s="161">
        <v>74.605599999999995</v>
      </c>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288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ht="22.5" outlineLevel="3" x14ac:dyDescent="0.2">
      <c r="A412" s="154"/>
      <c r="B412" s="155"/>
      <c r="C412" s="189" t="s">
        <v>686</v>
      </c>
      <c r="D412" s="160"/>
      <c r="E412" s="161">
        <v>45.048099999999998</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89" t="s">
        <v>687</v>
      </c>
      <c r="D413" s="160"/>
      <c r="E413" s="161">
        <v>35.444800000000001</v>
      </c>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288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89" t="s">
        <v>688</v>
      </c>
      <c r="D414" s="160"/>
      <c r="E414" s="161">
        <v>8.5595999999999997</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288</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2.5" outlineLevel="3" x14ac:dyDescent="0.2">
      <c r="A415" s="154"/>
      <c r="B415" s="155"/>
      <c r="C415" s="189" t="s">
        <v>689</v>
      </c>
      <c r="D415" s="160"/>
      <c r="E415" s="161">
        <v>116.998</v>
      </c>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288</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89" t="s">
        <v>690</v>
      </c>
      <c r="D416" s="160"/>
      <c r="E416" s="161">
        <v>13.368399999999999</v>
      </c>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288</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90" t="s">
        <v>677</v>
      </c>
      <c r="D417" s="162"/>
      <c r="E417" s="163">
        <v>574.08619999999996</v>
      </c>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288</v>
      </c>
      <c r="AH417" s="147">
        <v>1</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89" t="s">
        <v>406</v>
      </c>
      <c r="D418" s="160"/>
      <c r="E418" s="161"/>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288</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89" t="s">
        <v>691</v>
      </c>
      <c r="D419" s="160"/>
      <c r="E419" s="161">
        <v>28.6</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288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89" t="s">
        <v>692</v>
      </c>
      <c r="D420" s="160"/>
      <c r="E420" s="161">
        <v>27.74</v>
      </c>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288</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89" t="s">
        <v>693</v>
      </c>
      <c r="D421" s="160"/>
      <c r="E421" s="161">
        <v>18.73</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288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89" t="s">
        <v>694</v>
      </c>
      <c r="D422" s="160"/>
      <c r="E422" s="161">
        <v>21.187899999999999</v>
      </c>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288</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89" t="s">
        <v>695</v>
      </c>
      <c r="D423" s="160"/>
      <c r="E423" s="161">
        <v>44.613599999999998</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288</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89" t="s">
        <v>696</v>
      </c>
      <c r="D424" s="160"/>
      <c r="E424" s="161">
        <v>22.604500000000002</v>
      </c>
      <c r="F424" s="158"/>
      <c r="G424" s="158"/>
      <c r="H424" s="158"/>
      <c r="I424" s="158"/>
      <c r="J424" s="158"/>
      <c r="K424" s="158"/>
      <c r="L424" s="158"/>
      <c r="M424" s="158"/>
      <c r="N424" s="157"/>
      <c r="O424" s="157"/>
      <c r="P424" s="157"/>
      <c r="Q424" s="157"/>
      <c r="R424" s="158"/>
      <c r="S424" s="158"/>
      <c r="T424" s="158"/>
      <c r="U424" s="158"/>
      <c r="V424" s="158"/>
      <c r="W424" s="158"/>
      <c r="X424" s="158"/>
      <c r="Y424" s="158"/>
      <c r="Z424" s="147"/>
      <c r="AA424" s="147"/>
      <c r="AB424" s="147"/>
      <c r="AC424" s="147"/>
      <c r="AD424" s="147"/>
      <c r="AE424" s="147"/>
      <c r="AF424" s="147"/>
      <c r="AG424" s="147" t="s">
        <v>288</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ht="22.5" outlineLevel="3" x14ac:dyDescent="0.2">
      <c r="A425" s="154"/>
      <c r="B425" s="155"/>
      <c r="C425" s="189" t="s">
        <v>697</v>
      </c>
      <c r="D425" s="160"/>
      <c r="E425" s="161">
        <v>52.045000000000002</v>
      </c>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288</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89" t="s">
        <v>698</v>
      </c>
      <c r="D426" s="160"/>
      <c r="E426" s="161">
        <v>50.5642</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3" x14ac:dyDescent="0.2">
      <c r="A427" s="154"/>
      <c r="B427" s="155"/>
      <c r="C427" s="189" t="s">
        <v>699</v>
      </c>
      <c r="D427" s="160"/>
      <c r="E427" s="161">
        <v>52.364199999999997</v>
      </c>
      <c r="F427" s="158"/>
      <c r="G427" s="158"/>
      <c r="H427" s="158"/>
      <c r="I427" s="158"/>
      <c r="J427" s="158"/>
      <c r="K427" s="158"/>
      <c r="L427" s="158"/>
      <c r="M427" s="158"/>
      <c r="N427" s="157"/>
      <c r="O427" s="157"/>
      <c r="P427" s="157"/>
      <c r="Q427" s="157"/>
      <c r="R427" s="158"/>
      <c r="S427" s="158"/>
      <c r="T427" s="158"/>
      <c r="U427" s="158"/>
      <c r="V427" s="158"/>
      <c r="W427" s="158"/>
      <c r="X427" s="158"/>
      <c r="Y427" s="158"/>
      <c r="Z427" s="147"/>
      <c r="AA427" s="147"/>
      <c r="AB427" s="147"/>
      <c r="AC427" s="147"/>
      <c r="AD427" s="147"/>
      <c r="AE427" s="147"/>
      <c r="AF427" s="147"/>
      <c r="AG427" s="147" t="s">
        <v>288</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33.75" outlineLevel="3" x14ac:dyDescent="0.2">
      <c r="A428" s="154"/>
      <c r="B428" s="155"/>
      <c r="C428" s="189" t="s">
        <v>700</v>
      </c>
      <c r="D428" s="160"/>
      <c r="E428" s="161">
        <v>60.496699999999997</v>
      </c>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288</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2.5" outlineLevel="3" x14ac:dyDescent="0.2">
      <c r="A429" s="154"/>
      <c r="B429" s="155"/>
      <c r="C429" s="189" t="s">
        <v>701</v>
      </c>
      <c r="D429" s="160"/>
      <c r="E429" s="161">
        <v>46.609200000000001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288</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89" t="s">
        <v>702</v>
      </c>
      <c r="D430" s="160"/>
      <c r="E430" s="161">
        <v>26.1</v>
      </c>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288</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3" x14ac:dyDescent="0.2">
      <c r="A431" s="154"/>
      <c r="B431" s="155"/>
      <c r="C431" s="189" t="s">
        <v>703</v>
      </c>
      <c r="D431" s="160"/>
      <c r="E431" s="161">
        <v>60.914200000000001</v>
      </c>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ht="22.5" outlineLevel="3" x14ac:dyDescent="0.2">
      <c r="A432" s="154"/>
      <c r="B432" s="155"/>
      <c r="C432" s="189" t="s">
        <v>704</v>
      </c>
      <c r="D432" s="160"/>
      <c r="E432" s="161">
        <v>47.952399999999997</v>
      </c>
      <c r="F432" s="158"/>
      <c r="G432" s="158"/>
      <c r="H432" s="158"/>
      <c r="I432" s="158"/>
      <c r="J432" s="158"/>
      <c r="K432" s="158"/>
      <c r="L432" s="158"/>
      <c r="M432" s="158"/>
      <c r="N432" s="157"/>
      <c r="O432" s="157"/>
      <c r="P432" s="157"/>
      <c r="Q432" s="157"/>
      <c r="R432" s="158"/>
      <c r="S432" s="158"/>
      <c r="T432" s="158"/>
      <c r="U432" s="158"/>
      <c r="V432" s="158"/>
      <c r="W432" s="158"/>
      <c r="X432" s="158"/>
      <c r="Y432" s="158"/>
      <c r="Z432" s="147"/>
      <c r="AA432" s="147"/>
      <c r="AB432" s="147"/>
      <c r="AC432" s="147"/>
      <c r="AD432" s="147"/>
      <c r="AE432" s="147"/>
      <c r="AF432" s="147"/>
      <c r="AG432" s="147" t="s">
        <v>288</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89" t="s">
        <v>705</v>
      </c>
      <c r="D433" s="160"/>
      <c r="E433" s="161">
        <v>38.657400000000003</v>
      </c>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288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ht="22.5" outlineLevel="1" x14ac:dyDescent="0.2">
      <c r="A434" s="172">
        <v>48</v>
      </c>
      <c r="B434" s="173" t="s">
        <v>706</v>
      </c>
      <c r="C434" s="188" t="s">
        <v>707</v>
      </c>
      <c r="D434" s="174" t="s">
        <v>279</v>
      </c>
      <c r="E434" s="175">
        <v>504.99779999999998</v>
      </c>
      <c r="F434" s="176"/>
      <c r="G434" s="177">
        <f>ROUND(E434*F434,2)</f>
        <v>0</v>
      </c>
      <c r="H434" s="176"/>
      <c r="I434" s="177">
        <f>ROUND(E434*H434,2)</f>
        <v>0</v>
      </c>
      <c r="J434" s="176"/>
      <c r="K434" s="177">
        <f>ROUND(E434*J434,2)</f>
        <v>0</v>
      </c>
      <c r="L434" s="177">
        <v>21</v>
      </c>
      <c r="M434" s="177">
        <f>G434*(1+L434/100)</f>
        <v>0</v>
      </c>
      <c r="N434" s="175">
        <v>0</v>
      </c>
      <c r="O434" s="175">
        <f>ROUND(E434*N434,2)</f>
        <v>0</v>
      </c>
      <c r="P434" s="175">
        <v>1.6E-2</v>
      </c>
      <c r="Q434" s="175">
        <f>ROUND(E434*P434,2)</f>
        <v>8.08</v>
      </c>
      <c r="R434" s="177" t="s">
        <v>356</v>
      </c>
      <c r="S434" s="177" t="s">
        <v>281</v>
      </c>
      <c r="T434" s="178" t="s">
        <v>281</v>
      </c>
      <c r="U434" s="158">
        <v>0.09</v>
      </c>
      <c r="V434" s="158">
        <f>ROUND(E434*U434,2)</f>
        <v>45.45</v>
      </c>
      <c r="W434" s="158"/>
      <c r="X434" s="158" t="s">
        <v>282</v>
      </c>
      <c r="Y434" s="158" t="s">
        <v>283</v>
      </c>
      <c r="Z434" s="147"/>
      <c r="AA434" s="147"/>
      <c r="AB434" s="147"/>
      <c r="AC434" s="147"/>
      <c r="AD434" s="147"/>
      <c r="AE434" s="147"/>
      <c r="AF434" s="147"/>
      <c r="AG434" s="147" t="s">
        <v>284</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
      <c r="A435" s="154"/>
      <c r="B435" s="155"/>
      <c r="C435" s="189" t="s">
        <v>708</v>
      </c>
      <c r="D435" s="160"/>
      <c r="E435" s="161"/>
      <c r="F435" s="158"/>
      <c r="G435" s="158"/>
      <c r="H435" s="158"/>
      <c r="I435" s="158"/>
      <c r="J435" s="158"/>
      <c r="K435" s="158"/>
      <c r="L435" s="158"/>
      <c r="M435" s="158"/>
      <c r="N435" s="157"/>
      <c r="O435" s="157"/>
      <c r="P435" s="157"/>
      <c r="Q435" s="157"/>
      <c r="R435" s="158"/>
      <c r="S435" s="158"/>
      <c r="T435" s="158"/>
      <c r="U435" s="158"/>
      <c r="V435" s="158"/>
      <c r="W435" s="158"/>
      <c r="X435" s="158"/>
      <c r="Y435" s="158"/>
      <c r="Z435" s="147"/>
      <c r="AA435" s="147"/>
      <c r="AB435" s="147"/>
      <c r="AC435" s="147"/>
      <c r="AD435" s="147"/>
      <c r="AE435" s="147"/>
      <c r="AF435" s="147"/>
      <c r="AG435" s="147" t="s">
        <v>288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89" t="s">
        <v>709</v>
      </c>
      <c r="D436" s="160"/>
      <c r="E436" s="161">
        <v>472.40469999999999</v>
      </c>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288</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ht="22.5" outlineLevel="3" x14ac:dyDescent="0.2">
      <c r="A437" s="154"/>
      <c r="B437" s="155"/>
      <c r="C437" s="189" t="s">
        <v>710</v>
      </c>
      <c r="D437" s="160"/>
      <c r="E437" s="161">
        <v>69.031099999999995</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89" t="s">
        <v>711</v>
      </c>
      <c r="D438" s="160"/>
      <c r="E438" s="161">
        <v>5.0999999999999996</v>
      </c>
      <c r="F438" s="158"/>
      <c r="G438" s="158"/>
      <c r="H438" s="158"/>
      <c r="I438" s="158"/>
      <c r="J438" s="158"/>
      <c r="K438" s="158"/>
      <c r="L438" s="158"/>
      <c r="M438" s="158"/>
      <c r="N438" s="157"/>
      <c r="O438" s="157"/>
      <c r="P438" s="157"/>
      <c r="Q438" s="157"/>
      <c r="R438" s="158"/>
      <c r="S438" s="158"/>
      <c r="T438" s="158"/>
      <c r="U438" s="158"/>
      <c r="V438" s="158"/>
      <c r="W438" s="158"/>
      <c r="X438" s="158"/>
      <c r="Y438" s="158"/>
      <c r="Z438" s="147"/>
      <c r="AA438" s="147"/>
      <c r="AB438" s="147"/>
      <c r="AC438" s="147"/>
      <c r="AD438" s="147"/>
      <c r="AE438" s="147"/>
      <c r="AF438" s="147"/>
      <c r="AG438" s="147" t="s">
        <v>288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33.75" outlineLevel="3" x14ac:dyDescent="0.2">
      <c r="A439" s="154"/>
      <c r="B439" s="155"/>
      <c r="C439" s="189" t="s">
        <v>712</v>
      </c>
      <c r="D439" s="160"/>
      <c r="E439" s="161">
        <v>23.308499999999999</v>
      </c>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288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33.75" outlineLevel="3" x14ac:dyDescent="0.2">
      <c r="A440" s="154"/>
      <c r="B440" s="155"/>
      <c r="C440" s="189" t="s">
        <v>713</v>
      </c>
      <c r="D440" s="160"/>
      <c r="E440" s="161">
        <v>20.076000000000001</v>
      </c>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288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89" t="s">
        <v>714</v>
      </c>
      <c r="D441" s="160"/>
      <c r="E441" s="161">
        <v>6.3360000000000003</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3" x14ac:dyDescent="0.2">
      <c r="A442" s="154"/>
      <c r="B442" s="155"/>
      <c r="C442" s="189" t="s">
        <v>715</v>
      </c>
      <c r="D442" s="160"/>
      <c r="E442" s="161">
        <v>-37.868000000000002</v>
      </c>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ht="33.75" outlineLevel="3" x14ac:dyDescent="0.2">
      <c r="A443" s="154"/>
      <c r="B443" s="155"/>
      <c r="C443" s="189" t="s">
        <v>716</v>
      </c>
      <c r="D443" s="160"/>
      <c r="E443" s="161">
        <v>-26.376100000000001</v>
      </c>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
      <c r="A444" s="154"/>
      <c r="B444" s="155"/>
      <c r="C444" s="189" t="s">
        <v>717</v>
      </c>
      <c r="D444" s="160"/>
      <c r="E444" s="161">
        <v>-27.014399999999998</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72">
        <v>49</v>
      </c>
      <c r="B445" s="173" t="s">
        <v>718</v>
      </c>
      <c r="C445" s="188" t="s">
        <v>719</v>
      </c>
      <c r="D445" s="174" t="s">
        <v>279</v>
      </c>
      <c r="E445" s="175">
        <v>1784.92534</v>
      </c>
      <c r="F445" s="176"/>
      <c r="G445" s="177">
        <f>ROUND(E445*F445,2)</f>
        <v>0</v>
      </c>
      <c r="H445" s="176"/>
      <c r="I445" s="177">
        <f>ROUND(E445*H445,2)</f>
        <v>0</v>
      </c>
      <c r="J445" s="176"/>
      <c r="K445" s="177">
        <f>ROUND(E445*J445,2)</f>
        <v>0</v>
      </c>
      <c r="L445" s="177">
        <v>21</v>
      </c>
      <c r="M445" s="177">
        <f>G445*(1+L445/100)</f>
        <v>0</v>
      </c>
      <c r="N445" s="175">
        <v>0</v>
      </c>
      <c r="O445" s="175">
        <f>ROUND(E445*N445,2)</f>
        <v>0</v>
      </c>
      <c r="P445" s="175">
        <v>1.4E-2</v>
      </c>
      <c r="Q445" s="175">
        <f>ROUND(E445*P445,2)</f>
        <v>24.99</v>
      </c>
      <c r="R445" s="177" t="s">
        <v>356</v>
      </c>
      <c r="S445" s="177" t="s">
        <v>281</v>
      </c>
      <c r="T445" s="178" t="s">
        <v>281</v>
      </c>
      <c r="U445" s="158">
        <v>0.22</v>
      </c>
      <c r="V445" s="158">
        <f>ROUND(E445*U445,2)</f>
        <v>392.68</v>
      </c>
      <c r="W445" s="158"/>
      <c r="X445" s="158" t="s">
        <v>282</v>
      </c>
      <c r="Y445" s="158" t="s">
        <v>283</v>
      </c>
      <c r="Z445" s="147"/>
      <c r="AA445" s="147"/>
      <c r="AB445" s="147"/>
      <c r="AC445" s="147"/>
      <c r="AD445" s="147"/>
      <c r="AE445" s="147"/>
      <c r="AF445" s="147"/>
      <c r="AG445" s="147" t="s">
        <v>284</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89" t="s">
        <v>720</v>
      </c>
      <c r="D446" s="160"/>
      <c r="E446" s="161"/>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288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89" t="s">
        <v>721</v>
      </c>
      <c r="D447" s="160"/>
      <c r="E447" s="161"/>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89" t="s">
        <v>722</v>
      </c>
      <c r="D448" s="160"/>
      <c r="E448" s="161">
        <v>1478.633</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288</v>
      </c>
      <c r="AH448" s="147">
        <v>5</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89" t="s">
        <v>723</v>
      </c>
      <c r="D449" s="160"/>
      <c r="E449" s="161"/>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288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89" t="s">
        <v>724</v>
      </c>
      <c r="D450" s="160"/>
      <c r="E450" s="161">
        <v>148.99299999999999</v>
      </c>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288</v>
      </c>
      <c r="AH450" s="147">
        <v>5</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89" t="s">
        <v>725</v>
      </c>
      <c r="D451" s="160"/>
      <c r="E451" s="161"/>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89" t="s">
        <v>726</v>
      </c>
      <c r="D452" s="160"/>
      <c r="E452" s="161">
        <v>151.49933999999999</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288</v>
      </c>
      <c r="AH452" s="147">
        <v>5</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3" x14ac:dyDescent="0.2">
      <c r="A453" s="154"/>
      <c r="B453" s="155"/>
      <c r="C453" s="189" t="s">
        <v>727</v>
      </c>
      <c r="D453" s="160"/>
      <c r="E453" s="161">
        <v>5.8</v>
      </c>
      <c r="F453" s="158"/>
      <c r="G453" s="158"/>
      <c r="H453" s="158"/>
      <c r="I453" s="158"/>
      <c r="J453" s="158"/>
      <c r="K453" s="158"/>
      <c r="L453" s="158"/>
      <c r="M453" s="158"/>
      <c r="N453" s="157"/>
      <c r="O453" s="157"/>
      <c r="P453" s="157"/>
      <c r="Q453" s="157"/>
      <c r="R453" s="158"/>
      <c r="S453" s="158"/>
      <c r="T453" s="158"/>
      <c r="U453" s="158"/>
      <c r="V453" s="158"/>
      <c r="W453" s="158"/>
      <c r="X453" s="158"/>
      <c r="Y453" s="158"/>
      <c r="Z453" s="147"/>
      <c r="AA453" s="147"/>
      <c r="AB453" s="147"/>
      <c r="AC453" s="147"/>
      <c r="AD453" s="147"/>
      <c r="AE453" s="147"/>
      <c r="AF453" s="147"/>
      <c r="AG453" s="147" t="s">
        <v>288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72">
        <v>50</v>
      </c>
      <c r="B454" s="173" t="s">
        <v>728</v>
      </c>
      <c r="C454" s="188" t="s">
        <v>729</v>
      </c>
      <c r="D454" s="174" t="s">
        <v>279</v>
      </c>
      <c r="E454" s="175">
        <v>65.993179999999995</v>
      </c>
      <c r="F454" s="176"/>
      <c r="G454" s="177">
        <f>ROUND(E454*F454,2)</f>
        <v>0</v>
      </c>
      <c r="H454" s="176"/>
      <c r="I454" s="177">
        <f>ROUND(E454*H454,2)</f>
        <v>0</v>
      </c>
      <c r="J454" s="176"/>
      <c r="K454" s="177">
        <f>ROUND(E454*J454,2)</f>
        <v>0</v>
      </c>
      <c r="L454" s="177">
        <v>21</v>
      </c>
      <c r="M454" s="177">
        <f>G454*(1+L454/100)</f>
        <v>0</v>
      </c>
      <c r="N454" s="175">
        <v>0</v>
      </c>
      <c r="O454" s="175">
        <f>ROUND(E454*N454,2)</f>
        <v>0</v>
      </c>
      <c r="P454" s="175">
        <v>6.8000000000000005E-2</v>
      </c>
      <c r="Q454" s="175">
        <f>ROUND(E454*P454,2)</f>
        <v>4.49</v>
      </c>
      <c r="R454" s="177" t="s">
        <v>356</v>
      </c>
      <c r="S454" s="177" t="s">
        <v>281</v>
      </c>
      <c r="T454" s="178" t="s">
        <v>281</v>
      </c>
      <c r="U454" s="158">
        <v>0.35</v>
      </c>
      <c r="V454" s="158">
        <f>ROUND(E454*U454,2)</f>
        <v>23.1</v>
      </c>
      <c r="W454" s="158"/>
      <c r="X454" s="158" t="s">
        <v>282</v>
      </c>
      <c r="Y454" s="158" t="s">
        <v>283</v>
      </c>
      <c r="Z454" s="147"/>
      <c r="AA454" s="147"/>
      <c r="AB454" s="147"/>
      <c r="AC454" s="147"/>
      <c r="AD454" s="147"/>
      <c r="AE454" s="147"/>
      <c r="AF454" s="147"/>
      <c r="AG454" s="147" t="s">
        <v>284</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
      <c r="A455" s="154"/>
      <c r="B455" s="155"/>
      <c r="C455" s="189" t="s">
        <v>730</v>
      </c>
      <c r="D455" s="160"/>
      <c r="E455" s="161"/>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3" x14ac:dyDescent="0.2">
      <c r="A456" s="154"/>
      <c r="B456" s="155"/>
      <c r="C456" s="189" t="s">
        <v>731</v>
      </c>
      <c r="D456" s="160"/>
      <c r="E456" s="161">
        <v>65.993179999999995</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288</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x14ac:dyDescent="0.2">
      <c r="A457" s="165" t="s">
        <v>275</v>
      </c>
      <c r="B457" s="166" t="s">
        <v>197</v>
      </c>
      <c r="C457" s="187" t="s">
        <v>198</v>
      </c>
      <c r="D457" s="167"/>
      <c r="E457" s="168"/>
      <c r="F457" s="169"/>
      <c r="G457" s="169">
        <f>SUMIF(AG458:AG460,"&lt;&gt;NOR",G458:G460)</f>
        <v>0</v>
      </c>
      <c r="H457" s="169"/>
      <c r="I457" s="169">
        <f>SUM(I458:I460)</f>
        <v>0</v>
      </c>
      <c r="J457" s="169"/>
      <c r="K457" s="169">
        <f>SUM(K458:K460)</f>
        <v>0</v>
      </c>
      <c r="L457" s="169"/>
      <c r="M457" s="169">
        <f>SUM(M458:M460)</f>
        <v>0</v>
      </c>
      <c r="N457" s="168"/>
      <c r="O457" s="168">
        <f>SUM(O458:O460)</f>
        <v>0</v>
      </c>
      <c r="P457" s="168"/>
      <c r="Q457" s="168">
        <f>SUM(Q458:Q460)</f>
        <v>0.1</v>
      </c>
      <c r="R457" s="169"/>
      <c r="S457" s="169"/>
      <c r="T457" s="170"/>
      <c r="U457" s="164"/>
      <c r="V457" s="164">
        <f>SUM(V458:V460)</f>
        <v>1.86</v>
      </c>
      <c r="W457" s="164"/>
      <c r="X457" s="164"/>
      <c r="Y457" s="164"/>
      <c r="AG457" t="s">
        <v>276</v>
      </c>
    </row>
    <row r="458" spans="1:60" outlineLevel="1" x14ac:dyDescent="0.2">
      <c r="A458" s="172">
        <v>51</v>
      </c>
      <c r="B458" s="173" t="s">
        <v>732</v>
      </c>
      <c r="C458" s="188" t="s">
        <v>733</v>
      </c>
      <c r="D458" s="174" t="s">
        <v>418</v>
      </c>
      <c r="E458" s="175">
        <v>4</v>
      </c>
      <c r="F458" s="176"/>
      <c r="G458" s="177">
        <f>ROUND(E458*F458,2)</f>
        <v>0</v>
      </c>
      <c r="H458" s="176"/>
      <c r="I458" s="177">
        <f>ROUND(E458*H458,2)</f>
        <v>0</v>
      </c>
      <c r="J458" s="176"/>
      <c r="K458" s="177">
        <f>ROUND(E458*J458,2)</f>
        <v>0</v>
      </c>
      <c r="L458" s="177">
        <v>21</v>
      </c>
      <c r="M458" s="177">
        <f>G458*(1+L458/100)</f>
        <v>0</v>
      </c>
      <c r="N458" s="175">
        <v>0</v>
      </c>
      <c r="O458" s="175">
        <f>ROUND(E458*N458,2)</f>
        <v>0</v>
      </c>
      <c r="P458" s="175">
        <v>2.5170000000000001E-2</v>
      </c>
      <c r="Q458" s="175">
        <f>ROUND(E458*P458,2)</f>
        <v>0.1</v>
      </c>
      <c r="R458" s="177" t="s">
        <v>734</v>
      </c>
      <c r="S458" s="177" t="s">
        <v>281</v>
      </c>
      <c r="T458" s="178" t="s">
        <v>281</v>
      </c>
      <c r="U458" s="158">
        <v>0.46500000000000002</v>
      </c>
      <c r="V458" s="158">
        <f>ROUND(E458*U458,2)</f>
        <v>1.86</v>
      </c>
      <c r="W458" s="158"/>
      <c r="X458" s="158" t="s">
        <v>282</v>
      </c>
      <c r="Y458" s="158" t="s">
        <v>283</v>
      </c>
      <c r="Z458" s="147"/>
      <c r="AA458" s="147"/>
      <c r="AB458" s="147"/>
      <c r="AC458" s="147"/>
      <c r="AD458" s="147"/>
      <c r="AE458" s="147"/>
      <c r="AF458" s="147"/>
      <c r="AG458" s="147" t="s">
        <v>284</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189" t="s">
        <v>735</v>
      </c>
      <c r="D459" s="160"/>
      <c r="E459" s="161"/>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288</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89" t="s">
        <v>159</v>
      </c>
      <c r="D460" s="160"/>
      <c r="E460" s="161">
        <v>4</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288</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x14ac:dyDescent="0.2">
      <c r="A461" s="165" t="s">
        <v>275</v>
      </c>
      <c r="B461" s="166" t="s">
        <v>199</v>
      </c>
      <c r="C461" s="187" t="s">
        <v>200</v>
      </c>
      <c r="D461" s="167"/>
      <c r="E461" s="168"/>
      <c r="F461" s="169"/>
      <c r="G461" s="169">
        <f>SUMIF(AG462:AG480,"&lt;&gt;NOR",G462:G480)</f>
        <v>0</v>
      </c>
      <c r="H461" s="169"/>
      <c r="I461" s="169">
        <f>SUM(I462:I480)</f>
        <v>0</v>
      </c>
      <c r="J461" s="169"/>
      <c r="K461" s="169">
        <f>SUM(K462:K480)</f>
        <v>0</v>
      </c>
      <c r="L461" s="169"/>
      <c r="M461" s="169">
        <f>SUM(M462:M480)</f>
        <v>0</v>
      </c>
      <c r="N461" s="168"/>
      <c r="O461" s="168">
        <f>SUM(O462:O480)</f>
        <v>0</v>
      </c>
      <c r="P461" s="168"/>
      <c r="Q461" s="168">
        <f>SUM(Q462:Q480)</f>
        <v>0.45000000000000007</v>
      </c>
      <c r="R461" s="169"/>
      <c r="S461" s="169"/>
      <c r="T461" s="170"/>
      <c r="U461" s="164"/>
      <c r="V461" s="164">
        <f>SUM(V462:V480)</f>
        <v>8.2899999999999991</v>
      </c>
      <c r="W461" s="164"/>
      <c r="X461" s="164"/>
      <c r="Y461" s="164"/>
      <c r="AG461" t="s">
        <v>276</v>
      </c>
    </row>
    <row r="462" spans="1:60" outlineLevel="1" x14ac:dyDescent="0.2">
      <c r="A462" s="172">
        <v>52</v>
      </c>
      <c r="B462" s="173" t="s">
        <v>736</v>
      </c>
      <c r="C462" s="188" t="s">
        <v>737</v>
      </c>
      <c r="D462" s="174" t="s">
        <v>738</v>
      </c>
      <c r="E462" s="175">
        <v>3</v>
      </c>
      <c r="F462" s="176"/>
      <c r="G462" s="177">
        <f>ROUND(E462*F462,2)</f>
        <v>0</v>
      </c>
      <c r="H462" s="176"/>
      <c r="I462" s="177">
        <f>ROUND(E462*H462,2)</f>
        <v>0</v>
      </c>
      <c r="J462" s="176"/>
      <c r="K462" s="177">
        <f>ROUND(E462*J462,2)</f>
        <v>0</v>
      </c>
      <c r="L462" s="177">
        <v>21</v>
      </c>
      <c r="M462" s="177">
        <f>G462*(1+L462/100)</f>
        <v>0</v>
      </c>
      <c r="N462" s="175">
        <v>0</v>
      </c>
      <c r="O462" s="175">
        <f>ROUND(E462*N462,2)</f>
        <v>0</v>
      </c>
      <c r="P462" s="175">
        <v>1.933E-2</v>
      </c>
      <c r="Q462" s="175">
        <f>ROUND(E462*P462,2)</f>
        <v>0.06</v>
      </c>
      <c r="R462" s="177" t="s">
        <v>734</v>
      </c>
      <c r="S462" s="177" t="s">
        <v>281</v>
      </c>
      <c r="T462" s="178" t="s">
        <v>281</v>
      </c>
      <c r="U462" s="158">
        <v>0.59</v>
      </c>
      <c r="V462" s="158">
        <f>ROUND(E462*U462,2)</f>
        <v>1.77</v>
      </c>
      <c r="W462" s="158"/>
      <c r="X462" s="158" t="s">
        <v>282</v>
      </c>
      <c r="Y462" s="158" t="s">
        <v>283</v>
      </c>
      <c r="Z462" s="147"/>
      <c r="AA462" s="147"/>
      <c r="AB462" s="147"/>
      <c r="AC462" s="147"/>
      <c r="AD462" s="147"/>
      <c r="AE462" s="147"/>
      <c r="AF462" s="147"/>
      <c r="AG462" s="147" t="s">
        <v>284</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189" t="s">
        <v>739</v>
      </c>
      <c r="D463" s="160"/>
      <c r="E463" s="161"/>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288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89" t="s">
        <v>740</v>
      </c>
      <c r="D464" s="160"/>
      <c r="E464" s="161">
        <v>1</v>
      </c>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288</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3" x14ac:dyDescent="0.2">
      <c r="A465" s="154"/>
      <c r="B465" s="155"/>
      <c r="C465" s="189" t="s">
        <v>741</v>
      </c>
      <c r="D465" s="160"/>
      <c r="E465" s="161">
        <v>2</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72">
        <v>53</v>
      </c>
      <c r="B466" s="173" t="s">
        <v>742</v>
      </c>
      <c r="C466" s="188" t="s">
        <v>743</v>
      </c>
      <c r="D466" s="174" t="s">
        <v>738</v>
      </c>
      <c r="E466" s="175">
        <v>5</v>
      </c>
      <c r="F466" s="176"/>
      <c r="G466" s="177">
        <f>ROUND(E466*F466,2)</f>
        <v>0</v>
      </c>
      <c r="H466" s="176"/>
      <c r="I466" s="177">
        <f>ROUND(E466*H466,2)</f>
        <v>0</v>
      </c>
      <c r="J466" s="176"/>
      <c r="K466" s="177">
        <f>ROUND(E466*J466,2)</f>
        <v>0</v>
      </c>
      <c r="L466" s="177">
        <v>21</v>
      </c>
      <c r="M466" s="177">
        <f>G466*(1+L466/100)</f>
        <v>0</v>
      </c>
      <c r="N466" s="175">
        <v>0</v>
      </c>
      <c r="O466" s="175">
        <f>ROUND(E466*N466,2)</f>
        <v>0</v>
      </c>
      <c r="P466" s="175">
        <v>1.9460000000000002E-2</v>
      </c>
      <c r="Q466" s="175">
        <f>ROUND(E466*P466,2)</f>
        <v>0.1</v>
      </c>
      <c r="R466" s="177" t="s">
        <v>734</v>
      </c>
      <c r="S466" s="177" t="s">
        <v>281</v>
      </c>
      <c r="T466" s="178" t="s">
        <v>281</v>
      </c>
      <c r="U466" s="158">
        <v>0.38200000000000001</v>
      </c>
      <c r="V466" s="158">
        <f>ROUND(E466*U466,2)</f>
        <v>1.91</v>
      </c>
      <c r="W466" s="158"/>
      <c r="X466" s="158" t="s">
        <v>282</v>
      </c>
      <c r="Y466" s="158" t="s">
        <v>283</v>
      </c>
      <c r="Z466" s="147"/>
      <c r="AA466" s="147"/>
      <c r="AB466" s="147"/>
      <c r="AC466" s="147"/>
      <c r="AD466" s="147"/>
      <c r="AE466" s="147"/>
      <c r="AF466" s="147"/>
      <c r="AG466" s="147" t="s">
        <v>284</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89" t="s">
        <v>744</v>
      </c>
      <c r="D467" s="160"/>
      <c r="E467" s="161"/>
      <c r="F467" s="158"/>
      <c r="G467" s="158"/>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288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89" t="s">
        <v>745</v>
      </c>
      <c r="D468" s="160"/>
      <c r="E468" s="161">
        <v>2</v>
      </c>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288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
      <c r="A469" s="154"/>
      <c r="B469" s="155"/>
      <c r="C469" s="189" t="s">
        <v>746</v>
      </c>
      <c r="D469" s="160"/>
      <c r="E469" s="161">
        <v>3</v>
      </c>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72">
        <v>54</v>
      </c>
      <c r="B470" s="173" t="s">
        <v>747</v>
      </c>
      <c r="C470" s="188" t="s">
        <v>748</v>
      </c>
      <c r="D470" s="174" t="s">
        <v>738</v>
      </c>
      <c r="E470" s="175">
        <v>2</v>
      </c>
      <c r="F470" s="176"/>
      <c r="G470" s="177">
        <f>ROUND(E470*F470,2)</f>
        <v>0</v>
      </c>
      <c r="H470" s="176"/>
      <c r="I470" s="177">
        <f>ROUND(E470*H470,2)</f>
        <v>0</v>
      </c>
      <c r="J470" s="176"/>
      <c r="K470" s="177">
        <f>ROUND(E470*J470,2)</f>
        <v>0</v>
      </c>
      <c r="L470" s="177">
        <v>21</v>
      </c>
      <c r="M470" s="177">
        <f>G470*(1+L470/100)</f>
        <v>0</v>
      </c>
      <c r="N470" s="175">
        <v>0</v>
      </c>
      <c r="O470" s="175">
        <f>ROUND(E470*N470,2)</f>
        <v>0</v>
      </c>
      <c r="P470" s="175">
        <v>0.125</v>
      </c>
      <c r="Q470" s="175">
        <f>ROUND(E470*P470,2)</f>
        <v>0.25</v>
      </c>
      <c r="R470" s="177" t="s">
        <v>734</v>
      </c>
      <c r="S470" s="177" t="s">
        <v>281</v>
      </c>
      <c r="T470" s="178" t="s">
        <v>281</v>
      </c>
      <c r="U470" s="158">
        <v>1.1499999999999999</v>
      </c>
      <c r="V470" s="158">
        <f>ROUND(E470*U470,2)</f>
        <v>2.2999999999999998</v>
      </c>
      <c r="W470" s="158"/>
      <c r="X470" s="158" t="s">
        <v>282</v>
      </c>
      <c r="Y470" s="158" t="s">
        <v>283</v>
      </c>
      <c r="Z470" s="147"/>
      <c r="AA470" s="147"/>
      <c r="AB470" s="147"/>
      <c r="AC470" s="147"/>
      <c r="AD470" s="147"/>
      <c r="AE470" s="147"/>
      <c r="AF470" s="147"/>
      <c r="AG470" s="147" t="s">
        <v>284</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2" x14ac:dyDescent="0.2">
      <c r="A471" s="154"/>
      <c r="B471" s="155"/>
      <c r="C471" s="189" t="s">
        <v>749</v>
      </c>
      <c r="D471" s="160"/>
      <c r="E471" s="161"/>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288</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3" x14ac:dyDescent="0.2">
      <c r="A472" s="154"/>
      <c r="B472" s="155"/>
      <c r="C472" s="189" t="s">
        <v>741</v>
      </c>
      <c r="D472" s="160"/>
      <c r="E472" s="161">
        <v>2</v>
      </c>
      <c r="F472" s="158"/>
      <c r="G472" s="158"/>
      <c r="H472" s="158"/>
      <c r="I472" s="158"/>
      <c r="J472" s="158"/>
      <c r="K472" s="158"/>
      <c r="L472" s="158"/>
      <c r="M472" s="158"/>
      <c r="N472" s="157"/>
      <c r="O472" s="157"/>
      <c r="P472" s="157"/>
      <c r="Q472" s="157"/>
      <c r="R472" s="158"/>
      <c r="S472" s="158"/>
      <c r="T472" s="158"/>
      <c r="U472" s="158"/>
      <c r="V472" s="158"/>
      <c r="W472" s="158"/>
      <c r="X472" s="158"/>
      <c r="Y472" s="158"/>
      <c r="Z472" s="147"/>
      <c r="AA472" s="147"/>
      <c r="AB472" s="147"/>
      <c r="AC472" s="147"/>
      <c r="AD472" s="147"/>
      <c r="AE472" s="147"/>
      <c r="AF472" s="147"/>
      <c r="AG472" s="147" t="s">
        <v>288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72">
        <v>55</v>
      </c>
      <c r="B473" s="173" t="s">
        <v>750</v>
      </c>
      <c r="C473" s="188" t="s">
        <v>751</v>
      </c>
      <c r="D473" s="174" t="s">
        <v>738</v>
      </c>
      <c r="E473" s="175">
        <v>1</v>
      </c>
      <c r="F473" s="176"/>
      <c r="G473" s="177">
        <f>ROUND(E473*F473,2)</f>
        <v>0</v>
      </c>
      <c r="H473" s="176"/>
      <c r="I473" s="177">
        <f>ROUND(E473*H473,2)</f>
        <v>0</v>
      </c>
      <c r="J473" s="176"/>
      <c r="K473" s="177">
        <f>ROUND(E473*J473,2)</f>
        <v>0</v>
      </c>
      <c r="L473" s="177">
        <v>21</v>
      </c>
      <c r="M473" s="177">
        <f>G473*(1+L473/100)</f>
        <v>0</v>
      </c>
      <c r="N473" s="175">
        <v>0</v>
      </c>
      <c r="O473" s="175">
        <f>ROUND(E473*N473,2)</f>
        <v>0</v>
      </c>
      <c r="P473" s="175">
        <v>3.4700000000000002E-2</v>
      </c>
      <c r="Q473" s="175">
        <f>ROUND(E473*P473,2)</f>
        <v>0.03</v>
      </c>
      <c r="R473" s="177" t="s">
        <v>734</v>
      </c>
      <c r="S473" s="177" t="s">
        <v>281</v>
      </c>
      <c r="T473" s="178" t="s">
        <v>281</v>
      </c>
      <c r="U473" s="158">
        <v>0.56899999999999995</v>
      </c>
      <c r="V473" s="158">
        <f>ROUND(E473*U473,2)</f>
        <v>0.56999999999999995</v>
      </c>
      <c r="W473" s="158"/>
      <c r="X473" s="158" t="s">
        <v>282</v>
      </c>
      <c r="Y473" s="158" t="s">
        <v>283</v>
      </c>
      <c r="Z473" s="147"/>
      <c r="AA473" s="147"/>
      <c r="AB473" s="147"/>
      <c r="AC473" s="147"/>
      <c r="AD473" s="147"/>
      <c r="AE473" s="147"/>
      <c r="AF473" s="147"/>
      <c r="AG473" s="147" t="s">
        <v>284</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259" t="s">
        <v>752</v>
      </c>
      <c r="D474" s="260"/>
      <c r="E474" s="260"/>
      <c r="F474" s="260"/>
      <c r="G474" s="260"/>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286</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89" t="s">
        <v>753</v>
      </c>
      <c r="D475" s="160"/>
      <c r="E475" s="161"/>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288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89" t="s">
        <v>740</v>
      </c>
      <c r="D476" s="160"/>
      <c r="E476" s="161">
        <v>1</v>
      </c>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288</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72">
        <v>56</v>
      </c>
      <c r="B477" s="173" t="s">
        <v>754</v>
      </c>
      <c r="C477" s="188" t="s">
        <v>755</v>
      </c>
      <c r="D477" s="174" t="s">
        <v>738</v>
      </c>
      <c r="E477" s="175">
        <v>8</v>
      </c>
      <c r="F477" s="176"/>
      <c r="G477" s="177">
        <f>ROUND(E477*F477,2)</f>
        <v>0</v>
      </c>
      <c r="H477" s="176"/>
      <c r="I477" s="177">
        <f>ROUND(E477*H477,2)</f>
        <v>0</v>
      </c>
      <c r="J477" s="176"/>
      <c r="K477" s="177">
        <f>ROUND(E477*J477,2)</f>
        <v>0</v>
      </c>
      <c r="L477" s="177">
        <v>21</v>
      </c>
      <c r="M477" s="177">
        <f>G477*(1+L477/100)</f>
        <v>0</v>
      </c>
      <c r="N477" s="175">
        <v>0</v>
      </c>
      <c r="O477" s="175">
        <f>ROUND(E477*N477,2)</f>
        <v>0</v>
      </c>
      <c r="P477" s="175">
        <v>1.56E-3</v>
      </c>
      <c r="Q477" s="175">
        <f>ROUND(E477*P477,2)</f>
        <v>0.01</v>
      </c>
      <c r="R477" s="177" t="s">
        <v>734</v>
      </c>
      <c r="S477" s="177" t="s">
        <v>281</v>
      </c>
      <c r="T477" s="178" t="s">
        <v>281</v>
      </c>
      <c r="U477" s="158">
        <v>0.217</v>
      </c>
      <c r="V477" s="158">
        <f>ROUND(E477*U477,2)</f>
        <v>1.74</v>
      </c>
      <c r="W477" s="158"/>
      <c r="X477" s="158" t="s">
        <v>282</v>
      </c>
      <c r="Y477" s="158" t="s">
        <v>283</v>
      </c>
      <c r="Z477" s="147"/>
      <c r="AA477" s="147"/>
      <c r="AB477" s="147"/>
      <c r="AC477" s="147"/>
      <c r="AD477" s="147"/>
      <c r="AE477" s="147"/>
      <c r="AF477" s="147"/>
      <c r="AG477" s="147" t="s">
        <v>284</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189" t="s">
        <v>756</v>
      </c>
      <c r="D478" s="160"/>
      <c r="E478" s="161"/>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89" t="s">
        <v>757</v>
      </c>
      <c r="D479" s="160"/>
      <c r="E479" s="161">
        <v>3</v>
      </c>
      <c r="F479" s="158"/>
      <c r="G479" s="158"/>
      <c r="H479" s="158"/>
      <c r="I479" s="158"/>
      <c r="J479" s="158"/>
      <c r="K479" s="158"/>
      <c r="L479" s="158"/>
      <c r="M479" s="158"/>
      <c r="N479" s="157"/>
      <c r="O479" s="157"/>
      <c r="P479" s="157"/>
      <c r="Q479" s="157"/>
      <c r="R479" s="158"/>
      <c r="S479" s="158"/>
      <c r="T479" s="158"/>
      <c r="U479" s="158"/>
      <c r="V479" s="158"/>
      <c r="W479" s="158"/>
      <c r="X479" s="158"/>
      <c r="Y479" s="158"/>
      <c r="Z479" s="147"/>
      <c r="AA479" s="147"/>
      <c r="AB479" s="147"/>
      <c r="AC479" s="147"/>
      <c r="AD479" s="147"/>
      <c r="AE479" s="147"/>
      <c r="AF479" s="147"/>
      <c r="AG479" s="147" t="s">
        <v>288</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89" t="s">
        <v>758</v>
      </c>
      <c r="D480" s="160"/>
      <c r="E480" s="161">
        <v>5</v>
      </c>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288</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x14ac:dyDescent="0.2">
      <c r="A481" s="165" t="s">
        <v>275</v>
      </c>
      <c r="B481" s="166" t="s">
        <v>215</v>
      </c>
      <c r="C481" s="187" t="s">
        <v>216</v>
      </c>
      <c r="D481" s="167"/>
      <c r="E481" s="168"/>
      <c r="F481" s="169"/>
      <c r="G481" s="169">
        <f>SUMIF(AG482:AG543,"&lt;&gt;NOR",G482:G543)</f>
        <v>0</v>
      </c>
      <c r="H481" s="169"/>
      <c r="I481" s="169">
        <f>SUM(I482:I543)</f>
        <v>0</v>
      </c>
      <c r="J481" s="169"/>
      <c r="K481" s="169">
        <f>SUM(K482:K543)</f>
        <v>0</v>
      </c>
      <c r="L481" s="169"/>
      <c r="M481" s="169">
        <f>SUM(M482:M543)</f>
        <v>0</v>
      </c>
      <c r="N481" s="168"/>
      <c r="O481" s="168">
        <f>SUM(O482:O543)</f>
        <v>0.05</v>
      </c>
      <c r="P481" s="168"/>
      <c r="Q481" s="168">
        <f>SUM(Q482:Q543)</f>
        <v>20.93</v>
      </c>
      <c r="R481" s="169"/>
      <c r="S481" s="169"/>
      <c r="T481" s="170"/>
      <c r="U481" s="164"/>
      <c r="V481" s="164">
        <f>SUM(V482:V543)</f>
        <v>160.66999999999999</v>
      </c>
      <c r="W481" s="164"/>
      <c r="X481" s="164"/>
      <c r="Y481" s="164"/>
      <c r="AG481" t="s">
        <v>276</v>
      </c>
    </row>
    <row r="482" spans="1:60" outlineLevel="1" x14ac:dyDescent="0.2">
      <c r="A482" s="172">
        <v>57</v>
      </c>
      <c r="B482" s="173" t="s">
        <v>759</v>
      </c>
      <c r="C482" s="188" t="s">
        <v>760</v>
      </c>
      <c r="D482" s="174" t="s">
        <v>366</v>
      </c>
      <c r="E482" s="175">
        <v>22</v>
      </c>
      <c r="F482" s="176"/>
      <c r="G482" s="177">
        <f>ROUND(E482*F482,2)</f>
        <v>0</v>
      </c>
      <c r="H482" s="176"/>
      <c r="I482" s="177">
        <f>ROUND(E482*H482,2)</f>
        <v>0</v>
      </c>
      <c r="J482" s="176"/>
      <c r="K482" s="177">
        <f>ROUND(E482*J482,2)</f>
        <v>0</v>
      </c>
      <c r="L482" s="177">
        <v>21</v>
      </c>
      <c r="M482" s="177">
        <f>G482*(1+L482/100)</f>
        <v>0</v>
      </c>
      <c r="N482" s="175">
        <v>0</v>
      </c>
      <c r="O482" s="175">
        <f>ROUND(E482*N482,2)</f>
        <v>0</v>
      </c>
      <c r="P482" s="175">
        <v>0.3</v>
      </c>
      <c r="Q482" s="175">
        <f>ROUND(E482*P482,2)</f>
        <v>6.6</v>
      </c>
      <c r="R482" s="177" t="s">
        <v>761</v>
      </c>
      <c r="S482" s="177" t="s">
        <v>281</v>
      </c>
      <c r="T482" s="178" t="s">
        <v>281</v>
      </c>
      <c r="U482" s="158">
        <v>0.57599999999999996</v>
      </c>
      <c r="V482" s="158">
        <f>ROUND(E482*U482,2)</f>
        <v>12.67</v>
      </c>
      <c r="W482" s="158"/>
      <c r="X482" s="158" t="s">
        <v>282</v>
      </c>
      <c r="Y482" s="158" t="s">
        <v>283</v>
      </c>
      <c r="Z482" s="147"/>
      <c r="AA482" s="147"/>
      <c r="AB482" s="147"/>
      <c r="AC482" s="147"/>
      <c r="AD482" s="147"/>
      <c r="AE482" s="147"/>
      <c r="AF482" s="147"/>
      <c r="AG482" s="147" t="s">
        <v>284</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
      <c r="A483" s="154"/>
      <c r="B483" s="155"/>
      <c r="C483" s="189" t="s">
        <v>762</v>
      </c>
      <c r="D483" s="160"/>
      <c r="E483" s="161"/>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89" t="s">
        <v>763</v>
      </c>
      <c r="D484" s="160"/>
      <c r="E484" s="161"/>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89" t="s">
        <v>764</v>
      </c>
      <c r="D485" s="160"/>
      <c r="E485" s="161">
        <v>22</v>
      </c>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288</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2.5" outlineLevel="1" x14ac:dyDescent="0.2">
      <c r="A486" s="172">
        <v>58</v>
      </c>
      <c r="B486" s="173" t="s">
        <v>765</v>
      </c>
      <c r="C486" s="188" t="s">
        <v>766</v>
      </c>
      <c r="D486" s="174" t="s">
        <v>366</v>
      </c>
      <c r="E486" s="175">
        <v>119.5</v>
      </c>
      <c r="F486" s="176"/>
      <c r="G486" s="177">
        <f>ROUND(E486*F486,2)</f>
        <v>0</v>
      </c>
      <c r="H486" s="176"/>
      <c r="I486" s="177">
        <f>ROUND(E486*H486,2)</f>
        <v>0</v>
      </c>
      <c r="J486" s="176"/>
      <c r="K486" s="177">
        <f>ROUND(E486*J486,2)</f>
        <v>0</v>
      </c>
      <c r="L486" s="177">
        <v>21</v>
      </c>
      <c r="M486" s="177">
        <f>G486*(1+L486/100)</f>
        <v>0</v>
      </c>
      <c r="N486" s="175">
        <v>1.6000000000000001E-4</v>
      </c>
      <c r="O486" s="175">
        <f>ROUND(E486*N486,2)</f>
        <v>0.02</v>
      </c>
      <c r="P486" s="175">
        <v>6.6E-3</v>
      </c>
      <c r="Q486" s="175">
        <f>ROUND(E486*P486,2)</f>
        <v>0.79</v>
      </c>
      <c r="R486" s="177" t="s">
        <v>761</v>
      </c>
      <c r="S486" s="177" t="s">
        <v>281</v>
      </c>
      <c r="T486" s="178" t="s">
        <v>281</v>
      </c>
      <c r="U486" s="158">
        <v>0.27043</v>
      </c>
      <c r="V486" s="158">
        <f>ROUND(E486*U486,2)</f>
        <v>32.32</v>
      </c>
      <c r="W486" s="158"/>
      <c r="X486" s="158" t="s">
        <v>282</v>
      </c>
      <c r="Y486" s="158" t="s">
        <v>283</v>
      </c>
      <c r="Z486" s="147"/>
      <c r="AA486" s="147"/>
      <c r="AB486" s="147"/>
      <c r="AC486" s="147"/>
      <c r="AD486" s="147"/>
      <c r="AE486" s="147"/>
      <c r="AF486" s="147"/>
      <c r="AG486" s="147" t="s">
        <v>284</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189" t="s">
        <v>767</v>
      </c>
      <c r="D487" s="160"/>
      <c r="E487" s="161"/>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89" t="s">
        <v>768</v>
      </c>
      <c r="D488" s="160"/>
      <c r="E488" s="161">
        <v>12</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89" t="s">
        <v>769</v>
      </c>
      <c r="D489" s="160"/>
      <c r="E489" s="161">
        <v>107.5</v>
      </c>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288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ht="22.5" outlineLevel="1" x14ac:dyDescent="0.2">
      <c r="A490" s="172">
        <v>59</v>
      </c>
      <c r="B490" s="173" t="s">
        <v>770</v>
      </c>
      <c r="C490" s="188" t="s">
        <v>771</v>
      </c>
      <c r="D490" s="174" t="s">
        <v>366</v>
      </c>
      <c r="E490" s="175">
        <v>2.8</v>
      </c>
      <c r="F490" s="176"/>
      <c r="G490" s="177">
        <f>ROUND(E490*F490,2)</f>
        <v>0</v>
      </c>
      <c r="H490" s="176"/>
      <c r="I490" s="177">
        <f>ROUND(E490*H490,2)</f>
        <v>0</v>
      </c>
      <c r="J490" s="176"/>
      <c r="K490" s="177">
        <f>ROUND(E490*J490,2)</f>
        <v>0</v>
      </c>
      <c r="L490" s="177">
        <v>21</v>
      </c>
      <c r="M490" s="177">
        <f>G490*(1+L490/100)</f>
        <v>0</v>
      </c>
      <c r="N490" s="175">
        <v>1.6000000000000001E-4</v>
      </c>
      <c r="O490" s="175">
        <f>ROUND(E490*N490,2)</f>
        <v>0</v>
      </c>
      <c r="P490" s="175">
        <v>1.2319999999999999E-2</v>
      </c>
      <c r="Q490" s="175">
        <f>ROUND(E490*P490,2)</f>
        <v>0.03</v>
      </c>
      <c r="R490" s="177" t="s">
        <v>761</v>
      </c>
      <c r="S490" s="177" t="s">
        <v>281</v>
      </c>
      <c r="T490" s="178" t="s">
        <v>281</v>
      </c>
      <c r="U490" s="158">
        <v>0.33815000000000001</v>
      </c>
      <c r="V490" s="158">
        <f>ROUND(E490*U490,2)</f>
        <v>0.95</v>
      </c>
      <c r="W490" s="158"/>
      <c r="X490" s="158" t="s">
        <v>282</v>
      </c>
      <c r="Y490" s="158" t="s">
        <v>283</v>
      </c>
      <c r="Z490" s="147"/>
      <c r="AA490" s="147"/>
      <c r="AB490" s="147"/>
      <c r="AC490" s="147"/>
      <c r="AD490" s="147"/>
      <c r="AE490" s="147"/>
      <c r="AF490" s="147"/>
      <c r="AG490" s="147" t="s">
        <v>284</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89" t="s">
        <v>767</v>
      </c>
      <c r="D491" s="160"/>
      <c r="E491" s="161"/>
      <c r="F491" s="158"/>
      <c r="G491" s="158"/>
      <c r="H491" s="158"/>
      <c r="I491" s="158"/>
      <c r="J491" s="158"/>
      <c r="K491" s="158"/>
      <c r="L491" s="158"/>
      <c r="M491" s="158"/>
      <c r="N491" s="157"/>
      <c r="O491" s="157"/>
      <c r="P491" s="157"/>
      <c r="Q491" s="157"/>
      <c r="R491" s="158"/>
      <c r="S491" s="158"/>
      <c r="T491" s="158"/>
      <c r="U491" s="158"/>
      <c r="V491" s="158"/>
      <c r="W491" s="158"/>
      <c r="X491" s="158"/>
      <c r="Y491" s="158"/>
      <c r="Z491" s="147"/>
      <c r="AA491" s="147"/>
      <c r="AB491" s="147"/>
      <c r="AC491" s="147"/>
      <c r="AD491" s="147"/>
      <c r="AE491" s="147"/>
      <c r="AF491" s="147"/>
      <c r="AG491" s="147" t="s">
        <v>288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89" t="s">
        <v>772</v>
      </c>
      <c r="D492" s="160"/>
      <c r="E492" s="161">
        <v>2.8</v>
      </c>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2.5" outlineLevel="1" x14ac:dyDescent="0.2">
      <c r="A493" s="172">
        <v>60</v>
      </c>
      <c r="B493" s="173" t="s">
        <v>773</v>
      </c>
      <c r="C493" s="188" t="s">
        <v>774</v>
      </c>
      <c r="D493" s="174" t="s">
        <v>366</v>
      </c>
      <c r="E493" s="175">
        <v>22.5</v>
      </c>
      <c r="F493" s="176"/>
      <c r="G493" s="177">
        <f>ROUND(E493*F493,2)</f>
        <v>0</v>
      </c>
      <c r="H493" s="176"/>
      <c r="I493" s="177">
        <f>ROUND(E493*H493,2)</f>
        <v>0</v>
      </c>
      <c r="J493" s="176"/>
      <c r="K493" s="177">
        <f>ROUND(E493*J493,2)</f>
        <v>0</v>
      </c>
      <c r="L493" s="177">
        <v>21</v>
      </c>
      <c r="M493" s="177">
        <f>G493*(1+L493/100)</f>
        <v>0</v>
      </c>
      <c r="N493" s="175">
        <v>1.6000000000000001E-4</v>
      </c>
      <c r="O493" s="175">
        <f>ROUND(E493*N493,2)</f>
        <v>0</v>
      </c>
      <c r="P493" s="175">
        <v>1.2319999999999999E-2</v>
      </c>
      <c r="Q493" s="175">
        <f>ROUND(E493*P493,2)</f>
        <v>0.28000000000000003</v>
      </c>
      <c r="R493" s="177" t="s">
        <v>761</v>
      </c>
      <c r="S493" s="177" t="s">
        <v>281</v>
      </c>
      <c r="T493" s="178" t="s">
        <v>281</v>
      </c>
      <c r="U493" s="158">
        <v>0.27779999999999999</v>
      </c>
      <c r="V493" s="158">
        <f>ROUND(E493*U493,2)</f>
        <v>6.25</v>
      </c>
      <c r="W493" s="158"/>
      <c r="X493" s="158" t="s">
        <v>282</v>
      </c>
      <c r="Y493" s="158" t="s">
        <v>283</v>
      </c>
      <c r="Z493" s="147"/>
      <c r="AA493" s="147"/>
      <c r="AB493" s="147"/>
      <c r="AC493" s="147"/>
      <c r="AD493" s="147"/>
      <c r="AE493" s="147"/>
      <c r="AF493" s="147"/>
      <c r="AG493" s="147" t="s">
        <v>284</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89" t="s">
        <v>767</v>
      </c>
      <c r="D494" s="160"/>
      <c r="E494" s="161"/>
      <c r="F494" s="158"/>
      <c r="G494" s="158"/>
      <c r="H494" s="158"/>
      <c r="I494" s="158"/>
      <c r="J494" s="158"/>
      <c r="K494" s="158"/>
      <c r="L494" s="158"/>
      <c r="M494" s="158"/>
      <c r="N494" s="157"/>
      <c r="O494" s="157"/>
      <c r="P494" s="157"/>
      <c r="Q494" s="157"/>
      <c r="R494" s="158"/>
      <c r="S494" s="158"/>
      <c r="T494" s="158"/>
      <c r="U494" s="158"/>
      <c r="V494" s="158"/>
      <c r="W494" s="158"/>
      <c r="X494" s="158"/>
      <c r="Y494" s="158"/>
      <c r="Z494" s="147"/>
      <c r="AA494" s="147"/>
      <c r="AB494" s="147"/>
      <c r="AC494" s="147"/>
      <c r="AD494" s="147"/>
      <c r="AE494" s="147"/>
      <c r="AF494" s="147"/>
      <c r="AG494" s="147" t="s">
        <v>288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89" t="s">
        <v>775</v>
      </c>
      <c r="D495" s="160"/>
      <c r="E495" s="161">
        <v>22.5</v>
      </c>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2.5" outlineLevel="1" x14ac:dyDescent="0.2">
      <c r="A496" s="172">
        <v>61</v>
      </c>
      <c r="B496" s="173" t="s">
        <v>776</v>
      </c>
      <c r="C496" s="188" t="s">
        <v>777</v>
      </c>
      <c r="D496" s="174" t="s">
        <v>366</v>
      </c>
      <c r="E496" s="175">
        <v>7.6</v>
      </c>
      <c r="F496" s="176"/>
      <c r="G496" s="177">
        <f>ROUND(E496*F496,2)</f>
        <v>0</v>
      </c>
      <c r="H496" s="176"/>
      <c r="I496" s="177">
        <f>ROUND(E496*H496,2)</f>
        <v>0</v>
      </c>
      <c r="J496" s="176"/>
      <c r="K496" s="177">
        <f>ROUND(E496*J496,2)</f>
        <v>0</v>
      </c>
      <c r="L496" s="177">
        <v>21</v>
      </c>
      <c r="M496" s="177">
        <f>G496*(1+L496/100)</f>
        <v>0</v>
      </c>
      <c r="N496" s="175">
        <v>1.6000000000000001E-4</v>
      </c>
      <c r="O496" s="175">
        <f>ROUND(E496*N496,2)</f>
        <v>0</v>
      </c>
      <c r="P496" s="175">
        <v>1.584E-2</v>
      </c>
      <c r="Q496" s="175">
        <f>ROUND(E496*P496,2)</f>
        <v>0.12</v>
      </c>
      <c r="R496" s="177" t="s">
        <v>761</v>
      </c>
      <c r="S496" s="177" t="s">
        <v>281</v>
      </c>
      <c r="T496" s="178" t="s">
        <v>281</v>
      </c>
      <c r="U496" s="158">
        <v>0.36980000000000002</v>
      </c>
      <c r="V496" s="158">
        <f>ROUND(E496*U496,2)</f>
        <v>2.81</v>
      </c>
      <c r="W496" s="158"/>
      <c r="X496" s="158" t="s">
        <v>282</v>
      </c>
      <c r="Y496" s="158" t="s">
        <v>283</v>
      </c>
      <c r="Z496" s="147"/>
      <c r="AA496" s="147"/>
      <c r="AB496" s="147"/>
      <c r="AC496" s="147"/>
      <c r="AD496" s="147"/>
      <c r="AE496" s="147"/>
      <c r="AF496" s="147"/>
      <c r="AG496" s="147" t="s">
        <v>284</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
      <c r="A497" s="154"/>
      <c r="B497" s="155"/>
      <c r="C497" s="189" t="s">
        <v>767</v>
      </c>
      <c r="D497" s="160"/>
      <c r="E497" s="161"/>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288</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89" t="s">
        <v>778</v>
      </c>
      <c r="D498" s="160"/>
      <c r="E498" s="161">
        <v>7.6</v>
      </c>
      <c r="F498" s="158"/>
      <c r="G498" s="158"/>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2.5" outlineLevel="1" x14ac:dyDescent="0.2">
      <c r="A499" s="172">
        <v>62</v>
      </c>
      <c r="B499" s="173" t="s">
        <v>779</v>
      </c>
      <c r="C499" s="188" t="s">
        <v>780</v>
      </c>
      <c r="D499" s="174" t="s">
        <v>366</v>
      </c>
      <c r="E499" s="175">
        <v>7</v>
      </c>
      <c r="F499" s="176"/>
      <c r="G499" s="177">
        <f>ROUND(E499*F499,2)</f>
        <v>0</v>
      </c>
      <c r="H499" s="176"/>
      <c r="I499" s="177">
        <f>ROUND(E499*H499,2)</f>
        <v>0</v>
      </c>
      <c r="J499" s="176"/>
      <c r="K499" s="177">
        <f>ROUND(E499*J499,2)</f>
        <v>0</v>
      </c>
      <c r="L499" s="177">
        <v>21</v>
      </c>
      <c r="M499" s="177">
        <f>G499*(1+L499/100)</f>
        <v>0</v>
      </c>
      <c r="N499" s="175">
        <v>1.6000000000000001E-4</v>
      </c>
      <c r="O499" s="175">
        <f>ROUND(E499*N499,2)</f>
        <v>0</v>
      </c>
      <c r="P499" s="175">
        <v>2.4750000000000001E-2</v>
      </c>
      <c r="Q499" s="175">
        <f>ROUND(E499*P499,2)</f>
        <v>0.17</v>
      </c>
      <c r="R499" s="177" t="s">
        <v>761</v>
      </c>
      <c r="S499" s="177" t="s">
        <v>281</v>
      </c>
      <c r="T499" s="178" t="s">
        <v>281</v>
      </c>
      <c r="U499" s="158">
        <v>0.35880000000000001</v>
      </c>
      <c r="V499" s="158">
        <f>ROUND(E499*U499,2)</f>
        <v>2.5099999999999998</v>
      </c>
      <c r="W499" s="158"/>
      <c r="X499" s="158" t="s">
        <v>282</v>
      </c>
      <c r="Y499" s="158" t="s">
        <v>283</v>
      </c>
      <c r="Z499" s="147"/>
      <c r="AA499" s="147"/>
      <c r="AB499" s="147"/>
      <c r="AC499" s="147"/>
      <c r="AD499" s="147"/>
      <c r="AE499" s="147"/>
      <c r="AF499" s="147"/>
      <c r="AG499" s="147" t="s">
        <v>284</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
      <c r="A500" s="154"/>
      <c r="B500" s="155"/>
      <c r="C500" s="189" t="s">
        <v>767</v>
      </c>
      <c r="D500" s="160"/>
      <c r="E500" s="161"/>
      <c r="F500" s="158"/>
      <c r="G500" s="158"/>
      <c r="H500" s="158"/>
      <c r="I500" s="158"/>
      <c r="J500" s="158"/>
      <c r="K500" s="158"/>
      <c r="L500" s="158"/>
      <c r="M500" s="158"/>
      <c r="N500" s="157"/>
      <c r="O500" s="157"/>
      <c r="P500" s="157"/>
      <c r="Q500" s="157"/>
      <c r="R500" s="158"/>
      <c r="S500" s="158"/>
      <c r="T500" s="158"/>
      <c r="U500" s="158"/>
      <c r="V500" s="158"/>
      <c r="W500" s="158"/>
      <c r="X500" s="158"/>
      <c r="Y500" s="158"/>
      <c r="Z500" s="147"/>
      <c r="AA500" s="147"/>
      <c r="AB500" s="147"/>
      <c r="AC500" s="147"/>
      <c r="AD500" s="147"/>
      <c r="AE500" s="147"/>
      <c r="AF500" s="147"/>
      <c r="AG500" s="147" t="s">
        <v>288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
      <c r="A501" s="154"/>
      <c r="B501" s="155"/>
      <c r="C501" s="189" t="s">
        <v>781</v>
      </c>
      <c r="D501" s="160"/>
      <c r="E501" s="161">
        <v>7</v>
      </c>
      <c r="F501" s="158"/>
      <c r="G501" s="158"/>
      <c r="H501" s="158"/>
      <c r="I501" s="158"/>
      <c r="J501" s="158"/>
      <c r="K501" s="158"/>
      <c r="L501" s="158"/>
      <c r="M501" s="158"/>
      <c r="N501" s="157"/>
      <c r="O501" s="157"/>
      <c r="P501" s="157"/>
      <c r="Q501" s="157"/>
      <c r="R501" s="158"/>
      <c r="S501" s="158"/>
      <c r="T501" s="158"/>
      <c r="U501" s="158"/>
      <c r="V501" s="158"/>
      <c r="W501" s="158"/>
      <c r="X501" s="158"/>
      <c r="Y501" s="158"/>
      <c r="Z501" s="147"/>
      <c r="AA501" s="147"/>
      <c r="AB501" s="147"/>
      <c r="AC501" s="147"/>
      <c r="AD501" s="147"/>
      <c r="AE501" s="147"/>
      <c r="AF501" s="147"/>
      <c r="AG501" s="147" t="s">
        <v>288</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72">
        <v>63</v>
      </c>
      <c r="B502" s="173" t="s">
        <v>782</v>
      </c>
      <c r="C502" s="188" t="s">
        <v>783</v>
      </c>
      <c r="D502" s="174" t="s">
        <v>366</v>
      </c>
      <c r="E502" s="175">
        <v>24.7</v>
      </c>
      <c r="F502" s="176"/>
      <c r="G502" s="177">
        <f>ROUND(E502*F502,2)</f>
        <v>0</v>
      </c>
      <c r="H502" s="176"/>
      <c r="I502" s="177">
        <f>ROUND(E502*H502,2)</f>
        <v>0</v>
      </c>
      <c r="J502" s="176"/>
      <c r="K502" s="177">
        <f>ROUND(E502*J502,2)</f>
        <v>0</v>
      </c>
      <c r="L502" s="177">
        <v>21</v>
      </c>
      <c r="M502" s="177">
        <f>G502*(1+L502/100)</f>
        <v>0</v>
      </c>
      <c r="N502" s="175">
        <v>1.6000000000000001E-4</v>
      </c>
      <c r="O502" s="175">
        <f>ROUND(E502*N502,2)</f>
        <v>0</v>
      </c>
      <c r="P502" s="175">
        <v>2.4750000000000001E-2</v>
      </c>
      <c r="Q502" s="175">
        <f>ROUND(E502*P502,2)</f>
        <v>0.61</v>
      </c>
      <c r="R502" s="177" t="s">
        <v>761</v>
      </c>
      <c r="S502" s="177" t="s">
        <v>281</v>
      </c>
      <c r="T502" s="178" t="s">
        <v>281</v>
      </c>
      <c r="U502" s="158">
        <v>0.32865</v>
      </c>
      <c r="V502" s="158">
        <f>ROUND(E502*U502,2)</f>
        <v>8.1199999999999992</v>
      </c>
      <c r="W502" s="158"/>
      <c r="X502" s="158" t="s">
        <v>282</v>
      </c>
      <c r="Y502" s="158" t="s">
        <v>283</v>
      </c>
      <c r="Z502" s="147"/>
      <c r="AA502" s="147"/>
      <c r="AB502" s="147"/>
      <c r="AC502" s="147"/>
      <c r="AD502" s="147"/>
      <c r="AE502" s="147"/>
      <c r="AF502" s="147"/>
      <c r="AG502" s="147" t="s">
        <v>284</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89" t="s">
        <v>767</v>
      </c>
      <c r="D503" s="160"/>
      <c r="E503" s="161"/>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89" t="s">
        <v>784</v>
      </c>
      <c r="D504" s="160"/>
      <c r="E504" s="161">
        <v>24.7</v>
      </c>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ht="22.5" outlineLevel="1" x14ac:dyDescent="0.2">
      <c r="A505" s="172">
        <v>64</v>
      </c>
      <c r="B505" s="173" t="s">
        <v>785</v>
      </c>
      <c r="C505" s="188" t="s">
        <v>786</v>
      </c>
      <c r="D505" s="174" t="s">
        <v>279</v>
      </c>
      <c r="E505" s="175">
        <v>6.7549999999999999</v>
      </c>
      <c r="F505" s="176"/>
      <c r="G505" s="177">
        <f>ROUND(E505*F505,2)</f>
        <v>0</v>
      </c>
      <c r="H505" s="176"/>
      <c r="I505" s="177">
        <f>ROUND(E505*H505,2)</f>
        <v>0</v>
      </c>
      <c r="J505" s="176"/>
      <c r="K505" s="177">
        <f>ROUND(E505*J505,2)</f>
        <v>0</v>
      </c>
      <c r="L505" s="177">
        <v>21</v>
      </c>
      <c r="M505" s="177">
        <f>G505*(1+L505/100)</f>
        <v>0</v>
      </c>
      <c r="N505" s="175">
        <v>0</v>
      </c>
      <c r="O505" s="175">
        <f>ROUND(E505*N505,2)</f>
        <v>0</v>
      </c>
      <c r="P505" s="175">
        <v>1.4999999999999999E-2</v>
      </c>
      <c r="Q505" s="175">
        <f>ROUND(E505*P505,2)</f>
        <v>0.1</v>
      </c>
      <c r="R505" s="177" t="s">
        <v>761</v>
      </c>
      <c r="S505" s="177" t="s">
        <v>281</v>
      </c>
      <c r="T505" s="178" t="s">
        <v>281</v>
      </c>
      <c r="U505" s="158">
        <v>0.09</v>
      </c>
      <c r="V505" s="158">
        <f>ROUND(E505*U505,2)</f>
        <v>0.61</v>
      </c>
      <c r="W505" s="158"/>
      <c r="X505" s="158" t="s">
        <v>282</v>
      </c>
      <c r="Y505" s="158" t="s">
        <v>283</v>
      </c>
      <c r="Z505" s="147"/>
      <c r="AA505" s="147"/>
      <c r="AB505" s="147"/>
      <c r="AC505" s="147"/>
      <c r="AD505" s="147"/>
      <c r="AE505" s="147"/>
      <c r="AF505" s="147"/>
      <c r="AG505" s="147" t="s">
        <v>284</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189" t="s">
        <v>787</v>
      </c>
      <c r="D506" s="160"/>
      <c r="E506" s="161"/>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288</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89" t="s">
        <v>359</v>
      </c>
      <c r="D507" s="160"/>
      <c r="E507" s="161">
        <v>6.7549999999999999</v>
      </c>
      <c r="F507" s="158"/>
      <c r="G507" s="158"/>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288</v>
      </c>
      <c r="AH507" s="147">
        <v>5</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ht="22.5" outlineLevel="1" x14ac:dyDescent="0.2">
      <c r="A508" s="172">
        <v>65</v>
      </c>
      <c r="B508" s="173" t="s">
        <v>788</v>
      </c>
      <c r="C508" s="188" t="s">
        <v>789</v>
      </c>
      <c r="D508" s="174" t="s">
        <v>279</v>
      </c>
      <c r="E508" s="175">
        <v>269.36</v>
      </c>
      <c r="F508" s="176"/>
      <c r="G508" s="177">
        <f>ROUND(E508*F508,2)</f>
        <v>0</v>
      </c>
      <c r="H508" s="176"/>
      <c r="I508" s="177">
        <f>ROUND(E508*H508,2)</f>
        <v>0</v>
      </c>
      <c r="J508" s="176"/>
      <c r="K508" s="177">
        <f>ROUND(E508*J508,2)</f>
        <v>0</v>
      </c>
      <c r="L508" s="177">
        <v>21</v>
      </c>
      <c r="M508" s="177">
        <f>G508*(1+L508/100)</f>
        <v>0</v>
      </c>
      <c r="N508" s="175">
        <v>0</v>
      </c>
      <c r="O508" s="175">
        <f>ROUND(E508*N508,2)</f>
        <v>0</v>
      </c>
      <c r="P508" s="175">
        <v>7.0000000000000001E-3</v>
      </c>
      <c r="Q508" s="175">
        <f>ROUND(E508*P508,2)</f>
        <v>1.89</v>
      </c>
      <c r="R508" s="177" t="s">
        <v>761</v>
      </c>
      <c r="S508" s="177" t="s">
        <v>281</v>
      </c>
      <c r="T508" s="178" t="s">
        <v>281</v>
      </c>
      <c r="U508" s="158">
        <v>0.06</v>
      </c>
      <c r="V508" s="158">
        <f>ROUND(E508*U508,2)</f>
        <v>16.16</v>
      </c>
      <c r="W508" s="158"/>
      <c r="X508" s="158" t="s">
        <v>282</v>
      </c>
      <c r="Y508" s="158" t="s">
        <v>283</v>
      </c>
      <c r="Z508" s="147"/>
      <c r="AA508" s="147"/>
      <c r="AB508" s="147"/>
      <c r="AC508" s="147"/>
      <c r="AD508" s="147"/>
      <c r="AE508" s="147"/>
      <c r="AF508" s="147"/>
      <c r="AG508" s="147" t="s">
        <v>284</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2" x14ac:dyDescent="0.2">
      <c r="A509" s="154"/>
      <c r="B509" s="155"/>
      <c r="C509" s="189" t="s">
        <v>790</v>
      </c>
      <c r="D509" s="160"/>
      <c r="E509" s="161"/>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288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89" t="s">
        <v>791</v>
      </c>
      <c r="D510" s="160"/>
      <c r="E510" s="161">
        <v>269.36</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288</v>
      </c>
      <c r="AH510" s="147">
        <v>5</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ht="22.5" outlineLevel="1" x14ac:dyDescent="0.2">
      <c r="A511" s="172">
        <v>66</v>
      </c>
      <c r="B511" s="173" t="s">
        <v>792</v>
      </c>
      <c r="C511" s="188" t="s">
        <v>793</v>
      </c>
      <c r="D511" s="174" t="s">
        <v>279</v>
      </c>
      <c r="E511" s="175">
        <v>269.36</v>
      </c>
      <c r="F511" s="176"/>
      <c r="G511" s="177">
        <f>ROUND(E511*F511,2)</f>
        <v>0</v>
      </c>
      <c r="H511" s="176"/>
      <c r="I511" s="177">
        <f>ROUND(E511*H511,2)</f>
        <v>0</v>
      </c>
      <c r="J511" s="176"/>
      <c r="K511" s="177">
        <f>ROUND(E511*J511,2)</f>
        <v>0</v>
      </c>
      <c r="L511" s="177">
        <v>21</v>
      </c>
      <c r="M511" s="177">
        <f>G511*(1+L511/100)</f>
        <v>0</v>
      </c>
      <c r="N511" s="175">
        <v>0</v>
      </c>
      <c r="O511" s="175">
        <f>ROUND(E511*N511,2)</f>
        <v>0</v>
      </c>
      <c r="P511" s="175">
        <v>1.4499999999999999E-3</v>
      </c>
      <c r="Q511" s="175">
        <f>ROUND(E511*P511,2)</f>
        <v>0.39</v>
      </c>
      <c r="R511" s="177" t="s">
        <v>761</v>
      </c>
      <c r="S511" s="177" t="s">
        <v>281</v>
      </c>
      <c r="T511" s="178" t="s">
        <v>281</v>
      </c>
      <c r="U511" s="158">
        <v>0.04</v>
      </c>
      <c r="V511" s="158">
        <f>ROUND(E511*U511,2)</f>
        <v>10.77</v>
      </c>
      <c r="W511" s="158"/>
      <c r="X511" s="158" t="s">
        <v>282</v>
      </c>
      <c r="Y511" s="158" t="s">
        <v>283</v>
      </c>
      <c r="Z511" s="147"/>
      <c r="AA511" s="147"/>
      <c r="AB511" s="147"/>
      <c r="AC511" s="147"/>
      <c r="AD511" s="147"/>
      <c r="AE511" s="147"/>
      <c r="AF511" s="147"/>
      <c r="AG511" s="147" t="s">
        <v>284</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2" x14ac:dyDescent="0.2">
      <c r="A512" s="154"/>
      <c r="B512" s="155"/>
      <c r="C512" s="189" t="s">
        <v>794</v>
      </c>
      <c r="D512" s="160"/>
      <c r="E512" s="161"/>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288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89" t="s">
        <v>791</v>
      </c>
      <c r="D513" s="160"/>
      <c r="E513" s="161">
        <v>269.36</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288</v>
      </c>
      <c r="AH513" s="147">
        <v>5</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72">
        <v>67</v>
      </c>
      <c r="B514" s="173" t="s">
        <v>795</v>
      </c>
      <c r="C514" s="188" t="s">
        <v>796</v>
      </c>
      <c r="D514" s="174" t="s">
        <v>279</v>
      </c>
      <c r="E514" s="175">
        <v>163.41999999999999</v>
      </c>
      <c r="F514" s="176"/>
      <c r="G514" s="177">
        <f>ROUND(E514*F514,2)</f>
        <v>0</v>
      </c>
      <c r="H514" s="176"/>
      <c r="I514" s="177">
        <f>ROUND(E514*H514,2)</f>
        <v>0</v>
      </c>
      <c r="J514" s="176"/>
      <c r="K514" s="177">
        <f>ROUND(E514*J514,2)</f>
        <v>0</v>
      </c>
      <c r="L514" s="177">
        <v>21</v>
      </c>
      <c r="M514" s="177">
        <f>G514*(1+L514/100)</f>
        <v>0</v>
      </c>
      <c r="N514" s="175">
        <v>0</v>
      </c>
      <c r="O514" s="175">
        <f>ROUND(E514*N514,2)</f>
        <v>0</v>
      </c>
      <c r="P514" s="175">
        <v>1.6E-2</v>
      </c>
      <c r="Q514" s="175">
        <f>ROUND(E514*P514,2)</f>
        <v>2.61</v>
      </c>
      <c r="R514" s="177" t="s">
        <v>761</v>
      </c>
      <c r="S514" s="177" t="s">
        <v>281</v>
      </c>
      <c r="T514" s="178" t="s">
        <v>281</v>
      </c>
      <c r="U514" s="158">
        <v>0.14000000000000001</v>
      </c>
      <c r="V514" s="158">
        <f>ROUND(E514*U514,2)</f>
        <v>22.88</v>
      </c>
      <c r="W514" s="158"/>
      <c r="X514" s="158" t="s">
        <v>282</v>
      </c>
      <c r="Y514" s="158" t="s">
        <v>283</v>
      </c>
      <c r="Z514" s="147"/>
      <c r="AA514" s="147"/>
      <c r="AB514" s="147"/>
      <c r="AC514" s="147"/>
      <c r="AD514" s="147"/>
      <c r="AE514" s="147"/>
      <c r="AF514" s="147"/>
      <c r="AG514" s="147" t="s">
        <v>284</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2" x14ac:dyDescent="0.2">
      <c r="A515" s="154"/>
      <c r="B515" s="155"/>
      <c r="C515" s="189" t="s">
        <v>797</v>
      </c>
      <c r="D515" s="160"/>
      <c r="E515" s="161"/>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288</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89" t="s">
        <v>798</v>
      </c>
      <c r="D516" s="160"/>
      <c r="E516" s="161"/>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288</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89" t="s">
        <v>399</v>
      </c>
      <c r="D517" s="160"/>
      <c r="E517" s="161"/>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288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89" t="s">
        <v>799</v>
      </c>
      <c r="D518" s="160"/>
      <c r="E518" s="161">
        <v>17.22</v>
      </c>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288</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89" t="s">
        <v>800</v>
      </c>
      <c r="D519" s="160"/>
      <c r="E519" s="161">
        <v>19.72</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288</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89" t="s">
        <v>801</v>
      </c>
      <c r="D520" s="160"/>
      <c r="E520" s="161">
        <v>54.9</v>
      </c>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288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89" t="s">
        <v>802</v>
      </c>
      <c r="D521" s="160"/>
      <c r="E521" s="161">
        <v>46.62</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288</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89" t="s">
        <v>803</v>
      </c>
      <c r="D522" s="160"/>
      <c r="E522" s="161">
        <v>24.96</v>
      </c>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288</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72">
        <v>68</v>
      </c>
      <c r="B523" s="173" t="s">
        <v>804</v>
      </c>
      <c r="C523" s="188" t="s">
        <v>805</v>
      </c>
      <c r="D523" s="174" t="s">
        <v>279</v>
      </c>
      <c r="E523" s="175">
        <v>21.01</v>
      </c>
      <c r="F523" s="176"/>
      <c r="G523" s="177">
        <f>ROUND(E523*F523,2)</f>
        <v>0</v>
      </c>
      <c r="H523" s="176"/>
      <c r="I523" s="177">
        <f>ROUND(E523*H523,2)</f>
        <v>0</v>
      </c>
      <c r="J523" s="176"/>
      <c r="K523" s="177">
        <f>ROUND(E523*J523,2)</f>
        <v>0</v>
      </c>
      <c r="L523" s="177">
        <v>21</v>
      </c>
      <c r="M523" s="177">
        <f>G523*(1+L523/100)</f>
        <v>0</v>
      </c>
      <c r="N523" s="175">
        <v>0</v>
      </c>
      <c r="O523" s="175">
        <f>ROUND(E523*N523,2)</f>
        <v>0</v>
      </c>
      <c r="P523" s="175">
        <v>1.7999999999999999E-2</v>
      </c>
      <c r="Q523" s="175">
        <f>ROUND(E523*P523,2)</f>
        <v>0.38</v>
      </c>
      <c r="R523" s="177" t="s">
        <v>761</v>
      </c>
      <c r="S523" s="177" t="s">
        <v>281</v>
      </c>
      <c r="T523" s="178" t="s">
        <v>281</v>
      </c>
      <c r="U523" s="158">
        <v>0.19500000000000001</v>
      </c>
      <c r="V523" s="158">
        <f>ROUND(E523*U523,2)</f>
        <v>4.0999999999999996</v>
      </c>
      <c r="W523" s="158"/>
      <c r="X523" s="158" t="s">
        <v>282</v>
      </c>
      <c r="Y523" s="158" t="s">
        <v>283</v>
      </c>
      <c r="Z523" s="147"/>
      <c r="AA523" s="147"/>
      <c r="AB523" s="147"/>
      <c r="AC523" s="147"/>
      <c r="AD523" s="147"/>
      <c r="AE523" s="147"/>
      <c r="AF523" s="147"/>
      <c r="AG523" s="147" t="s">
        <v>284</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2" x14ac:dyDescent="0.2">
      <c r="A524" s="154"/>
      <c r="B524" s="155"/>
      <c r="C524" s="189" t="s">
        <v>797</v>
      </c>
      <c r="D524" s="160"/>
      <c r="E524" s="161"/>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288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89" t="s">
        <v>806</v>
      </c>
      <c r="D525" s="160"/>
      <c r="E525" s="161"/>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288</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89" t="s">
        <v>807</v>
      </c>
      <c r="D526" s="160"/>
      <c r="E526" s="161">
        <v>21.01</v>
      </c>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288</v>
      </c>
      <c r="AH526" s="147">
        <v>5</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72">
        <v>69</v>
      </c>
      <c r="B527" s="173" t="s">
        <v>808</v>
      </c>
      <c r="C527" s="188" t="s">
        <v>809</v>
      </c>
      <c r="D527" s="174" t="s">
        <v>279</v>
      </c>
      <c r="E527" s="175">
        <v>21.01</v>
      </c>
      <c r="F527" s="176"/>
      <c r="G527" s="177">
        <f>ROUND(E527*F527,2)</f>
        <v>0</v>
      </c>
      <c r="H527" s="176"/>
      <c r="I527" s="177">
        <f>ROUND(E527*H527,2)</f>
        <v>0</v>
      </c>
      <c r="J527" s="176"/>
      <c r="K527" s="177">
        <f>ROUND(E527*J527,2)</f>
        <v>0</v>
      </c>
      <c r="L527" s="177">
        <v>21</v>
      </c>
      <c r="M527" s="177">
        <f>G527*(1+L527/100)</f>
        <v>0</v>
      </c>
      <c r="N527" s="175">
        <v>0</v>
      </c>
      <c r="O527" s="175">
        <f>ROUND(E527*N527,2)</f>
        <v>0</v>
      </c>
      <c r="P527" s="175">
        <v>1.4E-2</v>
      </c>
      <c r="Q527" s="175">
        <f>ROUND(E527*P527,2)</f>
        <v>0.28999999999999998</v>
      </c>
      <c r="R527" s="177" t="s">
        <v>761</v>
      </c>
      <c r="S527" s="177" t="s">
        <v>281</v>
      </c>
      <c r="T527" s="178" t="s">
        <v>281</v>
      </c>
      <c r="U527" s="158">
        <v>0.08</v>
      </c>
      <c r="V527" s="158">
        <f>ROUND(E527*U527,2)</f>
        <v>1.68</v>
      </c>
      <c r="W527" s="158"/>
      <c r="X527" s="158" t="s">
        <v>282</v>
      </c>
      <c r="Y527" s="158" t="s">
        <v>283</v>
      </c>
      <c r="Z527" s="147"/>
      <c r="AA527" s="147"/>
      <c r="AB527" s="147"/>
      <c r="AC527" s="147"/>
      <c r="AD527" s="147"/>
      <c r="AE527" s="147"/>
      <c r="AF527" s="147"/>
      <c r="AG527" s="147" t="s">
        <v>284</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2" x14ac:dyDescent="0.2">
      <c r="A528" s="154"/>
      <c r="B528" s="155"/>
      <c r="C528" s="189" t="s">
        <v>810</v>
      </c>
      <c r="D528" s="160"/>
      <c r="E528" s="161"/>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288</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89" t="s">
        <v>806</v>
      </c>
      <c r="D529" s="160"/>
      <c r="E529" s="161"/>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89" t="s">
        <v>807</v>
      </c>
      <c r="D530" s="160"/>
      <c r="E530" s="161">
        <v>21.01</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288</v>
      </c>
      <c r="AH530" s="147">
        <v>5</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72">
        <v>70</v>
      </c>
      <c r="B531" s="173" t="s">
        <v>811</v>
      </c>
      <c r="C531" s="188" t="s">
        <v>812</v>
      </c>
      <c r="D531" s="174" t="s">
        <v>366</v>
      </c>
      <c r="E531" s="175">
        <v>213.16</v>
      </c>
      <c r="F531" s="176"/>
      <c r="G531" s="177">
        <f>ROUND(E531*F531,2)</f>
        <v>0</v>
      </c>
      <c r="H531" s="176"/>
      <c r="I531" s="177">
        <f>ROUND(E531*H531,2)</f>
        <v>0</v>
      </c>
      <c r="J531" s="176"/>
      <c r="K531" s="177">
        <f>ROUND(E531*J531,2)</f>
        <v>0</v>
      </c>
      <c r="L531" s="177">
        <v>21</v>
      </c>
      <c r="M531" s="177">
        <f>G531*(1+L531/100)</f>
        <v>0</v>
      </c>
      <c r="N531" s="175">
        <v>1.6000000000000001E-4</v>
      </c>
      <c r="O531" s="175">
        <f>ROUND(E531*N531,2)</f>
        <v>0.03</v>
      </c>
      <c r="P531" s="175">
        <v>2.5000000000000001E-2</v>
      </c>
      <c r="Q531" s="175">
        <f>ROUND(E531*P531,2)</f>
        <v>5.33</v>
      </c>
      <c r="R531" s="177" t="s">
        <v>761</v>
      </c>
      <c r="S531" s="177" t="s">
        <v>281</v>
      </c>
      <c r="T531" s="178" t="s">
        <v>281</v>
      </c>
      <c r="U531" s="158">
        <v>0.156</v>
      </c>
      <c r="V531" s="158">
        <f>ROUND(E531*U531,2)</f>
        <v>33.25</v>
      </c>
      <c r="W531" s="158"/>
      <c r="X531" s="158" t="s">
        <v>282</v>
      </c>
      <c r="Y531" s="158" t="s">
        <v>283</v>
      </c>
      <c r="Z531" s="147"/>
      <c r="AA531" s="147"/>
      <c r="AB531" s="147"/>
      <c r="AC531" s="147"/>
      <c r="AD531" s="147"/>
      <c r="AE531" s="147"/>
      <c r="AF531" s="147"/>
      <c r="AG531" s="147" t="s">
        <v>284</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
      <c r="A532" s="154"/>
      <c r="B532" s="155"/>
      <c r="C532" s="189" t="s">
        <v>813</v>
      </c>
      <c r="D532" s="160"/>
      <c r="E532" s="161"/>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288</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89" t="s">
        <v>439</v>
      </c>
      <c r="D533" s="160"/>
      <c r="E533" s="161"/>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288</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89" t="s">
        <v>814</v>
      </c>
      <c r="D534" s="160"/>
      <c r="E534" s="161">
        <v>32.9</v>
      </c>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89" t="s">
        <v>815</v>
      </c>
      <c r="D535" s="160"/>
      <c r="E535" s="161">
        <v>31.5</v>
      </c>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89" t="s">
        <v>816</v>
      </c>
      <c r="D536" s="160"/>
      <c r="E536" s="161">
        <v>94.4</v>
      </c>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288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89" t="s">
        <v>817</v>
      </c>
      <c r="D537" s="160"/>
      <c r="E537" s="161">
        <v>54.36</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288</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72">
        <v>71</v>
      </c>
      <c r="B538" s="173" t="s">
        <v>818</v>
      </c>
      <c r="C538" s="188" t="s">
        <v>819</v>
      </c>
      <c r="D538" s="174" t="s">
        <v>279</v>
      </c>
      <c r="E538" s="175">
        <v>21.01</v>
      </c>
      <c r="F538" s="176"/>
      <c r="G538" s="177">
        <f>ROUND(E538*F538,2)</f>
        <v>0</v>
      </c>
      <c r="H538" s="176"/>
      <c r="I538" s="177">
        <f>ROUND(E538*H538,2)</f>
        <v>0</v>
      </c>
      <c r="J538" s="176"/>
      <c r="K538" s="177">
        <f>ROUND(E538*J538,2)</f>
        <v>0</v>
      </c>
      <c r="L538" s="177">
        <v>21</v>
      </c>
      <c r="M538" s="177">
        <f>G538*(1+L538/100)</f>
        <v>0</v>
      </c>
      <c r="N538" s="175">
        <v>1.6000000000000001E-4</v>
      </c>
      <c r="O538" s="175">
        <f>ROUND(E538*N538,2)</f>
        <v>0</v>
      </c>
      <c r="P538" s="175">
        <v>6.4000000000000001E-2</v>
      </c>
      <c r="Q538" s="175">
        <f>ROUND(E538*P538,2)</f>
        <v>1.34</v>
      </c>
      <c r="R538" s="177" t="s">
        <v>761</v>
      </c>
      <c r="S538" s="177" t="s">
        <v>281</v>
      </c>
      <c r="T538" s="178" t="s">
        <v>281</v>
      </c>
      <c r="U538" s="158">
        <v>0.26600000000000001</v>
      </c>
      <c r="V538" s="158">
        <f>ROUND(E538*U538,2)</f>
        <v>5.59</v>
      </c>
      <c r="W538" s="158"/>
      <c r="X538" s="158" t="s">
        <v>282</v>
      </c>
      <c r="Y538" s="158" t="s">
        <v>283</v>
      </c>
      <c r="Z538" s="147"/>
      <c r="AA538" s="147"/>
      <c r="AB538" s="147"/>
      <c r="AC538" s="147"/>
      <c r="AD538" s="147"/>
      <c r="AE538" s="147"/>
      <c r="AF538" s="147"/>
      <c r="AG538" s="147" t="s">
        <v>284</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
      <c r="A539" s="154"/>
      <c r="B539" s="155"/>
      <c r="C539" s="189" t="s">
        <v>820</v>
      </c>
      <c r="D539" s="160"/>
      <c r="E539" s="161"/>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89" t="s">
        <v>406</v>
      </c>
      <c r="D540" s="160"/>
      <c r="E540" s="161"/>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89" t="s">
        <v>821</v>
      </c>
      <c r="D541" s="160"/>
      <c r="E541" s="161">
        <v>13.44</v>
      </c>
      <c r="F541" s="158"/>
      <c r="G541" s="158"/>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89" t="s">
        <v>822</v>
      </c>
      <c r="D542" s="160"/>
      <c r="E542" s="161">
        <v>2.67</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288</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89" t="s">
        <v>823</v>
      </c>
      <c r="D543" s="160"/>
      <c r="E543" s="161">
        <v>4.9000000000000004</v>
      </c>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288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x14ac:dyDescent="0.2">
      <c r="A544" s="165" t="s">
        <v>275</v>
      </c>
      <c r="B544" s="166" t="s">
        <v>217</v>
      </c>
      <c r="C544" s="187" t="s">
        <v>218</v>
      </c>
      <c r="D544" s="167"/>
      <c r="E544" s="168"/>
      <c r="F544" s="169"/>
      <c r="G544" s="169">
        <f>SUMIF(AG545:AG559,"&lt;&gt;NOR",G545:G559)</f>
        <v>0</v>
      </c>
      <c r="H544" s="169"/>
      <c r="I544" s="169">
        <f>SUM(I545:I559)</f>
        <v>0</v>
      </c>
      <c r="J544" s="169"/>
      <c r="K544" s="169">
        <f>SUM(K545:K559)</f>
        <v>0</v>
      </c>
      <c r="L544" s="169"/>
      <c r="M544" s="169">
        <f>SUM(M545:M559)</f>
        <v>0</v>
      </c>
      <c r="N544" s="168"/>
      <c r="O544" s="168">
        <f>SUM(O545:O559)</f>
        <v>0</v>
      </c>
      <c r="P544" s="168"/>
      <c r="Q544" s="168">
        <f>SUM(Q545:Q559)</f>
        <v>0.57000000000000006</v>
      </c>
      <c r="R544" s="169"/>
      <c r="S544" s="169"/>
      <c r="T544" s="170"/>
      <c r="U544" s="164"/>
      <c r="V544" s="164">
        <f>SUM(V545:V559)</f>
        <v>13.49</v>
      </c>
      <c r="W544" s="164"/>
      <c r="X544" s="164"/>
      <c r="Y544" s="164"/>
      <c r="AG544" t="s">
        <v>276</v>
      </c>
    </row>
    <row r="545" spans="1:60" outlineLevel="1" x14ac:dyDescent="0.2">
      <c r="A545" s="172">
        <v>72</v>
      </c>
      <c r="B545" s="173" t="s">
        <v>824</v>
      </c>
      <c r="C545" s="188" t="s">
        <v>825</v>
      </c>
      <c r="D545" s="174" t="s">
        <v>279</v>
      </c>
      <c r="E545" s="175">
        <v>6.7549999999999999</v>
      </c>
      <c r="F545" s="176"/>
      <c r="G545" s="177">
        <f>ROUND(E545*F545,2)</f>
        <v>0</v>
      </c>
      <c r="H545" s="176"/>
      <c r="I545" s="177">
        <f>ROUND(E545*H545,2)</f>
        <v>0</v>
      </c>
      <c r="J545" s="176"/>
      <c r="K545" s="177">
        <f>ROUND(E545*J545,2)</f>
        <v>0</v>
      </c>
      <c r="L545" s="177">
        <v>21</v>
      </c>
      <c r="M545" s="177">
        <f>G545*(1+L545/100)</f>
        <v>0</v>
      </c>
      <c r="N545" s="175">
        <v>0</v>
      </c>
      <c r="O545" s="175">
        <f>ROUND(E545*N545,2)</f>
        <v>0</v>
      </c>
      <c r="P545" s="175">
        <v>7.3200000000000001E-3</v>
      </c>
      <c r="Q545" s="175">
        <f>ROUND(E545*P545,2)</f>
        <v>0.05</v>
      </c>
      <c r="R545" s="177" t="s">
        <v>826</v>
      </c>
      <c r="S545" s="177" t="s">
        <v>281</v>
      </c>
      <c r="T545" s="178" t="s">
        <v>281</v>
      </c>
      <c r="U545" s="158">
        <v>0.115</v>
      </c>
      <c r="V545" s="158">
        <f>ROUND(E545*U545,2)</f>
        <v>0.78</v>
      </c>
      <c r="W545" s="158"/>
      <c r="X545" s="158" t="s">
        <v>282</v>
      </c>
      <c r="Y545" s="158" t="s">
        <v>283</v>
      </c>
      <c r="Z545" s="147"/>
      <c r="AA545" s="147"/>
      <c r="AB545" s="147"/>
      <c r="AC545" s="147"/>
      <c r="AD545" s="147"/>
      <c r="AE545" s="147"/>
      <c r="AF545" s="147"/>
      <c r="AG545" s="147" t="s">
        <v>284</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2" x14ac:dyDescent="0.2">
      <c r="A546" s="154"/>
      <c r="B546" s="155"/>
      <c r="C546" s="189" t="s">
        <v>827</v>
      </c>
      <c r="D546" s="160"/>
      <c r="E546" s="161"/>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89" t="s">
        <v>828</v>
      </c>
      <c r="D547" s="160"/>
      <c r="E547" s="161">
        <v>6.7549999999999999</v>
      </c>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288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72">
        <v>73</v>
      </c>
      <c r="B548" s="173" t="s">
        <v>829</v>
      </c>
      <c r="C548" s="188" t="s">
        <v>830</v>
      </c>
      <c r="D548" s="174" t="s">
        <v>366</v>
      </c>
      <c r="E548" s="175">
        <v>60.57</v>
      </c>
      <c r="F548" s="176"/>
      <c r="G548" s="177">
        <f>ROUND(E548*F548,2)</f>
        <v>0</v>
      </c>
      <c r="H548" s="176"/>
      <c r="I548" s="177">
        <f>ROUND(E548*H548,2)</f>
        <v>0</v>
      </c>
      <c r="J548" s="176"/>
      <c r="K548" s="177">
        <f>ROUND(E548*J548,2)</f>
        <v>0</v>
      </c>
      <c r="L548" s="177">
        <v>21</v>
      </c>
      <c r="M548" s="177">
        <f>G548*(1+L548/100)</f>
        <v>0</v>
      </c>
      <c r="N548" s="175">
        <v>0</v>
      </c>
      <c r="O548" s="175">
        <f>ROUND(E548*N548,2)</f>
        <v>0</v>
      </c>
      <c r="P548" s="175">
        <v>3.2599999999999999E-3</v>
      </c>
      <c r="Q548" s="175">
        <f>ROUND(E548*P548,2)</f>
        <v>0.2</v>
      </c>
      <c r="R548" s="177" t="s">
        <v>826</v>
      </c>
      <c r="S548" s="177" t="s">
        <v>281</v>
      </c>
      <c r="T548" s="178" t="s">
        <v>281</v>
      </c>
      <c r="U548" s="158">
        <v>5.7500000000000002E-2</v>
      </c>
      <c r="V548" s="158">
        <f>ROUND(E548*U548,2)</f>
        <v>3.48</v>
      </c>
      <c r="W548" s="158"/>
      <c r="X548" s="158" t="s">
        <v>282</v>
      </c>
      <c r="Y548" s="158" t="s">
        <v>283</v>
      </c>
      <c r="Z548" s="147"/>
      <c r="AA548" s="147"/>
      <c r="AB548" s="147"/>
      <c r="AC548" s="147"/>
      <c r="AD548" s="147"/>
      <c r="AE548" s="147"/>
      <c r="AF548" s="147"/>
      <c r="AG548" s="147" t="s">
        <v>284</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2" x14ac:dyDescent="0.2">
      <c r="A549" s="154"/>
      <c r="B549" s="155"/>
      <c r="C549" s="189" t="s">
        <v>831</v>
      </c>
      <c r="D549" s="160"/>
      <c r="E549" s="161"/>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288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89" t="s">
        <v>832</v>
      </c>
      <c r="D550" s="160"/>
      <c r="E550" s="161">
        <v>60.57</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288</v>
      </c>
      <c r="AH550" s="147">
        <v>5</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72">
        <v>74</v>
      </c>
      <c r="B551" s="173" t="s">
        <v>833</v>
      </c>
      <c r="C551" s="188" t="s">
        <v>834</v>
      </c>
      <c r="D551" s="174" t="s">
        <v>366</v>
      </c>
      <c r="E551" s="175">
        <v>60.57</v>
      </c>
      <c r="F551" s="176"/>
      <c r="G551" s="177">
        <f>ROUND(E551*F551,2)</f>
        <v>0</v>
      </c>
      <c r="H551" s="176"/>
      <c r="I551" s="177">
        <f>ROUND(E551*H551,2)</f>
        <v>0</v>
      </c>
      <c r="J551" s="176"/>
      <c r="K551" s="177">
        <f>ROUND(E551*J551,2)</f>
        <v>0</v>
      </c>
      <c r="L551" s="177">
        <v>21</v>
      </c>
      <c r="M551" s="177">
        <f>G551*(1+L551/100)</f>
        <v>0</v>
      </c>
      <c r="N551" s="175">
        <v>0</v>
      </c>
      <c r="O551" s="175">
        <f>ROUND(E551*N551,2)</f>
        <v>0</v>
      </c>
      <c r="P551" s="175">
        <v>3.3600000000000001E-3</v>
      </c>
      <c r="Q551" s="175">
        <f>ROUND(E551*P551,2)</f>
        <v>0.2</v>
      </c>
      <c r="R551" s="177" t="s">
        <v>826</v>
      </c>
      <c r="S551" s="177" t="s">
        <v>281</v>
      </c>
      <c r="T551" s="178" t="s">
        <v>281</v>
      </c>
      <c r="U551" s="158">
        <v>6.9000000000000006E-2</v>
      </c>
      <c r="V551" s="158">
        <f>ROUND(E551*U551,2)</f>
        <v>4.18</v>
      </c>
      <c r="W551" s="158"/>
      <c r="X551" s="158" t="s">
        <v>282</v>
      </c>
      <c r="Y551" s="158" t="s">
        <v>283</v>
      </c>
      <c r="Z551" s="147"/>
      <c r="AA551" s="147"/>
      <c r="AB551" s="147"/>
      <c r="AC551" s="147"/>
      <c r="AD551" s="147"/>
      <c r="AE551" s="147"/>
      <c r="AF551" s="147"/>
      <c r="AG551" s="147" t="s">
        <v>284</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
      <c r="A552" s="154"/>
      <c r="B552" s="155"/>
      <c r="C552" s="189" t="s">
        <v>835</v>
      </c>
      <c r="D552" s="160"/>
      <c r="E552" s="161"/>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89" t="s">
        <v>836</v>
      </c>
      <c r="D553" s="160"/>
      <c r="E553" s="161">
        <v>60.57</v>
      </c>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72">
        <v>75</v>
      </c>
      <c r="B554" s="173" t="s">
        <v>837</v>
      </c>
      <c r="C554" s="188" t="s">
        <v>838</v>
      </c>
      <c r="D554" s="174" t="s">
        <v>366</v>
      </c>
      <c r="E554" s="175">
        <v>35.14</v>
      </c>
      <c r="F554" s="176"/>
      <c r="G554" s="177">
        <f>ROUND(E554*F554,2)</f>
        <v>0</v>
      </c>
      <c r="H554" s="176"/>
      <c r="I554" s="177">
        <f>ROUND(E554*H554,2)</f>
        <v>0</v>
      </c>
      <c r="J554" s="176"/>
      <c r="K554" s="177">
        <f>ROUND(E554*J554,2)</f>
        <v>0</v>
      </c>
      <c r="L554" s="177">
        <v>21</v>
      </c>
      <c r="M554" s="177">
        <f>G554*(1+L554/100)</f>
        <v>0</v>
      </c>
      <c r="N554" s="175">
        <v>0</v>
      </c>
      <c r="O554" s="175">
        <f>ROUND(E554*N554,2)</f>
        <v>0</v>
      </c>
      <c r="P554" s="175">
        <v>1.3500000000000001E-3</v>
      </c>
      <c r="Q554" s="175">
        <f>ROUND(E554*P554,2)</f>
        <v>0.05</v>
      </c>
      <c r="R554" s="177" t="s">
        <v>826</v>
      </c>
      <c r="S554" s="177" t="s">
        <v>281</v>
      </c>
      <c r="T554" s="178" t="s">
        <v>281</v>
      </c>
      <c r="U554" s="158">
        <v>9.1999999999999998E-2</v>
      </c>
      <c r="V554" s="158">
        <f>ROUND(E554*U554,2)</f>
        <v>3.23</v>
      </c>
      <c r="W554" s="158"/>
      <c r="X554" s="158" t="s">
        <v>282</v>
      </c>
      <c r="Y554" s="158" t="s">
        <v>283</v>
      </c>
      <c r="Z554" s="147"/>
      <c r="AA554" s="147"/>
      <c r="AB554" s="147"/>
      <c r="AC554" s="147"/>
      <c r="AD554" s="147"/>
      <c r="AE554" s="147"/>
      <c r="AF554" s="147"/>
      <c r="AG554" s="147" t="s">
        <v>284</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89" t="s">
        <v>839</v>
      </c>
      <c r="D555" s="160"/>
      <c r="E555" s="161"/>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89" t="s">
        <v>840</v>
      </c>
      <c r="D556" s="160"/>
      <c r="E556" s="161">
        <v>35.14</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288</v>
      </c>
      <c r="AH556" s="147">
        <v>5</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72">
        <v>76</v>
      </c>
      <c r="B557" s="173" t="s">
        <v>841</v>
      </c>
      <c r="C557" s="188" t="s">
        <v>842</v>
      </c>
      <c r="D557" s="174" t="s">
        <v>366</v>
      </c>
      <c r="E557" s="175">
        <v>31.7</v>
      </c>
      <c r="F557" s="176"/>
      <c r="G557" s="177">
        <f>ROUND(E557*F557,2)</f>
        <v>0</v>
      </c>
      <c r="H557" s="176"/>
      <c r="I557" s="177">
        <f>ROUND(E557*H557,2)</f>
        <v>0</v>
      </c>
      <c r="J557" s="176"/>
      <c r="K557" s="177">
        <f>ROUND(E557*J557,2)</f>
        <v>0</v>
      </c>
      <c r="L557" s="177">
        <v>21</v>
      </c>
      <c r="M557" s="177">
        <f>G557*(1+L557/100)</f>
        <v>0</v>
      </c>
      <c r="N557" s="175">
        <v>0</v>
      </c>
      <c r="O557" s="175">
        <f>ROUND(E557*N557,2)</f>
        <v>0</v>
      </c>
      <c r="P557" s="175">
        <v>2.2599999999999999E-3</v>
      </c>
      <c r="Q557" s="175">
        <f>ROUND(E557*P557,2)</f>
        <v>7.0000000000000007E-2</v>
      </c>
      <c r="R557" s="177" t="s">
        <v>826</v>
      </c>
      <c r="S557" s="177" t="s">
        <v>281</v>
      </c>
      <c r="T557" s="178" t="s">
        <v>281</v>
      </c>
      <c r="U557" s="158">
        <v>5.7500000000000002E-2</v>
      </c>
      <c r="V557" s="158">
        <f>ROUND(E557*U557,2)</f>
        <v>1.82</v>
      </c>
      <c r="W557" s="158"/>
      <c r="X557" s="158" t="s">
        <v>282</v>
      </c>
      <c r="Y557" s="158" t="s">
        <v>283</v>
      </c>
      <c r="Z557" s="147"/>
      <c r="AA557" s="147"/>
      <c r="AB557" s="147"/>
      <c r="AC557" s="147"/>
      <c r="AD557" s="147"/>
      <c r="AE557" s="147"/>
      <c r="AF557" s="147"/>
      <c r="AG557" s="147" t="s">
        <v>284</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189" t="s">
        <v>843</v>
      </c>
      <c r="D558" s="160"/>
      <c r="E558" s="161"/>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288</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89" t="s">
        <v>844</v>
      </c>
      <c r="D559" s="160"/>
      <c r="E559" s="161">
        <v>31.7</v>
      </c>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288</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65" t="s">
        <v>275</v>
      </c>
      <c r="B560" s="166" t="s">
        <v>219</v>
      </c>
      <c r="C560" s="187" t="s">
        <v>220</v>
      </c>
      <c r="D560" s="167"/>
      <c r="E560" s="168"/>
      <c r="F560" s="169"/>
      <c r="G560" s="169">
        <f>SUMIF(AG561:AG570,"&lt;&gt;NOR",G561:G570)</f>
        <v>0</v>
      </c>
      <c r="H560" s="169"/>
      <c r="I560" s="169">
        <f>SUM(I561:I570)</f>
        <v>0</v>
      </c>
      <c r="J560" s="169"/>
      <c r="K560" s="169">
        <f>SUM(K561:K570)</f>
        <v>0</v>
      </c>
      <c r="L560" s="169"/>
      <c r="M560" s="169">
        <f>SUM(M561:M570)</f>
        <v>0</v>
      </c>
      <c r="N560" s="168"/>
      <c r="O560" s="168">
        <f>SUM(O561:O570)</f>
        <v>0</v>
      </c>
      <c r="P560" s="168"/>
      <c r="Q560" s="168">
        <f>SUM(Q561:Q570)</f>
        <v>11.610000000000001</v>
      </c>
      <c r="R560" s="169"/>
      <c r="S560" s="169"/>
      <c r="T560" s="170"/>
      <c r="U560" s="164"/>
      <c r="V560" s="164">
        <f>SUM(V561:V570)</f>
        <v>48.67</v>
      </c>
      <c r="W560" s="164"/>
      <c r="X560" s="164"/>
      <c r="Y560" s="164"/>
      <c r="AG560" t="s">
        <v>276</v>
      </c>
    </row>
    <row r="561" spans="1:60" outlineLevel="1" x14ac:dyDescent="0.2">
      <c r="A561" s="172">
        <v>77</v>
      </c>
      <c r="B561" s="173" t="s">
        <v>845</v>
      </c>
      <c r="C561" s="188" t="s">
        <v>846</v>
      </c>
      <c r="D561" s="174" t="s">
        <v>279</v>
      </c>
      <c r="E561" s="175">
        <v>269.36</v>
      </c>
      <c r="F561" s="176"/>
      <c r="G561" s="177">
        <f>ROUND(E561*F561,2)</f>
        <v>0</v>
      </c>
      <c r="H561" s="176"/>
      <c r="I561" s="177">
        <f>ROUND(E561*H561,2)</f>
        <v>0</v>
      </c>
      <c r="J561" s="176"/>
      <c r="K561" s="177">
        <f>ROUND(E561*J561,2)</f>
        <v>0</v>
      </c>
      <c r="L561" s="177">
        <v>21</v>
      </c>
      <c r="M561" s="177">
        <f>G561*(1+L561/100)</f>
        <v>0</v>
      </c>
      <c r="N561" s="175">
        <v>0</v>
      </c>
      <c r="O561" s="175">
        <f>ROUND(E561*N561,2)</f>
        <v>0</v>
      </c>
      <c r="P561" s="175">
        <v>4.2000000000000003E-2</v>
      </c>
      <c r="Q561" s="175">
        <f>ROUND(E561*P561,2)</f>
        <v>11.31</v>
      </c>
      <c r="R561" s="177" t="s">
        <v>847</v>
      </c>
      <c r="S561" s="177" t="s">
        <v>281</v>
      </c>
      <c r="T561" s="178" t="s">
        <v>281</v>
      </c>
      <c r="U561" s="158">
        <v>0.14199999999999999</v>
      </c>
      <c r="V561" s="158">
        <f>ROUND(E561*U561,2)</f>
        <v>38.25</v>
      </c>
      <c r="W561" s="158"/>
      <c r="X561" s="158" t="s">
        <v>282</v>
      </c>
      <c r="Y561" s="158" t="s">
        <v>283</v>
      </c>
      <c r="Z561" s="147"/>
      <c r="AA561" s="147"/>
      <c r="AB561" s="147"/>
      <c r="AC561" s="147"/>
      <c r="AD561" s="147"/>
      <c r="AE561" s="147"/>
      <c r="AF561" s="147"/>
      <c r="AG561" s="147" t="s">
        <v>284</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89" t="s">
        <v>848</v>
      </c>
      <c r="D562" s="160"/>
      <c r="E562" s="161"/>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89" t="s">
        <v>849</v>
      </c>
      <c r="D563" s="160"/>
      <c r="E563" s="161">
        <v>269.36</v>
      </c>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72">
        <v>78</v>
      </c>
      <c r="B564" s="173" t="s">
        <v>850</v>
      </c>
      <c r="C564" s="188" t="s">
        <v>851</v>
      </c>
      <c r="D564" s="174" t="s">
        <v>366</v>
      </c>
      <c r="E564" s="175">
        <v>28.15</v>
      </c>
      <c r="F564" s="176"/>
      <c r="G564" s="177">
        <f>ROUND(E564*F564,2)</f>
        <v>0</v>
      </c>
      <c r="H564" s="176"/>
      <c r="I564" s="177">
        <f>ROUND(E564*H564,2)</f>
        <v>0</v>
      </c>
      <c r="J564" s="176"/>
      <c r="K564" s="177">
        <f>ROUND(E564*J564,2)</f>
        <v>0</v>
      </c>
      <c r="L564" s="177">
        <v>21</v>
      </c>
      <c r="M564" s="177">
        <f>G564*(1+L564/100)</f>
        <v>0</v>
      </c>
      <c r="N564" s="175">
        <v>0</v>
      </c>
      <c r="O564" s="175">
        <f>ROUND(E564*N564,2)</f>
        <v>0</v>
      </c>
      <c r="P564" s="175">
        <v>8.9300000000000004E-3</v>
      </c>
      <c r="Q564" s="175">
        <f>ROUND(E564*P564,2)</f>
        <v>0.25</v>
      </c>
      <c r="R564" s="177" t="s">
        <v>847</v>
      </c>
      <c r="S564" s="177" t="s">
        <v>281</v>
      </c>
      <c r="T564" s="178" t="s">
        <v>281</v>
      </c>
      <c r="U564" s="158">
        <v>7.5999999999999998E-2</v>
      </c>
      <c r="V564" s="158">
        <f>ROUND(E564*U564,2)</f>
        <v>2.14</v>
      </c>
      <c r="W564" s="158"/>
      <c r="X564" s="158" t="s">
        <v>282</v>
      </c>
      <c r="Y564" s="158" t="s">
        <v>283</v>
      </c>
      <c r="Z564" s="147"/>
      <c r="AA564" s="147"/>
      <c r="AB564" s="147"/>
      <c r="AC564" s="147"/>
      <c r="AD564" s="147"/>
      <c r="AE564" s="147"/>
      <c r="AF564" s="147"/>
      <c r="AG564" s="147" t="s">
        <v>284</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
      <c r="A565" s="154"/>
      <c r="B565" s="155"/>
      <c r="C565" s="189" t="s">
        <v>852</v>
      </c>
      <c r="D565" s="160"/>
      <c r="E565" s="161"/>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288</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89" t="s">
        <v>853</v>
      </c>
      <c r="D566" s="160"/>
      <c r="E566" s="161">
        <v>28.15</v>
      </c>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72">
        <v>79</v>
      </c>
      <c r="B567" s="173" t="s">
        <v>854</v>
      </c>
      <c r="C567" s="188" t="s">
        <v>855</v>
      </c>
      <c r="D567" s="174" t="s">
        <v>279</v>
      </c>
      <c r="E567" s="175">
        <v>276.11500000000001</v>
      </c>
      <c r="F567" s="176"/>
      <c r="G567" s="177">
        <f>ROUND(E567*F567,2)</f>
        <v>0</v>
      </c>
      <c r="H567" s="176"/>
      <c r="I567" s="177">
        <f>ROUND(E567*H567,2)</f>
        <v>0</v>
      </c>
      <c r="J567" s="176"/>
      <c r="K567" s="177">
        <f>ROUND(E567*J567,2)</f>
        <v>0</v>
      </c>
      <c r="L567" s="177">
        <v>21</v>
      </c>
      <c r="M567" s="177">
        <f>G567*(1+L567/100)</f>
        <v>0</v>
      </c>
      <c r="N567" s="175">
        <v>0</v>
      </c>
      <c r="O567" s="175">
        <f>ROUND(E567*N567,2)</f>
        <v>0</v>
      </c>
      <c r="P567" s="175">
        <v>1.8000000000000001E-4</v>
      </c>
      <c r="Q567" s="175">
        <f>ROUND(E567*P567,2)</f>
        <v>0.05</v>
      </c>
      <c r="R567" s="177" t="s">
        <v>847</v>
      </c>
      <c r="S567" s="177" t="s">
        <v>281</v>
      </c>
      <c r="T567" s="178" t="s">
        <v>281</v>
      </c>
      <c r="U567" s="158">
        <v>0.03</v>
      </c>
      <c r="V567" s="158">
        <f>ROUND(E567*U567,2)</f>
        <v>8.2799999999999994</v>
      </c>
      <c r="W567" s="158"/>
      <c r="X567" s="158" t="s">
        <v>282</v>
      </c>
      <c r="Y567" s="158" t="s">
        <v>283</v>
      </c>
      <c r="Z567" s="147"/>
      <c r="AA567" s="147"/>
      <c r="AB567" s="147"/>
      <c r="AC567" s="147"/>
      <c r="AD567" s="147"/>
      <c r="AE567" s="147"/>
      <c r="AF567" s="147"/>
      <c r="AG567" s="147" t="s">
        <v>284</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
      <c r="A568" s="154"/>
      <c r="B568" s="155"/>
      <c r="C568" s="189" t="s">
        <v>856</v>
      </c>
      <c r="D568" s="160"/>
      <c r="E568" s="161"/>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89" t="s">
        <v>791</v>
      </c>
      <c r="D569" s="160"/>
      <c r="E569" s="161">
        <v>269.36</v>
      </c>
      <c r="F569" s="158"/>
      <c r="G569" s="158"/>
      <c r="H569" s="158"/>
      <c r="I569" s="158"/>
      <c r="J569" s="158"/>
      <c r="K569" s="158"/>
      <c r="L569" s="158"/>
      <c r="M569" s="158"/>
      <c r="N569" s="157"/>
      <c r="O569" s="157"/>
      <c r="P569" s="157"/>
      <c r="Q569" s="157"/>
      <c r="R569" s="158"/>
      <c r="S569" s="158"/>
      <c r="T569" s="158"/>
      <c r="U569" s="158"/>
      <c r="V569" s="158"/>
      <c r="W569" s="158"/>
      <c r="X569" s="158"/>
      <c r="Y569" s="158"/>
      <c r="Z569" s="147"/>
      <c r="AA569" s="147"/>
      <c r="AB569" s="147"/>
      <c r="AC569" s="147"/>
      <c r="AD569" s="147"/>
      <c r="AE569" s="147"/>
      <c r="AF569" s="147"/>
      <c r="AG569" s="147" t="s">
        <v>288</v>
      </c>
      <c r="AH569" s="147">
        <v>5</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
      <c r="A570" s="154"/>
      <c r="B570" s="155"/>
      <c r="C570" s="189" t="s">
        <v>359</v>
      </c>
      <c r="D570" s="160"/>
      <c r="E570" s="161">
        <v>6.7549999999999999</v>
      </c>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288</v>
      </c>
      <c r="AH570" s="147">
        <v>5</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x14ac:dyDescent="0.2">
      <c r="A571" s="165" t="s">
        <v>275</v>
      </c>
      <c r="B571" s="166" t="s">
        <v>221</v>
      </c>
      <c r="C571" s="187" t="s">
        <v>222</v>
      </c>
      <c r="D571" s="167"/>
      <c r="E571" s="168"/>
      <c r="F571" s="169"/>
      <c r="G571" s="169">
        <f>SUMIF(AG572:AG593,"&lt;&gt;NOR",G572:G593)</f>
        <v>0</v>
      </c>
      <c r="H571" s="169"/>
      <c r="I571" s="169">
        <f>SUM(I572:I593)</f>
        <v>0</v>
      </c>
      <c r="J571" s="169"/>
      <c r="K571" s="169">
        <f>SUM(K572:K593)</f>
        <v>0</v>
      </c>
      <c r="L571" s="169"/>
      <c r="M571" s="169">
        <f>SUM(M572:M593)</f>
        <v>0</v>
      </c>
      <c r="N571" s="168"/>
      <c r="O571" s="168">
        <f>SUM(O572:O593)</f>
        <v>0</v>
      </c>
      <c r="P571" s="168"/>
      <c r="Q571" s="168">
        <f>SUM(Q572:Q593)</f>
        <v>0.47</v>
      </c>
      <c r="R571" s="169"/>
      <c r="S571" s="169"/>
      <c r="T571" s="170"/>
      <c r="U571" s="164"/>
      <c r="V571" s="164">
        <f>SUM(V572:V593)</f>
        <v>7.5500000000000007</v>
      </c>
      <c r="W571" s="164"/>
      <c r="X571" s="164"/>
      <c r="Y571" s="164"/>
      <c r="AG571" t="s">
        <v>276</v>
      </c>
    </row>
    <row r="572" spans="1:60" outlineLevel="1" x14ac:dyDescent="0.2">
      <c r="A572" s="172">
        <v>80</v>
      </c>
      <c r="B572" s="173" t="s">
        <v>857</v>
      </c>
      <c r="C572" s="188" t="s">
        <v>858</v>
      </c>
      <c r="D572" s="174" t="s">
        <v>279</v>
      </c>
      <c r="E572" s="175">
        <v>0.58499999999999996</v>
      </c>
      <c r="F572" s="176"/>
      <c r="G572" s="177">
        <f>ROUND(E572*F572,2)</f>
        <v>0</v>
      </c>
      <c r="H572" s="176"/>
      <c r="I572" s="177">
        <f>ROUND(E572*H572,2)</f>
        <v>0</v>
      </c>
      <c r="J572" s="176"/>
      <c r="K572" s="177">
        <f>ROUND(E572*J572,2)</f>
        <v>0</v>
      </c>
      <c r="L572" s="177">
        <v>21</v>
      </c>
      <c r="M572" s="177">
        <f>G572*(1+L572/100)</f>
        <v>0</v>
      </c>
      <c r="N572" s="175">
        <v>2.1900000000000001E-3</v>
      </c>
      <c r="O572" s="175">
        <f>ROUND(E572*N572,2)</f>
        <v>0</v>
      </c>
      <c r="P572" s="175">
        <v>4.1000000000000002E-2</v>
      </c>
      <c r="Q572" s="175">
        <f>ROUND(E572*P572,2)</f>
        <v>0.02</v>
      </c>
      <c r="R572" s="177" t="s">
        <v>356</v>
      </c>
      <c r="S572" s="177" t="s">
        <v>281</v>
      </c>
      <c r="T572" s="178" t="s">
        <v>281</v>
      </c>
      <c r="U572" s="158">
        <v>0.52</v>
      </c>
      <c r="V572" s="158">
        <f>ROUND(E572*U572,2)</f>
        <v>0.3</v>
      </c>
      <c r="W572" s="158"/>
      <c r="X572" s="158" t="s">
        <v>282</v>
      </c>
      <c r="Y572" s="158" t="s">
        <v>283</v>
      </c>
      <c r="Z572" s="147"/>
      <c r="AA572" s="147"/>
      <c r="AB572" s="147"/>
      <c r="AC572" s="147"/>
      <c r="AD572" s="147"/>
      <c r="AE572" s="147"/>
      <c r="AF572" s="147"/>
      <c r="AG572" s="147" t="s">
        <v>284</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2" x14ac:dyDescent="0.2">
      <c r="A573" s="154"/>
      <c r="B573" s="155"/>
      <c r="C573" s="259" t="s">
        <v>423</v>
      </c>
      <c r="D573" s="260"/>
      <c r="E573" s="260"/>
      <c r="F573" s="260"/>
      <c r="G573" s="260"/>
      <c r="H573" s="158"/>
      <c r="I573" s="158"/>
      <c r="J573" s="158"/>
      <c r="K573" s="158"/>
      <c r="L573" s="158"/>
      <c r="M573" s="158"/>
      <c r="N573" s="157"/>
      <c r="O573" s="157"/>
      <c r="P573" s="157"/>
      <c r="Q573" s="157"/>
      <c r="R573" s="158"/>
      <c r="S573" s="158"/>
      <c r="T573" s="158"/>
      <c r="U573" s="158"/>
      <c r="V573" s="158"/>
      <c r="W573" s="158"/>
      <c r="X573" s="158"/>
      <c r="Y573" s="158"/>
      <c r="Z573" s="147"/>
      <c r="AA573" s="147"/>
      <c r="AB573" s="147"/>
      <c r="AC573" s="147"/>
      <c r="AD573" s="147"/>
      <c r="AE573" s="147"/>
      <c r="AF573" s="147"/>
      <c r="AG573" s="147" t="s">
        <v>286</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189" t="s">
        <v>859</v>
      </c>
      <c r="D574" s="160"/>
      <c r="E574" s="161"/>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89" t="s">
        <v>860</v>
      </c>
      <c r="D575" s="160"/>
      <c r="E575" s="161">
        <v>0.58499999999999996</v>
      </c>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72">
        <v>81</v>
      </c>
      <c r="B576" s="173" t="s">
        <v>861</v>
      </c>
      <c r="C576" s="188" t="s">
        <v>862</v>
      </c>
      <c r="D576" s="174" t="s">
        <v>279</v>
      </c>
      <c r="E576" s="175">
        <v>8.9064800000000002</v>
      </c>
      <c r="F576" s="176"/>
      <c r="G576" s="177">
        <f>ROUND(E576*F576,2)</f>
        <v>0</v>
      </c>
      <c r="H576" s="176"/>
      <c r="I576" s="177">
        <f>ROUND(E576*H576,2)</f>
        <v>0</v>
      </c>
      <c r="J576" s="176"/>
      <c r="K576" s="177">
        <f>ROUND(E576*J576,2)</f>
        <v>0</v>
      </c>
      <c r="L576" s="177">
        <v>21</v>
      </c>
      <c r="M576" s="177">
        <f>G576*(1+L576/100)</f>
        <v>0</v>
      </c>
      <c r="N576" s="175">
        <v>0</v>
      </c>
      <c r="O576" s="175">
        <f>ROUND(E576*N576,2)</f>
        <v>0</v>
      </c>
      <c r="P576" s="175">
        <v>1.695E-2</v>
      </c>
      <c r="Q576" s="175">
        <f>ROUND(E576*P576,2)</f>
        <v>0.15</v>
      </c>
      <c r="R576" s="177" t="s">
        <v>863</v>
      </c>
      <c r="S576" s="177" t="s">
        <v>281</v>
      </c>
      <c r="T576" s="178" t="s">
        <v>281</v>
      </c>
      <c r="U576" s="158">
        <v>0.16400000000000001</v>
      </c>
      <c r="V576" s="158">
        <f>ROUND(E576*U576,2)</f>
        <v>1.46</v>
      </c>
      <c r="W576" s="158"/>
      <c r="X576" s="158" t="s">
        <v>282</v>
      </c>
      <c r="Y576" s="158" t="s">
        <v>283</v>
      </c>
      <c r="Z576" s="147"/>
      <c r="AA576" s="147"/>
      <c r="AB576" s="147"/>
      <c r="AC576" s="147"/>
      <c r="AD576" s="147"/>
      <c r="AE576" s="147"/>
      <c r="AF576" s="147"/>
      <c r="AG576" s="147" t="s">
        <v>284</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2" x14ac:dyDescent="0.2">
      <c r="A577" s="154"/>
      <c r="B577" s="155"/>
      <c r="C577" s="259" t="s">
        <v>864</v>
      </c>
      <c r="D577" s="260"/>
      <c r="E577" s="260"/>
      <c r="F577" s="260"/>
      <c r="G577" s="260"/>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286</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2" x14ac:dyDescent="0.2">
      <c r="A578" s="154"/>
      <c r="B578" s="155"/>
      <c r="C578" s="189" t="s">
        <v>865</v>
      </c>
      <c r="D578" s="160"/>
      <c r="E578" s="161"/>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89" t="s">
        <v>399</v>
      </c>
      <c r="D579" s="160"/>
      <c r="E579" s="161"/>
      <c r="F579" s="158"/>
      <c r="G579" s="158"/>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89" t="s">
        <v>866</v>
      </c>
      <c r="D580" s="160"/>
      <c r="E580" s="161">
        <v>8.9064800000000002</v>
      </c>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72">
        <v>82</v>
      </c>
      <c r="B581" s="173" t="s">
        <v>867</v>
      </c>
      <c r="C581" s="188" t="s">
        <v>868</v>
      </c>
      <c r="D581" s="174" t="s">
        <v>418</v>
      </c>
      <c r="E581" s="175">
        <v>32</v>
      </c>
      <c r="F581" s="176"/>
      <c r="G581" s="177">
        <f>ROUND(E581*F581,2)</f>
        <v>0</v>
      </c>
      <c r="H581" s="176"/>
      <c r="I581" s="177">
        <f>ROUND(E581*H581,2)</f>
        <v>0</v>
      </c>
      <c r="J581" s="176"/>
      <c r="K581" s="177">
        <f>ROUND(E581*J581,2)</f>
        <v>0</v>
      </c>
      <c r="L581" s="177">
        <v>21</v>
      </c>
      <c r="M581" s="177">
        <f>G581*(1+L581/100)</f>
        <v>0</v>
      </c>
      <c r="N581" s="175">
        <v>0</v>
      </c>
      <c r="O581" s="175">
        <f>ROUND(E581*N581,2)</f>
        <v>0</v>
      </c>
      <c r="P581" s="175">
        <v>1.8E-3</v>
      </c>
      <c r="Q581" s="175">
        <f>ROUND(E581*P581,2)</f>
        <v>0.06</v>
      </c>
      <c r="R581" s="177" t="s">
        <v>863</v>
      </c>
      <c r="S581" s="177" t="s">
        <v>281</v>
      </c>
      <c r="T581" s="178" t="s">
        <v>281</v>
      </c>
      <c r="U581" s="158">
        <v>0.11</v>
      </c>
      <c r="V581" s="158">
        <f>ROUND(E581*U581,2)</f>
        <v>3.52</v>
      </c>
      <c r="W581" s="158"/>
      <c r="X581" s="158" t="s">
        <v>282</v>
      </c>
      <c r="Y581" s="158" t="s">
        <v>283</v>
      </c>
      <c r="Z581" s="147"/>
      <c r="AA581" s="147"/>
      <c r="AB581" s="147"/>
      <c r="AC581" s="147"/>
      <c r="AD581" s="147"/>
      <c r="AE581" s="147"/>
      <c r="AF581" s="147"/>
      <c r="AG581" s="147" t="s">
        <v>284</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189" t="s">
        <v>869</v>
      </c>
      <c r="D582" s="160"/>
      <c r="E582" s="161"/>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89" t="s">
        <v>548</v>
      </c>
      <c r="D583" s="160"/>
      <c r="E583" s="161">
        <v>23</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288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89" t="s">
        <v>549</v>
      </c>
      <c r="D584" s="160"/>
      <c r="E584" s="161">
        <v>18</v>
      </c>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89" t="s">
        <v>870</v>
      </c>
      <c r="D585" s="160"/>
      <c r="E585" s="161"/>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89" t="s">
        <v>871</v>
      </c>
      <c r="D586" s="160"/>
      <c r="E586" s="161">
        <v>-9</v>
      </c>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288</v>
      </c>
      <c r="AH586" s="147">
        <v>5</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72">
        <v>83</v>
      </c>
      <c r="B587" s="173" t="s">
        <v>872</v>
      </c>
      <c r="C587" s="188" t="s">
        <v>873</v>
      </c>
      <c r="D587" s="174" t="s">
        <v>418</v>
      </c>
      <c r="E587" s="175">
        <v>9</v>
      </c>
      <c r="F587" s="176"/>
      <c r="G587" s="177">
        <f>ROUND(E587*F587,2)</f>
        <v>0</v>
      </c>
      <c r="H587" s="176"/>
      <c r="I587" s="177">
        <f>ROUND(E587*H587,2)</f>
        <v>0</v>
      </c>
      <c r="J587" s="176"/>
      <c r="K587" s="177">
        <f>ROUND(E587*J587,2)</f>
        <v>0</v>
      </c>
      <c r="L587" s="177">
        <v>21</v>
      </c>
      <c r="M587" s="177">
        <f>G587*(1+L587/100)</f>
        <v>0</v>
      </c>
      <c r="N587" s="175">
        <v>0</v>
      </c>
      <c r="O587" s="175">
        <f>ROUND(E587*N587,2)</f>
        <v>0</v>
      </c>
      <c r="P587" s="175">
        <v>2.2300000000000002E-3</v>
      </c>
      <c r="Q587" s="175">
        <f>ROUND(E587*P587,2)</f>
        <v>0.02</v>
      </c>
      <c r="R587" s="177" t="s">
        <v>863</v>
      </c>
      <c r="S587" s="177" t="s">
        <v>281</v>
      </c>
      <c r="T587" s="178" t="s">
        <v>281</v>
      </c>
      <c r="U587" s="158">
        <v>0.15</v>
      </c>
      <c r="V587" s="158">
        <f>ROUND(E587*U587,2)</f>
        <v>1.35</v>
      </c>
      <c r="W587" s="158"/>
      <c r="X587" s="158" t="s">
        <v>282</v>
      </c>
      <c r="Y587" s="158" t="s">
        <v>283</v>
      </c>
      <c r="Z587" s="147"/>
      <c r="AA587" s="147"/>
      <c r="AB587" s="147"/>
      <c r="AC587" s="147"/>
      <c r="AD587" s="147"/>
      <c r="AE587" s="147"/>
      <c r="AF587" s="147"/>
      <c r="AG587" s="147" t="s">
        <v>284</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2" x14ac:dyDescent="0.2">
      <c r="A588" s="154"/>
      <c r="B588" s="155"/>
      <c r="C588" s="189" t="s">
        <v>869</v>
      </c>
      <c r="D588" s="160"/>
      <c r="E588" s="161"/>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288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89" t="s">
        <v>874</v>
      </c>
      <c r="D589" s="160"/>
      <c r="E589" s="161">
        <v>8</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288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9" t="s">
        <v>875</v>
      </c>
      <c r="D590" s="160"/>
      <c r="E590" s="161">
        <v>1</v>
      </c>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288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72">
        <v>84</v>
      </c>
      <c r="B591" s="173" t="s">
        <v>876</v>
      </c>
      <c r="C591" s="188" t="s">
        <v>877</v>
      </c>
      <c r="D591" s="174" t="s">
        <v>418</v>
      </c>
      <c r="E591" s="175">
        <v>2</v>
      </c>
      <c r="F591" s="176"/>
      <c r="G591" s="177">
        <f>ROUND(E591*F591,2)</f>
        <v>0</v>
      </c>
      <c r="H591" s="176"/>
      <c r="I591" s="177">
        <f>ROUND(E591*H591,2)</f>
        <v>0</v>
      </c>
      <c r="J591" s="176"/>
      <c r="K591" s="177">
        <f>ROUND(E591*J591,2)</f>
        <v>0</v>
      </c>
      <c r="L591" s="177">
        <v>21</v>
      </c>
      <c r="M591" s="177">
        <f>G591*(1+L591/100)</f>
        <v>0</v>
      </c>
      <c r="N591" s="175">
        <v>0</v>
      </c>
      <c r="O591" s="175">
        <f>ROUND(E591*N591,2)</f>
        <v>0</v>
      </c>
      <c r="P591" s="175">
        <v>0.1104</v>
      </c>
      <c r="Q591" s="175">
        <f>ROUND(E591*P591,2)</f>
        <v>0.22</v>
      </c>
      <c r="R591" s="177" t="s">
        <v>863</v>
      </c>
      <c r="S591" s="177" t="s">
        <v>281</v>
      </c>
      <c r="T591" s="178" t="s">
        <v>281</v>
      </c>
      <c r="U591" s="158">
        <v>0.46</v>
      </c>
      <c r="V591" s="158">
        <f>ROUND(E591*U591,2)</f>
        <v>0.92</v>
      </c>
      <c r="W591" s="158"/>
      <c r="X591" s="158" t="s">
        <v>282</v>
      </c>
      <c r="Y591" s="158" t="s">
        <v>283</v>
      </c>
      <c r="Z591" s="147"/>
      <c r="AA591" s="147"/>
      <c r="AB591" s="147"/>
      <c r="AC591" s="147"/>
      <c r="AD591" s="147"/>
      <c r="AE591" s="147"/>
      <c r="AF591" s="147"/>
      <c r="AG591" s="147" t="s">
        <v>284</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2" x14ac:dyDescent="0.2">
      <c r="A592" s="154"/>
      <c r="B592" s="155"/>
      <c r="C592" s="189" t="s">
        <v>878</v>
      </c>
      <c r="D592" s="160"/>
      <c r="E592" s="161"/>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89" t="s">
        <v>745</v>
      </c>
      <c r="D593" s="160"/>
      <c r="E593" s="161">
        <v>2</v>
      </c>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x14ac:dyDescent="0.2">
      <c r="A594" s="165" t="s">
        <v>275</v>
      </c>
      <c r="B594" s="166" t="s">
        <v>223</v>
      </c>
      <c r="C594" s="187" t="s">
        <v>224</v>
      </c>
      <c r="D594" s="167"/>
      <c r="E594" s="168"/>
      <c r="F594" s="169"/>
      <c r="G594" s="169">
        <f>SUMIF(AG595:AG601,"&lt;&gt;NOR",G595:G601)</f>
        <v>0</v>
      </c>
      <c r="H594" s="169"/>
      <c r="I594" s="169">
        <f>SUM(I595:I601)</f>
        <v>0</v>
      </c>
      <c r="J594" s="169"/>
      <c r="K594" s="169">
        <f>SUM(K595:K601)</f>
        <v>0</v>
      </c>
      <c r="L594" s="169"/>
      <c r="M594" s="169">
        <f>SUM(M595:M601)</f>
        <v>0</v>
      </c>
      <c r="N594" s="168"/>
      <c r="O594" s="168">
        <f>SUM(O595:O601)</f>
        <v>0</v>
      </c>
      <c r="P594" s="168"/>
      <c r="Q594" s="168">
        <f>SUM(Q595:Q601)</f>
        <v>0.55000000000000004</v>
      </c>
      <c r="R594" s="169"/>
      <c r="S594" s="169"/>
      <c r="T594" s="170"/>
      <c r="U594" s="164"/>
      <c r="V594" s="164">
        <f>SUM(V595:V601)</f>
        <v>11.22</v>
      </c>
      <c r="W594" s="164"/>
      <c r="X594" s="164"/>
      <c r="Y594" s="164"/>
      <c r="AG594" t="s">
        <v>276</v>
      </c>
    </row>
    <row r="595" spans="1:60" outlineLevel="1" x14ac:dyDescent="0.2">
      <c r="A595" s="172">
        <v>85</v>
      </c>
      <c r="B595" s="173" t="s">
        <v>879</v>
      </c>
      <c r="C595" s="188" t="s">
        <v>880</v>
      </c>
      <c r="D595" s="174" t="s">
        <v>366</v>
      </c>
      <c r="E595" s="175">
        <v>13.78</v>
      </c>
      <c r="F595" s="176"/>
      <c r="G595" s="177">
        <f>ROUND(E595*F595,2)</f>
        <v>0</v>
      </c>
      <c r="H595" s="176"/>
      <c r="I595" s="177">
        <f>ROUND(E595*H595,2)</f>
        <v>0</v>
      </c>
      <c r="J595" s="176"/>
      <c r="K595" s="177">
        <f>ROUND(E595*J595,2)</f>
        <v>0</v>
      </c>
      <c r="L595" s="177">
        <v>21</v>
      </c>
      <c r="M595" s="177">
        <f>G595*(1+L595/100)</f>
        <v>0</v>
      </c>
      <c r="N595" s="175">
        <v>0</v>
      </c>
      <c r="O595" s="175">
        <f>ROUND(E595*N595,2)</f>
        <v>0</v>
      </c>
      <c r="P595" s="175">
        <v>3.6999999999999998E-2</v>
      </c>
      <c r="Q595" s="175">
        <f>ROUND(E595*P595,2)</f>
        <v>0.51</v>
      </c>
      <c r="R595" s="177" t="s">
        <v>356</v>
      </c>
      <c r="S595" s="177" t="s">
        <v>281</v>
      </c>
      <c r="T595" s="178" t="s">
        <v>281</v>
      </c>
      <c r="U595" s="158">
        <v>0.55000000000000004</v>
      </c>
      <c r="V595" s="158">
        <f>ROUND(E595*U595,2)</f>
        <v>7.58</v>
      </c>
      <c r="W595" s="158"/>
      <c r="X595" s="158" t="s">
        <v>282</v>
      </c>
      <c r="Y595" s="158" t="s">
        <v>283</v>
      </c>
      <c r="Z595" s="147"/>
      <c r="AA595" s="147"/>
      <c r="AB595" s="147"/>
      <c r="AC595" s="147"/>
      <c r="AD595" s="147"/>
      <c r="AE595" s="147"/>
      <c r="AF595" s="147"/>
      <c r="AG595" s="147" t="s">
        <v>284</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2" x14ac:dyDescent="0.2">
      <c r="A596" s="154"/>
      <c r="B596" s="155"/>
      <c r="C596" s="189" t="s">
        <v>881</v>
      </c>
      <c r="D596" s="160"/>
      <c r="E596" s="161"/>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89" t="s">
        <v>882</v>
      </c>
      <c r="D597" s="160"/>
      <c r="E597" s="161">
        <v>3</v>
      </c>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288</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89" t="s">
        <v>883</v>
      </c>
      <c r="D598" s="160"/>
      <c r="E598" s="161">
        <v>10.78</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72">
        <v>86</v>
      </c>
      <c r="B599" s="173" t="s">
        <v>884</v>
      </c>
      <c r="C599" s="188" t="s">
        <v>885</v>
      </c>
      <c r="D599" s="174" t="s">
        <v>886</v>
      </c>
      <c r="E599" s="175">
        <v>37.5</v>
      </c>
      <c r="F599" s="176"/>
      <c r="G599" s="177">
        <f>ROUND(E599*F599,2)</f>
        <v>0</v>
      </c>
      <c r="H599" s="176"/>
      <c r="I599" s="177">
        <f>ROUND(E599*H599,2)</f>
        <v>0</v>
      </c>
      <c r="J599" s="176"/>
      <c r="K599" s="177">
        <f>ROUND(E599*J599,2)</f>
        <v>0</v>
      </c>
      <c r="L599" s="177">
        <v>21</v>
      </c>
      <c r="M599" s="177">
        <f>G599*(1+L599/100)</f>
        <v>0</v>
      </c>
      <c r="N599" s="175">
        <v>5.0000000000000002E-5</v>
      </c>
      <c r="O599" s="175">
        <f>ROUND(E599*N599,2)</f>
        <v>0</v>
      </c>
      <c r="P599" s="175">
        <v>1E-3</v>
      </c>
      <c r="Q599" s="175">
        <f>ROUND(E599*P599,2)</f>
        <v>0.04</v>
      </c>
      <c r="R599" s="177" t="s">
        <v>887</v>
      </c>
      <c r="S599" s="177" t="s">
        <v>281</v>
      </c>
      <c r="T599" s="178" t="s">
        <v>281</v>
      </c>
      <c r="U599" s="158">
        <v>9.7000000000000003E-2</v>
      </c>
      <c r="V599" s="158">
        <f>ROUND(E599*U599,2)</f>
        <v>3.64</v>
      </c>
      <c r="W599" s="158"/>
      <c r="X599" s="158" t="s">
        <v>282</v>
      </c>
      <c r="Y599" s="158" t="s">
        <v>283</v>
      </c>
      <c r="Z599" s="147"/>
      <c r="AA599" s="147"/>
      <c r="AB599" s="147"/>
      <c r="AC599" s="147"/>
      <c r="AD599" s="147"/>
      <c r="AE599" s="147"/>
      <c r="AF599" s="147"/>
      <c r="AG599" s="147" t="s">
        <v>284</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189" t="s">
        <v>888</v>
      </c>
      <c r="D600" s="160"/>
      <c r="E600" s="161"/>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89" t="s">
        <v>889</v>
      </c>
      <c r="D601" s="160"/>
      <c r="E601" s="161">
        <v>37.5</v>
      </c>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x14ac:dyDescent="0.2">
      <c r="A602" s="165" t="s">
        <v>275</v>
      </c>
      <c r="B602" s="166" t="s">
        <v>225</v>
      </c>
      <c r="C602" s="187" t="s">
        <v>226</v>
      </c>
      <c r="D602" s="167"/>
      <c r="E602" s="168"/>
      <c r="F602" s="169"/>
      <c r="G602" s="169">
        <f>SUMIF(AG603:AG622,"&lt;&gt;NOR",G603:G622)</f>
        <v>0</v>
      </c>
      <c r="H602" s="169"/>
      <c r="I602" s="169">
        <f>SUM(I603:I622)</f>
        <v>0</v>
      </c>
      <c r="J602" s="169"/>
      <c r="K602" s="169">
        <f>SUM(K603:K622)</f>
        <v>0</v>
      </c>
      <c r="L602" s="169"/>
      <c r="M602" s="169">
        <f>SUM(M603:M622)</f>
        <v>0</v>
      </c>
      <c r="N602" s="168"/>
      <c r="O602" s="168">
        <f>SUM(O603:O622)</f>
        <v>0</v>
      </c>
      <c r="P602" s="168"/>
      <c r="Q602" s="168">
        <f>SUM(Q603:Q622)</f>
        <v>0.66</v>
      </c>
      <c r="R602" s="169"/>
      <c r="S602" s="169"/>
      <c r="T602" s="170"/>
      <c r="U602" s="164"/>
      <c r="V602" s="164">
        <f>SUM(V603:V622)</f>
        <v>8.379999999999999</v>
      </c>
      <c r="W602" s="164"/>
      <c r="X602" s="164"/>
      <c r="Y602" s="164"/>
      <c r="AG602" t="s">
        <v>276</v>
      </c>
    </row>
    <row r="603" spans="1:60" outlineLevel="1" x14ac:dyDescent="0.2">
      <c r="A603" s="172">
        <v>87</v>
      </c>
      <c r="B603" s="173" t="s">
        <v>890</v>
      </c>
      <c r="C603" s="188" t="s">
        <v>891</v>
      </c>
      <c r="D603" s="174" t="s">
        <v>279</v>
      </c>
      <c r="E603" s="175">
        <v>31.8</v>
      </c>
      <c r="F603" s="176"/>
      <c r="G603" s="177">
        <f>ROUND(E603*F603,2)</f>
        <v>0</v>
      </c>
      <c r="H603" s="176"/>
      <c r="I603" s="177">
        <f>ROUND(E603*H603,2)</f>
        <v>0</v>
      </c>
      <c r="J603" s="176"/>
      <c r="K603" s="177">
        <f>ROUND(E603*J603,2)</f>
        <v>0</v>
      </c>
      <c r="L603" s="177">
        <v>21</v>
      </c>
      <c r="M603" s="177">
        <f>G603*(1+L603/100)</f>
        <v>0</v>
      </c>
      <c r="N603" s="175">
        <v>0</v>
      </c>
      <c r="O603" s="175">
        <f>ROUND(E603*N603,2)</f>
        <v>0</v>
      </c>
      <c r="P603" s="175">
        <v>0.02</v>
      </c>
      <c r="Q603" s="175">
        <f>ROUND(E603*P603,2)</f>
        <v>0.64</v>
      </c>
      <c r="R603" s="177" t="s">
        <v>356</v>
      </c>
      <c r="S603" s="177" t="s">
        <v>281</v>
      </c>
      <c r="T603" s="178" t="s">
        <v>281</v>
      </c>
      <c r="U603" s="158">
        <v>0.15</v>
      </c>
      <c r="V603" s="158">
        <f>ROUND(E603*U603,2)</f>
        <v>4.7699999999999996</v>
      </c>
      <c r="W603" s="158"/>
      <c r="X603" s="158" t="s">
        <v>282</v>
      </c>
      <c r="Y603" s="158" t="s">
        <v>283</v>
      </c>
      <c r="Z603" s="147"/>
      <c r="AA603" s="147"/>
      <c r="AB603" s="147"/>
      <c r="AC603" s="147"/>
      <c r="AD603" s="147"/>
      <c r="AE603" s="147"/>
      <c r="AF603" s="147"/>
      <c r="AG603" s="147" t="s">
        <v>284</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2" x14ac:dyDescent="0.2">
      <c r="A604" s="154"/>
      <c r="B604" s="155"/>
      <c r="C604" s="259" t="s">
        <v>477</v>
      </c>
      <c r="D604" s="260"/>
      <c r="E604" s="260"/>
      <c r="F604" s="260"/>
      <c r="G604" s="260"/>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286</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2" x14ac:dyDescent="0.2">
      <c r="A605" s="154"/>
      <c r="B605" s="155"/>
      <c r="C605" s="189" t="s">
        <v>892</v>
      </c>
      <c r="D605" s="160"/>
      <c r="E605" s="161"/>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89" t="s">
        <v>399</v>
      </c>
      <c r="D606" s="160"/>
      <c r="E606" s="161"/>
      <c r="F606" s="158"/>
      <c r="G606" s="158"/>
      <c r="H606" s="158"/>
      <c r="I606" s="158"/>
      <c r="J606" s="158"/>
      <c r="K606" s="158"/>
      <c r="L606" s="158"/>
      <c r="M606" s="158"/>
      <c r="N606" s="157"/>
      <c r="O606" s="157"/>
      <c r="P606" s="157"/>
      <c r="Q606" s="157"/>
      <c r="R606" s="158"/>
      <c r="S606" s="158"/>
      <c r="T606" s="158"/>
      <c r="U606" s="158"/>
      <c r="V606" s="158"/>
      <c r="W606" s="158"/>
      <c r="X606" s="158"/>
      <c r="Y606" s="158"/>
      <c r="Z606" s="147"/>
      <c r="AA606" s="147"/>
      <c r="AB606" s="147"/>
      <c r="AC606" s="147"/>
      <c r="AD606" s="147"/>
      <c r="AE606" s="147"/>
      <c r="AF606" s="147"/>
      <c r="AG606" s="147" t="s">
        <v>288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89" t="s">
        <v>893</v>
      </c>
      <c r="D607" s="160"/>
      <c r="E607" s="161">
        <v>3.63</v>
      </c>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288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89" t="s">
        <v>894</v>
      </c>
      <c r="D608" s="160"/>
      <c r="E608" s="161">
        <v>11.51</v>
      </c>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288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89" t="s">
        <v>895</v>
      </c>
      <c r="D609" s="160"/>
      <c r="E609" s="161">
        <v>1.96</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288</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89" t="s">
        <v>896</v>
      </c>
      <c r="D610" s="160"/>
      <c r="E610" s="161">
        <v>1.53</v>
      </c>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288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89" t="s">
        <v>406</v>
      </c>
      <c r="D611" s="160"/>
      <c r="E611" s="161"/>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89" t="s">
        <v>483</v>
      </c>
      <c r="D612" s="160"/>
      <c r="E612" s="161">
        <v>3.22</v>
      </c>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89" t="s">
        <v>485</v>
      </c>
      <c r="D613" s="160"/>
      <c r="E613" s="161">
        <v>4.9000000000000004</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89" t="s">
        <v>491</v>
      </c>
      <c r="D614" s="160"/>
      <c r="E614" s="161">
        <v>5.05</v>
      </c>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72">
        <v>88</v>
      </c>
      <c r="B615" s="173" t="s">
        <v>897</v>
      </c>
      <c r="C615" s="188" t="s">
        <v>898</v>
      </c>
      <c r="D615" s="174" t="s">
        <v>366</v>
      </c>
      <c r="E615" s="175">
        <v>51.57</v>
      </c>
      <c r="F615" s="176"/>
      <c r="G615" s="177">
        <f>ROUND(E615*F615,2)</f>
        <v>0</v>
      </c>
      <c r="H615" s="176"/>
      <c r="I615" s="177">
        <f>ROUND(E615*H615,2)</f>
        <v>0</v>
      </c>
      <c r="J615" s="176"/>
      <c r="K615" s="177">
        <f>ROUND(E615*J615,2)</f>
        <v>0</v>
      </c>
      <c r="L615" s="177">
        <v>21</v>
      </c>
      <c r="M615" s="177">
        <f>G615*(1+L615/100)</f>
        <v>0</v>
      </c>
      <c r="N615" s="175">
        <v>0</v>
      </c>
      <c r="O615" s="175">
        <f>ROUND(E615*N615,2)</f>
        <v>0</v>
      </c>
      <c r="P615" s="175">
        <v>4.0000000000000002E-4</v>
      </c>
      <c r="Q615" s="175">
        <f>ROUND(E615*P615,2)</f>
        <v>0.02</v>
      </c>
      <c r="R615" s="177" t="s">
        <v>356</v>
      </c>
      <c r="S615" s="177" t="s">
        <v>281</v>
      </c>
      <c r="T615" s="178" t="s">
        <v>281</v>
      </c>
      <c r="U615" s="158">
        <v>7.0000000000000007E-2</v>
      </c>
      <c r="V615" s="158">
        <f>ROUND(E615*U615,2)</f>
        <v>3.61</v>
      </c>
      <c r="W615" s="158"/>
      <c r="X615" s="158" t="s">
        <v>282</v>
      </c>
      <c r="Y615" s="158" t="s">
        <v>283</v>
      </c>
      <c r="Z615" s="147"/>
      <c r="AA615" s="147"/>
      <c r="AB615" s="147"/>
      <c r="AC615" s="147"/>
      <c r="AD615" s="147"/>
      <c r="AE615" s="147"/>
      <c r="AF615" s="147"/>
      <c r="AG615" s="147" t="s">
        <v>284</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
      <c r="A616" s="154"/>
      <c r="B616" s="155"/>
      <c r="C616" s="259" t="s">
        <v>477</v>
      </c>
      <c r="D616" s="260"/>
      <c r="E616" s="260"/>
      <c r="F616" s="260"/>
      <c r="G616" s="260"/>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286</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2" x14ac:dyDescent="0.2">
      <c r="A617" s="154"/>
      <c r="B617" s="155"/>
      <c r="C617" s="189" t="s">
        <v>899</v>
      </c>
      <c r="D617" s="160"/>
      <c r="E617" s="161"/>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288</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89" t="s">
        <v>399</v>
      </c>
      <c r="D618" s="160"/>
      <c r="E618" s="161"/>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288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89" t="s">
        <v>900</v>
      </c>
      <c r="D619" s="160"/>
      <c r="E619" s="161">
        <v>5</v>
      </c>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89" t="s">
        <v>901</v>
      </c>
      <c r="D620" s="160"/>
      <c r="E620" s="161">
        <v>13.32</v>
      </c>
      <c r="F620" s="158"/>
      <c r="G620" s="1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288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
      <c r="A621" s="154"/>
      <c r="B621" s="155"/>
      <c r="C621" s="189" t="s">
        <v>902</v>
      </c>
      <c r="D621" s="160"/>
      <c r="E621" s="161">
        <v>5.65</v>
      </c>
      <c r="F621" s="158"/>
      <c r="G621" s="158"/>
      <c r="H621" s="158"/>
      <c r="I621" s="158"/>
      <c r="J621" s="158"/>
      <c r="K621" s="158"/>
      <c r="L621" s="158"/>
      <c r="M621" s="158"/>
      <c r="N621" s="157"/>
      <c r="O621" s="157"/>
      <c r="P621" s="157"/>
      <c r="Q621" s="157"/>
      <c r="R621" s="158"/>
      <c r="S621" s="158"/>
      <c r="T621" s="158"/>
      <c r="U621" s="158"/>
      <c r="V621" s="158"/>
      <c r="W621" s="158"/>
      <c r="X621" s="158"/>
      <c r="Y621" s="158"/>
      <c r="Z621" s="147"/>
      <c r="AA621" s="147"/>
      <c r="AB621" s="147"/>
      <c r="AC621" s="147"/>
      <c r="AD621" s="147"/>
      <c r="AE621" s="147"/>
      <c r="AF621" s="147"/>
      <c r="AG621" s="147" t="s">
        <v>288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89" t="s">
        <v>903</v>
      </c>
      <c r="D622" s="160"/>
      <c r="E622" s="161">
        <v>27.6</v>
      </c>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x14ac:dyDescent="0.2">
      <c r="A623" s="165" t="s">
        <v>275</v>
      </c>
      <c r="B623" s="166" t="s">
        <v>229</v>
      </c>
      <c r="C623" s="187" t="s">
        <v>230</v>
      </c>
      <c r="D623" s="167"/>
      <c r="E623" s="168"/>
      <c r="F623" s="169"/>
      <c r="G623" s="169">
        <f>SUMIF(AG624:AG635,"&lt;&gt;NOR",G624:G635)</f>
        <v>0</v>
      </c>
      <c r="H623" s="169"/>
      <c r="I623" s="169">
        <f>SUM(I624:I635)</f>
        <v>0</v>
      </c>
      <c r="J623" s="169"/>
      <c r="K623" s="169">
        <f>SUM(K624:K635)</f>
        <v>0</v>
      </c>
      <c r="L623" s="169"/>
      <c r="M623" s="169">
        <f>SUM(M624:M635)</f>
        <v>0</v>
      </c>
      <c r="N623" s="168"/>
      <c r="O623" s="168">
        <f>SUM(O624:O635)</f>
        <v>0</v>
      </c>
      <c r="P623" s="168"/>
      <c r="Q623" s="168">
        <f>SUM(Q624:Q635)</f>
        <v>4.01</v>
      </c>
      <c r="R623" s="169"/>
      <c r="S623" s="169"/>
      <c r="T623" s="170"/>
      <c r="U623" s="164"/>
      <c r="V623" s="164">
        <f>SUM(V624:V635)</f>
        <v>32.06</v>
      </c>
      <c r="W623" s="164"/>
      <c r="X623" s="164"/>
      <c r="Y623" s="164"/>
      <c r="AG623" t="s">
        <v>276</v>
      </c>
    </row>
    <row r="624" spans="1:60" outlineLevel="1" x14ac:dyDescent="0.2">
      <c r="A624" s="172">
        <v>89</v>
      </c>
      <c r="B624" s="173" t="s">
        <v>904</v>
      </c>
      <c r="C624" s="188" t="s">
        <v>905</v>
      </c>
      <c r="D624" s="174" t="s">
        <v>279</v>
      </c>
      <c r="E624" s="175">
        <v>160.30000000000001</v>
      </c>
      <c r="F624" s="176"/>
      <c r="G624" s="177">
        <f>ROUND(E624*F624,2)</f>
        <v>0</v>
      </c>
      <c r="H624" s="176"/>
      <c r="I624" s="177">
        <f>ROUND(E624*H624,2)</f>
        <v>0</v>
      </c>
      <c r="J624" s="176"/>
      <c r="K624" s="177">
        <f>ROUND(E624*J624,2)</f>
        <v>0</v>
      </c>
      <c r="L624" s="177">
        <v>21</v>
      </c>
      <c r="M624" s="177">
        <f>G624*(1+L624/100)</f>
        <v>0</v>
      </c>
      <c r="N624" s="175">
        <v>0</v>
      </c>
      <c r="O624" s="175">
        <f>ROUND(E624*N624,2)</f>
        <v>0</v>
      </c>
      <c r="P624" s="175">
        <v>2.5000000000000001E-2</v>
      </c>
      <c r="Q624" s="175">
        <f>ROUND(E624*P624,2)</f>
        <v>4.01</v>
      </c>
      <c r="R624" s="177" t="s">
        <v>906</v>
      </c>
      <c r="S624" s="177" t="s">
        <v>281</v>
      </c>
      <c r="T624" s="178" t="s">
        <v>281</v>
      </c>
      <c r="U624" s="158">
        <v>0.2</v>
      </c>
      <c r="V624" s="158">
        <f>ROUND(E624*U624,2)</f>
        <v>32.06</v>
      </c>
      <c r="W624" s="158"/>
      <c r="X624" s="158" t="s">
        <v>282</v>
      </c>
      <c r="Y624" s="158" t="s">
        <v>283</v>
      </c>
      <c r="Z624" s="147"/>
      <c r="AA624" s="147"/>
      <c r="AB624" s="147"/>
      <c r="AC624" s="147"/>
      <c r="AD624" s="147"/>
      <c r="AE624" s="147"/>
      <c r="AF624" s="147"/>
      <c r="AG624" s="147" t="s">
        <v>284</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2" x14ac:dyDescent="0.2">
      <c r="A625" s="154"/>
      <c r="B625" s="155"/>
      <c r="C625" s="189" t="s">
        <v>907</v>
      </c>
      <c r="D625" s="160"/>
      <c r="E625" s="161"/>
      <c r="F625" s="158"/>
      <c r="G625" s="158"/>
      <c r="H625" s="158"/>
      <c r="I625" s="158"/>
      <c r="J625" s="158"/>
      <c r="K625" s="158"/>
      <c r="L625" s="158"/>
      <c r="M625" s="158"/>
      <c r="N625" s="157"/>
      <c r="O625" s="157"/>
      <c r="P625" s="157"/>
      <c r="Q625" s="157"/>
      <c r="R625" s="158"/>
      <c r="S625" s="158"/>
      <c r="T625" s="158"/>
      <c r="U625" s="158"/>
      <c r="V625" s="158"/>
      <c r="W625" s="158"/>
      <c r="X625" s="158"/>
      <c r="Y625" s="158"/>
      <c r="Z625" s="147"/>
      <c r="AA625" s="147"/>
      <c r="AB625" s="147"/>
      <c r="AC625" s="147"/>
      <c r="AD625" s="147"/>
      <c r="AE625" s="147"/>
      <c r="AF625" s="147"/>
      <c r="AG625" s="147" t="s">
        <v>288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89" t="s">
        <v>399</v>
      </c>
      <c r="D626" s="160"/>
      <c r="E626" s="161"/>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89" t="s">
        <v>799</v>
      </c>
      <c r="D627" s="160"/>
      <c r="E627" s="161">
        <v>17.22</v>
      </c>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89" t="s">
        <v>800</v>
      </c>
      <c r="D628" s="160"/>
      <c r="E628" s="161">
        <v>19.72</v>
      </c>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288</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89" t="s">
        <v>908</v>
      </c>
      <c r="D629" s="160"/>
      <c r="E629" s="161">
        <v>27.45</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288</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3" x14ac:dyDescent="0.2">
      <c r="A630" s="154"/>
      <c r="B630" s="155"/>
      <c r="C630" s="189" t="s">
        <v>406</v>
      </c>
      <c r="D630" s="160"/>
      <c r="E630" s="161"/>
      <c r="F630" s="158"/>
      <c r="G630" s="158"/>
      <c r="H630" s="158"/>
      <c r="I630" s="158"/>
      <c r="J630" s="158"/>
      <c r="K630" s="158"/>
      <c r="L630" s="158"/>
      <c r="M630" s="158"/>
      <c r="N630" s="157"/>
      <c r="O630" s="157"/>
      <c r="P630" s="157"/>
      <c r="Q630" s="157"/>
      <c r="R630" s="158"/>
      <c r="S630" s="158"/>
      <c r="T630" s="158"/>
      <c r="U630" s="158"/>
      <c r="V630" s="158"/>
      <c r="W630" s="158"/>
      <c r="X630" s="158"/>
      <c r="Y630" s="158"/>
      <c r="Z630" s="147"/>
      <c r="AA630" s="147"/>
      <c r="AB630" s="147"/>
      <c r="AC630" s="147"/>
      <c r="AD630" s="147"/>
      <c r="AE630" s="147"/>
      <c r="AF630" s="147"/>
      <c r="AG630" s="147" t="s">
        <v>288</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3" x14ac:dyDescent="0.2">
      <c r="A631" s="154"/>
      <c r="B631" s="155"/>
      <c r="C631" s="189" t="s">
        <v>486</v>
      </c>
      <c r="D631" s="160"/>
      <c r="E631" s="161">
        <v>19.41</v>
      </c>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3" x14ac:dyDescent="0.2">
      <c r="A632" s="154"/>
      <c r="B632" s="155"/>
      <c r="C632" s="189" t="s">
        <v>487</v>
      </c>
      <c r="D632" s="160"/>
      <c r="E632" s="161">
        <v>17.97</v>
      </c>
      <c r="F632" s="158"/>
      <c r="G632" s="158"/>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
      <c r="A633" s="154"/>
      <c r="B633" s="155"/>
      <c r="C633" s="189" t="s">
        <v>488</v>
      </c>
      <c r="D633" s="160"/>
      <c r="E633" s="161">
        <v>18.03</v>
      </c>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189" t="s">
        <v>490</v>
      </c>
      <c r="D634" s="160"/>
      <c r="E634" s="161">
        <v>16.02</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3" x14ac:dyDescent="0.2">
      <c r="A635" s="154"/>
      <c r="B635" s="155"/>
      <c r="C635" s="189" t="s">
        <v>492</v>
      </c>
      <c r="D635" s="160"/>
      <c r="E635" s="161">
        <v>24.48</v>
      </c>
      <c r="F635" s="158"/>
      <c r="G635" s="158"/>
      <c r="H635" s="158"/>
      <c r="I635" s="158"/>
      <c r="J635" s="158"/>
      <c r="K635" s="158"/>
      <c r="L635" s="158"/>
      <c r="M635" s="158"/>
      <c r="N635" s="157"/>
      <c r="O635" s="157"/>
      <c r="P635" s="157"/>
      <c r="Q635" s="157"/>
      <c r="R635" s="158"/>
      <c r="S635" s="158"/>
      <c r="T635" s="158"/>
      <c r="U635" s="158"/>
      <c r="V635" s="158"/>
      <c r="W635" s="158"/>
      <c r="X635" s="158"/>
      <c r="Y635" s="158"/>
      <c r="Z635" s="147"/>
      <c r="AA635" s="147"/>
      <c r="AB635" s="147"/>
      <c r="AC635" s="147"/>
      <c r="AD635" s="147"/>
      <c r="AE635" s="147"/>
      <c r="AF635" s="147"/>
      <c r="AG635" s="147" t="s">
        <v>288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x14ac:dyDescent="0.2">
      <c r="A636" s="165" t="s">
        <v>275</v>
      </c>
      <c r="B636" s="166" t="s">
        <v>231</v>
      </c>
      <c r="C636" s="187" t="s">
        <v>232</v>
      </c>
      <c r="D636" s="167"/>
      <c r="E636" s="168"/>
      <c r="F636" s="169"/>
      <c r="G636" s="169">
        <f>SUMIF(AG637:AG683,"&lt;&gt;NOR",G637:G683)</f>
        <v>0</v>
      </c>
      <c r="H636" s="169"/>
      <c r="I636" s="169">
        <f>SUM(I637:I683)</f>
        <v>0</v>
      </c>
      <c r="J636" s="169"/>
      <c r="K636" s="169">
        <f>SUM(K637:K683)</f>
        <v>0</v>
      </c>
      <c r="L636" s="169"/>
      <c r="M636" s="169">
        <f>SUM(M637:M683)</f>
        <v>0</v>
      </c>
      <c r="N636" s="168"/>
      <c r="O636" s="168">
        <f>SUM(O637:O683)</f>
        <v>0</v>
      </c>
      <c r="P636" s="168"/>
      <c r="Q636" s="168">
        <f>SUM(Q637:Q683)</f>
        <v>0.63</v>
      </c>
      <c r="R636" s="169"/>
      <c r="S636" s="169"/>
      <c r="T636" s="170"/>
      <c r="U636" s="164"/>
      <c r="V636" s="164">
        <f>SUM(V637:V683)</f>
        <v>56.13</v>
      </c>
      <c r="W636" s="164"/>
      <c r="X636" s="164"/>
      <c r="Y636" s="164"/>
      <c r="AG636" t="s">
        <v>276</v>
      </c>
    </row>
    <row r="637" spans="1:60" outlineLevel="1" x14ac:dyDescent="0.2">
      <c r="A637" s="172">
        <v>90</v>
      </c>
      <c r="B637" s="173" t="s">
        <v>909</v>
      </c>
      <c r="C637" s="188" t="s">
        <v>910</v>
      </c>
      <c r="D637" s="174" t="s">
        <v>366</v>
      </c>
      <c r="E637" s="175">
        <v>354.82299999999998</v>
      </c>
      <c r="F637" s="176"/>
      <c r="G637" s="177">
        <f>ROUND(E637*F637,2)</f>
        <v>0</v>
      </c>
      <c r="H637" s="176"/>
      <c r="I637" s="177">
        <f>ROUND(E637*H637,2)</f>
        <v>0</v>
      </c>
      <c r="J637" s="176"/>
      <c r="K637" s="177">
        <f>ROUND(E637*J637,2)</f>
        <v>0</v>
      </c>
      <c r="L637" s="177">
        <v>21</v>
      </c>
      <c r="M637" s="177">
        <f>G637*(1+L637/100)</f>
        <v>0</v>
      </c>
      <c r="N637" s="175">
        <v>0</v>
      </c>
      <c r="O637" s="175">
        <f>ROUND(E637*N637,2)</f>
        <v>0</v>
      </c>
      <c r="P637" s="175">
        <v>8.0000000000000007E-5</v>
      </c>
      <c r="Q637" s="175">
        <f>ROUND(E637*P637,2)</f>
        <v>0.03</v>
      </c>
      <c r="R637" s="177" t="s">
        <v>906</v>
      </c>
      <c r="S637" s="177" t="s">
        <v>281</v>
      </c>
      <c r="T637" s="178" t="s">
        <v>281</v>
      </c>
      <c r="U637" s="158">
        <v>3.5000000000000003E-2</v>
      </c>
      <c r="V637" s="158">
        <f>ROUND(E637*U637,2)</f>
        <v>12.42</v>
      </c>
      <c r="W637" s="158"/>
      <c r="X637" s="158" t="s">
        <v>282</v>
      </c>
      <c r="Y637" s="158" t="s">
        <v>283</v>
      </c>
      <c r="Z637" s="147"/>
      <c r="AA637" s="147"/>
      <c r="AB637" s="147"/>
      <c r="AC637" s="147"/>
      <c r="AD637" s="147"/>
      <c r="AE637" s="147"/>
      <c r="AF637" s="147"/>
      <c r="AG637" s="147" t="s">
        <v>284</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2" x14ac:dyDescent="0.2">
      <c r="A638" s="154"/>
      <c r="B638" s="155"/>
      <c r="C638" s="189" t="s">
        <v>911</v>
      </c>
      <c r="D638" s="160"/>
      <c r="E638" s="161"/>
      <c r="F638" s="158"/>
      <c r="G638" s="158"/>
      <c r="H638" s="158"/>
      <c r="I638" s="158"/>
      <c r="J638" s="158"/>
      <c r="K638" s="158"/>
      <c r="L638" s="158"/>
      <c r="M638" s="158"/>
      <c r="N638" s="157"/>
      <c r="O638" s="157"/>
      <c r="P638" s="157"/>
      <c r="Q638" s="157"/>
      <c r="R638" s="158"/>
      <c r="S638" s="158"/>
      <c r="T638" s="158"/>
      <c r="U638" s="158"/>
      <c r="V638" s="158"/>
      <c r="W638" s="158"/>
      <c r="X638" s="158"/>
      <c r="Y638" s="158"/>
      <c r="Z638" s="147"/>
      <c r="AA638" s="147"/>
      <c r="AB638" s="147"/>
      <c r="AC638" s="147"/>
      <c r="AD638" s="147"/>
      <c r="AE638" s="147"/>
      <c r="AF638" s="147"/>
      <c r="AG638" s="147" t="s">
        <v>288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89" t="s">
        <v>399</v>
      </c>
      <c r="D639" s="160"/>
      <c r="E639" s="161"/>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89" t="s">
        <v>912</v>
      </c>
      <c r="D640" s="160"/>
      <c r="E640" s="161">
        <v>19.54</v>
      </c>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89" t="s">
        <v>913</v>
      </c>
      <c r="D641" s="160"/>
      <c r="E641" s="161">
        <v>22.41</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
      <c r="A642" s="154"/>
      <c r="B642" s="155"/>
      <c r="C642" s="189" t="s">
        <v>914</v>
      </c>
      <c r="D642" s="160"/>
      <c r="E642" s="161">
        <v>22.14</v>
      </c>
      <c r="F642" s="158"/>
      <c r="G642" s="158"/>
      <c r="H642" s="158"/>
      <c r="I642" s="158"/>
      <c r="J642" s="158"/>
      <c r="K642" s="158"/>
      <c r="L642" s="158"/>
      <c r="M642" s="158"/>
      <c r="N642" s="157"/>
      <c r="O642" s="157"/>
      <c r="P642" s="157"/>
      <c r="Q642" s="157"/>
      <c r="R642" s="158"/>
      <c r="S642" s="158"/>
      <c r="T642" s="158"/>
      <c r="U642" s="158"/>
      <c r="V642" s="158"/>
      <c r="W642" s="158"/>
      <c r="X642" s="158"/>
      <c r="Y642" s="158"/>
      <c r="Z642" s="147"/>
      <c r="AA642" s="147"/>
      <c r="AB642" s="147"/>
      <c r="AC642" s="147"/>
      <c r="AD642" s="147"/>
      <c r="AE642" s="147"/>
      <c r="AF642" s="147"/>
      <c r="AG642" s="147" t="s">
        <v>288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3" x14ac:dyDescent="0.2">
      <c r="A643" s="154"/>
      <c r="B643" s="155"/>
      <c r="C643" s="189" t="s">
        <v>915</v>
      </c>
      <c r="D643" s="160"/>
      <c r="E643" s="161">
        <v>12.584</v>
      </c>
      <c r="F643" s="158"/>
      <c r="G643" s="158"/>
      <c r="H643" s="158"/>
      <c r="I643" s="158"/>
      <c r="J643" s="158"/>
      <c r="K643" s="158"/>
      <c r="L643" s="158"/>
      <c r="M643" s="158"/>
      <c r="N643" s="157"/>
      <c r="O643" s="157"/>
      <c r="P643" s="157"/>
      <c r="Q643" s="157"/>
      <c r="R643" s="158"/>
      <c r="S643" s="158"/>
      <c r="T643" s="158"/>
      <c r="U643" s="158"/>
      <c r="V643" s="158"/>
      <c r="W643" s="158"/>
      <c r="X643" s="158"/>
      <c r="Y643" s="158"/>
      <c r="Z643" s="147"/>
      <c r="AA643" s="147"/>
      <c r="AB643" s="147"/>
      <c r="AC643" s="147"/>
      <c r="AD643" s="147"/>
      <c r="AE643" s="147"/>
      <c r="AF643" s="147"/>
      <c r="AG643" s="147" t="s">
        <v>288</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89" t="s">
        <v>916</v>
      </c>
      <c r="D644" s="160"/>
      <c r="E644" s="161">
        <v>25.097000000000001</v>
      </c>
      <c r="F644" s="158"/>
      <c r="G644" s="158"/>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
      <c r="A645" s="154"/>
      <c r="B645" s="155"/>
      <c r="C645" s="189" t="s">
        <v>917</v>
      </c>
      <c r="D645" s="160"/>
      <c r="E645" s="161">
        <v>13.012</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288</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3" x14ac:dyDescent="0.2">
      <c r="A646" s="154"/>
      <c r="B646" s="155"/>
      <c r="C646" s="189" t="s">
        <v>918</v>
      </c>
      <c r="D646" s="160"/>
      <c r="E646" s="161">
        <v>11.04</v>
      </c>
      <c r="F646" s="158"/>
      <c r="G646" s="158"/>
      <c r="H646" s="158"/>
      <c r="I646" s="158"/>
      <c r="J646" s="158"/>
      <c r="K646" s="158"/>
      <c r="L646" s="158"/>
      <c r="M646" s="158"/>
      <c r="N646" s="157"/>
      <c r="O646" s="157"/>
      <c r="P646" s="157"/>
      <c r="Q646" s="157"/>
      <c r="R646" s="158"/>
      <c r="S646" s="158"/>
      <c r="T646" s="158"/>
      <c r="U646" s="158"/>
      <c r="V646" s="158"/>
      <c r="W646" s="158"/>
      <c r="X646" s="158"/>
      <c r="Y646" s="158"/>
      <c r="Z646" s="147"/>
      <c r="AA646" s="147"/>
      <c r="AB646" s="147"/>
      <c r="AC646" s="147"/>
      <c r="AD646" s="147"/>
      <c r="AE646" s="147"/>
      <c r="AF646" s="147"/>
      <c r="AG646" s="147" t="s">
        <v>288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3" x14ac:dyDescent="0.2">
      <c r="A647" s="154"/>
      <c r="B647" s="155"/>
      <c r="C647" s="189" t="s">
        <v>919</v>
      </c>
      <c r="D647" s="160"/>
      <c r="E647" s="161">
        <v>3.39</v>
      </c>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
      <c r="A648" s="154"/>
      <c r="B648" s="155"/>
      <c r="C648" s="189" t="s">
        <v>920</v>
      </c>
      <c r="D648" s="160"/>
      <c r="E648" s="161"/>
      <c r="F648" s="158"/>
      <c r="G648" s="158"/>
      <c r="H648" s="158"/>
      <c r="I648" s="158"/>
      <c r="J648" s="158"/>
      <c r="K648" s="158"/>
      <c r="L648" s="158"/>
      <c r="M648" s="158"/>
      <c r="N648" s="157"/>
      <c r="O648" s="157"/>
      <c r="P648" s="157"/>
      <c r="Q648" s="157"/>
      <c r="R648" s="158"/>
      <c r="S648" s="158"/>
      <c r="T648" s="158"/>
      <c r="U648" s="158"/>
      <c r="V648" s="158"/>
      <c r="W648" s="158"/>
      <c r="X648" s="158"/>
      <c r="Y648" s="158"/>
      <c r="Z648" s="147"/>
      <c r="AA648" s="147"/>
      <c r="AB648" s="147"/>
      <c r="AC648" s="147"/>
      <c r="AD648" s="147"/>
      <c r="AE648" s="147"/>
      <c r="AF648" s="147"/>
      <c r="AG648" s="147" t="s">
        <v>288</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
      <c r="A649" s="154"/>
      <c r="B649" s="155"/>
      <c r="C649" s="189" t="s">
        <v>921</v>
      </c>
      <c r="D649" s="160"/>
      <c r="E649" s="161">
        <v>4.7</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288</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3" x14ac:dyDescent="0.2">
      <c r="A650" s="154"/>
      <c r="B650" s="155"/>
      <c r="C650" s="189" t="s">
        <v>922</v>
      </c>
      <c r="D650" s="160"/>
      <c r="E650" s="161">
        <v>3.4</v>
      </c>
      <c r="F650" s="158"/>
      <c r="G650" s="158"/>
      <c r="H650" s="158"/>
      <c r="I650" s="158"/>
      <c r="J650" s="158"/>
      <c r="K650" s="158"/>
      <c r="L650" s="158"/>
      <c r="M650" s="158"/>
      <c r="N650" s="157"/>
      <c r="O650" s="157"/>
      <c r="P650" s="157"/>
      <c r="Q650" s="157"/>
      <c r="R650" s="158"/>
      <c r="S650" s="158"/>
      <c r="T650" s="158"/>
      <c r="U650" s="158"/>
      <c r="V650" s="158"/>
      <c r="W650" s="158"/>
      <c r="X650" s="158"/>
      <c r="Y650" s="158"/>
      <c r="Z650" s="147"/>
      <c r="AA650" s="147"/>
      <c r="AB650" s="147"/>
      <c r="AC650" s="147"/>
      <c r="AD650" s="147"/>
      <c r="AE650" s="147"/>
      <c r="AF650" s="147"/>
      <c r="AG650" s="147" t="s">
        <v>288</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3" x14ac:dyDescent="0.2">
      <c r="A651" s="154"/>
      <c r="B651" s="155"/>
      <c r="C651" s="189" t="s">
        <v>923</v>
      </c>
      <c r="D651" s="160"/>
      <c r="E651" s="161">
        <v>1.06</v>
      </c>
      <c r="F651" s="158"/>
      <c r="G651" s="158"/>
      <c r="H651" s="158"/>
      <c r="I651" s="158"/>
      <c r="J651" s="158"/>
      <c r="K651" s="158"/>
      <c r="L651" s="158"/>
      <c r="M651" s="158"/>
      <c r="N651" s="157"/>
      <c r="O651" s="157"/>
      <c r="P651" s="157"/>
      <c r="Q651" s="157"/>
      <c r="R651" s="158"/>
      <c r="S651" s="158"/>
      <c r="T651" s="158"/>
      <c r="U651" s="158"/>
      <c r="V651" s="158"/>
      <c r="W651" s="158"/>
      <c r="X651" s="158"/>
      <c r="Y651" s="158"/>
      <c r="Z651" s="147"/>
      <c r="AA651" s="147"/>
      <c r="AB651" s="147"/>
      <c r="AC651" s="147"/>
      <c r="AD651" s="147"/>
      <c r="AE651" s="147"/>
      <c r="AF651" s="147"/>
      <c r="AG651" s="147" t="s">
        <v>288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3" x14ac:dyDescent="0.2">
      <c r="A652" s="154"/>
      <c r="B652" s="155"/>
      <c r="C652" s="189" t="s">
        <v>924</v>
      </c>
      <c r="D652" s="160"/>
      <c r="E652" s="161">
        <v>1.52</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3" x14ac:dyDescent="0.2">
      <c r="A653" s="154"/>
      <c r="B653" s="155"/>
      <c r="C653" s="189" t="s">
        <v>925</v>
      </c>
      <c r="D653" s="160"/>
      <c r="E653" s="161">
        <v>1.7</v>
      </c>
      <c r="F653" s="158"/>
      <c r="G653" s="158"/>
      <c r="H653" s="158"/>
      <c r="I653" s="158"/>
      <c r="J653" s="158"/>
      <c r="K653" s="158"/>
      <c r="L653" s="158"/>
      <c r="M653" s="158"/>
      <c r="N653" s="157"/>
      <c r="O653" s="157"/>
      <c r="P653" s="157"/>
      <c r="Q653" s="157"/>
      <c r="R653" s="158"/>
      <c r="S653" s="158"/>
      <c r="T653" s="158"/>
      <c r="U653" s="158"/>
      <c r="V653" s="158"/>
      <c r="W653" s="158"/>
      <c r="X653" s="158"/>
      <c r="Y653" s="158"/>
      <c r="Z653" s="147"/>
      <c r="AA653" s="147"/>
      <c r="AB653" s="147"/>
      <c r="AC653" s="147"/>
      <c r="AD653" s="147"/>
      <c r="AE653" s="147"/>
      <c r="AF653" s="147"/>
      <c r="AG653" s="147" t="s">
        <v>288</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3" x14ac:dyDescent="0.2">
      <c r="A654" s="154"/>
      <c r="B654" s="155"/>
      <c r="C654" s="189" t="s">
        <v>926</v>
      </c>
      <c r="D654" s="160"/>
      <c r="E654" s="161">
        <v>1.32</v>
      </c>
      <c r="F654" s="158"/>
      <c r="G654" s="158"/>
      <c r="H654" s="158"/>
      <c r="I654" s="158"/>
      <c r="J654" s="158"/>
      <c r="K654" s="158"/>
      <c r="L654" s="158"/>
      <c r="M654" s="158"/>
      <c r="N654" s="157"/>
      <c r="O654" s="157"/>
      <c r="P654" s="157"/>
      <c r="Q654" s="157"/>
      <c r="R654" s="158"/>
      <c r="S654" s="158"/>
      <c r="T654" s="158"/>
      <c r="U654" s="158"/>
      <c r="V654" s="158"/>
      <c r="W654" s="158"/>
      <c r="X654" s="158"/>
      <c r="Y654" s="158"/>
      <c r="Z654" s="147"/>
      <c r="AA654" s="147"/>
      <c r="AB654" s="147"/>
      <c r="AC654" s="147"/>
      <c r="AD654" s="147"/>
      <c r="AE654" s="147"/>
      <c r="AF654" s="147"/>
      <c r="AG654" s="147" t="s">
        <v>288</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3" x14ac:dyDescent="0.2">
      <c r="A655" s="154"/>
      <c r="B655" s="155"/>
      <c r="C655" s="189" t="s">
        <v>406</v>
      </c>
      <c r="D655" s="160"/>
      <c r="E655" s="161"/>
      <c r="F655" s="158"/>
      <c r="G655" s="158"/>
      <c r="H655" s="158"/>
      <c r="I655" s="158"/>
      <c r="J655" s="158"/>
      <c r="K655" s="158"/>
      <c r="L655" s="158"/>
      <c r="M655" s="158"/>
      <c r="N655" s="157"/>
      <c r="O655" s="157"/>
      <c r="P655" s="157"/>
      <c r="Q655" s="157"/>
      <c r="R655" s="158"/>
      <c r="S655" s="158"/>
      <c r="T655" s="158"/>
      <c r="U655" s="158"/>
      <c r="V655" s="158"/>
      <c r="W655" s="158"/>
      <c r="X655" s="158"/>
      <c r="Y655" s="158"/>
      <c r="Z655" s="147"/>
      <c r="AA655" s="147"/>
      <c r="AB655" s="147"/>
      <c r="AC655" s="147"/>
      <c r="AD655" s="147"/>
      <c r="AE655" s="147"/>
      <c r="AF655" s="147"/>
      <c r="AG655" s="147" t="s">
        <v>288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3" x14ac:dyDescent="0.2">
      <c r="A656" s="154"/>
      <c r="B656" s="155"/>
      <c r="C656" s="189" t="s">
        <v>927</v>
      </c>
      <c r="D656" s="160"/>
      <c r="E656" s="161">
        <v>8.6</v>
      </c>
      <c r="F656" s="158"/>
      <c r="G656" s="158"/>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89" t="s">
        <v>928</v>
      </c>
      <c r="D657" s="160"/>
      <c r="E657" s="161">
        <v>7.88</v>
      </c>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288</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89" t="s">
        <v>929</v>
      </c>
      <c r="D658" s="160"/>
      <c r="E658" s="161">
        <v>5.52</v>
      </c>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288</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89" t="s">
        <v>930</v>
      </c>
      <c r="D659" s="160"/>
      <c r="E659" s="161">
        <v>7.18</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89" t="s">
        <v>931</v>
      </c>
      <c r="D660" s="160"/>
      <c r="E660" s="161">
        <v>17.600000000000001</v>
      </c>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288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
      <c r="A661" s="154"/>
      <c r="B661" s="155"/>
      <c r="C661" s="189" t="s">
        <v>932</v>
      </c>
      <c r="D661" s="160"/>
      <c r="E661" s="161">
        <v>8.94</v>
      </c>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288</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3" x14ac:dyDescent="0.2">
      <c r="A662" s="154"/>
      <c r="B662" s="155"/>
      <c r="C662" s="189" t="s">
        <v>933</v>
      </c>
      <c r="D662" s="160"/>
      <c r="E662" s="161">
        <v>20.239999999999998</v>
      </c>
      <c r="F662" s="158"/>
      <c r="G662" s="158"/>
      <c r="H662" s="158"/>
      <c r="I662" s="158"/>
      <c r="J662" s="158"/>
      <c r="K662" s="158"/>
      <c r="L662" s="158"/>
      <c r="M662" s="158"/>
      <c r="N662" s="157"/>
      <c r="O662" s="157"/>
      <c r="P662" s="157"/>
      <c r="Q662" s="157"/>
      <c r="R662" s="158"/>
      <c r="S662" s="158"/>
      <c r="T662" s="158"/>
      <c r="U662" s="158"/>
      <c r="V662" s="158"/>
      <c r="W662" s="158"/>
      <c r="X662" s="158"/>
      <c r="Y662" s="158"/>
      <c r="Z662" s="147"/>
      <c r="AA662" s="147"/>
      <c r="AB662" s="147"/>
      <c r="AC662" s="147"/>
      <c r="AD662" s="147"/>
      <c r="AE662" s="147"/>
      <c r="AF662" s="147"/>
      <c r="AG662" s="147" t="s">
        <v>288</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3" x14ac:dyDescent="0.2">
      <c r="A663" s="154"/>
      <c r="B663" s="155"/>
      <c r="C663" s="189" t="s">
        <v>934</v>
      </c>
      <c r="D663" s="160"/>
      <c r="E663" s="161">
        <v>18</v>
      </c>
      <c r="F663" s="158"/>
      <c r="G663" s="158"/>
      <c r="H663" s="158"/>
      <c r="I663" s="158"/>
      <c r="J663" s="158"/>
      <c r="K663" s="158"/>
      <c r="L663" s="158"/>
      <c r="M663" s="158"/>
      <c r="N663" s="157"/>
      <c r="O663" s="157"/>
      <c r="P663" s="157"/>
      <c r="Q663" s="157"/>
      <c r="R663" s="158"/>
      <c r="S663" s="158"/>
      <c r="T663" s="158"/>
      <c r="U663" s="158"/>
      <c r="V663" s="158"/>
      <c r="W663" s="158"/>
      <c r="X663" s="158"/>
      <c r="Y663" s="158"/>
      <c r="Z663" s="147"/>
      <c r="AA663" s="147"/>
      <c r="AB663" s="147"/>
      <c r="AC663" s="147"/>
      <c r="AD663" s="147"/>
      <c r="AE663" s="147"/>
      <c r="AF663" s="147"/>
      <c r="AG663" s="147" t="s">
        <v>288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3" x14ac:dyDescent="0.2">
      <c r="A664" s="154"/>
      <c r="B664" s="155"/>
      <c r="C664" s="189" t="s">
        <v>935</v>
      </c>
      <c r="D664" s="160"/>
      <c r="E664" s="161">
        <v>18</v>
      </c>
      <c r="F664" s="158"/>
      <c r="G664" s="158"/>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89" t="s">
        <v>936</v>
      </c>
      <c r="D665" s="160"/>
      <c r="E665" s="161">
        <v>21.91</v>
      </c>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89" t="s">
        <v>937</v>
      </c>
      <c r="D666" s="160"/>
      <c r="E666" s="161">
        <v>16.260000000000002</v>
      </c>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288</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89" t="s">
        <v>938</v>
      </c>
      <c r="D667" s="160"/>
      <c r="E667" s="161">
        <v>8.4499999999999993</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288</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
      <c r="A668" s="154"/>
      <c r="B668" s="155"/>
      <c r="C668" s="189" t="s">
        <v>939</v>
      </c>
      <c r="D668" s="160"/>
      <c r="E668" s="161">
        <v>21.75</v>
      </c>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288</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89" t="s">
        <v>940</v>
      </c>
      <c r="D669" s="160"/>
      <c r="E669" s="161">
        <v>17.18</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288</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3" x14ac:dyDescent="0.2">
      <c r="A670" s="154"/>
      <c r="B670" s="155"/>
      <c r="C670" s="189" t="s">
        <v>941</v>
      </c>
      <c r="D670" s="160"/>
      <c r="E670" s="161">
        <v>14.4</v>
      </c>
      <c r="F670" s="158"/>
      <c r="G670" s="158"/>
      <c r="H670" s="158"/>
      <c r="I670" s="158"/>
      <c r="J670" s="158"/>
      <c r="K670" s="158"/>
      <c r="L670" s="158"/>
      <c r="M670" s="158"/>
      <c r="N670" s="157"/>
      <c r="O670" s="157"/>
      <c r="P670" s="157"/>
      <c r="Q670" s="157"/>
      <c r="R670" s="158"/>
      <c r="S670" s="158"/>
      <c r="T670" s="158"/>
      <c r="U670" s="158"/>
      <c r="V670" s="158"/>
      <c r="W670" s="158"/>
      <c r="X670" s="158"/>
      <c r="Y670" s="158"/>
      <c r="Z670" s="147"/>
      <c r="AA670" s="147"/>
      <c r="AB670" s="147"/>
      <c r="AC670" s="147"/>
      <c r="AD670" s="147"/>
      <c r="AE670" s="147"/>
      <c r="AF670" s="147"/>
      <c r="AG670" s="147" t="s">
        <v>288</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ht="22.5" outlineLevel="1" x14ac:dyDescent="0.2">
      <c r="A671" s="172">
        <v>91</v>
      </c>
      <c r="B671" s="173" t="s">
        <v>942</v>
      </c>
      <c r="C671" s="188" t="s">
        <v>943</v>
      </c>
      <c r="D671" s="174" t="s">
        <v>279</v>
      </c>
      <c r="E671" s="175">
        <v>171.43</v>
      </c>
      <c r="F671" s="176"/>
      <c r="G671" s="177">
        <f>ROUND(E671*F671,2)</f>
        <v>0</v>
      </c>
      <c r="H671" s="176"/>
      <c r="I671" s="177">
        <f>ROUND(E671*H671,2)</f>
        <v>0</v>
      </c>
      <c r="J671" s="176"/>
      <c r="K671" s="177">
        <f>ROUND(E671*J671,2)</f>
        <v>0</v>
      </c>
      <c r="L671" s="177">
        <v>21</v>
      </c>
      <c r="M671" s="177">
        <f>G671*(1+L671/100)</f>
        <v>0</v>
      </c>
      <c r="N671" s="175">
        <v>0</v>
      </c>
      <c r="O671" s="175">
        <f>ROUND(E671*N671,2)</f>
        <v>0</v>
      </c>
      <c r="P671" s="175">
        <v>3.5000000000000001E-3</v>
      </c>
      <c r="Q671" s="175">
        <f>ROUND(E671*P671,2)</f>
        <v>0.6</v>
      </c>
      <c r="R671" s="177" t="s">
        <v>906</v>
      </c>
      <c r="S671" s="177" t="s">
        <v>281</v>
      </c>
      <c r="T671" s="178" t="s">
        <v>281</v>
      </c>
      <c r="U671" s="158">
        <v>0.255</v>
      </c>
      <c r="V671" s="158">
        <f>ROUND(E671*U671,2)</f>
        <v>43.71</v>
      </c>
      <c r="W671" s="158"/>
      <c r="X671" s="158" t="s">
        <v>282</v>
      </c>
      <c r="Y671" s="158" t="s">
        <v>283</v>
      </c>
      <c r="Z671" s="147"/>
      <c r="AA671" s="147"/>
      <c r="AB671" s="147"/>
      <c r="AC671" s="147"/>
      <c r="AD671" s="147"/>
      <c r="AE671" s="147"/>
      <c r="AF671" s="147"/>
      <c r="AG671" s="147" t="s">
        <v>284</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2" x14ac:dyDescent="0.2">
      <c r="A672" s="154"/>
      <c r="B672" s="155"/>
      <c r="C672" s="189" t="s">
        <v>944</v>
      </c>
      <c r="D672" s="160"/>
      <c r="E672" s="161"/>
      <c r="F672" s="158"/>
      <c r="G672" s="158"/>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288</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3" x14ac:dyDescent="0.2">
      <c r="A673" s="154"/>
      <c r="B673" s="155"/>
      <c r="C673" s="189" t="s">
        <v>399</v>
      </c>
      <c r="D673" s="160"/>
      <c r="E673" s="161"/>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288</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3" x14ac:dyDescent="0.2">
      <c r="A674" s="154"/>
      <c r="B674" s="155"/>
      <c r="C674" s="189" t="s">
        <v>908</v>
      </c>
      <c r="D674" s="160"/>
      <c r="E674" s="161">
        <v>27.45</v>
      </c>
      <c r="F674" s="158"/>
      <c r="G674" s="158"/>
      <c r="H674" s="158"/>
      <c r="I674" s="158"/>
      <c r="J674" s="158"/>
      <c r="K674" s="158"/>
      <c r="L674" s="158"/>
      <c r="M674" s="158"/>
      <c r="N674" s="157"/>
      <c r="O674" s="157"/>
      <c r="P674" s="157"/>
      <c r="Q674" s="157"/>
      <c r="R674" s="158"/>
      <c r="S674" s="158"/>
      <c r="T674" s="158"/>
      <c r="U674" s="158"/>
      <c r="V674" s="158"/>
      <c r="W674" s="158"/>
      <c r="X674" s="158"/>
      <c r="Y674" s="158"/>
      <c r="Z674" s="147"/>
      <c r="AA674" s="147"/>
      <c r="AB674" s="147"/>
      <c r="AC674" s="147"/>
      <c r="AD674" s="147"/>
      <c r="AE674" s="147"/>
      <c r="AF674" s="147"/>
      <c r="AG674" s="147" t="s">
        <v>288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3" x14ac:dyDescent="0.2">
      <c r="A675" s="154"/>
      <c r="B675" s="155"/>
      <c r="C675" s="189" t="s">
        <v>802</v>
      </c>
      <c r="D675" s="160"/>
      <c r="E675" s="161">
        <v>46.62</v>
      </c>
      <c r="F675" s="158"/>
      <c r="G675" s="158"/>
      <c r="H675" s="158"/>
      <c r="I675" s="158"/>
      <c r="J675" s="158"/>
      <c r="K675" s="158"/>
      <c r="L675" s="158"/>
      <c r="M675" s="158"/>
      <c r="N675" s="157"/>
      <c r="O675" s="157"/>
      <c r="P675" s="157"/>
      <c r="Q675" s="157"/>
      <c r="R675" s="158"/>
      <c r="S675" s="158"/>
      <c r="T675" s="158"/>
      <c r="U675" s="158"/>
      <c r="V675" s="158"/>
      <c r="W675" s="158"/>
      <c r="X675" s="158"/>
      <c r="Y675" s="158"/>
      <c r="Z675" s="147"/>
      <c r="AA675" s="147"/>
      <c r="AB675" s="147"/>
      <c r="AC675" s="147"/>
      <c r="AD675" s="147"/>
      <c r="AE675" s="147"/>
      <c r="AF675" s="147"/>
      <c r="AG675" s="147" t="s">
        <v>288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3" x14ac:dyDescent="0.2">
      <c r="A676" s="154"/>
      <c r="B676" s="155"/>
      <c r="C676" s="189" t="s">
        <v>803</v>
      </c>
      <c r="D676" s="160"/>
      <c r="E676" s="161">
        <v>24.96</v>
      </c>
      <c r="F676" s="158"/>
      <c r="G676" s="158"/>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189" t="s">
        <v>406</v>
      </c>
      <c r="D677" s="160"/>
      <c r="E677" s="161"/>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3" x14ac:dyDescent="0.2">
      <c r="A678" s="154"/>
      <c r="B678" s="155"/>
      <c r="C678" s="189" t="s">
        <v>481</v>
      </c>
      <c r="D678" s="160"/>
      <c r="E678" s="161">
        <v>4.6399999999999997</v>
      </c>
      <c r="F678" s="158"/>
      <c r="G678" s="158"/>
      <c r="H678" s="158"/>
      <c r="I678" s="158"/>
      <c r="J678" s="158"/>
      <c r="K678" s="158"/>
      <c r="L678" s="158"/>
      <c r="M678" s="158"/>
      <c r="N678" s="157"/>
      <c r="O678" s="157"/>
      <c r="P678" s="157"/>
      <c r="Q678" s="157"/>
      <c r="R678" s="158"/>
      <c r="S678" s="158"/>
      <c r="T678" s="158"/>
      <c r="U678" s="158"/>
      <c r="V678" s="158"/>
      <c r="W678" s="158"/>
      <c r="X678" s="158"/>
      <c r="Y678" s="158"/>
      <c r="Z678" s="147"/>
      <c r="AA678" s="147"/>
      <c r="AB678" s="147"/>
      <c r="AC678" s="147"/>
      <c r="AD678" s="147"/>
      <c r="AE678" s="147"/>
      <c r="AF678" s="147"/>
      <c r="AG678" s="147" t="s">
        <v>288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3" x14ac:dyDescent="0.2">
      <c r="A679" s="154"/>
      <c r="B679" s="155"/>
      <c r="C679" s="189" t="s">
        <v>482</v>
      </c>
      <c r="D679" s="160"/>
      <c r="E679" s="161">
        <v>3.22</v>
      </c>
      <c r="F679" s="158"/>
      <c r="G679" s="158"/>
      <c r="H679" s="158"/>
      <c r="I679" s="158"/>
      <c r="J679" s="158"/>
      <c r="K679" s="158"/>
      <c r="L679" s="158"/>
      <c r="M679" s="158"/>
      <c r="N679" s="157"/>
      <c r="O679" s="157"/>
      <c r="P679" s="157"/>
      <c r="Q679" s="157"/>
      <c r="R679" s="158"/>
      <c r="S679" s="158"/>
      <c r="T679" s="158"/>
      <c r="U679" s="158"/>
      <c r="V679" s="158"/>
      <c r="W679" s="158"/>
      <c r="X679" s="158"/>
      <c r="Y679" s="158"/>
      <c r="Z679" s="147"/>
      <c r="AA679" s="147"/>
      <c r="AB679" s="147"/>
      <c r="AC679" s="147"/>
      <c r="AD679" s="147"/>
      <c r="AE679" s="147"/>
      <c r="AF679" s="147"/>
      <c r="AG679" s="147" t="s">
        <v>288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3" x14ac:dyDescent="0.2">
      <c r="A680" s="154"/>
      <c r="B680" s="155"/>
      <c r="C680" s="189" t="s">
        <v>484</v>
      </c>
      <c r="D680" s="160"/>
      <c r="E680" s="161">
        <v>19.27</v>
      </c>
      <c r="F680" s="158"/>
      <c r="G680" s="158"/>
      <c r="H680" s="158"/>
      <c r="I680" s="158"/>
      <c r="J680" s="158"/>
      <c r="K680" s="158"/>
      <c r="L680" s="158"/>
      <c r="M680" s="158"/>
      <c r="N680" s="157"/>
      <c r="O680" s="157"/>
      <c r="P680" s="157"/>
      <c r="Q680" s="157"/>
      <c r="R680" s="158"/>
      <c r="S680" s="158"/>
      <c r="T680" s="158"/>
      <c r="U680" s="158"/>
      <c r="V680" s="158"/>
      <c r="W680" s="158"/>
      <c r="X680" s="158"/>
      <c r="Y680" s="158"/>
      <c r="Z680" s="147"/>
      <c r="AA680" s="147"/>
      <c r="AB680" s="147"/>
      <c r="AC680" s="147"/>
      <c r="AD680" s="147"/>
      <c r="AE680" s="147"/>
      <c r="AF680" s="147"/>
      <c r="AG680" s="147" t="s">
        <v>288</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3" x14ac:dyDescent="0.2">
      <c r="A681" s="154"/>
      <c r="B681" s="155"/>
      <c r="C681" s="189" t="s">
        <v>489</v>
      </c>
      <c r="D681" s="160"/>
      <c r="E681" s="161">
        <v>19.170000000000002</v>
      </c>
      <c r="F681" s="158"/>
      <c r="G681" s="158"/>
      <c r="H681" s="158"/>
      <c r="I681" s="158"/>
      <c r="J681" s="158"/>
      <c r="K681" s="158"/>
      <c r="L681" s="158"/>
      <c r="M681" s="158"/>
      <c r="N681" s="157"/>
      <c r="O681" s="157"/>
      <c r="P681" s="157"/>
      <c r="Q681" s="157"/>
      <c r="R681" s="158"/>
      <c r="S681" s="158"/>
      <c r="T681" s="158"/>
      <c r="U681" s="158"/>
      <c r="V681" s="158"/>
      <c r="W681" s="158"/>
      <c r="X681" s="158"/>
      <c r="Y681" s="158"/>
      <c r="Z681" s="147"/>
      <c r="AA681" s="147"/>
      <c r="AB681" s="147"/>
      <c r="AC681" s="147"/>
      <c r="AD681" s="147"/>
      <c r="AE681" s="147"/>
      <c r="AF681" s="147"/>
      <c r="AG681" s="147" t="s">
        <v>288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3" x14ac:dyDescent="0.2">
      <c r="A682" s="154"/>
      <c r="B682" s="155"/>
      <c r="C682" s="189" t="s">
        <v>493</v>
      </c>
      <c r="D682" s="160"/>
      <c r="E682" s="161">
        <v>15.58</v>
      </c>
      <c r="F682" s="158"/>
      <c r="G682" s="158"/>
      <c r="H682" s="158"/>
      <c r="I682" s="158"/>
      <c r="J682" s="158"/>
      <c r="K682" s="158"/>
      <c r="L682" s="158"/>
      <c r="M682" s="158"/>
      <c r="N682" s="157"/>
      <c r="O682" s="157"/>
      <c r="P682" s="157"/>
      <c r="Q682" s="157"/>
      <c r="R682" s="158"/>
      <c r="S682" s="158"/>
      <c r="T682" s="158"/>
      <c r="U682" s="158"/>
      <c r="V682" s="158"/>
      <c r="W682" s="158"/>
      <c r="X682" s="158"/>
      <c r="Y682" s="158"/>
      <c r="Z682" s="147"/>
      <c r="AA682" s="147"/>
      <c r="AB682" s="147"/>
      <c r="AC682" s="147"/>
      <c r="AD682" s="147"/>
      <c r="AE682" s="147"/>
      <c r="AF682" s="147"/>
      <c r="AG682" s="147" t="s">
        <v>288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3" x14ac:dyDescent="0.2">
      <c r="A683" s="154"/>
      <c r="B683" s="155"/>
      <c r="C683" s="189" t="s">
        <v>494</v>
      </c>
      <c r="D683" s="160"/>
      <c r="E683" s="161">
        <v>10.52</v>
      </c>
      <c r="F683" s="158"/>
      <c r="G683" s="158"/>
      <c r="H683" s="158"/>
      <c r="I683" s="158"/>
      <c r="J683" s="158"/>
      <c r="K683" s="158"/>
      <c r="L683" s="158"/>
      <c r="M683" s="158"/>
      <c r="N683" s="157"/>
      <c r="O683" s="157"/>
      <c r="P683" s="157"/>
      <c r="Q683" s="157"/>
      <c r="R683" s="158"/>
      <c r="S683" s="158"/>
      <c r="T683" s="158"/>
      <c r="U683" s="158"/>
      <c r="V683" s="158"/>
      <c r="W683" s="158"/>
      <c r="X683" s="158"/>
      <c r="Y683" s="158"/>
      <c r="Z683" s="147"/>
      <c r="AA683" s="147"/>
      <c r="AB683" s="147"/>
      <c r="AC683" s="147"/>
      <c r="AD683" s="147"/>
      <c r="AE683" s="147"/>
      <c r="AF683" s="147"/>
      <c r="AG683" s="147" t="s">
        <v>288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x14ac:dyDescent="0.2">
      <c r="A684" s="165" t="s">
        <v>275</v>
      </c>
      <c r="B684" s="166" t="s">
        <v>233</v>
      </c>
      <c r="C684" s="187" t="s">
        <v>234</v>
      </c>
      <c r="D684" s="167"/>
      <c r="E684" s="168"/>
      <c r="F684" s="169"/>
      <c r="G684" s="169">
        <f>SUMIF(AG685:AG695,"&lt;&gt;NOR",G685:G695)</f>
        <v>0</v>
      </c>
      <c r="H684" s="169"/>
      <c r="I684" s="169">
        <f>SUM(I685:I695)</f>
        <v>0</v>
      </c>
      <c r="J684" s="169"/>
      <c r="K684" s="169">
        <f>SUM(K685:K695)</f>
        <v>0</v>
      </c>
      <c r="L684" s="169"/>
      <c r="M684" s="169">
        <f>SUM(M685:M695)</f>
        <v>0</v>
      </c>
      <c r="N684" s="168"/>
      <c r="O684" s="168">
        <f>SUM(O685:O695)</f>
        <v>0</v>
      </c>
      <c r="P684" s="168"/>
      <c r="Q684" s="168">
        <f>SUM(Q685:Q695)</f>
        <v>3.81</v>
      </c>
      <c r="R684" s="169"/>
      <c r="S684" s="169"/>
      <c r="T684" s="170"/>
      <c r="U684" s="164"/>
      <c r="V684" s="164">
        <f>SUM(V685:V695)</f>
        <v>16.8</v>
      </c>
      <c r="W684" s="164"/>
      <c r="X684" s="164"/>
      <c r="Y684" s="164"/>
      <c r="AG684" t="s">
        <v>276</v>
      </c>
    </row>
    <row r="685" spans="1:60" ht="22.5" outlineLevel="1" x14ac:dyDescent="0.2">
      <c r="A685" s="172">
        <v>92</v>
      </c>
      <c r="B685" s="173" t="s">
        <v>945</v>
      </c>
      <c r="C685" s="188" t="s">
        <v>946</v>
      </c>
      <c r="D685" s="174" t="s">
        <v>279</v>
      </c>
      <c r="E685" s="175">
        <v>55.999400000000001</v>
      </c>
      <c r="F685" s="176"/>
      <c r="G685" s="177">
        <f>ROUND(E685*F685,2)</f>
        <v>0</v>
      </c>
      <c r="H685" s="176"/>
      <c r="I685" s="177">
        <f>ROUND(E685*H685,2)</f>
        <v>0</v>
      </c>
      <c r="J685" s="176"/>
      <c r="K685" s="177">
        <f>ROUND(E685*J685,2)</f>
        <v>0</v>
      </c>
      <c r="L685" s="177">
        <v>21</v>
      </c>
      <c r="M685" s="177">
        <f>G685*(1+L685/100)</f>
        <v>0</v>
      </c>
      <c r="N685" s="175">
        <v>0</v>
      </c>
      <c r="O685" s="175">
        <f>ROUND(E685*N685,2)</f>
        <v>0</v>
      </c>
      <c r="P685" s="175">
        <v>6.8000000000000005E-2</v>
      </c>
      <c r="Q685" s="175">
        <f>ROUND(E685*P685,2)</f>
        <v>3.81</v>
      </c>
      <c r="R685" s="177" t="s">
        <v>356</v>
      </c>
      <c r="S685" s="177" t="s">
        <v>281</v>
      </c>
      <c r="T685" s="178" t="s">
        <v>281</v>
      </c>
      <c r="U685" s="158">
        <v>0.3</v>
      </c>
      <c r="V685" s="158">
        <f>ROUND(E685*U685,2)</f>
        <v>16.8</v>
      </c>
      <c r="W685" s="158"/>
      <c r="X685" s="158" t="s">
        <v>282</v>
      </c>
      <c r="Y685" s="158" t="s">
        <v>283</v>
      </c>
      <c r="Z685" s="147"/>
      <c r="AA685" s="147"/>
      <c r="AB685" s="147"/>
      <c r="AC685" s="147"/>
      <c r="AD685" s="147"/>
      <c r="AE685" s="147"/>
      <c r="AF685" s="147"/>
      <c r="AG685" s="147" t="s">
        <v>284</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2" x14ac:dyDescent="0.2">
      <c r="A686" s="154"/>
      <c r="B686" s="155"/>
      <c r="C686" s="259" t="s">
        <v>947</v>
      </c>
      <c r="D686" s="260"/>
      <c r="E686" s="260"/>
      <c r="F686" s="260"/>
      <c r="G686" s="260"/>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286</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2" x14ac:dyDescent="0.2">
      <c r="A687" s="154"/>
      <c r="B687" s="155"/>
      <c r="C687" s="189" t="s">
        <v>948</v>
      </c>
      <c r="D687" s="160"/>
      <c r="E687" s="161"/>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288</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3" x14ac:dyDescent="0.2">
      <c r="A688" s="154"/>
      <c r="B688" s="155"/>
      <c r="C688" s="189" t="s">
        <v>399</v>
      </c>
      <c r="D688" s="160"/>
      <c r="E688" s="161"/>
      <c r="F688" s="158"/>
      <c r="G688" s="158"/>
      <c r="H688" s="158"/>
      <c r="I688" s="158"/>
      <c r="J688" s="158"/>
      <c r="K688" s="158"/>
      <c r="L688" s="158"/>
      <c r="M688" s="158"/>
      <c r="N688" s="157"/>
      <c r="O688" s="157"/>
      <c r="P688" s="157"/>
      <c r="Q688" s="157"/>
      <c r="R688" s="158"/>
      <c r="S688" s="158"/>
      <c r="T688" s="158"/>
      <c r="U688" s="158"/>
      <c r="V688" s="158"/>
      <c r="W688" s="158"/>
      <c r="X688" s="158"/>
      <c r="Y688" s="158"/>
      <c r="Z688" s="147"/>
      <c r="AA688" s="147"/>
      <c r="AB688" s="147"/>
      <c r="AC688" s="147"/>
      <c r="AD688" s="147"/>
      <c r="AE688" s="147"/>
      <c r="AF688" s="147"/>
      <c r="AG688" s="147" t="s">
        <v>288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
      <c r="A689" s="154"/>
      <c r="B689" s="155"/>
      <c r="C689" s="189" t="s">
        <v>949</v>
      </c>
      <c r="D689" s="160"/>
      <c r="E689" s="161">
        <v>3.1709999999999998</v>
      </c>
      <c r="F689" s="158"/>
      <c r="G689" s="158"/>
      <c r="H689" s="158"/>
      <c r="I689" s="158"/>
      <c r="J689" s="158"/>
      <c r="K689" s="158"/>
      <c r="L689" s="158"/>
      <c r="M689" s="158"/>
      <c r="N689" s="157"/>
      <c r="O689" s="157"/>
      <c r="P689" s="157"/>
      <c r="Q689" s="157"/>
      <c r="R689" s="158"/>
      <c r="S689" s="158"/>
      <c r="T689" s="158"/>
      <c r="U689" s="158"/>
      <c r="V689" s="158"/>
      <c r="W689" s="158"/>
      <c r="X689" s="158"/>
      <c r="Y689" s="158"/>
      <c r="Z689" s="147"/>
      <c r="AA689" s="147"/>
      <c r="AB689" s="147"/>
      <c r="AC689" s="147"/>
      <c r="AD689" s="147"/>
      <c r="AE689" s="147"/>
      <c r="AF689" s="147"/>
      <c r="AG689" s="147" t="s">
        <v>288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
      <c r="A690" s="154"/>
      <c r="B690" s="155"/>
      <c r="C690" s="189" t="s">
        <v>950</v>
      </c>
      <c r="D690" s="160"/>
      <c r="E690" s="161">
        <v>3.09</v>
      </c>
      <c r="F690" s="158"/>
      <c r="G690" s="158"/>
      <c r="H690" s="158"/>
      <c r="I690" s="158"/>
      <c r="J690" s="158"/>
      <c r="K690" s="158"/>
      <c r="L690" s="158"/>
      <c r="M690" s="158"/>
      <c r="N690" s="157"/>
      <c r="O690" s="157"/>
      <c r="P690" s="157"/>
      <c r="Q690" s="157"/>
      <c r="R690" s="158"/>
      <c r="S690" s="158"/>
      <c r="T690" s="158"/>
      <c r="U690" s="158"/>
      <c r="V690" s="158"/>
      <c r="W690" s="158"/>
      <c r="X690" s="158"/>
      <c r="Y690" s="158"/>
      <c r="Z690" s="147"/>
      <c r="AA690" s="147"/>
      <c r="AB690" s="147"/>
      <c r="AC690" s="147"/>
      <c r="AD690" s="147"/>
      <c r="AE690" s="147"/>
      <c r="AF690" s="147"/>
      <c r="AG690" s="147" t="s">
        <v>288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3" x14ac:dyDescent="0.2">
      <c r="A691" s="154"/>
      <c r="B691" s="155"/>
      <c r="C691" s="189" t="s">
        <v>951</v>
      </c>
      <c r="D691" s="160"/>
      <c r="E691" s="161">
        <v>12.676</v>
      </c>
      <c r="F691" s="158"/>
      <c r="G691" s="158"/>
      <c r="H691" s="158"/>
      <c r="I691" s="158"/>
      <c r="J691" s="158"/>
      <c r="K691" s="158"/>
      <c r="L691" s="158"/>
      <c r="M691" s="158"/>
      <c r="N691" s="157"/>
      <c r="O691" s="157"/>
      <c r="P691" s="157"/>
      <c r="Q691" s="157"/>
      <c r="R691" s="158"/>
      <c r="S691" s="158"/>
      <c r="T691" s="158"/>
      <c r="U691" s="158"/>
      <c r="V691" s="158"/>
      <c r="W691" s="158"/>
      <c r="X691" s="158"/>
      <c r="Y691" s="158"/>
      <c r="Z691" s="147"/>
      <c r="AA691" s="147"/>
      <c r="AB691" s="147"/>
      <c r="AC691" s="147"/>
      <c r="AD691" s="147"/>
      <c r="AE691" s="147"/>
      <c r="AF691" s="147"/>
      <c r="AG691" s="147" t="s">
        <v>288</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3" x14ac:dyDescent="0.2">
      <c r="A692" s="154"/>
      <c r="B692" s="155"/>
      <c r="C692" s="189" t="s">
        <v>406</v>
      </c>
      <c r="D692" s="160"/>
      <c r="E692" s="161"/>
      <c r="F692" s="158"/>
      <c r="G692" s="158"/>
      <c r="H692" s="158"/>
      <c r="I692" s="158"/>
      <c r="J692" s="158"/>
      <c r="K692" s="158"/>
      <c r="L692" s="158"/>
      <c r="M692" s="158"/>
      <c r="N692" s="157"/>
      <c r="O692" s="157"/>
      <c r="P692" s="157"/>
      <c r="Q692" s="157"/>
      <c r="R692" s="158"/>
      <c r="S692" s="158"/>
      <c r="T692" s="158"/>
      <c r="U692" s="158"/>
      <c r="V692" s="158"/>
      <c r="W692" s="158"/>
      <c r="X692" s="158"/>
      <c r="Y692" s="158"/>
      <c r="Z692" s="147"/>
      <c r="AA692" s="147"/>
      <c r="AB692" s="147"/>
      <c r="AC692" s="147"/>
      <c r="AD692" s="147"/>
      <c r="AE692" s="147"/>
      <c r="AF692" s="147"/>
      <c r="AG692" s="147" t="s">
        <v>288</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
      <c r="A693" s="154"/>
      <c r="B693" s="155"/>
      <c r="C693" s="189" t="s">
        <v>952</v>
      </c>
      <c r="D693" s="160"/>
      <c r="E693" s="161">
        <v>9.6738999999999997</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288</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
      <c r="A694" s="154"/>
      <c r="B694" s="155"/>
      <c r="C694" s="189" t="s">
        <v>953</v>
      </c>
      <c r="D694" s="160"/>
      <c r="E694" s="161">
        <v>12.8385</v>
      </c>
      <c r="F694" s="158"/>
      <c r="G694" s="158"/>
      <c r="H694" s="158"/>
      <c r="I694" s="158"/>
      <c r="J694" s="158"/>
      <c r="K694" s="158"/>
      <c r="L694" s="158"/>
      <c r="M694" s="158"/>
      <c r="N694" s="157"/>
      <c r="O694" s="157"/>
      <c r="P694" s="157"/>
      <c r="Q694" s="157"/>
      <c r="R694" s="158"/>
      <c r="S694" s="158"/>
      <c r="T694" s="158"/>
      <c r="U694" s="158"/>
      <c r="V694" s="158"/>
      <c r="W694" s="158"/>
      <c r="X694" s="158"/>
      <c r="Y694" s="158"/>
      <c r="Z694" s="147"/>
      <c r="AA694" s="147"/>
      <c r="AB694" s="147"/>
      <c r="AC694" s="147"/>
      <c r="AD694" s="147"/>
      <c r="AE694" s="147"/>
      <c r="AF694" s="147"/>
      <c r="AG694" s="147" t="s">
        <v>288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
      <c r="A695" s="154"/>
      <c r="B695" s="155"/>
      <c r="C695" s="189" t="s">
        <v>954</v>
      </c>
      <c r="D695" s="160"/>
      <c r="E695" s="161">
        <v>14.55</v>
      </c>
      <c r="F695" s="158"/>
      <c r="G695" s="158"/>
      <c r="H695" s="158"/>
      <c r="I695" s="158"/>
      <c r="J695" s="158"/>
      <c r="K695" s="158"/>
      <c r="L695" s="158"/>
      <c r="M695" s="158"/>
      <c r="N695" s="157"/>
      <c r="O695" s="157"/>
      <c r="P695" s="157"/>
      <c r="Q695" s="157"/>
      <c r="R695" s="158"/>
      <c r="S695" s="158"/>
      <c r="T695" s="158"/>
      <c r="U695" s="158"/>
      <c r="V695" s="158"/>
      <c r="W695" s="158"/>
      <c r="X695" s="158"/>
      <c r="Y695" s="158"/>
      <c r="Z695" s="147"/>
      <c r="AA695" s="147"/>
      <c r="AB695" s="147"/>
      <c r="AC695" s="147"/>
      <c r="AD695" s="147"/>
      <c r="AE695" s="147"/>
      <c r="AF695" s="147"/>
      <c r="AG695" s="147" t="s">
        <v>288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x14ac:dyDescent="0.2">
      <c r="A696" s="165" t="s">
        <v>275</v>
      </c>
      <c r="B696" s="166" t="s">
        <v>241</v>
      </c>
      <c r="C696" s="187" t="s">
        <v>242</v>
      </c>
      <c r="D696" s="167"/>
      <c r="E696" s="168"/>
      <c r="F696" s="169"/>
      <c r="G696" s="169">
        <f>SUMIF(AG697:AG699,"&lt;&gt;NOR",G697:G699)</f>
        <v>0</v>
      </c>
      <c r="H696" s="169"/>
      <c r="I696" s="169">
        <f>SUM(I697:I699)</f>
        <v>0</v>
      </c>
      <c r="J696" s="169"/>
      <c r="K696" s="169">
        <f>SUM(K697:K699)</f>
        <v>0</v>
      </c>
      <c r="L696" s="169"/>
      <c r="M696" s="169">
        <f>SUM(M697:M699)</f>
        <v>0</v>
      </c>
      <c r="N696" s="168"/>
      <c r="O696" s="168">
        <f>SUM(O697:O699)</f>
        <v>0</v>
      </c>
      <c r="P696" s="168"/>
      <c r="Q696" s="168">
        <f>SUM(Q697:Q699)</f>
        <v>0</v>
      </c>
      <c r="R696" s="169"/>
      <c r="S696" s="169"/>
      <c r="T696" s="170"/>
      <c r="U696" s="164"/>
      <c r="V696" s="164">
        <f>SUM(V697:V699)</f>
        <v>6.32</v>
      </c>
      <c r="W696" s="164"/>
      <c r="X696" s="164"/>
      <c r="Y696" s="164"/>
      <c r="AG696" t="s">
        <v>276</v>
      </c>
    </row>
    <row r="697" spans="1:60" outlineLevel="1" x14ac:dyDescent="0.2">
      <c r="A697" s="172">
        <v>93</v>
      </c>
      <c r="B697" s="173" t="s">
        <v>955</v>
      </c>
      <c r="C697" s="188" t="s">
        <v>956</v>
      </c>
      <c r="D697" s="174" t="s">
        <v>366</v>
      </c>
      <c r="E697" s="175">
        <v>25.5</v>
      </c>
      <c r="F697" s="176"/>
      <c r="G697" s="177">
        <f>ROUND(E697*F697,2)</f>
        <v>0</v>
      </c>
      <c r="H697" s="176"/>
      <c r="I697" s="177">
        <f>ROUND(E697*H697,2)</f>
        <v>0</v>
      </c>
      <c r="J697" s="176"/>
      <c r="K697" s="177">
        <f>ROUND(E697*J697,2)</f>
        <v>0</v>
      </c>
      <c r="L697" s="177">
        <v>21</v>
      </c>
      <c r="M697" s="177">
        <f>G697*(1+L697/100)</f>
        <v>0</v>
      </c>
      <c r="N697" s="175">
        <v>0</v>
      </c>
      <c r="O697" s="175">
        <f>ROUND(E697*N697,2)</f>
        <v>0</v>
      </c>
      <c r="P697" s="175">
        <v>0</v>
      </c>
      <c r="Q697" s="175">
        <f>ROUND(E697*P697,2)</f>
        <v>0</v>
      </c>
      <c r="R697" s="177" t="s">
        <v>241</v>
      </c>
      <c r="S697" s="177" t="s">
        <v>281</v>
      </c>
      <c r="T697" s="178" t="s">
        <v>281</v>
      </c>
      <c r="U697" s="158">
        <v>0.248</v>
      </c>
      <c r="V697" s="158">
        <f>ROUND(E697*U697,2)</f>
        <v>6.32</v>
      </c>
      <c r="W697" s="158"/>
      <c r="X697" s="158" t="s">
        <v>282</v>
      </c>
      <c r="Y697" s="158" t="s">
        <v>283</v>
      </c>
      <c r="Z697" s="147"/>
      <c r="AA697" s="147"/>
      <c r="AB697" s="147"/>
      <c r="AC697" s="147"/>
      <c r="AD697" s="147"/>
      <c r="AE697" s="147"/>
      <c r="AF697" s="147"/>
      <c r="AG697" s="147" t="s">
        <v>284</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
      <c r="A698" s="154"/>
      <c r="B698" s="155"/>
      <c r="C698" s="189" t="s">
        <v>957</v>
      </c>
      <c r="D698" s="160"/>
      <c r="E698" s="161"/>
      <c r="F698" s="158"/>
      <c r="G698" s="158"/>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
      <c r="A699" s="154"/>
      <c r="B699" s="155"/>
      <c r="C699" s="189" t="s">
        <v>958</v>
      </c>
      <c r="D699" s="160"/>
      <c r="E699" s="161">
        <v>25.5</v>
      </c>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288</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x14ac:dyDescent="0.2">
      <c r="A700" s="165" t="s">
        <v>275</v>
      </c>
      <c r="B700" s="166" t="s">
        <v>243</v>
      </c>
      <c r="C700" s="187" t="s">
        <v>244</v>
      </c>
      <c r="D700" s="167"/>
      <c r="E700" s="168"/>
      <c r="F700" s="169"/>
      <c r="G700" s="169">
        <f>SUMIF(AG701:AG717,"&lt;&gt;NOR",G701:G717)</f>
        <v>0</v>
      </c>
      <c r="H700" s="169"/>
      <c r="I700" s="169">
        <f>SUM(I701:I717)</f>
        <v>0</v>
      </c>
      <c r="J700" s="169"/>
      <c r="K700" s="169">
        <f>SUM(K701:K717)</f>
        <v>0</v>
      </c>
      <c r="L700" s="169"/>
      <c r="M700" s="169">
        <f>SUM(M701:M717)</f>
        <v>0</v>
      </c>
      <c r="N700" s="168"/>
      <c r="O700" s="168">
        <f>SUM(O701:O717)</f>
        <v>0</v>
      </c>
      <c r="P700" s="168"/>
      <c r="Q700" s="168">
        <f>SUM(Q701:Q717)</f>
        <v>0</v>
      </c>
      <c r="R700" s="169"/>
      <c r="S700" s="169"/>
      <c r="T700" s="170"/>
      <c r="U700" s="164"/>
      <c r="V700" s="164">
        <f>SUM(V701:V717)</f>
        <v>2189.66</v>
      </c>
      <c r="W700" s="164"/>
      <c r="X700" s="164"/>
      <c r="Y700" s="164"/>
      <c r="AG700" t="s">
        <v>276</v>
      </c>
    </row>
    <row r="701" spans="1:60" ht="22.5" outlineLevel="1" x14ac:dyDescent="0.2">
      <c r="A701" s="180">
        <v>94</v>
      </c>
      <c r="B701" s="181" t="s">
        <v>959</v>
      </c>
      <c r="C701" s="191" t="s">
        <v>960</v>
      </c>
      <c r="D701" s="182" t="s">
        <v>436</v>
      </c>
      <c r="E701" s="183">
        <v>396.39265999999998</v>
      </c>
      <c r="F701" s="184"/>
      <c r="G701" s="185">
        <f>ROUND(E701*F701,2)</f>
        <v>0</v>
      </c>
      <c r="H701" s="184"/>
      <c r="I701" s="185">
        <f>ROUND(E701*H701,2)</f>
        <v>0</v>
      </c>
      <c r="J701" s="184"/>
      <c r="K701" s="185">
        <f>ROUND(E701*J701,2)</f>
        <v>0</v>
      </c>
      <c r="L701" s="185">
        <v>21</v>
      </c>
      <c r="M701" s="185">
        <f>G701*(1+L701/100)</f>
        <v>0</v>
      </c>
      <c r="N701" s="183">
        <v>0</v>
      </c>
      <c r="O701" s="183">
        <f>ROUND(E701*N701,2)</f>
        <v>0</v>
      </c>
      <c r="P701" s="183">
        <v>0</v>
      </c>
      <c r="Q701" s="183">
        <f>ROUND(E701*P701,2)</f>
        <v>0</v>
      </c>
      <c r="R701" s="185" t="s">
        <v>356</v>
      </c>
      <c r="S701" s="185" t="s">
        <v>281</v>
      </c>
      <c r="T701" s="186" t="s">
        <v>281</v>
      </c>
      <c r="U701" s="158">
        <v>0.93300000000000005</v>
      </c>
      <c r="V701" s="158">
        <f>ROUND(E701*U701,2)</f>
        <v>369.83</v>
      </c>
      <c r="W701" s="158"/>
      <c r="X701" s="158" t="s">
        <v>961</v>
      </c>
      <c r="Y701" s="158" t="s">
        <v>283</v>
      </c>
      <c r="Z701" s="147"/>
      <c r="AA701" s="147"/>
      <c r="AB701" s="147"/>
      <c r="AC701" s="147"/>
      <c r="AD701" s="147"/>
      <c r="AE701" s="147"/>
      <c r="AF701" s="147"/>
      <c r="AG701" s="147" t="s">
        <v>962</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ht="22.5" outlineLevel="1" x14ac:dyDescent="0.2">
      <c r="A702" s="180">
        <v>95</v>
      </c>
      <c r="B702" s="181" t="s">
        <v>963</v>
      </c>
      <c r="C702" s="191" t="s">
        <v>964</v>
      </c>
      <c r="D702" s="182" t="s">
        <v>436</v>
      </c>
      <c r="E702" s="183">
        <v>396.39265999999998</v>
      </c>
      <c r="F702" s="184"/>
      <c r="G702" s="185">
        <f>ROUND(E702*F702,2)</f>
        <v>0</v>
      </c>
      <c r="H702" s="184"/>
      <c r="I702" s="185">
        <f>ROUND(E702*H702,2)</f>
        <v>0</v>
      </c>
      <c r="J702" s="184"/>
      <c r="K702" s="185">
        <f>ROUND(E702*J702,2)</f>
        <v>0</v>
      </c>
      <c r="L702" s="185">
        <v>21</v>
      </c>
      <c r="M702" s="185">
        <f>G702*(1+L702/100)</f>
        <v>0</v>
      </c>
      <c r="N702" s="183">
        <v>0</v>
      </c>
      <c r="O702" s="183">
        <f>ROUND(E702*N702,2)</f>
        <v>0</v>
      </c>
      <c r="P702" s="183">
        <v>0</v>
      </c>
      <c r="Q702" s="183">
        <f>ROUND(E702*P702,2)</f>
        <v>0</v>
      </c>
      <c r="R702" s="185" t="s">
        <v>356</v>
      </c>
      <c r="S702" s="185" t="s">
        <v>281</v>
      </c>
      <c r="T702" s="186" t="s">
        <v>281</v>
      </c>
      <c r="U702" s="158">
        <v>0.95899999999999996</v>
      </c>
      <c r="V702" s="158">
        <f>ROUND(E702*U702,2)</f>
        <v>380.14</v>
      </c>
      <c r="W702" s="158"/>
      <c r="X702" s="158" t="s">
        <v>961</v>
      </c>
      <c r="Y702" s="158" t="s">
        <v>283</v>
      </c>
      <c r="Z702" s="147"/>
      <c r="AA702" s="147"/>
      <c r="AB702" s="147"/>
      <c r="AC702" s="147"/>
      <c r="AD702" s="147"/>
      <c r="AE702" s="147"/>
      <c r="AF702" s="147"/>
      <c r="AG702" s="147" t="s">
        <v>962</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72">
        <v>96</v>
      </c>
      <c r="B703" s="173" t="s">
        <v>965</v>
      </c>
      <c r="C703" s="188" t="s">
        <v>966</v>
      </c>
      <c r="D703" s="174" t="s">
        <v>436</v>
      </c>
      <c r="E703" s="175">
        <v>396.39265999999998</v>
      </c>
      <c r="F703" s="176"/>
      <c r="G703" s="177">
        <f>ROUND(E703*F703,2)</f>
        <v>0</v>
      </c>
      <c r="H703" s="176"/>
      <c r="I703" s="177">
        <f>ROUND(E703*H703,2)</f>
        <v>0</v>
      </c>
      <c r="J703" s="176"/>
      <c r="K703" s="177">
        <f>ROUND(E703*J703,2)</f>
        <v>0</v>
      </c>
      <c r="L703" s="177">
        <v>21</v>
      </c>
      <c r="M703" s="177">
        <f>G703*(1+L703/100)</f>
        <v>0</v>
      </c>
      <c r="N703" s="175">
        <v>0</v>
      </c>
      <c r="O703" s="175">
        <f>ROUND(E703*N703,2)</f>
        <v>0</v>
      </c>
      <c r="P703" s="175">
        <v>0</v>
      </c>
      <c r="Q703" s="175">
        <f>ROUND(E703*P703,2)</f>
        <v>0</v>
      </c>
      <c r="R703" s="177" t="s">
        <v>356</v>
      </c>
      <c r="S703" s="177" t="s">
        <v>281</v>
      </c>
      <c r="T703" s="178" t="s">
        <v>281</v>
      </c>
      <c r="U703" s="158">
        <v>0.49</v>
      </c>
      <c r="V703" s="158">
        <f>ROUND(E703*U703,2)</f>
        <v>194.23</v>
      </c>
      <c r="W703" s="158"/>
      <c r="X703" s="158" t="s">
        <v>961</v>
      </c>
      <c r="Y703" s="158" t="s">
        <v>283</v>
      </c>
      <c r="Z703" s="147"/>
      <c r="AA703" s="147"/>
      <c r="AB703" s="147"/>
      <c r="AC703" s="147"/>
      <c r="AD703" s="147"/>
      <c r="AE703" s="147"/>
      <c r="AF703" s="147"/>
      <c r="AG703" s="147" t="s">
        <v>962</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2" x14ac:dyDescent="0.2">
      <c r="A704" s="154"/>
      <c r="B704" s="155"/>
      <c r="C704" s="261" t="s">
        <v>967</v>
      </c>
      <c r="D704" s="262"/>
      <c r="E704" s="262"/>
      <c r="F704" s="262"/>
      <c r="G704" s="262"/>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618</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80">
        <v>97</v>
      </c>
      <c r="B705" s="181" t="s">
        <v>968</v>
      </c>
      <c r="C705" s="191" t="s">
        <v>969</v>
      </c>
      <c r="D705" s="182" t="s">
        <v>436</v>
      </c>
      <c r="E705" s="183">
        <v>7927.8531800000001</v>
      </c>
      <c r="F705" s="184"/>
      <c r="G705" s="185">
        <f>ROUND(E705*F705,2)</f>
        <v>0</v>
      </c>
      <c r="H705" s="184"/>
      <c r="I705" s="185">
        <f>ROUND(E705*H705,2)</f>
        <v>0</v>
      </c>
      <c r="J705" s="184"/>
      <c r="K705" s="185">
        <f>ROUND(E705*J705,2)</f>
        <v>0</v>
      </c>
      <c r="L705" s="185">
        <v>21</v>
      </c>
      <c r="M705" s="185">
        <f>G705*(1+L705/100)</f>
        <v>0</v>
      </c>
      <c r="N705" s="183">
        <v>0</v>
      </c>
      <c r="O705" s="183">
        <f>ROUND(E705*N705,2)</f>
        <v>0</v>
      </c>
      <c r="P705" s="183">
        <v>0</v>
      </c>
      <c r="Q705" s="183">
        <f>ROUND(E705*P705,2)</f>
        <v>0</v>
      </c>
      <c r="R705" s="185" t="s">
        <v>356</v>
      </c>
      <c r="S705" s="185" t="s">
        <v>281</v>
      </c>
      <c r="T705" s="186" t="s">
        <v>281</v>
      </c>
      <c r="U705" s="158">
        <v>0</v>
      </c>
      <c r="V705" s="158">
        <f>ROUND(E705*U705,2)</f>
        <v>0</v>
      </c>
      <c r="W705" s="158"/>
      <c r="X705" s="158" t="s">
        <v>961</v>
      </c>
      <c r="Y705" s="158" t="s">
        <v>283</v>
      </c>
      <c r="Z705" s="147"/>
      <c r="AA705" s="147"/>
      <c r="AB705" s="147"/>
      <c r="AC705" s="147"/>
      <c r="AD705" s="147"/>
      <c r="AE705" s="147"/>
      <c r="AF705" s="147"/>
      <c r="AG705" s="147" t="s">
        <v>962</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80">
        <v>98</v>
      </c>
      <c r="B706" s="181" t="s">
        <v>970</v>
      </c>
      <c r="C706" s="191" t="s">
        <v>971</v>
      </c>
      <c r="D706" s="182" t="s">
        <v>436</v>
      </c>
      <c r="E706" s="183">
        <v>396.39265999999998</v>
      </c>
      <c r="F706" s="184"/>
      <c r="G706" s="185">
        <f>ROUND(E706*F706,2)</f>
        <v>0</v>
      </c>
      <c r="H706" s="184"/>
      <c r="I706" s="185">
        <f>ROUND(E706*H706,2)</f>
        <v>0</v>
      </c>
      <c r="J706" s="184"/>
      <c r="K706" s="185">
        <f>ROUND(E706*J706,2)</f>
        <v>0</v>
      </c>
      <c r="L706" s="185">
        <v>21</v>
      </c>
      <c r="M706" s="185">
        <f>G706*(1+L706/100)</f>
        <v>0</v>
      </c>
      <c r="N706" s="183">
        <v>0</v>
      </c>
      <c r="O706" s="183">
        <f>ROUND(E706*N706,2)</f>
        <v>0</v>
      </c>
      <c r="P706" s="183">
        <v>0</v>
      </c>
      <c r="Q706" s="183">
        <f>ROUND(E706*P706,2)</f>
        <v>0</v>
      </c>
      <c r="R706" s="185" t="s">
        <v>356</v>
      </c>
      <c r="S706" s="185" t="s">
        <v>281</v>
      </c>
      <c r="T706" s="186" t="s">
        <v>281</v>
      </c>
      <c r="U706" s="158">
        <v>0.94199999999999995</v>
      </c>
      <c r="V706" s="158">
        <f>ROUND(E706*U706,2)</f>
        <v>373.4</v>
      </c>
      <c r="W706" s="158"/>
      <c r="X706" s="158" t="s">
        <v>961</v>
      </c>
      <c r="Y706" s="158" t="s">
        <v>283</v>
      </c>
      <c r="Z706" s="147"/>
      <c r="AA706" s="147"/>
      <c r="AB706" s="147"/>
      <c r="AC706" s="147"/>
      <c r="AD706" s="147"/>
      <c r="AE706" s="147"/>
      <c r="AF706" s="147"/>
      <c r="AG706" s="147" t="s">
        <v>962</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ht="22.5" outlineLevel="1" x14ac:dyDescent="0.2">
      <c r="A707" s="180">
        <v>99</v>
      </c>
      <c r="B707" s="181" t="s">
        <v>972</v>
      </c>
      <c r="C707" s="191" t="s">
        <v>973</v>
      </c>
      <c r="D707" s="182" t="s">
        <v>436</v>
      </c>
      <c r="E707" s="183">
        <v>7927.8531800000001</v>
      </c>
      <c r="F707" s="184"/>
      <c r="G707" s="185">
        <f>ROUND(E707*F707,2)</f>
        <v>0</v>
      </c>
      <c r="H707" s="184"/>
      <c r="I707" s="185">
        <f>ROUND(E707*H707,2)</f>
        <v>0</v>
      </c>
      <c r="J707" s="184"/>
      <c r="K707" s="185">
        <f>ROUND(E707*J707,2)</f>
        <v>0</v>
      </c>
      <c r="L707" s="185">
        <v>21</v>
      </c>
      <c r="M707" s="185">
        <f>G707*(1+L707/100)</f>
        <v>0</v>
      </c>
      <c r="N707" s="183">
        <v>0</v>
      </c>
      <c r="O707" s="183">
        <f>ROUND(E707*N707,2)</f>
        <v>0</v>
      </c>
      <c r="P707" s="183">
        <v>0</v>
      </c>
      <c r="Q707" s="183">
        <f>ROUND(E707*P707,2)</f>
        <v>0</v>
      </c>
      <c r="R707" s="185" t="s">
        <v>356</v>
      </c>
      <c r="S707" s="185" t="s">
        <v>281</v>
      </c>
      <c r="T707" s="186" t="s">
        <v>281</v>
      </c>
      <c r="U707" s="158">
        <v>0.11</v>
      </c>
      <c r="V707" s="158">
        <f>ROUND(E707*U707,2)</f>
        <v>872.06</v>
      </c>
      <c r="W707" s="158"/>
      <c r="X707" s="158" t="s">
        <v>961</v>
      </c>
      <c r="Y707" s="158" t="s">
        <v>283</v>
      </c>
      <c r="Z707" s="147"/>
      <c r="AA707" s="147"/>
      <c r="AB707" s="147"/>
      <c r="AC707" s="147"/>
      <c r="AD707" s="147"/>
      <c r="AE707" s="147"/>
      <c r="AF707" s="147"/>
      <c r="AG707" s="147" t="s">
        <v>962</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72">
        <v>100</v>
      </c>
      <c r="B708" s="173" t="s">
        <v>974</v>
      </c>
      <c r="C708" s="188" t="s">
        <v>975</v>
      </c>
      <c r="D708" s="174" t="s">
        <v>436</v>
      </c>
      <c r="E708" s="175">
        <v>396.39265999999998</v>
      </c>
      <c r="F708" s="176"/>
      <c r="G708" s="177">
        <f>ROUND(E708*F708,2)</f>
        <v>0</v>
      </c>
      <c r="H708" s="176"/>
      <c r="I708" s="177">
        <f>ROUND(E708*H708,2)</f>
        <v>0</v>
      </c>
      <c r="J708" s="176"/>
      <c r="K708" s="177">
        <f>ROUND(E708*J708,2)</f>
        <v>0</v>
      </c>
      <c r="L708" s="177">
        <v>21</v>
      </c>
      <c r="M708" s="177">
        <f>G708*(1+L708/100)</f>
        <v>0</v>
      </c>
      <c r="N708" s="175">
        <v>0</v>
      </c>
      <c r="O708" s="175">
        <f>ROUND(E708*N708,2)</f>
        <v>0</v>
      </c>
      <c r="P708" s="175">
        <v>0</v>
      </c>
      <c r="Q708" s="175">
        <f>ROUND(E708*P708,2)</f>
        <v>0</v>
      </c>
      <c r="R708" s="177" t="s">
        <v>356</v>
      </c>
      <c r="S708" s="177" t="s">
        <v>281</v>
      </c>
      <c r="T708" s="178" t="s">
        <v>281</v>
      </c>
      <c r="U708" s="158">
        <v>0</v>
      </c>
      <c r="V708" s="158">
        <f>ROUND(E708*U708,2)</f>
        <v>0</v>
      </c>
      <c r="W708" s="158"/>
      <c r="X708" s="158" t="s">
        <v>961</v>
      </c>
      <c r="Y708" s="158" t="s">
        <v>283</v>
      </c>
      <c r="Z708" s="147"/>
      <c r="AA708" s="147"/>
      <c r="AB708" s="147"/>
      <c r="AC708" s="147"/>
      <c r="AD708" s="147"/>
      <c r="AE708" s="147"/>
      <c r="AF708" s="147"/>
      <c r="AG708" s="147" t="s">
        <v>962</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2" x14ac:dyDescent="0.2">
      <c r="A709" s="154"/>
      <c r="B709" s="155"/>
      <c r="C709" s="261" t="s">
        <v>976</v>
      </c>
      <c r="D709" s="262"/>
      <c r="E709" s="262"/>
      <c r="F709" s="262"/>
      <c r="G709" s="262"/>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618</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3" x14ac:dyDescent="0.2">
      <c r="A710" s="154"/>
      <c r="B710" s="155"/>
      <c r="C710" s="257" t="s">
        <v>977</v>
      </c>
      <c r="D710" s="258"/>
      <c r="E710" s="258"/>
      <c r="F710" s="258"/>
      <c r="G710" s="258"/>
      <c r="H710" s="158"/>
      <c r="I710" s="158"/>
      <c r="J710" s="158"/>
      <c r="K710" s="158"/>
      <c r="L710" s="158"/>
      <c r="M710" s="158"/>
      <c r="N710" s="157"/>
      <c r="O710" s="157"/>
      <c r="P710" s="157"/>
      <c r="Q710" s="157"/>
      <c r="R710" s="158"/>
      <c r="S710" s="158"/>
      <c r="T710" s="158"/>
      <c r="U710" s="158"/>
      <c r="V710" s="158"/>
      <c r="W710" s="158"/>
      <c r="X710" s="158"/>
      <c r="Y710" s="158"/>
      <c r="Z710" s="147"/>
      <c r="AA710" s="147"/>
      <c r="AB710" s="147"/>
      <c r="AC710" s="147"/>
      <c r="AD710" s="147"/>
      <c r="AE710" s="147"/>
      <c r="AF710" s="147"/>
      <c r="AG710" s="147" t="s">
        <v>618</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79" t="str">
        <f>C710</f>
        <v>V rámci péče o životní prostředí je nutno také dodržování zákonů o ochraně přírody a krajiny a zákon o odpadech.</v>
      </c>
      <c r="BB710" s="147"/>
      <c r="BC710" s="147"/>
      <c r="BD710" s="147"/>
      <c r="BE710" s="147"/>
      <c r="BF710" s="147"/>
      <c r="BG710" s="147"/>
      <c r="BH710" s="147"/>
    </row>
    <row r="711" spans="1:60" outlineLevel="3" x14ac:dyDescent="0.2">
      <c r="A711" s="154"/>
      <c r="B711" s="155"/>
      <c r="C711" s="257" t="s">
        <v>978</v>
      </c>
      <c r="D711" s="258"/>
      <c r="E711" s="258"/>
      <c r="F711" s="258"/>
      <c r="G711" s="2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618</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79" t="str">
        <f>C711</f>
        <v>V rámci výstavby objektu se předpokládá pouze minimální množství vznikajících odpadů. Odpad bude po celou dobu výstavby tříděn.</v>
      </c>
      <c r="BB711" s="147"/>
      <c r="BC711" s="147"/>
      <c r="BD711" s="147"/>
      <c r="BE711" s="147"/>
      <c r="BF711" s="147"/>
      <c r="BG711" s="147"/>
      <c r="BH711" s="147"/>
    </row>
    <row r="712" spans="1:60" ht="22.5" outlineLevel="3" x14ac:dyDescent="0.2">
      <c r="A712" s="154"/>
      <c r="B712" s="155"/>
      <c r="C712" s="257" t="s">
        <v>979</v>
      </c>
      <c r="D712" s="258"/>
      <c r="E712" s="258"/>
      <c r="F712" s="258"/>
      <c r="G712" s="2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618</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79" t="str">
        <f>C712</f>
        <v>Jednotlivé stavební firmy, případně generální dodavatel, budou plnit požadavky vyplývající ze stávající legislativy v oblasti nakládání s odpady.</v>
      </c>
      <c r="BB712" s="147"/>
      <c r="BC712" s="147"/>
      <c r="BD712" s="147"/>
      <c r="BE712" s="147"/>
      <c r="BF712" s="147"/>
      <c r="BG712" s="147"/>
      <c r="BH712" s="147"/>
    </row>
    <row r="713" spans="1:60" ht="33.75" outlineLevel="3" x14ac:dyDescent="0.2">
      <c r="A713" s="154"/>
      <c r="B713" s="155"/>
      <c r="C713" s="257" t="s">
        <v>980</v>
      </c>
      <c r="D713" s="258"/>
      <c r="E713" s="258"/>
      <c r="F713" s="258"/>
      <c r="G713" s="2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618</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79" t="str">
        <f>C713</f>
        <v>Zákon č. 185/2001 Sb. o odpadech – základní povinnosti při nakládání s odpady vymezuje zákon především v § 10 až § 16. Jde zejména o povinnost zjistit, zda osoba, které je předáván odpad, je podle tohoto zákona k jeho převzetí oprávněna. Další důležitou povinností je zajistit přednost recyklace před jiným využitím odpadů.</v>
      </c>
      <c r="BB713" s="147"/>
      <c r="BC713" s="147"/>
      <c r="BD713" s="147"/>
      <c r="BE713" s="147"/>
      <c r="BF713" s="147"/>
      <c r="BG713" s="147"/>
      <c r="BH713" s="147"/>
    </row>
    <row r="714" spans="1:60" outlineLevel="3" x14ac:dyDescent="0.2">
      <c r="A714" s="154"/>
      <c r="B714" s="155"/>
      <c r="C714" s="257" t="s">
        <v>981</v>
      </c>
      <c r="D714" s="258"/>
      <c r="E714" s="258"/>
      <c r="F714" s="258"/>
      <c r="G714" s="2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618</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ht="22.5" outlineLevel="3" x14ac:dyDescent="0.2">
      <c r="A715" s="154"/>
      <c r="B715" s="155"/>
      <c r="C715" s="257" t="s">
        <v>979</v>
      </c>
      <c r="D715" s="258"/>
      <c r="E715" s="258"/>
      <c r="F715" s="258"/>
      <c r="G715" s="2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618</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79" t="str">
        <f>C715</f>
        <v>Jednotlivé stavební firmy, případně generální dodavatel, budou plnit požadavky vyplývající ze stávající legislativy v oblasti nakládání s odpady.</v>
      </c>
      <c r="BB715" s="147"/>
      <c r="BC715" s="147"/>
      <c r="BD715" s="147"/>
      <c r="BE715" s="147"/>
      <c r="BF715" s="147"/>
      <c r="BG715" s="147"/>
      <c r="BH715" s="147"/>
    </row>
    <row r="716" spans="1:60" ht="33.75" outlineLevel="3" x14ac:dyDescent="0.2">
      <c r="A716" s="154"/>
      <c r="B716" s="155"/>
      <c r="C716" s="257" t="s">
        <v>980</v>
      </c>
      <c r="D716" s="258"/>
      <c r="E716" s="258"/>
      <c r="F716" s="258"/>
      <c r="G716" s="2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618</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79" t="str">
        <f>C716</f>
        <v>Zákon č. 185/2001 Sb. o odpadech – základní povinnosti při nakládání s odpady vymezuje zákon především v § 10 až § 16. Jde zejména o povinnost zjistit, zda osoba, které je předáván odpad, je podle tohoto zákona k jeho převzetí oprávněna. Další důležitou povinností je zajistit přednost recyklace před jiným využitím odpadů.</v>
      </c>
      <c r="BB716" s="147"/>
      <c r="BC716" s="147"/>
      <c r="BD716" s="147"/>
      <c r="BE716" s="147"/>
      <c r="BF716" s="147"/>
      <c r="BG716" s="147"/>
      <c r="BH716" s="147"/>
    </row>
    <row r="717" spans="1:60" outlineLevel="3" x14ac:dyDescent="0.2">
      <c r="A717" s="154"/>
      <c r="B717" s="155"/>
      <c r="C717" s="257" t="s">
        <v>981</v>
      </c>
      <c r="D717" s="258"/>
      <c r="E717" s="258"/>
      <c r="F717" s="258"/>
      <c r="G717" s="2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618</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x14ac:dyDescent="0.2">
      <c r="A718" s="3"/>
      <c r="B718" s="4"/>
      <c r="C718" s="192"/>
      <c r="D718" s="6"/>
      <c r="E718" s="3"/>
      <c r="F718" s="3"/>
      <c r="G718" s="3"/>
      <c r="H718" s="3"/>
      <c r="I718" s="3"/>
      <c r="J718" s="3"/>
      <c r="K718" s="3"/>
      <c r="L718" s="3"/>
      <c r="M718" s="3"/>
      <c r="N718" s="3"/>
      <c r="O718" s="3"/>
      <c r="P718" s="3"/>
      <c r="Q718" s="3"/>
      <c r="R718" s="3"/>
      <c r="S718" s="3"/>
      <c r="T718" s="3"/>
      <c r="U718" s="3"/>
      <c r="V718" s="3"/>
      <c r="W718" s="3"/>
      <c r="X718" s="3"/>
      <c r="Y718" s="3"/>
      <c r="AE718">
        <v>15</v>
      </c>
      <c r="AF718">
        <v>21</v>
      </c>
      <c r="AG718" t="s">
        <v>261</v>
      </c>
    </row>
    <row r="719" spans="1:60" x14ac:dyDescent="0.2">
      <c r="A719" s="150"/>
      <c r="B719" s="151" t="s">
        <v>29</v>
      </c>
      <c r="C719" s="193"/>
      <c r="D719" s="152"/>
      <c r="E719" s="153"/>
      <c r="F719" s="153"/>
      <c r="G719" s="171">
        <f>G8+G75+G80+G88+G93+G457+G461+G481+G544+G560+G571+G594+G602+G623+G636+G684+G696+G700</f>
        <v>0</v>
      </c>
      <c r="H719" s="3"/>
      <c r="I719" s="3"/>
      <c r="J719" s="3"/>
      <c r="K719" s="3"/>
      <c r="L719" s="3"/>
      <c r="M719" s="3"/>
      <c r="N719" s="3"/>
      <c r="O719" s="3"/>
      <c r="P719" s="3"/>
      <c r="Q719" s="3"/>
      <c r="R719" s="3"/>
      <c r="S719" s="3"/>
      <c r="T719" s="3"/>
      <c r="U719" s="3"/>
      <c r="V719" s="3"/>
      <c r="W719" s="3"/>
      <c r="X719" s="3"/>
      <c r="Y719" s="3"/>
      <c r="AE719">
        <f>SUMIF(L7:L717,AE718,G7:G717)</f>
        <v>0</v>
      </c>
      <c r="AF719">
        <f>SUMIF(L7:L717,AF718,G7:G717)</f>
        <v>0</v>
      </c>
      <c r="AG719" t="s">
        <v>982</v>
      </c>
    </row>
    <row r="720" spans="1:60" x14ac:dyDescent="0.2">
      <c r="C720" s="194"/>
      <c r="D720" s="10"/>
      <c r="AG720" t="s">
        <v>983</v>
      </c>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BDi/OVzFvAlOXCYzf4tt5BCK+nXIfeM/GGh8CwKslw4zzsX3AC/lU7uvzqUqLdHkPuU0hfO83RQq3xBnSOBzA==" saltValue="CxrKznC0pCByI11QkGlX3A==" spinCount="100000" sheet="1" formatRows="0"/>
  <mergeCells count="48">
    <mergeCell ref="C44:G44"/>
    <mergeCell ref="A1:G1"/>
    <mergeCell ref="C2:G2"/>
    <mergeCell ref="C3:G3"/>
    <mergeCell ref="C4:G4"/>
    <mergeCell ref="C10:G10"/>
    <mergeCell ref="C14:G14"/>
    <mergeCell ref="C18:G18"/>
    <mergeCell ref="C22:G22"/>
    <mergeCell ref="C26:G26"/>
    <mergeCell ref="C30:G30"/>
    <mergeCell ref="C39:G39"/>
    <mergeCell ref="C235:G235"/>
    <mergeCell ref="C49:G49"/>
    <mergeCell ref="C53:G53"/>
    <mergeCell ref="C57:G57"/>
    <mergeCell ref="C68:G68"/>
    <mergeCell ref="C85:G85"/>
    <mergeCell ref="C95:G95"/>
    <mergeCell ref="C102:G102"/>
    <mergeCell ref="C131:G131"/>
    <mergeCell ref="C135:G135"/>
    <mergeCell ref="C148:G148"/>
    <mergeCell ref="C188:G188"/>
    <mergeCell ref="C604:G604"/>
    <mergeCell ref="C256:G256"/>
    <mergeCell ref="C261:G261"/>
    <mergeCell ref="C268:G268"/>
    <mergeCell ref="C273:G273"/>
    <mergeCell ref="C281:G281"/>
    <mergeCell ref="C339:G339"/>
    <mergeCell ref="C340:G340"/>
    <mergeCell ref="C350:G350"/>
    <mergeCell ref="C474:G474"/>
    <mergeCell ref="C573:G573"/>
    <mergeCell ref="C577:G577"/>
    <mergeCell ref="C717:G717"/>
    <mergeCell ref="C616:G616"/>
    <mergeCell ref="C686:G686"/>
    <mergeCell ref="C704:G704"/>
    <mergeCell ref="C709:G709"/>
    <mergeCell ref="C710:G710"/>
    <mergeCell ref="C711:G711"/>
    <mergeCell ref="C712:G712"/>
    <mergeCell ref="C713:G713"/>
    <mergeCell ref="C714:G714"/>
    <mergeCell ref="C715:G715"/>
    <mergeCell ref="C716:G7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4B8E2-49F7-410D-98EC-20A0C30B622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51</v>
      </c>
      <c r="C4" s="267" t="s">
        <v>52</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153</v>
      </c>
      <c r="C8" s="187" t="s">
        <v>154</v>
      </c>
      <c r="D8" s="167"/>
      <c r="E8" s="168"/>
      <c r="F8" s="169"/>
      <c r="G8" s="169">
        <f>SUMIF(AG9:AG295,"&lt;&gt;NOR",G9:G295)</f>
        <v>0</v>
      </c>
      <c r="H8" s="169"/>
      <c r="I8" s="169">
        <f>SUM(I9:I295)</f>
        <v>0</v>
      </c>
      <c r="J8" s="169"/>
      <c r="K8" s="169">
        <f>SUM(K9:K295)</f>
        <v>0</v>
      </c>
      <c r="L8" s="169"/>
      <c r="M8" s="169">
        <f>SUM(M9:M295)</f>
        <v>0</v>
      </c>
      <c r="N8" s="168"/>
      <c r="O8" s="168">
        <f>SUM(O9:O295)</f>
        <v>60.439999999999984</v>
      </c>
      <c r="P8" s="168"/>
      <c r="Q8" s="168">
        <f>SUM(Q9:Q295)</f>
        <v>0</v>
      </c>
      <c r="R8" s="169"/>
      <c r="S8" s="169"/>
      <c r="T8" s="170"/>
      <c r="U8" s="164"/>
      <c r="V8" s="164">
        <f>SUM(V9:V295)</f>
        <v>872.92</v>
      </c>
      <c r="W8" s="164"/>
      <c r="X8" s="164"/>
      <c r="Y8" s="164"/>
      <c r="AG8" t="s">
        <v>276</v>
      </c>
    </row>
    <row r="9" spans="1:60" outlineLevel="1" x14ac:dyDescent="0.2">
      <c r="A9" s="172">
        <v>1</v>
      </c>
      <c r="B9" s="173" t="s">
        <v>984</v>
      </c>
      <c r="C9" s="188" t="s">
        <v>985</v>
      </c>
      <c r="D9" s="174" t="s">
        <v>418</v>
      </c>
      <c r="E9" s="175">
        <v>8</v>
      </c>
      <c r="F9" s="176"/>
      <c r="G9" s="177">
        <f>ROUND(E9*F9,2)</f>
        <v>0</v>
      </c>
      <c r="H9" s="176"/>
      <c r="I9" s="177">
        <f>ROUND(E9*H9,2)</f>
        <v>0</v>
      </c>
      <c r="J9" s="176"/>
      <c r="K9" s="177">
        <f>ROUND(E9*J9,2)</f>
        <v>0</v>
      </c>
      <c r="L9" s="177">
        <v>21</v>
      </c>
      <c r="M9" s="177">
        <f>G9*(1+L9/100)</f>
        <v>0</v>
      </c>
      <c r="N9" s="175">
        <v>4.4000000000000003E-3</v>
      </c>
      <c r="O9" s="175">
        <f>ROUND(E9*N9,2)</f>
        <v>0.04</v>
      </c>
      <c r="P9" s="175">
        <v>0</v>
      </c>
      <c r="Q9" s="175">
        <f>ROUND(E9*P9,2)</f>
        <v>0</v>
      </c>
      <c r="R9" s="177" t="s">
        <v>297</v>
      </c>
      <c r="S9" s="177" t="s">
        <v>281</v>
      </c>
      <c r="T9" s="178" t="s">
        <v>281</v>
      </c>
      <c r="U9" s="158">
        <v>4.8840000000000003</v>
      </c>
      <c r="V9" s="158">
        <f>ROUND(E9*U9,2)</f>
        <v>39.07</v>
      </c>
      <c r="W9" s="158"/>
      <c r="X9" s="158" t="s">
        <v>282</v>
      </c>
      <c r="Y9" s="158" t="s">
        <v>283</v>
      </c>
      <c r="Z9" s="147"/>
      <c r="AA9" s="147"/>
      <c r="AB9" s="147"/>
      <c r="AC9" s="147"/>
      <c r="AD9" s="147"/>
      <c r="AE9" s="147"/>
      <c r="AF9" s="147"/>
      <c r="AG9" s="147" t="s">
        <v>284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9" t="s">
        <v>986</v>
      </c>
      <c r="D10" s="160"/>
      <c r="E10" s="161"/>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189" t="s">
        <v>987</v>
      </c>
      <c r="D11" s="160"/>
      <c r="E11" s="161">
        <v>8</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2">
        <v>2</v>
      </c>
      <c r="B12" s="173" t="s">
        <v>988</v>
      </c>
      <c r="C12" s="188" t="s">
        <v>989</v>
      </c>
      <c r="D12" s="174" t="s">
        <v>366</v>
      </c>
      <c r="E12" s="175">
        <v>30</v>
      </c>
      <c r="F12" s="176"/>
      <c r="G12" s="177">
        <f>ROUND(E12*F12,2)</f>
        <v>0</v>
      </c>
      <c r="H12" s="176"/>
      <c r="I12" s="177">
        <f>ROUND(E12*H12,2)</f>
        <v>0</v>
      </c>
      <c r="J12" s="176"/>
      <c r="K12" s="177">
        <f>ROUND(E12*J12,2)</f>
        <v>0</v>
      </c>
      <c r="L12" s="177">
        <v>21</v>
      </c>
      <c r="M12" s="177">
        <f>G12*(1+L12/100)</f>
        <v>0</v>
      </c>
      <c r="N12" s="175">
        <v>2.2700000000000001E-2</v>
      </c>
      <c r="O12" s="175">
        <f>ROUND(E12*N12,2)</f>
        <v>0.68</v>
      </c>
      <c r="P12" s="175">
        <v>0</v>
      </c>
      <c r="Q12" s="175">
        <f>ROUND(E12*P12,2)</f>
        <v>0</v>
      </c>
      <c r="R12" s="177" t="s">
        <v>990</v>
      </c>
      <c r="S12" s="177" t="s">
        <v>281</v>
      </c>
      <c r="T12" s="178" t="s">
        <v>281</v>
      </c>
      <c r="U12" s="158">
        <v>5.93</v>
      </c>
      <c r="V12" s="158">
        <f>ROUND(E12*U12,2)</f>
        <v>177.9</v>
      </c>
      <c r="W12" s="158"/>
      <c r="X12" s="158" t="s">
        <v>282</v>
      </c>
      <c r="Y12" s="158" t="s">
        <v>283</v>
      </c>
      <c r="Z12" s="147"/>
      <c r="AA12" s="147"/>
      <c r="AB12" s="147"/>
      <c r="AC12" s="147"/>
      <c r="AD12" s="147"/>
      <c r="AE12" s="147"/>
      <c r="AF12" s="147"/>
      <c r="AG12" s="147" t="s">
        <v>284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89" t="s">
        <v>991</v>
      </c>
      <c r="D13" s="160"/>
      <c r="E13" s="161"/>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9" t="s">
        <v>992</v>
      </c>
      <c r="D14" s="160"/>
      <c r="E14" s="161">
        <v>30</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2">
        <v>3</v>
      </c>
      <c r="B15" s="173" t="s">
        <v>993</v>
      </c>
      <c r="C15" s="188" t="s">
        <v>994</v>
      </c>
      <c r="D15" s="174" t="s">
        <v>296</v>
      </c>
      <c r="E15" s="175">
        <v>18.00047</v>
      </c>
      <c r="F15" s="176"/>
      <c r="G15" s="177">
        <f>ROUND(E15*F15,2)</f>
        <v>0</v>
      </c>
      <c r="H15" s="176"/>
      <c r="I15" s="177">
        <f>ROUND(E15*H15,2)</f>
        <v>0</v>
      </c>
      <c r="J15" s="176"/>
      <c r="K15" s="177">
        <f>ROUND(E15*J15,2)</f>
        <v>0</v>
      </c>
      <c r="L15" s="177">
        <v>21</v>
      </c>
      <c r="M15" s="177">
        <f>G15*(1+L15/100)</f>
        <v>0</v>
      </c>
      <c r="N15" s="175">
        <v>1.9245399999999999</v>
      </c>
      <c r="O15" s="175">
        <f>ROUND(E15*N15,2)</f>
        <v>34.64</v>
      </c>
      <c r="P15" s="175">
        <v>0</v>
      </c>
      <c r="Q15" s="175">
        <f>ROUND(E15*P15,2)</f>
        <v>0</v>
      </c>
      <c r="R15" s="177" t="s">
        <v>990</v>
      </c>
      <c r="S15" s="177" t="s">
        <v>281</v>
      </c>
      <c r="T15" s="178" t="s">
        <v>281</v>
      </c>
      <c r="U15" s="158">
        <v>3.84</v>
      </c>
      <c r="V15" s="158">
        <f>ROUND(E15*U15,2)</f>
        <v>69.12</v>
      </c>
      <c r="W15" s="158"/>
      <c r="X15" s="158" t="s">
        <v>282</v>
      </c>
      <c r="Y15" s="158" t="s">
        <v>283</v>
      </c>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9" t="s">
        <v>995</v>
      </c>
      <c r="D16" s="260"/>
      <c r="E16" s="260"/>
      <c r="F16" s="260"/>
      <c r="G16" s="260"/>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286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57" t="s">
        <v>996</v>
      </c>
      <c r="D17" s="258"/>
      <c r="E17" s="258"/>
      <c r="F17" s="258"/>
      <c r="G17" s="2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618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57" t="s">
        <v>997</v>
      </c>
      <c r="D18" s="258"/>
      <c r="E18" s="258"/>
      <c r="F18" s="258"/>
      <c r="G18" s="258"/>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618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9" t="s">
        <v>998</v>
      </c>
      <c r="D19" s="160"/>
      <c r="E19" s="161"/>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89" t="s">
        <v>314</v>
      </c>
      <c r="D20" s="160"/>
      <c r="E20" s="161"/>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288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89" t="s">
        <v>999</v>
      </c>
      <c r="D21" s="160"/>
      <c r="E21" s="161">
        <v>1.26126</v>
      </c>
      <c r="F21" s="158"/>
      <c r="G21" s="1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288</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89" t="s">
        <v>1000</v>
      </c>
      <c r="D22" s="160"/>
      <c r="E22" s="161">
        <v>0.32445000000000002</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288</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9" t="s">
        <v>1001</v>
      </c>
      <c r="D23" s="160"/>
      <c r="E23" s="161">
        <v>0.85343999999999998</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89" t="s">
        <v>1002</v>
      </c>
      <c r="D24" s="160"/>
      <c r="E24" s="161"/>
      <c r="F24" s="158"/>
      <c r="G24" s="158"/>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288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3" x14ac:dyDescent="0.2">
      <c r="A25" s="154"/>
      <c r="B25" s="155"/>
      <c r="C25" s="189" t="s">
        <v>391</v>
      </c>
      <c r="D25" s="160"/>
      <c r="E25" s="161">
        <v>2.5953900000000001</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3" x14ac:dyDescent="0.2">
      <c r="A26" s="154"/>
      <c r="B26" s="155"/>
      <c r="C26" s="189" t="s">
        <v>392</v>
      </c>
      <c r="D26" s="160"/>
      <c r="E26" s="161">
        <v>2.19998</v>
      </c>
      <c r="F26" s="158"/>
      <c r="G26" s="1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3" x14ac:dyDescent="0.2">
      <c r="A27" s="154"/>
      <c r="B27" s="155"/>
      <c r="C27" s="189" t="s">
        <v>393</v>
      </c>
      <c r="D27" s="160"/>
      <c r="E27" s="161">
        <v>2.7733400000000001</v>
      </c>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9" t="s">
        <v>394</v>
      </c>
      <c r="D28" s="160"/>
      <c r="E28" s="161">
        <v>1.3582799999999999</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9" t="s">
        <v>395</v>
      </c>
      <c r="D29" s="160"/>
      <c r="E29" s="161">
        <v>1.9368700000000001</v>
      </c>
      <c r="F29" s="158"/>
      <c r="G29" s="1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9" t="s">
        <v>396</v>
      </c>
      <c r="D30" s="160"/>
      <c r="E30" s="161">
        <v>1.17394</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9" t="s">
        <v>1003</v>
      </c>
      <c r="D31" s="160"/>
      <c r="E31" s="161">
        <v>0.29452</v>
      </c>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9" t="s">
        <v>399</v>
      </c>
      <c r="D32" s="160"/>
      <c r="E32" s="161"/>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9" t="s">
        <v>1004</v>
      </c>
      <c r="D33" s="160"/>
      <c r="E33" s="161">
        <v>0.82279999999999998</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89" t="s">
        <v>1005</v>
      </c>
      <c r="D34" s="160"/>
      <c r="E34" s="161">
        <v>0.52500000000000002</v>
      </c>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9" t="s">
        <v>406</v>
      </c>
      <c r="D35" s="160"/>
      <c r="E35" s="161"/>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9" t="s">
        <v>1006</v>
      </c>
      <c r="D36" s="160"/>
      <c r="E36" s="161">
        <v>1.46289</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9" t="s">
        <v>1007</v>
      </c>
      <c r="D37" s="160"/>
      <c r="E37" s="161">
        <v>2.2880000000000001E-2</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89" t="s">
        <v>1008</v>
      </c>
      <c r="D38" s="160"/>
      <c r="E38" s="161">
        <v>0.23042000000000001</v>
      </c>
      <c r="F38" s="158"/>
      <c r="G38" s="158"/>
      <c r="H38" s="158"/>
      <c r="I38" s="158"/>
      <c r="J38" s="158"/>
      <c r="K38" s="158"/>
      <c r="L38" s="158"/>
      <c r="M38" s="158"/>
      <c r="N38" s="157"/>
      <c r="O38" s="157"/>
      <c r="P38" s="157"/>
      <c r="Q38" s="157"/>
      <c r="R38" s="158"/>
      <c r="S38" s="158"/>
      <c r="T38" s="158"/>
      <c r="U38" s="158"/>
      <c r="V38" s="158"/>
      <c r="W38" s="158"/>
      <c r="X38" s="158"/>
      <c r="Y38" s="158"/>
      <c r="Z38" s="147"/>
      <c r="AA38" s="147"/>
      <c r="AB38" s="147"/>
      <c r="AC38" s="147"/>
      <c r="AD38" s="147"/>
      <c r="AE38" s="147"/>
      <c r="AF38" s="147"/>
      <c r="AG38" s="147" t="s">
        <v>288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9" t="s">
        <v>1009</v>
      </c>
      <c r="D39" s="160"/>
      <c r="E39" s="161">
        <v>0.16500000000000001</v>
      </c>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2">
        <v>4</v>
      </c>
      <c r="B40" s="173" t="s">
        <v>1010</v>
      </c>
      <c r="C40" s="188" t="s">
        <v>1011</v>
      </c>
      <c r="D40" s="174" t="s">
        <v>279</v>
      </c>
      <c r="E40" s="175">
        <v>45.327849999999998</v>
      </c>
      <c r="F40" s="176"/>
      <c r="G40" s="177">
        <f>ROUND(E40*F40,2)</f>
        <v>0</v>
      </c>
      <c r="H40" s="176"/>
      <c r="I40" s="177">
        <f>ROUND(E40*H40,2)</f>
        <v>0</v>
      </c>
      <c r="J40" s="176"/>
      <c r="K40" s="177">
        <f>ROUND(E40*J40,2)</f>
        <v>0</v>
      </c>
      <c r="L40" s="177">
        <v>21</v>
      </c>
      <c r="M40" s="177">
        <f>G40*(1+L40/100)</f>
        <v>0</v>
      </c>
      <c r="N40" s="175">
        <v>0.15604000000000001</v>
      </c>
      <c r="O40" s="175">
        <f>ROUND(E40*N40,2)</f>
        <v>7.07</v>
      </c>
      <c r="P40" s="175">
        <v>0</v>
      </c>
      <c r="Q40" s="175">
        <f>ROUND(E40*P40,2)</f>
        <v>0</v>
      </c>
      <c r="R40" s="177" t="s">
        <v>1012</v>
      </c>
      <c r="S40" s="177" t="s">
        <v>281</v>
      </c>
      <c r="T40" s="178" t="s">
        <v>281</v>
      </c>
      <c r="U40" s="158">
        <v>0.5</v>
      </c>
      <c r="V40" s="158">
        <f>ROUND(E40*U40,2)</f>
        <v>22.66</v>
      </c>
      <c r="W40" s="158"/>
      <c r="X40" s="158" t="s">
        <v>282</v>
      </c>
      <c r="Y40" s="158" t="s">
        <v>283</v>
      </c>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61" t="s">
        <v>1013</v>
      </c>
      <c r="D41" s="262"/>
      <c r="E41" s="262"/>
      <c r="F41" s="262"/>
      <c r="G41" s="262"/>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618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257" t="s">
        <v>1014</v>
      </c>
      <c r="D42" s="258"/>
      <c r="E42" s="258"/>
      <c r="F42" s="258"/>
      <c r="G42" s="2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618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257" t="s">
        <v>1015</v>
      </c>
      <c r="D43" s="258"/>
      <c r="E43" s="258"/>
      <c r="F43" s="258"/>
      <c r="G43" s="2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618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9" t="s">
        <v>1016</v>
      </c>
      <c r="D44" s="160"/>
      <c r="E44" s="161"/>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189" t="s">
        <v>399</v>
      </c>
      <c r="D45" s="160"/>
      <c r="E45" s="161"/>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288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189" t="s">
        <v>1017</v>
      </c>
      <c r="D46" s="160"/>
      <c r="E46" s="161">
        <v>2.8159999999999998</v>
      </c>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9" t="s">
        <v>1018</v>
      </c>
      <c r="D47" s="160"/>
      <c r="E47" s="161">
        <v>7.532</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89" t="s">
        <v>1019</v>
      </c>
      <c r="D48" s="160"/>
      <c r="E48" s="161">
        <v>5.0025500000000003</v>
      </c>
      <c r="F48" s="158"/>
      <c r="G48" s="158"/>
      <c r="H48" s="158"/>
      <c r="I48" s="158"/>
      <c r="J48" s="158"/>
      <c r="K48" s="158"/>
      <c r="L48" s="158"/>
      <c r="M48" s="158"/>
      <c r="N48" s="157"/>
      <c r="O48" s="157"/>
      <c r="P48" s="157"/>
      <c r="Q48" s="157"/>
      <c r="R48" s="158"/>
      <c r="S48" s="158"/>
      <c r="T48" s="158"/>
      <c r="U48" s="158"/>
      <c r="V48" s="158"/>
      <c r="W48" s="158"/>
      <c r="X48" s="158"/>
      <c r="Y48" s="158"/>
      <c r="Z48" s="147"/>
      <c r="AA48" s="147"/>
      <c r="AB48" s="147"/>
      <c r="AC48" s="147"/>
      <c r="AD48" s="147"/>
      <c r="AE48" s="147"/>
      <c r="AF48" s="147"/>
      <c r="AG48" s="147" t="s">
        <v>288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9" t="s">
        <v>1020</v>
      </c>
      <c r="D49" s="160"/>
      <c r="E49" s="161">
        <v>2.82</v>
      </c>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288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89" t="s">
        <v>406</v>
      </c>
      <c r="D50" s="160"/>
      <c r="E50" s="161"/>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89" t="s">
        <v>1021</v>
      </c>
      <c r="D51" s="160"/>
      <c r="E51" s="161">
        <v>9.39</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9" t="s">
        <v>1022</v>
      </c>
      <c r="D52" s="160"/>
      <c r="E52" s="161">
        <v>1.6160000000000001</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288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9" t="s">
        <v>1023</v>
      </c>
      <c r="D53" s="160"/>
      <c r="E53" s="161">
        <v>1.8988</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288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89" t="s">
        <v>1024</v>
      </c>
      <c r="D54" s="160"/>
      <c r="E54" s="161">
        <v>11.55</v>
      </c>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9" t="s">
        <v>1025</v>
      </c>
      <c r="D55" s="160"/>
      <c r="E55" s="161">
        <v>2.7025000000000001</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2">
        <v>5</v>
      </c>
      <c r="B56" s="173" t="s">
        <v>1026</v>
      </c>
      <c r="C56" s="188" t="s">
        <v>1027</v>
      </c>
      <c r="D56" s="174" t="s">
        <v>366</v>
      </c>
      <c r="E56" s="175">
        <v>136.53</v>
      </c>
      <c r="F56" s="176"/>
      <c r="G56" s="177">
        <f>ROUND(E56*F56,2)</f>
        <v>0</v>
      </c>
      <c r="H56" s="176"/>
      <c r="I56" s="177">
        <f>ROUND(E56*H56,2)</f>
        <v>0</v>
      </c>
      <c r="J56" s="176"/>
      <c r="K56" s="177">
        <f>ROUND(E56*J56,2)</f>
        <v>0</v>
      </c>
      <c r="L56" s="177">
        <v>21</v>
      </c>
      <c r="M56" s="177">
        <f>G56*(1+L56/100)</f>
        <v>0</v>
      </c>
      <c r="N56" s="175">
        <v>2.0500000000000002E-3</v>
      </c>
      <c r="O56" s="175">
        <f>ROUND(E56*N56,2)</f>
        <v>0.28000000000000003</v>
      </c>
      <c r="P56" s="175">
        <v>0</v>
      </c>
      <c r="Q56" s="175">
        <f>ROUND(E56*P56,2)</f>
        <v>0</v>
      </c>
      <c r="R56" s="177" t="s">
        <v>1012</v>
      </c>
      <c r="S56" s="177" t="s">
        <v>281</v>
      </c>
      <c r="T56" s="178" t="s">
        <v>281</v>
      </c>
      <c r="U56" s="158">
        <v>0.42599999999999999</v>
      </c>
      <c r="V56" s="158">
        <f>ROUND(E56*U56,2)</f>
        <v>58.16</v>
      </c>
      <c r="W56" s="158"/>
      <c r="X56" s="158" t="s">
        <v>282</v>
      </c>
      <c r="Y56" s="158" t="s">
        <v>283</v>
      </c>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259" t="s">
        <v>1028</v>
      </c>
      <c r="D57" s="260"/>
      <c r="E57" s="260"/>
      <c r="F57" s="260"/>
      <c r="G57" s="260"/>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286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57" t="s">
        <v>1029</v>
      </c>
      <c r="D58" s="258"/>
      <c r="E58" s="258"/>
      <c r="F58" s="258"/>
      <c r="G58" s="258"/>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618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89" t="s">
        <v>1030</v>
      </c>
      <c r="D59" s="160"/>
      <c r="E59" s="161"/>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9" t="s">
        <v>1016</v>
      </c>
      <c r="D60" s="160"/>
      <c r="E60" s="161"/>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9" t="s">
        <v>399</v>
      </c>
      <c r="D61" s="160"/>
      <c r="E61" s="161"/>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9" t="s">
        <v>1031</v>
      </c>
      <c r="D62" s="160"/>
      <c r="E62" s="161">
        <v>4.4000000000000004</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9" t="s">
        <v>1032</v>
      </c>
      <c r="D63" s="160"/>
      <c r="E63" s="161">
        <v>5.6</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288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9" t="s">
        <v>1033</v>
      </c>
      <c r="D64" s="160"/>
      <c r="E64" s="161">
        <v>9.4</v>
      </c>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9" t="s">
        <v>1034</v>
      </c>
      <c r="D65" s="160"/>
      <c r="E65" s="161">
        <v>4.7</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9" t="s">
        <v>1035</v>
      </c>
      <c r="D66" s="160"/>
      <c r="E66" s="161"/>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288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9" t="s">
        <v>399</v>
      </c>
      <c r="D67" s="160"/>
      <c r="E67" s="161"/>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89" t="s">
        <v>1036</v>
      </c>
      <c r="D68" s="160"/>
      <c r="E68" s="161">
        <v>10.3</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89" t="s">
        <v>1037</v>
      </c>
      <c r="D69" s="160"/>
      <c r="E69" s="161">
        <v>5.6</v>
      </c>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288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89" t="s">
        <v>1038</v>
      </c>
      <c r="D70" s="160"/>
      <c r="E70" s="161"/>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89" t="s">
        <v>399</v>
      </c>
      <c r="D71" s="160"/>
      <c r="E71" s="161"/>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9" t="s">
        <v>1039</v>
      </c>
      <c r="D72" s="160"/>
      <c r="E72" s="161">
        <v>4.7</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9" t="s">
        <v>1040</v>
      </c>
      <c r="D73" s="160"/>
      <c r="E73" s="161">
        <v>4.7</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288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9" t="s">
        <v>1041</v>
      </c>
      <c r="D74" s="160"/>
      <c r="E74" s="161">
        <v>4.7</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288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9" t="s">
        <v>1042</v>
      </c>
      <c r="D75" s="160"/>
      <c r="E75" s="161">
        <v>4</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9" t="s">
        <v>1043</v>
      </c>
      <c r="D76" s="160"/>
      <c r="E76" s="161"/>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89" t="s">
        <v>399</v>
      </c>
      <c r="D77" s="160"/>
      <c r="E77" s="161"/>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9" t="s">
        <v>1044</v>
      </c>
      <c r="D78" s="160"/>
      <c r="E78" s="161">
        <v>5.6</v>
      </c>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9" t="s">
        <v>1045</v>
      </c>
      <c r="D79" s="160"/>
      <c r="E79" s="161">
        <v>5.6</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9" t="s">
        <v>1046</v>
      </c>
      <c r="D80" s="160"/>
      <c r="E80" s="161">
        <v>8.4</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288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9" t="s">
        <v>1016</v>
      </c>
      <c r="D81" s="160"/>
      <c r="E81" s="161"/>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9" t="s">
        <v>406</v>
      </c>
      <c r="D82" s="160"/>
      <c r="E82" s="161"/>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89" t="s">
        <v>1047</v>
      </c>
      <c r="D83" s="160"/>
      <c r="E83" s="161">
        <v>6</v>
      </c>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288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9" t="s">
        <v>1048</v>
      </c>
      <c r="D84" s="160"/>
      <c r="E84" s="161">
        <v>4.04</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288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9" t="s">
        <v>1049</v>
      </c>
      <c r="D85" s="160"/>
      <c r="E85" s="161">
        <v>4.04</v>
      </c>
      <c r="F85" s="158"/>
      <c r="G85" s="158"/>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288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9" t="s">
        <v>1050</v>
      </c>
      <c r="D86" s="160"/>
      <c r="E86" s="161">
        <v>6</v>
      </c>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9" t="s">
        <v>1051</v>
      </c>
      <c r="D87" s="160"/>
      <c r="E87" s="161">
        <v>4.7</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89" t="s">
        <v>1035</v>
      </c>
      <c r="D88" s="160"/>
      <c r="E88" s="161"/>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9" t="s">
        <v>406</v>
      </c>
      <c r="D89" s="160"/>
      <c r="E89" s="161"/>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9" t="s">
        <v>1052</v>
      </c>
      <c r="D90" s="160"/>
      <c r="E90" s="161">
        <v>2.35</v>
      </c>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288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9" t="s">
        <v>1053</v>
      </c>
      <c r="D91" s="160"/>
      <c r="E91" s="161">
        <v>6</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9" t="s">
        <v>1038</v>
      </c>
      <c r="D92" s="160"/>
      <c r="E92" s="161"/>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89" t="s">
        <v>406</v>
      </c>
      <c r="D93" s="160"/>
      <c r="E93" s="161"/>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288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89" t="s">
        <v>1054</v>
      </c>
      <c r="D94" s="160"/>
      <c r="E94" s="161">
        <v>4.7</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288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9" t="s">
        <v>1055</v>
      </c>
      <c r="D95" s="160"/>
      <c r="E95" s="161"/>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89" t="s">
        <v>406</v>
      </c>
      <c r="D96" s="160"/>
      <c r="E96" s="161"/>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9" t="s">
        <v>1056</v>
      </c>
      <c r="D97" s="160"/>
      <c r="E97" s="161">
        <v>6</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288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9" t="s">
        <v>1043</v>
      </c>
      <c r="D98" s="160"/>
      <c r="E98" s="161"/>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9" t="s">
        <v>406</v>
      </c>
      <c r="D99" s="160"/>
      <c r="E99" s="161"/>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9" t="s">
        <v>1057</v>
      </c>
      <c r="D100" s="160"/>
      <c r="E100" s="161">
        <v>6</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288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9" t="s">
        <v>1058</v>
      </c>
      <c r="D101" s="160"/>
      <c r="E101" s="161">
        <v>6</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9" t="s">
        <v>1059</v>
      </c>
      <c r="D102" s="160"/>
      <c r="E102" s="161"/>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9" t="s">
        <v>1060</v>
      </c>
      <c r="D103" s="160"/>
      <c r="E103" s="161">
        <v>3</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288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2.5" outlineLevel="1" x14ac:dyDescent="0.2">
      <c r="A104" s="172">
        <v>6</v>
      </c>
      <c r="B104" s="173" t="s">
        <v>1061</v>
      </c>
      <c r="C104" s="188" t="s">
        <v>1062</v>
      </c>
      <c r="D104" s="174" t="s">
        <v>418</v>
      </c>
      <c r="E104" s="175">
        <v>2</v>
      </c>
      <c r="F104" s="176"/>
      <c r="G104" s="177">
        <f>ROUND(E104*F104,2)</f>
        <v>0</v>
      </c>
      <c r="H104" s="176"/>
      <c r="I104" s="177">
        <f>ROUND(E104*H104,2)</f>
        <v>0</v>
      </c>
      <c r="J104" s="176"/>
      <c r="K104" s="177">
        <f>ROUND(E104*J104,2)</f>
        <v>0</v>
      </c>
      <c r="L104" s="177">
        <v>21</v>
      </c>
      <c r="M104" s="177">
        <f>G104*(1+L104/100)</f>
        <v>0</v>
      </c>
      <c r="N104" s="175">
        <v>2.2880000000000001E-2</v>
      </c>
      <c r="O104" s="175">
        <f>ROUND(E104*N104,2)</f>
        <v>0.05</v>
      </c>
      <c r="P104" s="175">
        <v>0</v>
      </c>
      <c r="Q104" s="175">
        <f>ROUND(E104*P104,2)</f>
        <v>0</v>
      </c>
      <c r="R104" s="177" t="s">
        <v>1012</v>
      </c>
      <c r="S104" s="177" t="s">
        <v>281</v>
      </c>
      <c r="T104" s="178" t="s">
        <v>281</v>
      </c>
      <c r="U104" s="158">
        <v>0.3175</v>
      </c>
      <c r="V104" s="158">
        <f>ROUND(E104*U104,2)</f>
        <v>0.64</v>
      </c>
      <c r="W104" s="158"/>
      <c r="X104" s="158" t="s">
        <v>282</v>
      </c>
      <c r="Y104" s="158" t="s">
        <v>283</v>
      </c>
      <c r="Z104" s="147"/>
      <c r="AA104" s="147"/>
      <c r="AB104" s="147"/>
      <c r="AC104" s="147"/>
      <c r="AD104" s="147"/>
      <c r="AE104" s="147"/>
      <c r="AF104" s="147"/>
      <c r="AG104" s="147" t="s">
        <v>284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61" t="s">
        <v>1063</v>
      </c>
      <c r="D105" s="262"/>
      <c r="E105" s="262"/>
      <c r="F105" s="262"/>
      <c r="G105" s="262"/>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618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89" t="s">
        <v>1064</v>
      </c>
      <c r="D106" s="160"/>
      <c r="E106" s="161"/>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288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89" t="s">
        <v>1065</v>
      </c>
      <c r="D107" s="160"/>
      <c r="E107" s="161">
        <v>2</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72">
        <v>7</v>
      </c>
      <c r="B108" s="173" t="s">
        <v>1066</v>
      </c>
      <c r="C108" s="188" t="s">
        <v>1067</v>
      </c>
      <c r="D108" s="174" t="s">
        <v>418</v>
      </c>
      <c r="E108" s="175">
        <v>1</v>
      </c>
      <c r="F108" s="176"/>
      <c r="G108" s="177">
        <f>ROUND(E108*F108,2)</f>
        <v>0</v>
      </c>
      <c r="H108" s="176"/>
      <c r="I108" s="177">
        <f>ROUND(E108*H108,2)</f>
        <v>0</v>
      </c>
      <c r="J108" s="176"/>
      <c r="K108" s="177">
        <f>ROUND(E108*J108,2)</f>
        <v>0</v>
      </c>
      <c r="L108" s="177">
        <v>21</v>
      </c>
      <c r="M108" s="177">
        <f>G108*(1+L108/100)</f>
        <v>0</v>
      </c>
      <c r="N108" s="175">
        <v>2.5749999999999999E-2</v>
      </c>
      <c r="O108" s="175">
        <f>ROUND(E108*N108,2)</f>
        <v>0.03</v>
      </c>
      <c r="P108" s="175">
        <v>0</v>
      </c>
      <c r="Q108" s="175">
        <f>ROUND(E108*P108,2)</f>
        <v>0</v>
      </c>
      <c r="R108" s="177" t="s">
        <v>1012</v>
      </c>
      <c r="S108" s="177" t="s">
        <v>281</v>
      </c>
      <c r="T108" s="178" t="s">
        <v>281</v>
      </c>
      <c r="U108" s="158">
        <v>0.3175</v>
      </c>
      <c r="V108" s="158">
        <f>ROUND(E108*U108,2)</f>
        <v>0.32</v>
      </c>
      <c r="W108" s="158"/>
      <c r="X108" s="158" t="s">
        <v>282</v>
      </c>
      <c r="Y108" s="158" t="s">
        <v>283</v>
      </c>
      <c r="Z108" s="147"/>
      <c r="AA108" s="147"/>
      <c r="AB108" s="147"/>
      <c r="AC108" s="147"/>
      <c r="AD108" s="147"/>
      <c r="AE108" s="147"/>
      <c r="AF108" s="147"/>
      <c r="AG108" s="147" t="s">
        <v>284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261" t="s">
        <v>1063</v>
      </c>
      <c r="D109" s="262"/>
      <c r="E109" s="262"/>
      <c r="F109" s="262"/>
      <c r="G109" s="262"/>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618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189" t="s">
        <v>1064</v>
      </c>
      <c r="D110" s="160"/>
      <c r="E110" s="161"/>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89" t="s">
        <v>1068</v>
      </c>
      <c r="D111" s="160"/>
      <c r="E111" s="161">
        <v>1</v>
      </c>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72">
        <v>8</v>
      </c>
      <c r="B112" s="173" t="s">
        <v>1069</v>
      </c>
      <c r="C112" s="188" t="s">
        <v>1070</v>
      </c>
      <c r="D112" s="174" t="s">
        <v>436</v>
      </c>
      <c r="E112" s="175">
        <v>5.7000000000000002E-3</v>
      </c>
      <c r="F112" s="176"/>
      <c r="G112" s="177">
        <f>ROUND(E112*F112,2)</f>
        <v>0</v>
      </c>
      <c r="H112" s="176"/>
      <c r="I112" s="177">
        <f>ROUND(E112*H112,2)</f>
        <v>0</v>
      </c>
      <c r="J112" s="176"/>
      <c r="K112" s="177">
        <f>ROUND(E112*J112,2)</f>
        <v>0</v>
      </c>
      <c r="L112" s="177">
        <v>21</v>
      </c>
      <c r="M112" s="177">
        <f>G112*(1+L112/100)</f>
        <v>0</v>
      </c>
      <c r="N112" s="175">
        <v>1.9539999999999998E-2</v>
      </c>
      <c r="O112" s="175">
        <f>ROUND(E112*N112,2)</f>
        <v>0</v>
      </c>
      <c r="P112" s="175">
        <v>0</v>
      </c>
      <c r="Q112" s="175">
        <f>ROUND(E112*P112,2)</f>
        <v>0</v>
      </c>
      <c r="R112" s="177" t="s">
        <v>1012</v>
      </c>
      <c r="S112" s="177" t="s">
        <v>281</v>
      </c>
      <c r="T112" s="178" t="s">
        <v>281</v>
      </c>
      <c r="U112" s="158">
        <v>18.18</v>
      </c>
      <c r="V112" s="158">
        <f>ROUND(E112*U112,2)</f>
        <v>0.1</v>
      </c>
      <c r="W112" s="158"/>
      <c r="X112" s="158" t="s">
        <v>282</v>
      </c>
      <c r="Y112" s="158" t="s">
        <v>283</v>
      </c>
      <c r="Z112" s="147"/>
      <c r="AA112" s="147"/>
      <c r="AB112" s="147"/>
      <c r="AC112" s="147"/>
      <c r="AD112" s="147"/>
      <c r="AE112" s="147"/>
      <c r="AF112" s="147"/>
      <c r="AG112" s="147" t="s">
        <v>284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59" t="s">
        <v>1071</v>
      </c>
      <c r="D113" s="260"/>
      <c r="E113" s="260"/>
      <c r="F113" s="260"/>
      <c r="G113" s="260"/>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189" t="s">
        <v>1072</v>
      </c>
      <c r="D114" s="160"/>
      <c r="E114" s="161"/>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9" t="s">
        <v>406</v>
      </c>
      <c r="D115" s="160"/>
      <c r="E115" s="161"/>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9" t="s">
        <v>1073</v>
      </c>
      <c r="D116" s="160"/>
      <c r="E116" s="161">
        <v>5.7000000000000002E-3</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2">
        <v>9</v>
      </c>
      <c r="B117" s="173" t="s">
        <v>1074</v>
      </c>
      <c r="C117" s="188" t="s">
        <v>1075</v>
      </c>
      <c r="D117" s="174" t="s">
        <v>436</v>
      </c>
      <c r="E117" s="175">
        <v>4.666E-2</v>
      </c>
      <c r="F117" s="176"/>
      <c r="G117" s="177">
        <f>ROUND(E117*F117,2)</f>
        <v>0</v>
      </c>
      <c r="H117" s="176"/>
      <c r="I117" s="177">
        <f>ROUND(E117*H117,2)</f>
        <v>0</v>
      </c>
      <c r="J117" s="176"/>
      <c r="K117" s="177">
        <f>ROUND(E117*J117,2)</f>
        <v>0</v>
      </c>
      <c r="L117" s="177">
        <v>21</v>
      </c>
      <c r="M117" s="177">
        <f>G117*(1+L117/100)</f>
        <v>0</v>
      </c>
      <c r="N117" s="175">
        <v>1.7090000000000001E-2</v>
      </c>
      <c r="O117" s="175">
        <f>ROUND(E117*N117,2)</f>
        <v>0</v>
      </c>
      <c r="P117" s="175">
        <v>0</v>
      </c>
      <c r="Q117" s="175">
        <f>ROUND(E117*P117,2)</f>
        <v>0</v>
      </c>
      <c r="R117" s="177" t="s">
        <v>1012</v>
      </c>
      <c r="S117" s="177" t="s">
        <v>281</v>
      </c>
      <c r="T117" s="178" t="s">
        <v>281</v>
      </c>
      <c r="U117" s="158">
        <v>16.582999999999998</v>
      </c>
      <c r="V117" s="158">
        <f>ROUND(E117*U117,2)</f>
        <v>0.77</v>
      </c>
      <c r="W117" s="158"/>
      <c r="X117" s="158" t="s">
        <v>282</v>
      </c>
      <c r="Y117" s="158" t="s">
        <v>283</v>
      </c>
      <c r="Z117" s="147"/>
      <c r="AA117" s="147"/>
      <c r="AB117" s="147"/>
      <c r="AC117" s="147"/>
      <c r="AD117" s="147"/>
      <c r="AE117" s="147"/>
      <c r="AF117" s="147"/>
      <c r="AG117" s="147" t="s">
        <v>284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59" t="s">
        <v>1071</v>
      </c>
      <c r="D118" s="260"/>
      <c r="E118" s="260"/>
      <c r="F118" s="260"/>
      <c r="G118" s="260"/>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286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189" t="s">
        <v>1076</v>
      </c>
      <c r="D119" s="160"/>
      <c r="E119" s="161"/>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9" t="s">
        <v>399</v>
      </c>
      <c r="D120" s="160"/>
      <c r="E120" s="161"/>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9" t="s">
        <v>1077</v>
      </c>
      <c r="D121" s="160"/>
      <c r="E121" s="161">
        <v>4.666E-2</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288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2">
        <v>10</v>
      </c>
      <c r="B122" s="173" t="s">
        <v>1078</v>
      </c>
      <c r="C122" s="188" t="s">
        <v>1079</v>
      </c>
      <c r="D122" s="174" t="s">
        <v>436</v>
      </c>
      <c r="E122" s="175">
        <v>0.13120000000000001</v>
      </c>
      <c r="F122" s="176"/>
      <c r="G122" s="177">
        <f>ROUND(E122*F122,2)</f>
        <v>0</v>
      </c>
      <c r="H122" s="176"/>
      <c r="I122" s="177">
        <f>ROUND(E122*H122,2)</f>
        <v>0</v>
      </c>
      <c r="J122" s="176"/>
      <c r="K122" s="177">
        <f>ROUND(E122*J122,2)</f>
        <v>0</v>
      </c>
      <c r="L122" s="177">
        <v>21</v>
      </c>
      <c r="M122" s="177">
        <f>G122*(1+L122/100)</f>
        <v>0</v>
      </c>
      <c r="N122" s="175">
        <v>1.0900000000000001</v>
      </c>
      <c r="O122" s="175">
        <f>ROUND(E122*N122,2)</f>
        <v>0.14000000000000001</v>
      </c>
      <c r="P122" s="175">
        <v>0</v>
      </c>
      <c r="Q122" s="175">
        <f>ROUND(E122*P122,2)</f>
        <v>0</v>
      </c>
      <c r="R122" s="177" t="s">
        <v>990</v>
      </c>
      <c r="S122" s="177" t="s">
        <v>281</v>
      </c>
      <c r="T122" s="178" t="s">
        <v>281</v>
      </c>
      <c r="U122" s="158">
        <v>20.6</v>
      </c>
      <c r="V122" s="158">
        <f>ROUND(E122*U122,2)</f>
        <v>2.7</v>
      </c>
      <c r="W122" s="158"/>
      <c r="X122" s="158" t="s">
        <v>282</v>
      </c>
      <c r="Y122" s="158" t="s">
        <v>283</v>
      </c>
      <c r="Z122" s="147"/>
      <c r="AA122" s="147"/>
      <c r="AB122" s="147"/>
      <c r="AC122" s="147"/>
      <c r="AD122" s="147"/>
      <c r="AE122" s="147"/>
      <c r="AF122" s="147"/>
      <c r="AG122" s="147" t="s">
        <v>284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59" t="s">
        <v>1080</v>
      </c>
      <c r="D123" s="260"/>
      <c r="E123" s="260"/>
      <c r="F123" s="260"/>
      <c r="G123" s="260"/>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286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89" t="s">
        <v>1072</v>
      </c>
      <c r="D124" s="160"/>
      <c r="E124" s="161"/>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9" t="s">
        <v>399</v>
      </c>
      <c r="D125" s="160"/>
      <c r="E125" s="161"/>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9" t="s">
        <v>1081</v>
      </c>
      <c r="D126" s="160"/>
      <c r="E126" s="161">
        <v>3.3300000000000003E-2</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9" t="s">
        <v>1082</v>
      </c>
      <c r="D127" s="160"/>
      <c r="E127" s="161">
        <v>2.597E-2</v>
      </c>
      <c r="F127" s="158"/>
      <c r="G127" s="158"/>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288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9" t="s">
        <v>1083</v>
      </c>
      <c r="D128" s="160"/>
      <c r="E128" s="161">
        <v>2.93E-2</v>
      </c>
      <c r="F128" s="158"/>
      <c r="G128" s="158"/>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288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89" t="s">
        <v>1084</v>
      </c>
      <c r="D129" s="160"/>
      <c r="E129" s="161">
        <v>2.597E-2</v>
      </c>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89" t="s">
        <v>406</v>
      </c>
      <c r="D130" s="160"/>
      <c r="E130" s="161"/>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9" t="s">
        <v>1085</v>
      </c>
      <c r="D131" s="160"/>
      <c r="E131" s="161">
        <v>1.6650000000000002E-2</v>
      </c>
      <c r="F131" s="158"/>
      <c r="G131" s="158"/>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288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72">
        <v>11</v>
      </c>
      <c r="B132" s="173" t="s">
        <v>1086</v>
      </c>
      <c r="C132" s="188" t="s">
        <v>1087</v>
      </c>
      <c r="D132" s="174" t="s">
        <v>436</v>
      </c>
      <c r="E132" s="175">
        <v>0.64714000000000005</v>
      </c>
      <c r="F132" s="176"/>
      <c r="G132" s="177">
        <f>ROUND(E132*F132,2)</f>
        <v>0</v>
      </c>
      <c r="H132" s="176"/>
      <c r="I132" s="177">
        <f>ROUND(E132*H132,2)</f>
        <v>0</v>
      </c>
      <c r="J132" s="176"/>
      <c r="K132" s="177">
        <f>ROUND(E132*J132,2)</f>
        <v>0</v>
      </c>
      <c r="L132" s="177">
        <v>21</v>
      </c>
      <c r="M132" s="177">
        <f>G132*(1+L132/100)</f>
        <v>0</v>
      </c>
      <c r="N132" s="175">
        <v>1.0900000000000001</v>
      </c>
      <c r="O132" s="175">
        <f>ROUND(E132*N132,2)</f>
        <v>0.71</v>
      </c>
      <c r="P132" s="175">
        <v>0</v>
      </c>
      <c r="Q132" s="175">
        <f>ROUND(E132*P132,2)</f>
        <v>0</v>
      </c>
      <c r="R132" s="177" t="s">
        <v>990</v>
      </c>
      <c r="S132" s="177" t="s">
        <v>281</v>
      </c>
      <c r="T132" s="178" t="s">
        <v>281</v>
      </c>
      <c r="U132" s="158">
        <v>18.8</v>
      </c>
      <c r="V132" s="158">
        <f>ROUND(E132*U132,2)</f>
        <v>12.17</v>
      </c>
      <c r="W132" s="158"/>
      <c r="X132" s="158" t="s">
        <v>282</v>
      </c>
      <c r="Y132" s="158" t="s">
        <v>283</v>
      </c>
      <c r="Z132" s="147"/>
      <c r="AA132" s="147"/>
      <c r="AB132" s="147"/>
      <c r="AC132" s="147"/>
      <c r="AD132" s="147"/>
      <c r="AE132" s="147"/>
      <c r="AF132" s="147"/>
      <c r="AG132" s="147" t="s">
        <v>284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259" t="s">
        <v>1080</v>
      </c>
      <c r="D133" s="260"/>
      <c r="E133" s="260"/>
      <c r="F133" s="260"/>
      <c r="G133" s="260"/>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286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89" t="s">
        <v>1072</v>
      </c>
      <c r="D134" s="160"/>
      <c r="E134" s="161"/>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288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9" t="s">
        <v>399</v>
      </c>
      <c r="D135" s="160"/>
      <c r="E135" s="161"/>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9" t="s">
        <v>1088</v>
      </c>
      <c r="D136" s="160"/>
      <c r="E136" s="161">
        <v>4.2340000000000003E-2</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288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9" t="s">
        <v>1089</v>
      </c>
      <c r="D137" s="160"/>
      <c r="E137" s="161">
        <v>2.1600000000000001E-2</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288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9" t="s">
        <v>406</v>
      </c>
      <c r="D138" s="160"/>
      <c r="E138" s="161"/>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288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9" t="s">
        <v>1090</v>
      </c>
      <c r="D139" s="160"/>
      <c r="E139" s="161">
        <v>4.3200000000000002E-2</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288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9" t="s">
        <v>1091</v>
      </c>
      <c r="D140" s="160"/>
      <c r="E140" s="161">
        <v>4.6080000000000003E-2</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9" t="s">
        <v>1092</v>
      </c>
      <c r="D141" s="160"/>
      <c r="E141" s="161">
        <v>0.22464000000000001</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9" t="s">
        <v>1093</v>
      </c>
      <c r="D142" s="160"/>
      <c r="E142" s="161">
        <v>7.4880000000000002E-2</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9" t="s">
        <v>1094</v>
      </c>
      <c r="D143" s="160"/>
      <c r="E143" s="161">
        <v>8.6400000000000005E-2</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9" t="s">
        <v>1095</v>
      </c>
      <c r="D144" s="160"/>
      <c r="E144" s="161">
        <v>2.1600000000000001E-2</v>
      </c>
      <c r="F144" s="158"/>
      <c r="G144" s="158"/>
      <c r="H144" s="158"/>
      <c r="I144" s="158"/>
      <c r="J144" s="158"/>
      <c r="K144" s="158"/>
      <c r="L144" s="158"/>
      <c r="M144" s="158"/>
      <c r="N144" s="157"/>
      <c r="O144" s="157"/>
      <c r="P144" s="157"/>
      <c r="Q144" s="157"/>
      <c r="R144" s="158"/>
      <c r="S144" s="158"/>
      <c r="T144" s="158"/>
      <c r="U144" s="158"/>
      <c r="V144" s="158"/>
      <c r="W144" s="158"/>
      <c r="X144" s="158"/>
      <c r="Y144" s="158"/>
      <c r="Z144" s="147"/>
      <c r="AA144" s="147"/>
      <c r="AB144" s="147"/>
      <c r="AC144" s="147"/>
      <c r="AD144" s="147"/>
      <c r="AE144" s="147"/>
      <c r="AF144" s="147"/>
      <c r="AG144" s="147" t="s">
        <v>288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9" t="s">
        <v>1096</v>
      </c>
      <c r="D145" s="160"/>
      <c r="E145" s="161">
        <v>8.6400000000000005E-2</v>
      </c>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22.5" outlineLevel="1" x14ac:dyDescent="0.2">
      <c r="A146" s="172">
        <v>12</v>
      </c>
      <c r="B146" s="173" t="s">
        <v>1097</v>
      </c>
      <c r="C146" s="188" t="s">
        <v>1098</v>
      </c>
      <c r="D146" s="174" t="s">
        <v>366</v>
      </c>
      <c r="E146" s="175">
        <v>3.15</v>
      </c>
      <c r="F146" s="176"/>
      <c r="G146" s="177">
        <f>ROUND(E146*F146,2)</f>
        <v>0</v>
      </c>
      <c r="H146" s="176"/>
      <c r="I146" s="177">
        <f>ROUND(E146*H146,2)</f>
        <v>0</v>
      </c>
      <c r="J146" s="176"/>
      <c r="K146" s="177">
        <f>ROUND(E146*J146,2)</f>
        <v>0</v>
      </c>
      <c r="L146" s="177">
        <v>21</v>
      </c>
      <c r="M146" s="177">
        <f>G146*(1+L146/100)</f>
        <v>0</v>
      </c>
      <c r="N146" s="175">
        <v>3.5799999999999998E-3</v>
      </c>
      <c r="O146" s="175">
        <f>ROUND(E146*N146,2)</f>
        <v>0.01</v>
      </c>
      <c r="P146" s="175">
        <v>0</v>
      </c>
      <c r="Q146" s="175">
        <f>ROUND(E146*P146,2)</f>
        <v>0</v>
      </c>
      <c r="R146" s="177" t="s">
        <v>990</v>
      </c>
      <c r="S146" s="177" t="s">
        <v>281</v>
      </c>
      <c r="T146" s="178" t="s">
        <v>281</v>
      </c>
      <c r="U146" s="158">
        <v>1</v>
      </c>
      <c r="V146" s="158">
        <f>ROUND(E146*U146,2)</f>
        <v>3.15</v>
      </c>
      <c r="W146" s="158"/>
      <c r="X146" s="158" t="s">
        <v>282</v>
      </c>
      <c r="Y146" s="158" t="s">
        <v>283</v>
      </c>
      <c r="Z146" s="147"/>
      <c r="AA146" s="147"/>
      <c r="AB146" s="147"/>
      <c r="AC146" s="147"/>
      <c r="AD146" s="147"/>
      <c r="AE146" s="147"/>
      <c r="AF146" s="147"/>
      <c r="AG146" s="147" t="s">
        <v>284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189" t="s">
        <v>1099</v>
      </c>
      <c r="D147" s="160"/>
      <c r="E147" s="161"/>
      <c r="F147" s="158"/>
      <c r="G147" s="158"/>
      <c r="H147" s="158"/>
      <c r="I147" s="158"/>
      <c r="J147" s="158"/>
      <c r="K147" s="158"/>
      <c r="L147" s="158"/>
      <c r="M147" s="158"/>
      <c r="N147" s="157"/>
      <c r="O147" s="157"/>
      <c r="P147" s="157"/>
      <c r="Q147" s="157"/>
      <c r="R147" s="158"/>
      <c r="S147" s="158"/>
      <c r="T147" s="158"/>
      <c r="U147" s="158"/>
      <c r="V147" s="158"/>
      <c r="W147" s="158"/>
      <c r="X147" s="158"/>
      <c r="Y147" s="158"/>
      <c r="Z147" s="147"/>
      <c r="AA147" s="147"/>
      <c r="AB147" s="147"/>
      <c r="AC147" s="147"/>
      <c r="AD147" s="147"/>
      <c r="AE147" s="147"/>
      <c r="AF147" s="147"/>
      <c r="AG147" s="147" t="s">
        <v>288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9" t="s">
        <v>1100</v>
      </c>
      <c r="D148" s="160"/>
      <c r="E148" s="161">
        <v>3.15</v>
      </c>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288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72">
        <v>13</v>
      </c>
      <c r="B149" s="173" t="s">
        <v>1101</v>
      </c>
      <c r="C149" s="188" t="s">
        <v>1102</v>
      </c>
      <c r="D149" s="174" t="s">
        <v>366</v>
      </c>
      <c r="E149" s="175">
        <v>21.67</v>
      </c>
      <c r="F149" s="176"/>
      <c r="G149" s="177">
        <f>ROUND(E149*F149,2)</f>
        <v>0</v>
      </c>
      <c r="H149" s="176"/>
      <c r="I149" s="177">
        <f>ROUND(E149*H149,2)</f>
        <v>0</v>
      </c>
      <c r="J149" s="176"/>
      <c r="K149" s="177">
        <f>ROUND(E149*J149,2)</f>
        <v>0</v>
      </c>
      <c r="L149" s="177">
        <v>21</v>
      </c>
      <c r="M149" s="177">
        <f>G149*(1+L149/100)</f>
        <v>0</v>
      </c>
      <c r="N149" s="175">
        <v>7.1500000000000001E-3</v>
      </c>
      <c r="O149" s="175">
        <f>ROUND(E149*N149,2)</f>
        <v>0.15</v>
      </c>
      <c r="P149" s="175">
        <v>0</v>
      </c>
      <c r="Q149" s="175">
        <f>ROUND(E149*P149,2)</f>
        <v>0</v>
      </c>
      <c r="R149" s="177" t="s">
        <v>990</v>
      </c>
      <c r="S149" s="177" t="s">
        <v>281</v>
      </c>
      <c r="T149" s="178" t="s">
        <v>281</v>
      </c>
      <c r="U149" s="158">
        <v>2</v>
      </c>
      <c r="V149" s="158">
        <f>ROUND(E149*U149,2)</f>
        <v>43.34</v>
      </c>
      <c r="W149" s="158"/>
      <c r="X149" s="158" t="s">
        <v>282</v>
      </c>
      <c r="Y149" s="158" t="s">
        <v>283</v>
      </c>
      <c r="Z149" s="147"/>
      <c r="AA149" s="147"/>
      <c r="AB149" s="147"/>
      <c r="AC149" s="147"/>
      <c r="AD149" s="147"/>
      <c r="AE149" s="147"/>
      <c r="AF149" s="147"/>
      <c r="AG149" s="147" t="s">
        <v>284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89" t="s">
        <v>1099</v>
      </c>
      <c r="D150" s="160"/>
      <c r="E150" s="161"/>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9" t="s">
        <v>1103</v>
      </c>
      <c r="D151" s="160"/>
      <c r="E151" s="161">
        <v>21.67</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72">
        <v>14</v>
      </c>
      <c r="B152" s="173" t="s">
        <v>1104</v>
      </c>
      <c r="C152" s="188" t="s">
        <v>1105</v>
      </c>
      <c r="D152" s="174" t="s">
        <v>366</v>
      </c>
      <c r="E152" s="175">
        <v>100.07899999999999</v>
      </c>
      <c r="F152" s="176"/>
      <c r="G152" s="177">
        <f>ROUND(E152*F152,2)</f>
        <v>0</v>
      </c>
      <c r="H152" s="176"/>
      <c r="I152" s="177">
        <f>ROUND(E152*H152,2)</f>
        <v>0</v>
      </c>
      <c r="J152" s="176"/>
      <c r="K152" s="177">
        <f>ROUND(E152*J152,2)</f>
        <v>0</v>
      </c>
      <c r="L152" s="177">
        <v>21</v>
      </c>
      <c r="M152" s="177">
        <f>G152*(1+L152/100)</f>
        <v>0</v>
      </c>
      <c r="N152" s="175">
        <v>9.7199999999999995E-3</v>
      </c>
      <c r="O152" s="175">
        <f>ROUND(E152*N152,2)</f>
        <v>0.97</v>
      </c>
      <c r="P152" s="175">
        <v>0</v>
      </c>
      <c r="Q152" s="175">
        <f>ROUND(E152*P152,2)</f>
        <v>0</v>
      </c>
      <c r="R152" s="177" t="s">
        <v>990</v>
      </c>
      <c r="S152" s="177" t="s">
        <v>281</v>
      </c>
      <c r="T152" s="178" t="s">
        <v>281</v>
      </c>
      <c r="U152" s="158">
        <v>3.5</v>
      </c>
      <c r="V152" s="158">
        <f>ROUND(E152*U152,2)</f>
        <v>350.28</v>
      </c>
      <c r="W152" s="158"/>
      <c r="X152" s="158" t="s">
        <v>282</v>
      </c>
      <c r="Y152" s="158" t="s">
        <v>283</v>
      </c>
      <c r="Z152" s="147"/>
      <c r="AA152" s="147"/>
      <c r="AB152" s="147"/>
      <c r="AC152" s="147"/>
      <c r="AD152" s="147"/>
      <c r="AE152" s="147"/>
      <c r="AF152" s="147"/>
      <c r="AG152" s="147" t="s">
        <v>284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89" t="s">
        <v>1099</v>
      </c>
      <c r="D153" s="160"/>
      <c r="E153" s="161"/>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9" t="s">
        <v>1106</v>
      </c>
      <c r="D154" s="160"/>
      <c r="E154" s="161">
        <v>68.248999999999995</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9" t="s">
        <v>1107</v>
      </c>
      <c r="D155" s="160"/>
      <c r="E155" s="161">
        <v>31.83</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288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2">
        <v>15</v>
      </c>
      <c r="B156" s="173" t="s">
        <v>1108</v>
      </c>
      <c r="C156" s="188" t="s">
        <v>1109</v>
      </c>
      <c r="D156" s="174" t="s">
        <v>436</v>
      </c>
      <c r="E156" s="175">
        <v>0.96</v>
      </c>
      <c r="F156" s="176"/>
      <c r="G156" s="177">
        <f>ROUND(E156*F156,2)</f>
        <v>0</v>
      </c>
      <c r="H156" s="176"/>
      <c r="I156" s="177">
        <f>ROUND(E156*H156,2)</f>
        <v>0</v>
      </c>
      <c r="J156" s="176"/>
      <c r="K156" s="177">
        <f>ROUND(E156*J156,2)</f>
        <v>0</v>
      </c>
      <c r="L156" s="177">
        <v>21</v>
      </c>
      <c r="M156" s="177">
        <f>G156*(1+L156/100)</f>
        <v>0</v>
      </c>
      <c r="N156" s="175">
        <v>1.0810599999999999</v>
      </c>
      <c r="O156" s="175">
        <f>ROUND(E156*N156,2)</f>
        <v>1.04</v>
      </c>
      <c r="P156" s="175">
        <v>0</v>
      </c>
      <c r="Q156" s="175">
        <f>ROUND(E156*P156,2)</f>
        <v>0</v>
      </c>
      <c r="R156" s="177" t="s">
        <v>1110</v>
      </c>
      <c r="S156" s="177" t="s">
        <v>281</v>
      </c>
      <c r="T156" s="178" t="s">
        <v>281</v>
      </c>
      <c r="U156" s="158">
        <v>8.9190000000000005</v>
      </c>
      <c r="V156" s="158">
        <f>ROUND(E156*U156,2)</f>
        <v>8.56</v>
      </c>
      <c r="W156" s="158"/>
      <c r="X156" s="158" t="s">
        <v>282</v>
      </c>
      <c r="Y156" s="158" t="s">
        <v>283</v>
      </c>
      <c r="Z156" s="147"/>
      <c r="AA156" s="147"/>
      <c r="AB156" s="147"/>
      <c r="AC156" s="147"/>
      <c r="AD156" s="147"/>
      <c r="AE156" s="147"/>
      <c r="AF156" s="147"/>
      <c r="AG156" s="147" t="s">
        <v>284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2" x14ac:dyDescent="0.2">
      <c r="A157" s="154"/>
      <c r="B157" s="155"/>
      <c r="C157" s="259" t="s">
        <v>1111</v>
      </c>
      <c r="D157" s="260"/>
      <c r="E157" s="260"/>
      <c r="F157" s="260"/>
      <c r="G157" s="260"/>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286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79" t="str">
        <f>C157</f>
        <v>Výztuž předepínací mostních opěr, pilířů, křídel, stěn, úložných prahů nebo sloupů z předpjatého betonu,</v>
      </c>
      <c r="BB157" s="147"/>
      <c r="BC157" s="147"/>
      <c r="BD157" s="147"/>
      <c r="BE157" s="147"/>
      <c r="BF157" s="147"/>
      <c r="BG157" s="147"/>
      <c r="BH157" s="147"/>
    </row>
    <row r="158" spans="1:60" outlineLevel="2" x14ac:dyDescent="0.2">
      <c r="A158" s="154"/>
      <c r="B158" s="155"/>
      <c r="C158" s="189" t="s">
        <v>1112</v>
      </c>
      <c r="D158" s="160"/>
      <c r="E158" s="161"/>
      <c r="F158" s="158"/>
      <c r="G158" s="158"/>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288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9" t="s">
        <v>1113</v>
      </c>
      <c r="D159" s="160"/>
      <c r="E159" s="161"/>
      <c r="F159" s="158"/>
      <c r="G159" s="158"/>
      <c r="H159" s="158"/>
      <c r="I159" s="158"/>
      <c r="J159" s="158"/>
      <c r="K159" s="158"/>
      <c r="L159" s="158"/>
      <c r="M159" s="158"/>
      <c r="N159" s="157"/>
      <c r="O159" s="157"/>
      <c r="P159" s="157"/>
      <c r="Q159" s="157"/>
      <c r="R159" s="158"/>
      <c r="S159" s="158"/>
      <c r="T159" s="158"/>
      <c r="U159" s="158"/>
      <c r="V159" s="158"/>
      <c r="W159" s="158"/>
      <c r="X159" s="158"/>
      <c r="Y159" s="158"/>
      <c r="Z159" s="147"/>
      <c r="AA159" s="147"/>
      <c r="AB159" s="147"/>
      <c r="AC159" s="147"/>
      <c r="AD159" s="147"/>
      <c r="AE159" s="147"/>
      <c r="AF159" s="147"/>
      <c r="AG159" s="147" t="s">
        <v>288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9" t="s">
        <v>1114</v>
      </c>
      <c r="D160" s="160"/>
      <c r="E160" s="161">
        <v>0.96</v>
      </c>
      <c r="F160" s="158"/>
      <c r="G160" s="158"/>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288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72">
        <v>16</v>
      </c>
      <c r="B161" s="173" t="s">
        <v>1115</v>
      </c>
      <c r="C161" s="188" t="s">
        <v>1116</v>
      </c>
      <c r="D161" s="174" t="s">
        <v>279</v>
      </c>
      <c r="E161" s="175">
        <v>25.346150000000002</v>
      </c>
      <c r="F161" s="176"/>
      <c r="G161" s="177">
        <f>ROUND(E161*F161,2)</f>
        <v>0</v>
      </c>
      <c r="H161" s="176"/>
      <c r="I161" s="177">
        <f>ROUND(E161*H161,2)</f>
        <v>0</v>
      </c>
      <c r="J161" s="176"/>
      <c r="K161" s="177">
        <f>ROUND(E161*J161,2)</f>
        <v>0</v>
      </c>
      <c r="L161" s="177">
        <v>21</v>
      </c>
      <c r="M161" s="177">
        <f>G161*(1+L161/100)</f>
        <v>0</v>
      </c>
      <c r="N161" s="175">
        <v>0.10202</v>
      </c>
      <c r="O161" s="175">
        <f>ROUND(E161*N161,2)</f>
        <v>2.59</v>
      </c>
      <c r="P161" s="175">
        <v>0</v>
      </c>
      <c r="Q161" s="175">
        <f>ROUND(E161*P161,2)</f>
        <v>0</v>
      </c>
      <c r="R161" s="177" t="s">
        <v>1012</v>
      </c>
      <c r="S161" s="177" t="s">
        <v>281</v>
      </c>
      <c r="T161" s="178" t="s">
        <v>281</v>
      </c>
      <c r="U161" s="158">
        <v>0.52</v>
      </c>
      <c r="V161" s="158">
        <f>ROUND(E161*U161,2)</f>
        <v>13.18</v>
      </c>
      <c r="W161" s="158"/>
      <c r="X161" s="158" t="s">
        <v>282</v>
      </c>
      <c r="Y161" s="158" t="s">
        <v>283</v>
      </c>
      <c r="Z161" s="147"/>
      <c r="AA161" s="147"/>
      <c r="AB161" s="147"/>
      <c r="AC161" s="147"/>
      <c r="AD161" s="147"/>
      <c r="AE161" s="147"/>
      <c r="AF161" s="147"/>
      <c r="AG161" s="147" t="s">
        <v>284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2" x14ac:dyDescent="0.2">
      <c r="A162" s="154"/>
      <c r="B162" s="155"/>
      <c r="C162" s="259" t="s">
        <v>1117</v>
      </c>
      <c r="D162" s="260"/>
      <c r="E162" s="260"/>
      <c r="F162" s="260"/>
      <c r="G162" s="260"/>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286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79" t="str">
        <f>C162</f>
        <v>jednoduché nebo příčky zděné do svislé dřevěné, cihelné, betonové nebo ocelové konstrukce na jakoukoliv maltu vápenocementovou (MVC) nebo cementovou (MC),</v>
      </c>
      <c r="BB162" s="147"/>
      <c r="BC162" s="147"/>
      <c r="BD162" s="147"/>
      <c r="BE162" s="147"/>
      <c r="BF162" s="147"/>
      <c r="BG162" s="147"/>
      <c r="BH162" s="147"/>
    </row>
    <row r="163" spans="1:60" outlineLevel="2" x14ac:dyDescent="0.2">
      <c r="A163" s="154"/>
      <c r="B163" s="155"/>
      <c r="C163" s="257" t="s">
        <v>1118</v>
      </c>
      <c r="D163" s="258"/>
      <c r="E163" s="258"/>
      <c r="F163" s="258"/>
      <c r="G163" s="258"/>
      <c r="H163" s="158"/>
      <c r="I163" s="158"/>
      <c r="J163" s="158"/>
      <c r="K163" s="158"/>
      <c r="L163" s="158"/>
      <c r="M163" s="158"/>
      <c r="N163" s="157"/>
      <c r="O163" s="157"/>
      <c r="P163" s="157"/>
      <c r="Q163" s="157"/>
      <c r="R163" s="158"/>
      <c r="S163" s="158"/>
      <c r="T163" s="158"/>
      <c r="U163" s="158"/>
      <c r="V163" s="158"/>
      <c r="W163" s="158"/>
      <c r="X163" s="158"/>
      <c r="Y163" s="158"/>
      <c r="Z163" s="147"/>
      <c r="AA163" s="147"/>
      <c r="AB163" s="147"/>
      <c r="AC163" s="147"/>
      <c r="AD163" s="147"/>
      <c r="AE163" s="147"/>
      <c r="AF163" s="147"/>
      <c r="AG163" s="147" t="s">
        <v>618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257" t="s">
        <v>1119</v>
      </c>
      <c r="D164" s="258"/>
      <c r="E164" s="258"/>
      <c r="F164" s="258"/>
      <c r="G164" s="2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618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257" t="s">
        <v>1015</v>
      </c>
      <c r="D165" s="258"/>
      <c r="E165" s="258"/>
      <c r="F165" s="258"/>
      <c r="G165" s="2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618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189" t="s">
        <v>1035</v>
      </c>
      <c r="D166" s="160"/>
      <c r="E166" s="161"/>
      <c r="F166" s="158"/>
      <c r="G166" s="158"/>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288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9" t="s">
        <v>399</v>
      </c>
      <c r="D167" s="160"/>
      <c r="E167" s="161"/>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288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9" t="s">
        <v>1120</v>
      </c>
      <c r="D168" s="160"/>
      <c r="E168" s="161">
        <v>8.7535500000000006</v>
      </c>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288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9" t="s">
        <v>1121</v>
      </c>
      <c r="D169" s="160"/>
      <c r="E169" s="161">
        <v>5.9545500000000002</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9" t="s">
        <v>406</v>
      </c>
      <c r="D170" s="160"/>
      <c r="E170" s="161"/>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9" t="s">
        <v>1122</v>
      </c>
      <c r="D171" s="160"/>
      <c r="E171" s="161">
        <v>0.79805000000000004</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288</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9" t="s">
        <v>1123</v>
      </c>
      <c r="D172" s="160"/>
      <c r="E172" s="161">
        <v>9.84</v>
      </c>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288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72">
        <v>17</v>
      </c>
      <c r="B173" s="173" t="s">
        <v>1124</v>
      </c>
      <c r="C173" s="188" t="s">
        <v>1125</v>
      </c>
      <c r="D173" s="174" t="s">
        <v>279</v>
      </c>
      <c r="E173" s="175">
        <v>3.3347500000000001</v>
      </c>
      <c r="F173" s="176"/>
      <c r="G173" s="177">
        <f>ROUND(E173*F173,2)</f>
        <v>0</v>
      </c>
      <c r="H173" s="176"/>
      <c r="I173" s="177">
        <f>ROUND(E173*H173,2)</f>
        <v>0</v>
      </c>
      <c r="J173" s="176"/>
      <c r="K173" s="177">
        <f>ROUND(E173*J173,2)</f>
        <v>0</v>
      </c>
      <c r="L173" s="177">
        <v>21</v>
      </c>
      <c r="M173" s="177">
        <f>G173*(1+L173/100)</f>
        <v>0</v>
      </c>
      <c r="N173" s="175">
        <v>0.12404999999999999</v>
      </c>
      <c r="O173" s="175">
        <f>ROUND(E173*N173,2)</f>
        <v>0.41</v>
      </c>
      <c r="P173" s="175">
        <v>0</v>
      </c>
      <c r="Q173" s="175">
        <f>ROUND(E173*P173,2)</f>
        <v>0</v>
      </c>
      <c r="R173" s="177" t="s">
        <v>1012</v>
      </c>
      <c r="S173" s="177" t="s">
        <v>281</v>
      </c>
      <c r="T173" s="178" t="s">
        <v>281</v>
      </c>
      <c r="U173" s="158">
        <v>0.56000000000000005</v>
      </c>
      <c r="V173" s="158">
        <f>ROUND(E173*U173,2)</f>
        <v>1.87</v>
      </c>
      <c r="W173" s="158"/>
      <c r="X173" s="158" t="s">
        <v>282</v>
      </c>
      <c r="Y173" s="158" t="s">
        <v>283</v>
      </c>
      <c r="Z173" s="147"/>
      <c r="AA173" s="147"/>
      <c r="AB173" s="147"/>
      <c r="AC173" s="147"/>
      <c r="AD173" s="147"/>
      <c r="AE173" s="147"/>
      <c r="AF173" s="147"/>
      <c r="AG173" s="147" t="s">
        <v>284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2" x14ac:dyDescent="0.2">
      <c r="A174" s="154"/>
      <c r="B174" s="155"/>
      <c r="C174" s="259" t="s">
        <v>1117</v>
      </c>
      <c r="D174" s="260"/>
      <c r="E174" s="260"/>
      <c r="F174" s="260"/>
      <c r="G174" s="260"/>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286</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79" t="str">
        <f>C174</f>
        <v>jednoduché nebo příčky zděné do svislé dřevěné, cihelné, betonové nebo ocelové konstrukce na jakoukoliv maltu vápenocementovou (MVC) nebo cementovou (MC),</v>
      </c>
      <c r="BB174" s="147"/>
      <c r="BC174" s="147"/>
      <c r="BD174" s="147"/>
      <c r="BE174" s="147"/>
      <c r="BF174" s="147"/>
      <c r="BG174" s="147"/>
      <c r="BH174" s="147"/>
    </row>
    <row r="175" spans="1:60" outlineLevel="2" x14ac:dyDescent="0.2">
      <c r="A175" s="154"/>
      <c r="B175" s="155"/>
      <c r="C175" s="257" t="s">
        <v>1118</v>
      </c>
      <c r="D175" s="258"/>
      <c r="E175" s="258"/>
      <c r="F175" s="258"/>
      <c r="G175" s="2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618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257" t="s">
        <v>1119</v>
      </c>
      <c r="D176" s="258"/>
      <c r="E176" s="258"/>
      <c r="F176" s="258"/>
      <c r="G176" s="2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618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257" t="s">
        <v>1015</v>
      </c>
      <c r="D177" s="258"/>
      <c r="E177" s="258"/>
      <c r="F177" s="258"/>
      <c r="G177" s="2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618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2" x14ac:dyDescent="0.2">
      <c r="A178" s="154"/>
      <c r="B178" s="155"/>
      <c r="C178" s="189" t="s">
        <v>1038</v>
      </c>
      <c r="D178" s="160"/>
      <c r="E178" s="161"/>
      <c r="F178" s="158"/>
      <c r="G178" s="158"/>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288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9" t="s">
        <v>399</v>
      </c>
      <c r="D179" s="160"/>
      <c r="E179" s="161"/>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9" t="s">
        <v>1126</v>
      </c>
      <c r="D180" s="160"/>
      <c r="E180" s="161">
        <v>0.81755</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9" t="s">
        <v>1127</v>
      </c>
      <c r="D181" s="160"/>
      <c r="E181" s="161">
        <v>0.81755</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89" t="s">
        <v>1128</v>
      </c>
      <c r="D182" s="160"/>
      <c r="E182" s="161">
        <v>0.67854999999999999</v>
      </c>
      <c r="F182" s="158"/>
      <c r="G182" s="158"/>
      <c r="H182" s="158"/>
      <c r="I182" s="158"/>
      <c r="J182" s="158"/>
      <c r="K182" s="158"/>
      <c r="L182" s="158"/>
      <c r="M182" s="158"/>
      <c r="N182" s="157"/>
      <c r="O182" s="157"/>
      <c r="P182" s="157"/>
      <c r="Q182" s="157"/>
      <c r="R182" s="158"/>
      <c r="S182" s="158"/>
      <c r="T182" s="158"/>
      <c r="U182" s="158"/>
      <c r="V182" s="158"/>
      <c r="W182" s="158"/>
      <c r="X182" s="158"/>
      <c r="Y182" s="158"/>
      <c r="Z182" s="147"/>
      <c r="AA182" s="147"/>
      <c r="AB182" s="147"/>
      <c r="AC182" s="147"/>
      <c r="AD182" s="147"/>
      <c r="AE182" s="147"/>
      <c r="AF182" s="147"/>
      <c r="AG182" s="147" t="s">
        <v>288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9" t="s">
        <v>1129</v>
      </c>
      <c r="D183" s="160"/>
      <c r="E183" s="161">
        <v>0.48554999999999998</v>
      </c>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288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9" t="s">
        <v>406</v>
      </c>
      <c r="D184" s="160"/>
      <c r="E184" s="161"/>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9" t="s">
        <v>1130</v>
      </c>
      <c r="D185" s="160"/>
      <c r="E185" s="161">
        <v>0.53554999999999997</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72">
        <v>18</v>
      </c>
      <c r="B186" s="173" t="s">
        <v>1131</v>
      </c>
      <c r="C186" s="188" t="s">
        <v>1132</v>
      </c>
      <c r="D186" s="174" t="s">
        <v>366</v>
      </c>
      <c r="E186" s="175">
        <v>58.895000000000003</v>
      </c>
      <c r="F186" s="176"/>
      <c r="G186" s="177">
        <f>ROUND(E186*F186,2)</f>
        <v>0</v>
      </c>
      <c r="H186" s="176"/>
      <c r="I186" s="177">
        <f>ROUND(E186*H186,2)</f>
        <v>0</v>
      </c>
      <c r="J186" s="176"/>
      <c r="K186" s="177">
        <f>ROUND(E186*J186,2)</f>
        <v>0</v>
      </c>
      <c r="L186" s="177">
        <v>21</v>
      </c>
      <c r="M186" s="177">
        <f>G186*(1+L186/100)</f>
        <v>0</v>
      </c>
      <c r="N186" s="175">
        <v>8.0000000000000007E-5</v>
      </c>
      <c r="O186" s="175">
        <f>ROUND(E186*N186,2)</f>
        <v>0</v>
      </c>
      <c r="P186" s="175">
        <v>0</v>
      </c>
      <c r="Q186" s="175">
        <f>ROUND(E186*P186,2)</f>
        <v>0</v>
      </c>
      <c r="R186" s="177" t="s">
        <v>990</v>
      </c>
      <c r="S186" s="177" t="s">
        <v>281</v>
      </c>
      <c r="T186" s="178" t="s">
        <v>281</v>
      </c>
      <c r="U186" s="158">
        <v>0.18</v>
      </c>
      <c r="V186" s="158">
        <f>ROUND(E186*U186,2)</f>
        <v>10.6</v>
      </c>
      <c r="W186" s="158"/>
      <c r="X186" s="158" t="s">
        <v>282</v>
      </c>
      <c r="Y186" s="158" t="s">
        <v>283</v>
      </c>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9" t="s">
        <v>1133</v>
      </c>
      <c r="D187" s="160"/>
      <c r="E187" s="161"/>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89" t="s">
        <v>1035</v>
      </c>
      <c r="D188" s="160"/>
      <c r="E188" s="161"/>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288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89" t="s">
        <v>399</v>
      </c>
      <c r="D189" s="160"/>
      <c r="E189" s="161"/>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89" t="s">
        <v>1134</v>
      </c>
      <c r="D190" s="160"/>
      <c r="E190" s="161">
        <v>3.96</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89" t="s">
        <v>1135</v>
      </c>
      <c r="D191" s="160"/>
      <c r="E191" s="161">
        <v>2.79</v>
      </c>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288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89" t="s">
        <v>1038</v>
      </c>
      <c r="D192" s="160"/>
      <c r="E192" s="161"/>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89" t="s">
        <v>399</v>
      </c>
      <c r="D193" s="160"/>
      <c r="E193" s="161"/>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89" t="s">
        <v>1136</v>
      </c>
      <c r="D194" s="160"/>
      <c r="E194" s="161">
        <v>1.32</v>
      </c>
      <c r="F194" s="158"/>
      <c r="G194" s="158"/>
      <c r="H194" s="158"/>
      <c r="I194" s="158"/>
      <c r="J194" s="158"/>
      <c r="K194" s="158"/>
      <c r="L194" s="158"/>
      <c r="M194" s="158"/>
      <c r="N194" s="157"/>
      <c r="O194" s="157"/>
      <c r="P194" s="157"/>
      <c r="Q194" s="157"/>
      <c r="R194" s="158"/>
      <c r="S194" s="158"/>
      <c r="T194" s="158"/>
      <c r="U194" s="158"/>
      <c r="V194" s="158"/>
      <c r="W194" s="158"/>
      <c r="X194" s="158"/>
      <c r="Y194" s="158"/>
      <c r="Z194" s="147"/>
      <c r="AA194" s="147"/>
      <c r="AB194" s="147"/>
      <c r="AC194" s="147"/>
      <c r="AD194" s="147"/>
      <c r="AE194" s="147"/>
      <c r="AF194" s="147"/>
      <c r="AG194" s="147" t="s">
        <v>288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89" t="s">
        <v>1137</v>
      </c>
      <c r="D195" s="160"/>
      <c r="E195" s="161">
        <v>1.32</v>
      </c>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9" t="s">
        <v>1138</v>
      </c>
      <c r="D196" s="160"/>
      <c r="E196" s="161">
        <v>1.17</v>
      </c>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89" t="s">
        <v>1139</v>
      </c>
      <c r="D197" s="160"/>
      <c r="E197" s="161">
        <v>1.06</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89" t="s">
        <v>1016</v>
      </c>
      <c r="D198" s="160"/>
      <c r="E198" s="161"/>
      <c r="F198" s="158"/>
      <c r="G198" s="158"/>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288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89" t="s">
        <v>399</v>
      </c>
      <c r="D199" s="160"/>
      <c r="E199" s="161"/>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9" t="s">
        <v>1140</v>
      </c>
      <c r="D200" s="160"/>
      <c r="E200" s="161">
        <v>1.28</v>
      </c>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288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9" t="s">
        <v>1141</v>
      </c>
      <c r="D201" s="160"/>
      <c r="E201" s="161">
        <v>2.69</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288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89" t="s">
        <v>1142</v>
      </c>
      <c r="D202" s="160"/>
      <c r="E202" s="161">
        <v>3.01</v>
      </c>
      <c r="F202" s="158"/>
      <c r="G202" s="158"/>
      <c r="H202" s="158"/>
      <c r="I202" s="158"/>
      <c r="J202" s="158"/>
      <c r="K202" s="158"/>
      <c r="L202" s="158"/>
      <c r="M202" s="158"/>
      <c r="N202" s="157"/>
      <c r="O202" s="157"/>
      <c r="P202" s="157"/>
      <c r="Q202" s="157"/>
      <c r="R202" s="158"/>
      <c r="S202" s="158"/>
      <c r="T202" s="158"/>
      <c r="U202" s="158"/>
      <c r="V202" s="158"/>
      <c r="W202" s="158"/>
      <c r="X202" s="158"/>
      <c r="Y202" s="158"/>
      <c r="Z202" s="147"/>
      <c r="AA202" s="147"/>
      <c r="AB202" s="147"/>
      <c r="AC202" s="147"/>
      <c r="AD202" s="147"/>
      <c r="AE202" s="147"/>
      <c r="AF202" s="147"/>
      <c r="AG202" s="147" t="s">
        <v>288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3" x14ac:dyDescent="0.2">
      <c r="A203" s="154"/>
      <c r="B203" s="155"/>
      <c r="C203" s="189" t="s">
        <v>1143</v>
      </c>
      <c r="D203" s="160"/>
      <c r="E203" s="161">
        <v>1.2</v>
      </c>
      <c r="F203" s="158"/>
      <c r="G203" s="158"/>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288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3" x14ac:dyDescent="0.2">
      <c r="A204" s="154"/>
      <c r="B204" s="155"/>
      <c r="C204" s="189" t="s">
        <v>998</v>
      </c>
      <c r="D204" s="160"/>
      <c r="E204" s="161"/>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89" t="s">
        <v>314</v>
      </c>
      <c r="D205" s="160"/>
      <c r="E205" s="161"/>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89" t="s">
        <v>1144</v>
      </c>
      <c r="D206" s="160"/>
      <c r="E206" s="161">
        <v>1.43</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89" t="s">
        <v>399</v>
      </c>
      <c r="D207" s="160"/>
      <c r="E207" s="161"/>
      <c r="F207" s="158"/>
      <c r="G207" s="158"/>
      <c r="H207" s="158"/>
      <c r="I207" s="158"/>
      <c r="J207" s="158"/>
      <c r="K207" s="158"/>
      <c r="L207" s="158"/>
      <c r="M207" s="158"/>
      <c r="N207" s="157"/>
      <c r="O207" s="157"/>
      <c r="P207" s="157"/>
      <c r="Q207" s="157"/>
      <c r="R207" s="158"/>
      <c r="S207" s="158"/>
      <c r="T207" s="158"/>
      <c r="U207" s="158"/>
      <c r="V207" s="158"/>
      <c r="W207" s="158"/>
      <c r="X207" s="158"/>
      <c r="Y207" s="158"/>
      <c r="Z207" s="147"/>
      <c r="AA207" s="147"/>
      <c r="AB207" s="147"/>
      <c r="AC207" s="147"/>
      <c r="AD207" s="147"/>
      <c r="AE207" s="147"/>
      <c r="AF207" s="147"/>
      <c r="AG207" s="147" t="s">
        <v>288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9" t="s">
        <v>1145</v>
      </c>
      <c r="D208" s="160"/>
      <c r="E208" s="161">
        <v>1.7</v>
      </c>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89" t="s">
        <v>1146</v>
      </c>
      <c r="D209" s="160"/>
      <c r="E209" s="161"/>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9" t="s">
        <v>399</v>
      </c>
      <c r="D210" s="160"/>
      <c r="E210" s="161"/>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288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89" t="s">
        <v>1147</v>
      </c>
      <c r="D211" s="160"/>
      <c r="E211" s="161">
        <v>0.62</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288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89" t="s">
        <v>1043</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288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89" t="s">
        <v>399</v>
      </c>
      <c r="D213" s="160"/>
      <c r="E213" s="161"/>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89" t="s">
        <v>1148</v>
      </c>
      <c r="D214" s="160"/>
      <c r="E214" s="161">
        <v>2.5449999999999999</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288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9" t="s">
        <v>1149</v>
      </c>
      <c r="D215" s="160"/>
      <c r="E215" s="161">
        <v>2.77</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288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89" t="s">
        <v>1150</v>
      </c>
      <c r="D216" s="160"/>
      <c r="E216" s="161">
        <v>5.27</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288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89" t="s">
        <v>1016</v>
      </c>
      <c r="D217" s="160"/>
      <c r="E217" s="161"/>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288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89" t="s">
        <v>406</v>
      </c>
      <c r="D218" s="160"/>
      <c r="E218" s="161"/>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288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9" t="s">
        <v>1151</v>
      </c>
      <c r="D219" s="160"/>
      <c r="E219" s="161">
        <v>3.13</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89" t="s">
        <v>1152</v>
      </c>
      <c r="D220" s="160"/>
      <c r="E220" s="161">
        <v>0.8</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89" t="s">
        <v>1153</v>
      </c>
      <c r="D221" s="160"/>
      <c r="E221" s="161">
        <v>0.94</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89" t="s">
        <v>1154</v>
      </c>
      <c r="D222" s="160"/>
      <c r="E222" s="161">
        <v>3.85</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89" t="s">
        <v>1155</v>
      </c>
      <c r="D223" s="160"/>
      <c r="E223" s="161">
        <v>1.1499999999999999</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9" t="s">
        <v>1035</v>
      </c>
      <c r="D224" s="160"/>
      <c r="E224" s="161"/>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9" t="s">
        <v>406</v>
      </c>
      <c r="D225" s="160"/>
      <c r="E225" s="161"/>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288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9" t="s">
        <v>1156</v>
      </c>
      <c r="D226" s="160"/>
      <c r="E226" s="161">
        <v>1.1299999999999999</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9" t="s">
        <v>1157</v>
      </c>
      <c r="D227" s="160"/>
      <c r="E227" s="161">
        <v>3.28</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288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9" t="s">
        <v>1038</v>
      </c>
      <c r="D228" s="160"/>
      <c r="E228" s="161"/>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288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9" t="s">
        <v>406</v>
      </c>
      <c r="D229" s="160"/>
      <c r="E229" s="161"/>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288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89" t="s">
        <v>1158</v>
      </c>
      <c r="D230" s="160"/>
      <c r="E230" s="161">
        <v>1.2</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89" t="s">
        <v>1055</v>
      </c>
      <c r="D231" s="160"/>
      <c r="E231" s="161"/>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9" t="s">
        <v>406</v>
      </c>
      <c r="D232" s="160"/>
      <c r="E232" s="161"/>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288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89" t="s">
        <v>1159</v>
      </c>
      <c r="D233" s="160"/>
      <c r="E233" s="161">
        <v>4.04</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288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89" t="s">
        <v>1043</v>
      </c>
      <c r="D234" s="160"/>
      <c r="E234" s="161"/>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288</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89" t="s">
        <v>406</v>
      </c>
      <c r="D235" s="160"/>
      <c r="E235" s="161"/>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89" t="s">
        <v>1160</v>
      </c>
      <c r="D236" s="160"/>
      <c r="E236" s="161">
        <v>0.69</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89" t="s">
        <v>1161</v>
      </c>
      <c r="D237" s="160"/>
      <c r="E237" s="161">
        <v>2.99</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288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9" t="s">
        <v>1059</v>
      </c>
      <c r="D238" s="160"/>
      <c r="E238" s="161"/>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9" t="s">
        <v>1162</v>
      </c>
      <c r="D239" s="160"/>
      <c r="E239" s="161">
        <v>1.56</v>
      </c>
      <c r="F239" s="158"/>
      <c r="G239" s="158"/>
      <c r="H239" s="158"/>
      <c r="I239" s="158"/>
      <c r="J239" s="158"/>
      <c r="K239" s="158"/>
      <c r="L239" s="158"/>
      <c r="M239" s="158"/>
      <c r="N239" s="157"/>
      <c r="O239" s="157"/>
      <c r="P239" s="157"/>
      <c r="Q239" s="157"/>
      <c r="R239" s="158"/>
      <c r="S239" s="158"/>
      <c r="T239" s="158"/>
      <c r="U239" s="158"/>
      <c r="V239" s="158"/>
      <c r="W239" s="158"/>
      <c r="X239" s="158"/>
      <c r="Y239" s="158"/>
      <c r="Z239" s="147"/>
      <c r="AA239" s="147"/>
      <c r="AB239" s="147"/>
      <c r="AC239" s="147"/>
      <c r="AD239" s="147"/>
      <c r="AE239" s="147"/>
      <c r="AF239" s="147"/>
      <c r="AG239" s="147" t="s">
        <v>288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72">
        <v>19</v>
      </c>
      <c r="B240" s="173" t="s">
        <v>1163</v>
      </c>
      <c r="C240" s="188" t="s">
        <v>1164</v>
      </c>
      <c r="D240" s="174" t="s">
        <v>279</v>
      </c>
      <c r="E240" s="175">
        <v>7.085</v>
      </c>
      <c r="F240" s="176"/>
      <c r="G240" s="177">
        <f>ROUND(E240*F240,2)</f>
        <v>0</v>
      </c>
      <c r="H240" s="176"/>
      <c r="I240" s="177">
        <f>ROUND(E240*H240,2)</f>
        <v>0</v>
      </c>
      <c r="J240" s="176"/>
      <c r="K240" s="177">
        <f>ROUND(E240*J240,2)</f>
        <v>0</v>
      </c>
      <c r="L240" s="177">
        <v>21</v>
      </c>
      <c r="M240" s="177">
        <f>G240*(1+L240/100)</f>
        <v>0</v>
      </c>
      <c r="N240" s="175">
        <v>0.18104000000000001</v>
      </c>
      <c r="O240" s="175">
        <f>ROUND(E240*N240,2)</f>
        <v>1.28</v>
      </c>
      <c r="P240" s="175">
        <v>0</v>
      </c>
      <c r="Q240" s="175">
        <f>ROUND(E240*P240,2)</f>
        <v>0</v>
      </c>
      <c r="R240" s="177" t="s">
        <v>1012</v>
      </c>
      <c r="S240" s="177" t="s">
        <v>281</v>
      </c>
      <c r="T240" s="178" t="s">
        <v>281</v>
      </c>
      <c r="U240" s="158">
        <v>1.21</v>
      </c>
      <c r="V240" s="158">
        <f>ROUND(E240*U240,2)</f>
        <v>8.57</v>
      </c>
      <c r="W240" s="158"/>
      <c r="X240" s="158" t="s">
        <v>282</v>
      </c>
      <c r="Y240" s="158" t="s">
        <v>283</v>
      </c>
      <c r="Z240" s="147"/>
      <c r="AA240" s="147"/>
      <c r="AB240" s="147"/>
      <c r="AC240" s="147"/>
      <c r="AD240" s="147"/>
      <c r="AE240" s="147"/>
      <c r="AF240" s="147"/>
      <c r="AG240" s="147" t="s">
        <v>284</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259" t="s">
        <v>1165</v>
      </c>
      <c r="D241" s="260"/>
      <c r="E241" s="260"/>
      <c r="F241" s="260"/>
      <c r="G241" s="260"/>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286</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2" x14ac:dyDescent="0.2">
      <c r="A242" s="154"/>
      <c r="B242" s="155"/>
      <c r="C242" s="189" t="s">
        <v>1166</v>
      </c>
      <c r="D242" s="160"/>
      <c r="E242" s="161"/>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9" t="s">
        <v>1072</v>
      </c>
      <c r="D243" s="160"/>
      <c r="E243" s="161"/>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9" t="s">
        <v>399</v>
      </c>
      <c r="D244" s="160"/>
      <c r="E244" s="161"/>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288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89" t="s">
        <v>1167</v>
      </c>
      <c r="D245" s="160"/>
      <c r="E245" s="161">
        <v>0.375</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89" t="s">
        <v>1168</v>
      </c>
      <c r="D246" s="160"/>
      <c r="E246" s="161">
        <v>0.58499999999999996</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9" t="s">
        <v>1169</v>
      </c>
      <c r="D247" s="160"/>
      <c r="E247" s="161">
        <v>1.32</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288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9" t="s">
        <v>1170</v>
      </c>
      <c r="D248" s="160"/>
      <c r="E248" s="161">
        <v>1.17</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288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9" t="s">
        <v>1171</v>
      </c>
      <c r="D249" s="160"/>
      <c r="E249" s="161">
        <v>0.73499999999999999</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9" t="s">
        <v>1172</v>
      </c>
      <c r="D250" s="160"/>
      <c r="E250" s="161">
        <v>0.75</v>
      </c>
      <c r="F250" s="158"/>
      <c r="G250" s="158"/>
      <c r="H250" s="158"/>
      <c r="I250" s="158"/>
      <c r="J250" s="158"/>
      <c r="K250" s="158"/>
      <c r="L250" s="158"/>
      <c r="M250" s="158"/>
      <c r="N250" s="157"/>
      <c r="O250" s="157"/>
      <c r="P250" s="157"/>
      <c r="Q250" s="157"/>
      <c r="R250" s="158"/>
      <c r="S250" s="158"/>
      <c r="T250" s="158"/>
      <c r="U250" s="158"/>
      <c r="V250" s="158"/>
      <c r="W250" s="158"/>
      <c r="X250" s="158"/>
      <c r="Y250" s="158"/>
      <c r="Z250" s="147"/>
      <c r="AA250" s="147"/>
      <c r="AB250" s="147"/>
      <c r="AC250" s="147"/>
      <c r="AD250" s="147"/>
      <c r="AE250" s="147"/>
      <c r="AF250" s="147"/>
      <c r="AG250" s="147" t="s">
        <v>288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89" t="s">
        <v>1173</v>
      </c>
      <c r="D251" s="160"/>
      <c r="E251" s="161">
        <v>2.15</v>
      </c>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72">
        <v>20</v>
      </c>
      <c r="B252" s="173" t="s">
        <v>1174</v>
      </c>
      <c r="C252" s="188" t="s">
        <v>1175</v>
      </c>
      <c r="D252" s="174" t="s">
        <v>279</v>
      </c>
      <c r="E252" s="175">
        <v>1.736</v>
      </c>
      <c r="F252" s="176"/>
      <c r="G252" s="177">
        <f>ROUND(E252*F252,2)</f>
        <v>0</v>
      </c>
      <c r="H252" s="176"/>
      <c r="I252" s="177">
        <f>ROUND(E252*H252,2)</f>
        <v>0</v>
      </c>
      <c r="J252" s="176"/>
      <c r="K252" s="177">
        <f>ROUND(E252*J252,2)</f>
        <v>0</v>
      </c>
      <c r="L252" s="177">
        <v>21</v>
      </c>
      <c r="M252" s="177">
        <f>G252*(1+L252/100)</f>
        <v>0</v>
      </c>
      <c r="N252" s="175">
        <v>9.3579999999999997E-2</v>
      </c>
      <c r="O252" s="175">
        <f>ROUND(E252*N252,2)</f>
        <v>0.16</v>
      </c>
      <c r="P252" s="175">
        <v>0</v>
      </c>
      <c r="Q252" s="175">
        <f>ROUND(E252*P252,2)</f>
        <v>0</v>
      </c>
      <c r="R252" s="177" t="s">
        <v>1012</v>
      </c>
      <c r="S252" s="177" t="s">
        <v>281</v>
      </c>
      <c r="T252" s="178" t="s">
        <v>281</v>
      </c>
      <c r="U252" s="158">
        <v>0.66600000000000004</v>
      </c>
      <c r="V252" s="158">
        <f>ROUND(E252*U252,2)</f>
        <v>1.1599999999999999</v>
      </c>
      <c r="W252" s="158"/>
      <c r="X252" s="158" t="s">
        <v>282</v>
      </c>
      <c r="Y252" s="158" t="s">
        <v>283</v>
      </c>
      <c r="Z252" s="147"/>
      <c r="AA252" s="147"/>
      <c r="AB252" s="147"/>
      <c r="AC252" s="147"/>
      <c r="AD252" s="147"/>
      <c r="AE252" s="147"/>
      <c r="AF252" s="147"/>
      <c r="AG252" s="147" t="s">
        <v>284</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2" x14ac:dyDescent="0.2">
      <c r="A253" s="154"/>
      <c r="B253" s="155"/>
      <c r="C253" s="259" t="s">
        <v>1176</v>
      </c>
      <c r="D253" s="260"/>
      <c r="E253" s="260"/>
      <c r="F253" s="260"/>
      <c r="G253" s="260"/>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286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9" t="s">
        <v>1146</v>
      </c>
      <c r="D254" s="160"/>
      <c r="E254" s="161"/>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89" t="s">
        <v>399</v>
      </c>
      <c r="D255" s="160"/>
      <c r="E255" s="161"/>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288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89" t="s">
        <v>1177</v>
      </c>
      <c r="D256" s="160"/>
      <c r="E256" s="161">
        <v>1.736</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288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72">
        <v>21</v>
      </c>
      <c r="B257" s="173" t="s">
        <v>1178</v>
      </c>
      <c r="C257" s="188" t="s">
        <v>1179</v>
      </c>
      <c r="D257" s="174" t="s">
        <v>279</v>
      </c>
      <c r="E257" s="175">
        <v>12.12</v>
      </c>
      <c r="F257" s="176"/>
      <c r="G257" s="177">
        <f>ROUND(E257*F257,2)</f>
        <v>0</v>
      </c>
      <c r="H257" s="176"/>
      <c r="I257" s="177">
        <f>ROUND(E257*H257,2)</f>
        <v>0</v>
      </c>
      <c r="J257" s="176"/>
      <c r="K257" s="177">
        <f>ROUND(E257*J257,2)</f>
        <v>0</v>
      </c>
      <c r="L257" s="177">
        <v>21</v>
      </c>
      <c r="M257" s="177">
        <f>G257*(1+L257/100)</f>
        <v>0</v>
      </c>
      <c r="N257" s="175">
        <v>0.10366</v>
      </c>
      <c r="O257" s="175">
        <f>ROUND(E257*N257,2)</f>
        <v>1.26</v>
      </c>
      <c r="P257" s="175">
        <v>0</v>
      </c>
      <c r="Q257" s="175">
        <f>ROUND(E257*P257,2)</f>
        <v>0</v>
      </c>
      <c r="R257" s="177" t="s">
        <v>1012</v>
      </c>
      <c r="S257" s="177" t="s">
        <v>281</v>
      </c>
      <c r="T257" s="178" t="s">
        <v>281</v>
      </c>
      <c r="U257" s="158">
        <v>0.66600000000000004</v>
      </c>
      <c r="V257" s="158">
        <f>ROUND(E257*U257,2)</f>
        <v>8.07</v>
      </c>
      <c r="W257" s="158"/>
      <c r="X257" s="158" t="s">
        <v>282</v>
      </c>
      <c r="Y257" s="158" t="s">
        <v>283</v>
      </c>
      <c r="Z257" s="147"/>
      <c r="AA257" s="147"/>
      <c r="AB257" s="147"/>
      <c r="AC257" s="147"/>
      <c r="AD257" s="147"/>
      <c r="AE257" s="147"/>
      <c r="AF257" s="147"/>
      <c r="AG257" s="147" t="s">
        <v>284</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2" x14ac:dyDescent="0.2">
      <c r="A258" s="154"/>
      <c r="B258" s="155"/>
      <c r="C258" s="259" t="s">
        <v>1176</v>
      </c>
      <c r="D258" s="260"/>
      <c r="E258" s="260"/>
      <c r="F258" s="260"/>
      <c r="G258" s="260"/>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286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2" x14ac:dyDescent="0.2">
      <c r="A259" s="154"/>
      <c r="B259" s="155"/>
      <c r="C259" s="189" t="s">
        <v>1055</v>
      </c>
      <c r="D259" s="160"/>
      <c r="E259" s="161"/>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288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9" t="s">
        <v>406</v>
      </c>
      <c r="D260" s="160"/>
      <c r="E260" s="161"/>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9" t="s">
        <v>1180</v>
      </c>
      <c r="D261" s="160"/>
      <c r="E261" s="161">
        <v>12.12</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288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72">
        <v>22</v>
      </c>
      <c r="B262" s="173" t="s">
        <v>1181</v>
      </c>
      <c r="C262" s="188" t="s">
        <v>1182</v>
      </c>
      <c r="D262" s="174" t="s">
        <v>279</v>
      </c>
      <c r="E262" s="175">
        <v>38.820549999999997</v>
      </c>
      <c r="F262" s="176"/>
      <c r="G262" s="177">
        <f>ROUND(E262*F262,2)</f>
        <v>0</v>
      </c>
      <c r="H262" s="176"/>
      <c r="I262" s="177">
        <f>ROUND(E262*H262,2)</f>
        <v>0</v>
      </c>
      <c r="J262" s="176"/>
      <c r="K262" s="177">
        <f>ROUND(E262*J262,2)</f>
        <v>0</v>
      </c>
      <c r="L262" s="177">
        <v>21</v>
      </c>
      <c r="M262" s="177">
        <f>G262*(1+L262/100)</f>
        <v>0</v>
      </c>
      <c r="N262" s="175">
        <v>0.15931000000000001</v>
      </c>
      <c r="O262" s="175">
        <f>ROUND(E262*N262,2)</f>
        <v>6.18</v>
      </c>
      <c r="P262" s="175">
        <v>0</v>
      </c>
      <c r="Q262" s="175">
        <f>ROUND(E262*P262,2)</f>
        <v>0</v>
      </c>
      <c r="R262" s="177" t="s">
        <v>1012</v>
      </c>
      <c r="S262" s="177" t="s">
        <v>281</v>
      </c>
      <c r="T262" s="178" t="s">
        <v>281</v>
      </c>
      <c r="U262" s="158">
        <v>0.70399999999999996</v>
      </c>
      <c r="V262" s="158">
        <f>ROUND(E262*U262,2)</f>
        <v>27.33</v>
      </c>
      <c r="W262" s="158"/>
      <c r="X262" s="158" t="s">
        <v>282</v>
      </c>
      <c r="Y262" s="158" t="s">
        <v>283</v>
      </c>
      <c r="Z262" s="147"/>
      <c r="AA262" s="147"/>
      <c r="AB262" s="147"/>
      <c r="AC262" s="147"/>
      <c r="AD262" s="147"/>
      <c r="AE262" s="147"/>
      <c r="AF262" s="147"/>
      <c r="AG262" s="147" t="s">
        <v>284</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259" t="s">
        <v>1176</v>
      </c>
      <c r="D263" s="260"/>
      <c r="E263" s="260"/>
      <c r="F263" s="260"/>
      <c r="G263" s="260"/>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286</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2" x14ac:dyDescent="0.2">
      <c r="A264" s="154"/>
      <c r="B264" s="155"/>
      <c r="C264" s="257" t="s">
        <v>1183</v>
      </c>
      <c r="D264" s="258"/>
      <c r="E264" s="258"/>
      <c r="F264" s="258"/>
      <c r="G264" s="2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618</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257" t="s">
        <v>1184</v>
      </c>
      <c r="D265" s="258"/>
      <c r="E265" s="258"/>
      <c r="F265" s="258"/>
      <c r="G265" s="258"/>
      <c r="H265" s="158"/>
      <c r="I265" s="158"/>
      <c r="J265" s="158"/>
      <c r="K265" s="158"/>
      <c r="L265" s="158"/>
      <c r="M265" s="158"/>
      <c r="N265" s="157"/>
      <c r="O265" s="157"/>
      <c r="P265" s="157"/>
      <c r="Q265" s="157"/>
      <c r="R265" s="158"/>
      <c r="S265" s="158"/>
      <c r="T265" s="158"/>
      <c r="U265" s="158"/>
      <c r="V265" s="158"/>
      <c r="W265" s="158"/>
      <c r="X265" s="158"/>
      <c r="Y265" s="158"/>
      <c r="Z265" s="147"/>
      <c r="AA265" s="147"/>
      <c r="AB265" s="147"/>
      <c r="AC265" s="147"/>
      <c r="AD265" s="147"/>
      <c r="AE265" s="147"/>
      <c r="AF265" s="147"/>
      <c r="AG265" s="147" t="s">
        <v>618</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257" t="s">
        <v>1185</v>
      </c>
      <c r="D266" s="258"/>
      <c r="E266" s="258"/>
      <c r="F266" s="258"/>
      <c r="G266" s="2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618</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2" x14ac:dyDescent="0.2">
      <c r="A267" s="154"/>
      <c r="B267" s="155"/>
      <c r="C267" s="189" t="s">
        <v>1043</v>
      </c>
      <c r="D267" s="160"/>
      <c r="E267" s="161"/>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288</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89" t="s">
        <v>399</v>
      </c>
      <c r="D268" s="160"/>
      <c r="E268" s="161"/>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288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89" t="s">
        <v>1186</v>
      </c>
      <c r="D269" s="160"/>
      <c r="E269" s="161">
        <v>7.1260000000000003</v>
      </c>
      <c r="F269" s="158"/>
      <c r="G269" s="158"/>
      <c r="H269" s="158"/>
      <c r="I269" s="158"/>
      <c r="J269" s="158"/>
      <c r="K269" s="158"/>
      <c r="L269" s="158"/>
      <c r="M269" s="158"/>
      <c r="N269" s="157"/>
      <c r="O269" s="157"/>
      <c r="P269" s="157"/>
      <c r="Q269" s="157"/>
      <c r="R269" s="158"/>
      <c r="S269" s="158"/>
      <c r="T269" s="158"/>
      <c r="U269" s="158"/>
      <c r="V269" s="158"/>
      <c r="W269" s="158"/>
      <c r="X269" s="158"/>
      <c r="Y269" s="158"/>
      <c r="Z269" s="147"/>
      <c r="AA269" s="147"/>
      <c r="AB269" s="147"/>
      <c r="AC269" s="147"/>
      <c r="AD269" s="147"/>
      <c r="AE269" s="147"/>
      <c r="AF269" s="147"/>
      <c r="AG269" s="147" t="s">
        <v>288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9" t="s">
        <v>1187</v>
      </c>
      <c r="D270" s="160"/>
      <c r="E270" s="161">
        <v>7.7560000000000002</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89" t="s">
        <v>1188</v>
      </c>
      <c r="D271" s="160"/>
      <c r="E271" s="161">
        <v>12.89855</v>
      </c>
      <c r="F271" s="158"/>
      <c r="G271" s="1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288</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89" t="s">
        <v>406</v>
      </c>
      <c r="D272" s="160"/>
      <c r="E272" s="161"/>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288</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89" t="s">
        <v>1189</v>
      </c>
      <c r="D273" s="160"/>
      <c r="E273" s="161">
        <v>2.0699999999999998</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288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9" t="s">
        <v>1190</v>
      </c>
      <c r="D274" s="160"/>
      <c r="E274" s="161">
        <v>8.9700000000000006</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288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2">
        <v>23</v>
      </c>
      <c r="B275" s="173" t="s">
        <v>1191</v>
      </c>
      <c r="C275" s="188" t="s">
        <v>1192</v>
      </c>
      <c r="D275" s="174" t="s">
        <v>279</v>
      </c>
      <c r="E275" s="175">
        <v>4.68</v>
      </c>
      <c r="F275" s="176"/>
      <c r="G275" s="177">
        <f>ROUND(E275*F275,2)</f>
        <v>0</v>
      </c>
      <c r="H275" s="176"/>
      <c r="I275" s="177">
        <f>ROUND(E275*H275,2)</f>
        <v>0</v>
      </c>
      <c r="J275" s="176"/>
      <c r="K275" s="177">
        <f>ROUND(E275*J275,2)</f>
        <v>0</v>
      </c>
      <c r="L275" s="177">
        <v>21</v>
      </c>
      <c r="M275" s="177">
        <f>G275*(1+L275/100)</f>
        <v>0</v>
      </c>
      <c r="N275" s="175">
        <v>0.19575000000000001</v>
      </c>
      <c r="O275" s="175">
        <f>ROUND(E275*N275,2)</f>
        <v>0.92</v>
      </c>
      <c r="P275" s="175">
        <v>0</v>
      </c>
      <c r="Q275" s="175">
        <f>ROUND(E275*P275,2)</f>
        <v>0</v>
      </c>
      <c r="R275" s="177" t="s">
        <v>1012</v>
      </c>
      <c r="S275" s="177" t="s">
        <v>281</v>
      </c>
      <c r="T275" s="178" t="s">
        <v>281</v>
      </c>
      <c r="U275" s="158">
        <v>0.76</v>
      </c>
      <c r="V275" s="158">
        <f>ROUND(E275*U275,2)</f>
        <v>3.56</v>
      </c>
      <c r="W275" s="158"/>
      <c r="X275" s="158" t="s">
        <v>282</v>
      </c>
      <c r="Y275" s="158" t="s">
        <v>283</v>
      </c>
      <c r="Z275" s="147"/>
      <c r="AA275" s="147"/>
      <c r="AB275" s="147"/>
      <c r="AC275" s="147"/>
      <c r="AD275" s="147"/>
      <c r="AE275" s="147"/>
      <c r="AF275" s="147"/>
      <c r="AG275" s="147" t="s">
        <v>284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259" t="s">
        <v>1176</v>
      </c>
      <c r="D276" s="260"/>
      <c r="E276" s="260"/>
      <c r="F276" s="260"/>
      <c r="G276" s="260"/>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286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2" x14ac:dyDescent="0.2">
      <c r="A277" s="154"/>
      <c r="B277" s="155"/>
      <c r="C277" s="189" t="s">
        <v>1059</v>
      </c>
      <c r="D277" s="160"/>
      <c r="E277" s="161"/>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9" t="s">
        <v>1193</v>
      </c>
      <c r="D278" s="160"/>
      <c r="E278" s="161">
        <v>4.68</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2">
        <v>24</v>
      </c>
      <c r="B279" s="173" t="s">
        <v>1194</v>
      </c>
      <c r="C279" s="188" t="s">
        <v>1195</v>
      </c>
      <c r="D279" s="174" t="s">
        <v>279</v>
      </c>
      <c r="E279" s="175">
        <v>6.0052000000000003</v>
      </c>
      <c r="F279" s="176"/>
      <c r="G279" s="177">
        <f>ROUND(E279*F279,2)</f>
        <v>0</v>
      </c>
      <c r="H279" s="176"/>
      <c r="I279" s="177">
        <f>ROUND(E279*H279,2)</f>
        <v>0</v>
      </c>
      <c r="J279" s="176"/>
      <c r="K279" s="177">
        <f>ROUND(E279*J279,2)</f>
        <v>0</v>
      </c>
      <c r="L279" s="177">
        <v>21</v>
      </c>
      <c r="M279" s="177">
        <f>G279*(1+L279/100)</f>
        <v>0</v>
      </c>
      <c r="N279" s="175">
        <v>0.29415999999999998</v>
      </c>
      <c r="O279" s="175">
        <f>ROUND(E279*N279,2)</f>
        <v>1.77</v>
      </c>
      <c r="P279" s="175">
        <v>0</v>
      </c>
      <c r="Q279" s="175">
        <f>ROUND(E279*P279,2)</f>
        <v>0</v>
      </c>
      <c r="R279" s="177" t="s">
        <v>990</v>
      </c>
      <c r="S279" s="177" t="s">
        <v>281</v>
      </c>
      <c r="T279" s="178" t="s">
        <v>281</v>
      </c>
      <c r="U279" s="158">
        <v>1.6060000000000001</v>
      </c>
      <c r="V279" s="158">
        <f>ROUND(E279*U279,2)</f>
        <v>9.64</v>
      </c>
      <c r="W279" s="158"/>
      <c r="X279" s="158" t="s">
        <v>282</v>
      </c>
      <c r="Y279" s="158" t="s">
        <v>283</v>
      </c>
      <c r="Z279" s="147"/>
      <c r="AA279" s="147"/>
      <c r="AB279" s="147"/>
      <c r="AC279" s="147"/>
      <c r="AD279" s="147"/>
      <c r="AE279" s="147"/>
      <c r="AF279" s="147"/>
      <c r="AG279" s="147" t="s">
        <v>284</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ht="22.5" outlineLevel="2" x14ac:dyDescent="0.2">
      <c r="A280" s="154"/>
      <c r="B280" s="155"/>
      <c r="C280" s="259" t="s">
        <v>1196</v>
      </c>
      <c r="D280" s="260"/>
      <c r="E280" s="260"/>
      <c r="F280" s="260"/>
      <c r="G280" s="260"/>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286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79" t="str">
        <f>C280</f>
        <v>ve vybouraných otvorech, s vysekáním kapes pro zavázání, z jakýchkoliv cihel, z pomocného pracovního lešení o výšce podlahy do 1900 mm a pro zatížení do 1,5 kPa,</v>
      </c>
      <c r="BB280" s="147"/>
      <c r="BC280" s="147"/>
      <c r="BD280" s="147"/>
      <c r="BE280" s="147"/>
      <c r="BF280" s="147"/>
      <c r="BG280" s="147"/>
      <c r="BH280" s="147"/>
    </row>
    <row r="281" spans="1:60" outlineLevel="2" x14ac:dyDescent="0.2">
      <c r="A281" s="154"/>
      <c r="B281" s="155"/>
      <c r="C281" s="189" t="s">
        <v>1197</v>
      </c>
      <c r="D281" s="160"/>
      <c r="E281" s="161"/>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288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89" t="s">
        <v>314</v>
      </c>
      <c r="D282" s="160"/>
      <c r="E282" s="161"/>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89" t="s">
        <v>1198</v>
      </c>
      <c r="D283" s="160"/>
      <c r="E283" s="161">
        <v>1.2</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288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9" t="s">
        <v>399</v>
      </c>
      <c r="D284" s="160"/>
      <c r="E284" s="161"/>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89" t="s">
        <v>1199</v>
      </c>
      <c r="D285" s="160"/>
      <c r="E285" s="161">
        <v>3.1177999999999999</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288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89" t="s">
        <v>406</v>
      </c>
      <c r="D286" s="160"/>
      <c r="E286" s="161"/>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9" t="s">
        <v>1200</v>
      </c>
      <c r="D287" s="160"/>
      <c r="E287" s="161">
        <v>1.6874</v>
      </c>
      <c r="F287" s="158"/>
      <c r="G287" s="158"/>
      <c r="H287" s="158"/>
      <c r="I287" s="158"/>
      <c r="J287" s="158"/>
      <c r="K287" s="158"/>
      <c r="L287" s="158"/>
      <c r="M287" s="158"/>
      <c r="N287" s="157"/>
      <c r="O287" s="157"/>
      <c r="P287" s="157"/>
      <c r="Q287" s="157"/>
      <c r="R287" s="158"/>
      <c r="S287" s="158"/>
      <c r="T287" s="158"/>
      <c r="U287" s="158"/>
      <c r="V287" s="158"/>
      <c r="W287" s="158"/>
      <c r="X287" s="158"/>
      <c r="Y287" s="158"/>
      <c r="Z287" s="147"/>
      <c r="AA287" s="147"/>
      <c r="AB287" s="147"/>
      <c r="AC287" s="147"/>
      <c r="AD287" s="147"/>
      <c r="AE287" s="147"/>
      <c r="AF287" s="147"/>
      <c r="AG287" s="147" t="s">
        <v>288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ht="22.5" outlineLevel="1" x14ac:dyDescent="0.2">
      <c r="A288" s="172">
        <v>25</v>
      </c>
      <c r="B288" s="173" t="s">
        <v>1201</v>
      </c>
      <c r="C288" s="188" t="s">
        <v>1202</v>
      </c>
      <c r="D288" s="174" t="s">
        <v>436</v>
      </c>
      <c r="E288" s="175">
        <v>4.8989999999999999E-2</v>
      </c>
      <c r="F288" s="176"/>
      <c r="G288" s="177">
        <f>ROUND(E288*F288,2)</f>
        <v>0</v>
      </c>
      <c r="H288" s="176"/>
      <c r="I288" s="177">
        <f>ROUND(E288*H288,2)</f>
        <v>0</v>
      </c>
      <c r="J288" s="176"/>
      <c r="K288" s="177">
        <f>ROUND(E288*J288,2)</f>
        <v>0</v>
      </c>
      <c r="L288" s="177">
        <v>21</v>
      </c>
      <c r="M288" s="177">
        <f>G288*(1+L288/100)</f>
        <v>0</v>
      </c>
      <c r="N288" s="175">
        <v>1</v>
      </c>
      <c r="O288" s="175">
        <f>ROUND(E288*N288,2)</f>
        <v>0.05</v>
      </c>
      <c r="P288" s="175">
        <v>0</v>
      </c>
      <c r="Q288" s="175">
        <f>ROUND(E288*P288,2)</f>
        <v>0</v>
      </c>
      <c r="R288" s="177" t="s">
        <v>1203</v>
      </c>
      <c r="S288" s="177" t="s">
        <v>281</v>
      </c>
      <c r="T288" s="178" t="s">
        <v>281</v>
      </c>
      <c r="U288" s="158">
        <v>0</v>
      </c>
      <c r="V288" s="158">
        <f>ROUND(E288*U288,2)</f>
        <v>0</v>
      </c>
      <c r="W288" s="158"/>
      <c r="X288" s="158" t="s">
        <v>1204</v>
      </c>
      <c r="Y288" s="158" t="s">
        <v>283</v>
      </c>
      <c r="Z288" s="147"/>
      <c r="AA288" s="147"/>
      <c r="AB288" s="147"/>
      <c r="AC288" s="147"/>
      <c r="AD288" s="147"/>
      <c r="AE288" s="147"/>
      <c r="AF288" s="147"/>
      <c r="AG288" s="147" t="s">
        <v>1205</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89" t="s">
        <v>1206</v>
      </c>
      <c r="D289" s="160"/>
      <c r="E289" s="161"/>
      <c r="F289" s="158"/>
      <c r="G289" s="158"/>
      <c r="H289" s="158"/>
      <c r="I289" s="158"/>
      <c r="J289" s="158"/>
      <c r="K289" s="158"/>
      <c r="L289" s="158"/>
      <c r="M289" s="158"/>
      <c r="N289" s="157"/>
      <c r="O289" s="157"/>
      <c r="P289" s="157"/>
      <c r="Q289" s="157"/>
      <c r="R289" s="158"/>
      <c r="S289" s="158"/>
      <c r="T289" s="158"/>
      <c r="U289" s="158"/>
      <c r="V289" s="158"/>
      <c r="W289" s="158"/>
      <c r="X289" s="158"/>
      <c r="Y289" s="158"/>
      <c r="Z289" s="147"/>
      <c r="AA289" s="147"/>
      <c r="AB289" s="147"/>
      <c r="AC289" s="147"/>
      <c r="AD289" s="147"/>
      <c r="AE289" s="147"/>
      <c r="AF289" s="147"/>
      <c r="AG289" s="147" t="s">
        <v>288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9" t="s">
        <v>1207</v>
      </c>
      <c r="D290" s="160"/>
      <c r="E290" s="161">
        <v>4.666E-2</v>
      </c>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288</v>
      </c>
      <c r="AH290" s="147">
        <v>5</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98" t="s">
        <v>1208</v>
      </c>
      <c r="D291" s="195"/>
      <c r="E291" s="196">
        <v>2.33E-3</v>
      </c>
      <c r="F291" s="158"/>
      <c r="G291" s="158"/>
      <c r="H291" s="158"/>
      <c r="I291" s="158"/>
      <c r="J291" s="158"/>
      <c r="K291" s="158"/>
      <c r="L291" s="158"/>
      <c r="M291" s="158"/>
      <c r="N291" s="157"/>
      <c r="O291" s="157"/>
      <c r="P291" s="157"/>
      <c r="Q291" s="157"/>
      <c r="R291" s="158"/>
      <c r="S291" s="158"/>
      <c r="T291" s="158"/>
      <c r="U291" s="158"/>
      <c r="V291" s="158"/>
      <c r="W291" s="158"/>
      <c r="X291" s="158"/>
      <c r="Y291" s="158"/>
      <c r="Z291" s="147"/>
      <c r="AA291" s="147"/>
      <c r="AB291" s="147"/>
      <c r="AC291" s="147"/>
      <c r="AD291" s="147"/>
      <c r="AE291" s="147"/>
      <c r="AF291" s="147"/>
      <c r="AG291" s="147" t="s">
        <v>288</v>
      </c>
      <c r="AH291" s="147">
        <v>4</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ht="22.5" outlineLevel="1" x14ac:dyDescent="0.2">
      <c r="A292" s="172">
        <v>26</v>
      </c>
      <c r="B292" s="173" t="s">
        <v>1209</v>
      </c>
      <c r="C292" s="188" t="s">
        <v>1210</v>
      </c>
      <c r="D292" s="174" t="s">
        <v>436</v>
      </c>
      <c r="E292" s="175">
        <v>5.9899999999999997E-3</v>
      </c>
      <c r="F292" s="176"/>
      <c r="G292" s="177">
        <f>ROUND(E292*F292,2)</f>
        <v>0</v>
      </c>
      <c r="H292" s="176"/>
      <c r="I292" s="177">
        <f>ROUND(E292*H292,2)</f>
        <v>0</v>
      </c>
      <c r="J292" s="176"/>
      <c r="K292" s="177">
        <f>ROUND(E292*J292,2)</f>
        <v>0</v>
      </c>
      <c r="L292" s="177">
        <v>21</v>
      </c>
      <c r="M292" s="177">
        <f>G292*(1+L292/100)</f>
        <v>0</v>
      </c>
      <c r="N292" s="175">
        <v>1</v>
      </c>
      <c r="O292" s="175">
        <f>ROUND(E292*N292,2)</f>
        <v>0.01</v>
      </c>
      <c r="P292" s="175">
        <v>0</v>
      </c>
      <c r="Q292" s="175">
        <f>ROUND(E292*P292,2)</f>
        <v>0</v>
      </c>
      <c r="R292" s="177" t="s">
        <v>1203</v>
      </c>
      <c r="S292" s="177" t="s">
        <v>281</v>
      </c>
      <c r="T292" s="178" t="s">
        <v>281</v>
      </c>
      <c r="U292" s="158">
        <v>0</v>
      </c>
      <c r="V292" s="158">
        <f>ROUND(E292*U292,2)</f>
        <v>0</v>
      </c>
      <c r="W292" s="158"/>
      <c r="X292" s="158" t="s">
        <v>1204</v>
      </c>
      <c r="Y292" s="158" t="s">
        <v>283</v>
      </c>
      <c r="Z292" s="147"/>
      <c r="AA292" s="147"/>
      <c r="AB292" s="147"/>
      <c r="AC292" s="147"/>
      <c r="AD292" s="147"/>
      <c r="AE292" s="147"/>
      <c r="AF292" s="147"/>
      <c r="AG292" s="147" t="s">
        <v>1205</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
      <c r="A293" s="154"/>
      <c r="B293" s="155"/>
      <c r="C293" s="189" t="s">
        <v>1211</v>
      </c>
      <c r="D293" s="160"/>
      <c r="E293" s="161"/>
      <c r="F293" s="158"/>
      <c r="G293" s="158"/>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89" t="s">
        <v>1212</v>
      </c>
      <c r="D294" s="160"/>
      <c r="E294" s="161">
        <v>5.7000000000000002E-3</v>
      </c>
      <c r="F294" s="158"/>
      <c r="G294" s="158"/>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288</v>
      </c>
      <c r="AH294" s="147">
        <v>5</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98" t="s">
        <v>1208</v>
      </c>
      <c r="D295" s="195"/>
      <c r="E295" s="196">
        <v>2.9E-4</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288</v>
      </c>
      <c r="AH295" s="147">
        <v>4</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
      <c r="A296" s="165" t="s">
        <v>275</v>
      </c>
      <c r="B296" s="166" t="s">
        <v>157</v>
      </c>
      <c r="C296" s="187" t="s">
        <v>158</v>
      </c>
      <c r="D296" s="167"/>
      <c r="E296" s="168"/>
      <c r="F296" s="169"/>
      <c r="G296" s="169">
        <f>SUMIF(AG297:AG345,"&lt;&gt;NOR",G297:G345)</f>
        <v>0</v>
      </c>
      <c r="H296" s="169"/>
      <c r="I296" s="169">
        <f>SUM(I297:I345)</f>
        <v>0</v>
      </c>
      <c r="J296" s="169"/>
      <c r="K296" s="169">
        <f>SUM(K297:K345)</f>
        <v>0</v>
      </c>
      <c r="L296" s="169"/>
      <c r="M296" s="169">
        <f>SUM(M297:M345)</f>
        <v>0</v>
      </c>
      <c r="N296" s="168"/>
      <c r="O296" s="168">
        <f>SUM(O297:O345)</f>
        <v>3.6</v>
      </c>
      <c r="P296" s="168"/>
      <c r="Q296" s="168">
        <f>SUM(Q297:Q345)</f>
        <v>0</v>
      </c>
      <c r="R296" s="169"/>
      <c r="S296" s="169"/>
      <c r="T296" s="170"/>
      <c r="U296" s="164"/>
      <c r="V296" s="164">
        <f>SUM(V297:V345)</f>
        <v>120.84999999999998</v>
      </c>
      <c r="W296" s="164"/>
      <c r="X296" s="164"/>
      <c r="Y296" s="164"/>
      <c r="AG296" t="s">
        <v>276</v>
      </c>
    </row>
    <row r="297" spans="1:60" ht="33.75" outlineLevel="1" x14ac:dyDescent="0.2">
      <c r="A297" s="172">
        <v>27</v>
      </c>
      <c r="B297" s="173" t="s">
        <v>1213</v>
      </c>
      <c r="C297" s="188" t="s">
        <v>1214</v>
      </c>
      <c r="D297" s="174" t="s">
        <v>279</v>
      </c>
      <c r="E297" s="175">
        <v>84.976100000000002</v>
      </c>
      <c r="F297" s="176"/>
      <c r="G297" s="177">
        <f>ROUND(E297*F297,2)</f>
        <v>0</v>
      </c>
      <c r="H297" s="176"/>
      <c r="I297" s="177">
        <f>ROUND(E297*H297,2)</f>
        <v>0</v>
      </c>
      <c r="J297" s="176"/>
      <c r="K297" s="177">
        <f>ROUND(E297*J297,2)</f>
        <v>0</v>
      </c>
      <c r="L297" s="177">
        <v>21</v>
      </c>
      <c r="M297" s="177">
        <f>G297*(1+L297/100)</f>
        <v>0</v>
      </c>
      <c r="N297" s="175">
        <v>3.3329999999999999E-2</v>
      </c>
      <c r="O297" s="175">
        <f>ROUND(E297*N297,2)</f>
        <v>2.83</v>
      </c>
      <c r="P297" s="175">
        <v>0</v>
      </c>
      <c r="Q297" s="175">
        <f>ROUND(E297*P297,2)</f>
        <v>0</v>
      </c>
      <c r="R297" s="177" t="s">
        <v>1012</v>
      </c>
      <c r="S297" s="177" t="s">
        <v>281</v>
      </c>
      <c r="T297" s="178" t="s">
        <v>281</v>
      </c>
      <c r="U297" s="158">
        <v>1.05</v>
      </c>
      <c r="V297" s="158">
        <f>ROUND(E297*U297,2)</f>
        <v>89.22</v>
      </c>
      <c r="W297" s="158"/>
      <c r="X297" s="158" t="s">
        <v>282</v>
      </c>
      <c r="Y297" s="158" t="s">
        <v>283</v>
      </c>
      <c r="Z297" s="147"/>
      <c r="AA297" s="147"/>
      <c r="AB297" s="147"/>
      <c r="AC297" s="147"/>
      <c r="AD297" s="147"/>
      <c r="AE297" s="147"/>
      <c r="AF297" s="147"/>
      <c r="AG297" s="147" t="s">
        <v>284</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ht="22.5" outlineLevel="2" x14ac:dyDescent="0.2">
      <c r="A298" s="154"/>
      <c r="B298" s="155"/>
      <c r="C298" s="259" t="s">
        <v>1215</v>
      </c>
      <c r="D298" s="260"/>
      <c r="E298" s="260"/>
      <c r="F298" s="260"/>
      <c r="G298" s="260"/>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286</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79" t="str">
        <f>C298</f>
        <v>zřízení nosné konstrukce příčky, vložení tepelné izolace tl. do 5 cm, montáž desek, tmelení spár Q2 a úprava rohů. Včetně dodávek materiálu.</v>
      </c>
      <c r="BB298" s="147"/>
      <c r="BC298" s="147"/>
      <c r="BD298" s="147"/>
      <c r="BE298" s="147"/>
      <c r="BF298" s="147"/>
      <c r="BG298" s="147"/>
      <c r="BH298" s="147"/>
    </row>
    <row r="299" spans="1:60" outlineLevel="2" x14ac:dyDescent="0.2">
      <c r="A299" s="154"/>
      <c r="B299" s="155"/>
      <c r="C299" s="189" t="s">
        <v>1216</v>
      </c>
      <c r="D299" s="160"/>
      <c r="E299" s="161"/>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288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89" t="s">
        <v>1217</v>
      </c>
      <c r="D300" s="160"/>
      <c r="E300" s="161"/>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89" t="s">
        <v>1218</v>
      </c>
      <c r="D301" s="160"/>
      <c r="E301" s="161">
        <v>30.572099999999999</v>
      </c>
      <c r="F301" s="158"/>
      <c r="G301" s="158"/>
      <c r="H301" s="158"/>
      <c r="I301" s="158"/>
      <c r="J301" s="158"/>
      <c r="K301" s="158"/>
      <c r="L301" s="158"/>
      <c r="M301" s="158"/>
      <c r="N301" s="157"/>
      <c r="O301" s="157"/>
      <c r="P301" s="157"/>
      <c r="Q301" s="157"/>
      <c r="R301" s="158"/>
      <c r="S301" s="158"/>
      <c r="T301" s="158"/>
      <c r="U301" s="158"/>
      <c r="V301" s="158"/>
      <c r="W301" s="158"/>
      <c r="X301" s="158"/>
      <c r="Y301" s="158"/>
      <c r="Z301" s="147"/>
      <c r="AA301" s="147"/>
      <c r="AB301" s="147"/>
      <c r="AC301" s="147"/>
      <c r="AD301" s="147"/>
      <c r="AE301" s="147"/>
      <c r="AF301" s="147"/>
      <c r="AG301" s="147" t="s">
        <v>288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89" t="s">
        <v>1219</v>
      </c>
      <c r="D302" s="160"/>
      <c r="E302" s="161">
        <v>29.145</v>
      </c>
      <c r="F302" s="158"/>
      <c r="G302" s="158"/>
      <c r="H302" s="158"/>
      <c r="I302" s="158"/>
      <c r="J302" s="158"/>
      <c r="K302" s="158"/>
      <c r="L302" s="158"/>
      <c r="M302" s="158"/>
      <c r="N302" s="157"/>
      <c r="O302" s="157"/>
      <c r="P302" s="157"/>
      <c r="Q302" s="157"/>
      <c r="R302" s="158"/>
      <c r="S302" s="158"/>
      <c r="T302" s="158"/>
      <c r="U302" s="158"/>
      <c r="V302" s="158"/>
      <c r="W302" s="158"/>
      <c r="X302" s="158"/>
      <c r="Y302" s="158"/>
      <c r="Z302" s="147"/>
      <c r="AA302" s="147"/>
      <c r="AB302" s="147"/>
      <c r="AC302" s="147"/>
      <c r="AD302" s="147"/>
      <c r="AE302" s="147"/>
      <c r="AF302" s="147"/>
      <c r="AG302" s="147" t="s">
        <v>288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89" t="s">
        <v>1220</v>
      </c>
      <c r="D303" s="160"/>
      <c r="E303" s="161">
        <v>25.259</v>
      </c>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33.75" outlineLevel="1" x14ac:dyDescent="0.2">
      <c r="A304" s="172">
        <v>28</v>
      </c>
      <c r="B304" s="173" t="s">
        <v>1221</v>
      </c>
      <c r="C304" s="188" t="s">
        <v>1222</v>
      </c>
      <c r="D304" s="174" t="s">
        <v>279</v>
      </c>
      <c r="E304" s="175">
        <v>8.0725499999999997</v>
      </c>
      <c r="F304" s="176"/>
      <c r="G304" s="177">
        <f>ROUND(E304*F304,2)</f>
        <v>0</v>
      </c>
      <c r="H304" s="176"/>
      <c r="I304" s="177">
        <f>ROUND(E304*H304,2)</f>
        <v>0</v>
      </c>
      <c r="J304" s="176"/>
      <c r="K304" s="177">
        <f>ROUND(E304*J304,2)</f>
        <v>0</v>
      </c>
      <c r="L304" s="177">
        <v>21</v>
      </c>
      <c r="M304" s="177">
        <f>G304*(1+L304/100)</f>
        <v>0</v>
      </c>
      <c r="N304" s="175">
        <v>2.8680000000000001E-2</v>
      </c>
      <c r="O304" s="175">
        <f>ROUND(E304*N304,2)</f>
        <v>0.23</v>
      </c>
      <c r="P304" s="175">
        <v>0</v>
      </c>
      <c r="Q304" s="175">
        <f>ROUND(E304*P304,2)</f>
        <v>0</v>
      </c>
      <c r="R304" s="177" t="s">
        <v>1012</v>
      </c>
      <c r="S304" s="177" t="s">
        <v>281</v>
      </c>
      <c r="T304" s="178" t="s">
        <v>281</v>
      </c>
      <c r="U304" s="158">
        <v>0.99</v>
      </c>
      <c r="V304" s="158">
        <f>ROUND(E304*U304,2)</f>
        <v>7.99</v>
      </c>
      <c r="W304" s="158"/>
      <c r="X304" s="158" t="s">
        <v>282</v>
      </c>
      <c r="Y304" s="158" t="s">
        <v>283</v>
      </c>
      <c r="Z304" s="147"/>
      <c r="AA304" s="147"/>
      <c r="AB304" s="147"/>
      <c r="AC304" s="147"/>
      <c r="AD304" s="147"/>
      <c r="AE304" s="147"/>
      <c r="AF304" s="147"/>
      <c r="AG304" s="147" t="s">
        <v>284</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2.5" outlineLevel="2" x14ac:dyDescent="0.2">
      <c r="A305" s="154"/>
      <c r="B305" s="155"/>
      <c r="C305" s="259" t="s">
        <v>1215</v>
      </c>
      <c r="D305" s="260"/>
      <c r="E305" s="260"/>
      <c r="F305" s="260"/>
      <c r="G305" s="260"/>
      <c r="H305" s="158"/>
      <c r="I305" s="158"/>
      <c r="J305" s="158"/>
      <c r="K305" s="158"/>
      <c r="L305" s="158"/>
      <c r="M305" s="158"/>
      <c r="N305" s="157"/>
      <c r="O305" s="157"/>
      <c r="P305" s="157"/>
      <c r="Q305" s="157"/>
      <c r="R305" s="158"/>
      <c r="S305" s="158"/>
      <c r="T305" s="158"/>
      <c r="U305" s="158"/>
      <c r="V305" s="158"/>
      <c r="W305" s="158"/>
      <c r="X305" s="158"/>
      <c r="Y305" s="158"/>
      <c r="Z305" s="147"/>
      <c r="AA305" s="147"/>
      <c r="AB305" s="147"/>
      <c r="AC305" s="147"/>
      <c r="AD305" s="147"/>
      <c r="AE305" s="147"/>
      <c r="AF305" s="147"/>
      <c r="AG305" s="147" t="s">
        <v>286</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79" t="str">
        <f>C305</f>
        <v>zřízení nosné konstrukce příčky, vložení tepelné izolace tl. do 5 cm, montáž desek, tmelení spár Q2 a úprava rohů. Včetně dodávek materiálu.</v>
      </c>
      <c r="BB305" s="147"/>
      <c r="BC305" s="147"/>
      <c r="BD305" s="147"/>
      <c r="BE305" s="147"/>
      <c r="BF305" s="147"/>
      <c r="BG305" s="147"/>
      <c r="BH305" s="147"/>
    </row>
    <row r="306" spans="1:60" outlineLevel="2" x14ac:dyDescent="0.2">
      <c r="A306" s="154"/>
      <c r="B306" s="155"/>
      <c r="C306" s="189" t="s">
        <v>1223</v>
      </c>
      <c r="D306" s="160"/>
      <c r="E306" s="161"/>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9" t="s">
        <v>1224</v>
      </c>
      <c r="D307" s="160"/>
      <c r="E307" s="161">
        <v>8.0725499999999997</v>
      </c>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72">
        <v>29</v>
      </c>
      <c r="B308" s="173" t="s">
        <v>1225</v>
      </c>
      <c r="C308" s="188" t="s">
        <v>1226</v>
      </c>
      <c r="D308" s="174" t="s">
        <v>279</v>
      </c>
      <c r="E308" s="175">
        <v>10.38</v>
      </c>
      <c r="F308" s="176"/>
      <c r="G308" s="177">
        <f>ROUND(E308*F308,2)</f>
        <v>0</v>
      </c>
      <c r="H308" s="176"/>
      <c r="I308" s="177">
        <f>ROUND(E308*H308,2)</f>
        <v>0</v>
      </c>
      <c r="J308" s="176"/>
      <c r="K308" s="177">
        <f>ROUND(E308*J308,2)</f>
        <v>0</v>
      </c>
      <c r="L308" s="177">
        <v>21</v>
      </c>
      <c r="M308" s="177">
        <f>G308*(1+L308/100)</f>
        <v>0</v>
      </c>
      <c r="N308" s="175">
        <v>0</v>
      </c>
      <c r="O308" s="175">
        <f>ROUND(E308*N308,2)</f>
        <v>0</v>
      </c>
      <c r="P308" s="175">
        <v>0</v>
      </c>
      <c r="Q308" s="175">
        <f>ROUND(E308*P308,2)</f>
        <v>0</v>
      </c>
      <c r="R308" s="177" t="s">
        <v>1012</v>
      </c>
      <c r="S308" s="177" t="s">
        <v>281</v>
      </c>
      <c r="T308" s="178" t="s">
        <v>281</v>
      </c>
      <c r="U308" s="158">
        <v>0.11</v>
      </c>
      <c r="V308" s="158">
        <f>ROUND(E308*U308,2)</f>
        <v>1.1399999999999999</v>
      </c>
      <c r="W308" s="158"/>
      <c r="X308" s="158" t="s">
        <v>282</v>
      </c>
      <c r="Y308" s="158" t="s">
        <v>283</v>
      </c>
      <c r="Z308" s="147"/>
      <c r="AA308" s="147"/>
      <c r="AB308" s="147"/>
      <c r="AC308" s="147"/>
      <c r="AD308" s="147"/>
      <c r="AE308" s="147"/>
      <c r="AF308" s="147"/>
      <c r="AG308" s="147" t="s">
        <v>284</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189" t="s">
        <v>1227</v>
      </c>
      <c r="D309" s="160"/>
      <c r="E309" s="161"/>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288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9" t="s">
        <v>1228</v>
      </c>
      <c r="D310" s="160"/>
      <c r="E310" s="161">
        <v>10.38</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288</v>
      </c>
      <c r="AH310" s="147">
        <v>5</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ht="33.75" outlineLevel="1" x14ac:dyDescent="0.2">
      <c r="A311" s="172">
        <v>30</v>
      </c>
      <c r="B311" s="173" t="s">
        <v>1229</v>
      </c>
      <c r="C311" s="188" t="s">
        <v>1230</v>
      </c>
      <c r="D311" s="174" t="s">
        <v>279</v>
      </c>
      <c r="E311" s="175">
        <v>10.25</v>
      </c>
      <c r="F311" s="176"/>
      <c r="G311" s="177">
        <f>ROUND(E311*F311,2)</f>
        <v>0</v>
      </c>
      <c r="H311" s="176"/>
      <c r="I311" s="177">
        <f>ROUND(E311*H311,2)</f>
        <v>0</v>
      </c>
      <c r="J311" s="176"/>
      <c r="K311" s="177">
        <f>ROUND(E311*J311,2)</f>
        <v>0</v>
      </c>
      <c r="L311" s="177">
        <v>21</v>
      </c>
      <c r="M311" s="177">
        <f>G311*(1+L311/100)</f>
        <v>0</v>
      </c>
      <c r="N311" s="175">
        <v>2.9760000000000002E-2</v>
      </c>
      <c r="O311" s="175">
        <f>ROUND(E311*N311,2)</f>
        <v>0.31</v>
      </c>
      <c r="P311" s="175">
        <v>0</v>
      </c>
      <c r="Q311" s="175">
        <f>ROUND(E311*P311,2)</f>
        <v>0</v>
      </c>
      <c r="R311" s="177" t="s">
        <v>1012</v>
      </c>
      <c r="S311" s="177" t="s">
        <v>281</v>
      </c>
      <c r="T311" s="178" t="s">
        <v>281</v>
      </c>
      <c r="U311" s="158">
        <v>1.194</v>
      </c>
      <c r="V311" s="158">
        <f>ROUND(E311*U311,2)</f>
        <v>12.24</v>
      </c>
      <c r="W311" s="158"/>
      <c r="X311" s="158" t="s">
        <v>282</v>
      </c>
      <c r="Y311" s="158" t="s">
        <v>283</v>
      </c>
      <c r="Z311" s="147"/>
      <c r="AA311" s="147"/>
      <c r="AB311" s="147"/>
      <c r="AC311" s="147"/>
      <c r="AD311" s="147"/>
      <c r="AE311" s="147"/>
      <c r="AF311" s="147"/>
      <c r="AG311" s="147" t="s">
        <v>284</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2" x14ac:dyDescent="0.2">
      <c r="A312" s="154"/>
      <c r="B312" s="155"/>
      <c r="C312" s="189" t="s">
        <v>1231</v>
      </c>
      <c r="D312" s="160"/>
      <c r="E312" s="161"/>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288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89" t="s">
        <v>399</v>
      </c>
      <c r="D313" s="160"/>
      <c r="E313" s="161"/>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9" t="s">
        <v>1232</v>
      </c>
      <c r="D314" s="160"/>
      <c r="E314" s="161">
        <v>2.9049999999999998</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9" t="s">
        <v>406</v>
      </c>
      <c r="D315" s="160"/>
      <c r="E315" s="161"/>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288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89" t="s">
        <v>1233</v>
      </c>
      <c r="D316" s="160"/>
      <c r="E316" s="161">
        <v>5.03</v>
      </c>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89" t="s">
        <v>1234</v>
      </c>
      <c r="D317" s="160"/>
      <c r="E317" s="161">
        <v>2.3149999999999999</v>
      </c>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288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ht="33.75" outlineLevel="1" x14ac:dyDescent="0.2">
      <c r="A318" s="172">
        <v>31</v>
      </c>
      <c r="B318" s="173" t="s">
        <v>1235</v>
      </c>
      <c r="C318" s="188" t="s">
        <v>1236</v>
      </c>
      <c r="D318" s="174" t="s">
        <v>279</v>
      </c>
      <c r="E318" s="175">
        <v>10.38</v>
      </c>
      <c r="F318" s="176"/>
      <c r="G318" s="177">
        <f>ROUND(E318*F318,2)</f>
        <v>0</v>
      </c>
      <c r="H318" s="176"/>
      <c r="I318" s="177">
        <f>ROUND(E318*H318,2)</f>
        <v>0</v>
      </c>
      <c r="J318" s="176"/>
      <c r="K318" s="177">
        <f>ROUND(E318*J318,2)</f>
        <v>0</v>
      </c>
      <c r="L318" s="177">
        <v>21</v>
      </c>
      <c r="M318" s="177">
        <f>G318*(1+L318/100)</f>
        <v>0</v>
      </c>
      <c r="N318" s="175">
        <v>1.393E-2</v>
      </c>
      <c r="O318" s="175">
        <f>ROUND(E318*N318,2)</f>
        <v>0.14000000000000001</v>
      </c>
      <c r="P318" s="175">
        <v>0</v>
      </c>
      <c r="Q318" s="175">
        <f>ROUND(E318*P318,2)</f>
        <v>0</v>
      </c>
      <c r="R318" s="177" t="s">
        <v>1012</v>
      </c>
      <c r="S318" s="177" t="s">
        <v>281</v>
      </c>
      <c r="T318" s="178" t="s">
        <v>281</v>
      </c>
      <c r="U318" s="158">
        <v>0.69</v>
      </c>
      <c r="V318" s="158">
        <f>ROUND(E318*U318,2)</f>
        <v>7.16</v>
      </c>
      <c r="W318" s="158"/>
      <c r="X318" s="158" t="s">
        <v>282</v>
      </c>
      <c r="Y318" s="158" t="s">
        <v>283</v>
      </c>
      <c r="Z318" s="147"/>
      <c r="AA318" s="147"/>
      <c r="AB318" s="147"/>
      <c r="AC318" s="147"/>
      <c r="AD318" s="147"/>
      <c r="AE318" s="147"/>
      <c r="AF318" s="147"/>
      <c r="AG318" s="147" t="s">
        <v>284</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
      <c r="A319" s="154"/>
      <c r="B319" s="155"/>
      <c r="C319" s="261" t="s">
        <v>3310</v>
      </c>
      <c r="D319" s="262"/>
      <c r="E319" s="262"/>
      <c r="F319" s="262"/>
      <c r="G319" s="262"/>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618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257" t="s">
        <v>1237</v>
      </c>
      <c r="D320" s="258"/>
      <c r="E320" s="258"/>
      <c r="F320" s="258"/>
      <c r="G320" s="2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618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257" t="s">
        <v>1238</v>
      </c>
      <c r="D321" s="258"/>
      <c r="E321" s="258"/>
      <c r="F321" s="258"/>
      <c r="G321" s="2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618</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257" t="s">
        <v>1239</v>
      </c>
      <c r="D322" s="258"/>
      <c r="E322" s="258"/>
      <c r="F322" s="258"/>
      <c r="G322" s="2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618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79" t="str">
        <f>C322</f>
        <v>- standardního tmelení Q2, to je: základní tmelení Q1+ dodatečné tmelení (tmelení najemno) a případné přebroušení.</v>
      </c>
      <c r="BB322" s="147"/>
      <c r="BC322" s="147"/>
      <c r="BD322" s="147"/>
      <c r="BE322" s="147"/>
      <c r="BF322" s="147"/>
      <c r="BG322" s="147"/>
      <c r="BH322" s="147"/>
    </row>
    <row r="323" spans="1:60" outlineLevel="2" x14ac:dyDescent="0.2">
      <c r="A323" s="154"/>
      <c r="B323" s="155"/>
      <c r="C323" s="189" t="s">
        <v>1240</v>
      </c>
      <c r="D323" s="160"/>
      <c r="E323" s="161"/>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89" t="s">
        <v>1241</v>
      </c>
      <c r="D324" s="160"/>
      <c r="E324" s="161">
        <v>10.38</v>
      </c>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288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1" x14ac:dyDescent="0.2">
      <c r="A325" s="172">
        <v>32</v>
      </c>
      <c r="B325" s="173" t="s">
        <v>1242</v>
      </c>
      <c r="C325" s="188" t="s">
        <v>1243</v>
      </c>
      <c r="D325" s="174" t="s">
        <v>418</v>
      </c>
      <c r="E325" s="175">
        <v>3</v>
      </c>
      <c r="F325" s="176"/>
      <c r="G325" s="177">
        <f>ROUND(E325*F325,2)</f>
        <v>0</v>
      </c>
      <c r="H325" s="176"/>
      <c r="I325" s="177">
        <f>ROUND(E325*H325,2)</f>
        <v>0</v>
      </c>
      <c r="J325" s="176"/>
      <c r="K325" s="177">
        <f>ROUND(E325*J325,2)</f>
        <v>0</v>
      </c>
      <c r="L325" s="177">
        <v>21</v>
      </c>
      <c r="M325" s="177">
        <f>G325*(1+L325/100)</f>
        <v>0</v>
      </c>
      <c r="N325" s="175">
        <v>0</v>
      </c>
      <c r="O325" s="175">
        <f>ROUND(E325*N325,2)</f>
        <v>0</v>
      </c>
      <c r="P325" s="175">
        <v>0</v>
      </c>
      <c r="Q325" s="175">
        <f>ROUND(E325*P325,2)</f>
        <v>0</v>
      </c>
      <c r="R325" s="177" t="s">
        <v>863</v>
      </c>
      <c r="S325" s="177" t="s">
        <v>281</v>
      </c>
      <c r="T325" s="178" t="s">
        <v>281</v>
      </c>
      <c r="U325" s="158">
        <v>1.034</v>
      </c>
      <c r="V325" s="158">
        <f>ROUND(E325*U325,2)</f>
        <v>3.1</v>
      </c>
      <c r="W325" s="158"/>
      <c r="X325" s="158" t="s">
        <v>282</v>
      </c>
      <c r="Y325" s="158" t="s">
        <v>283</v>
      </c>
      <c r="Z325" s="147"/>
      <c r="AA325" s="147"/>
      <c r="AB325" s="147"/>
      <c r="AC325" s="147"/>
      <c r="AD325" s="147"/>
      <c r="AE325" s="147"/>
      <c r="AF325" s="147"/>
      <c r="AG325" s="147" t="s">
        <v>284</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189" t="s">
        <v>1244</v>
      </c>
      <c r="D326" s="160"/>
      <c r="E326" s="161"/>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89" t="s">
        <v>1245</v>
      </c>
      <c r="D327" s="160"/>
      <c r="E327" s="161">
        <v>1</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288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89" t="s">
        <v>1246</v>
      </c>
      <c r="D328" s="160"/>
      <c r="E328" s="161">
        <v>1</v>
      </c>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9" t="s">
        <v>1247</v>
      </c>
      <c r="D329" s="160"/>
      <c r="E329" s="161">
        <v>1</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288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2.5" outlineLevel="1" x14ac:dyDescent="0.2">
      <c r="A330" s="172">
        <v>33</v>
      </c>
      <c r="B330" s="173" t="s">
        <v>1248</v>
      </c>
      <c r="C330" s="188" t="s">
        <v>1249</v>
      </c>
      <c r="D330" s="174" t="s">
        <v>418</v>
      </c>
      <c r="E330" s="175">
        <v>3</v>
      </c>
      <c r="F330" s="176"/>
      <c r="G330" s="177">
        <f>ROUND(E330*F330,2)</f>
        <v>0</v>
      </c>
      <c r="H330" s="176"/>
      <c r="I330" s="177">
        <f>ROUND(E330*H330,2)</f>
        <v>0</v>
      </c>
      <c r="J330" s="176"/>
      <c r="K330" s="177">
        <f>ROUND(E330*J330,2)</f>
        <v>0</v>
      </c>
      <c r="L330" s="177">
        <v>21</v>
      </c>
      <c r="M330" s="177">
        <f>G330*(1+L330/100)</f>
        <v>0</v>
      </c>
      <c r="N330" s="175">
        <v>7.5000000000000002E-4</v>
      </c>
      <c r="O330" s="175">
        <f>ROUND(E330*N330,2)</f>
        <v>0</v>
      </c>
      <c r="P330" s="175">
        <v>0</v>
      </c>
      <c r="Q330" s="175">
        <f>ROUND(E330*P330,2)</f>
        <v>0</v>
      </c>
      <c r="R330" s="177" t="s">
        <v>1203</v>
      </c>
      <c r="S330" s="177" t="s">
        <v>281</v>
      </c>
      <c r="T330" s="178" t="s">
        <v>281</v>
      </c>
      <c r="U330" s="158">
        <v>0</v>
      </c>
      <c r="V330" s="158">
        <f>ROUND(E330*U330,2)</f>
        <v>0</v>
      </c>
      <c r="W330" s="158"/>
      <c r="X330" s="158" t="s">
        <v>1204</v>
      </c>
      <c r="Y330" s="158" t="s">
        <v>283</v>
      </c>
      <c r="Z330" s="147"/>
      <c r="AA330" s="147"/>
      <c r="AB330" s="147"/>
      <c r="AC330" s="147"/>
      <c r="AD330" s="147"/>
      <c r="AE330" s="147"/>
      <c r="AF330" s="147"/>
      <c r="AG330" s="147" t="s">
        <v>1205</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2" x14ac:dyDescent="0.2">
      <c r="A331" s="154"/>
      <c r="B331" s="155"/>
      <c r="C331" s="189" t="s">
        <v>1250</v>
      </c>
      <c r="D331" s="160"/>
      <c r="E331" s="161"/>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288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89" t="s">
        <v>1251</v>
      </c>
      <c r="D332" s="160"/>
      <c r="E332" s="161">
        <v>3</v>
      </c>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288</v>
      </c>
      <c r="AH332" s="147">
        <v>5</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ht="45" outlineLevel="1" x14ac:dyDescent="0.2">
      <c r="A333" s="172">
        <v>34</v>
      </c>
      <c r="B333" s="173" t="s">
        <v>1252</v>
      </c>
      <c r="C333" s="188" t="s">
        <v>1253</v>
      </c>
      <c r="D333" s="174" t="s">
        <v>418</v>
      </c>
      <c r="E333" s="175">
        <v>3</v>
      </c>
      <c r="F333" s="176"/>
      <c r="G333" s="177">
        <f>ROUND(E333*F333,2)</f>
        <v>0</v>
      </c>
      <c r="H333" s="176"/>
      <c r="I333" s="177">
        <f>ROUND(E333*H333,2)</f>
        <v>0</v>
      </c>
      <c r="J333" s="176"/>
      <c r="K333" s="177">
        <f>ROUND(E333*J333,2)</f>
        <v>0</v>
      </c>
      <c r="L333" s="177">
        <v>21</v>
      </c>
      <c r="M333" s="177">
        <f>G333*(1+L333/100)</f>
        <v>0</v>
      </c>
      <c r="N333" s="175">
        <v>1.6E-2</v>
      </c>
      <c r="O333" s="175">
        <f>ROUND(E333*N333,2)</f>
        <v>0.05</v>
      </c>
      <c r="P333" s="175">
        <v>0</v>
      </c>
      <c r="Q333" s="175">
        <f>ROUND(E333*P333,2)</f>
        <v>0</v>
      </c>
      <c r="R333" s="177" t="s">
        <v>1203</v>
      </c>
      <c r="S333" s="177" t="s">
        <v>281</v>
      </c>
      <c r="T333" s="178" t="s">
        <v>281</v>
      </c>
      <c r="U333" s="158">
        <v>0</v>
      </c>
      <c r="V333" s="158">
        <f>ROUND(E333*U333,2)</f>
        <v>0</v>
      </c>
      <c r="W333" s="158"/>
      <c r="X333" s="158" t="s">
        <v>1204</v>
      </c>
      <c r="Y333" s="158" t="s">
        <v>283</v>
      </c>
      <c r="Z333" s="147"/>
      <c r="AA333" s="147"/>
      <c r="AB333" s="147"/>
      <c r="AC333" s="147"/>
      <c r="AD333" s="147"/>
      <c r="AE333" s="147"/>
      <c r="AF333" s="147"/>
      <c r="AG333" s="147" t="s">
        <v>1205</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189" t="s">
        <v>1254</v>
      </c>
      <c r="D334" s="160"/>
      <c r="E334" s="161"/>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288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9" t="s">
        <v>1255</v>
      </c>
      <c r="D335" s="160"/>
      <c r="E335" s="161">
        <v>3</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288</v>
      </c>
      <c r="AH335" s="147">
        <v>5</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2.5" outlineLevel="1" x14ac:dyDescent="0.2">
      <c r="A336" s="172">
        <v>35</v>
      </c>
      <c r="B336" s="173" t="s">
        <v>1256</v>
      </c>
      <c r="C336" s="188" t="s">
        <v>1257</v>
      </c>
      <c r="D336" s="174" t="s">
        <v>279</v>
      </c>
      <c r="E336" s="175">
        <v>11.936999999999999</v>
      </c>
      <c r="F336" s="176"/>
      <c r="G336" s="177">
        <f>ROUND(E336*F336,2)</f>
        <v>0</v>
      </c>
      <c r="H336" s="176"/>
      <c r="I336" s="177">
        <f>ROUND(E336*H336,2)</f>
        <v>0</v>
      </c>
      <c r="J336" s="176"/>
      <c r="K336" s="177">
        <f>ROUND(E336*J336,2)</f>
        <v>0</v>
      </c>
      <c r="L336" s="177">
        <v>21</v>
      </c>
      <c r="M336" s="177">
        <f>G336*(1+L336/100)</f>
        <v>0</v>
      </c>
      <c r="N336" s="175">
        <v>3.0000000000000001E-3</v>
      </c>
      <c r="O336" s="175">
        <f>ROUND(E336*N336,2)</f>
        <v>0.04</v>
      </c>
      <c r="P336" s="175">
        <v>0</v>
      </c>
      <c r="Q336" s="175">
        <f>ROUND(E336*P336,2)</f>
        <v>0</v>
      </c>
      <c r="R336" s="177" t="s">
        <v>1203</v>
      </c>
      <c r="S336" s="177" t="s">
        <v>281</v>
      </c>
      <c r="T336" s="178" t="s">
        <v>281</v>
      </c>
      <c r="U336" s="158">
        <v>0</v>
      </c>
      <c r="V336" s="158">
        <f>ROUND(E336*U336,2)</f>
        <v>0</v>
      </c>
      <c r="W336" s="158"/>
      <c r="X336" s="158" t="s">
        <v>1204</v>
      </c>
      <c r="Y336" s="158" t="s">
        <v>283</v>
      </c>
      <c r="Z336" s="147"/>
      <c r="AA336" s="147"/>
      <c r="AB336" s="147"/>
      <c r="AC336" s="147"/>
      <c r="AD336" s="147"/>
      <c r="AE336" s="147"/>
      <c r="AF336" s="147"/>
      <c r="AG336" s="147" t="s">
        <v>1205</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2" x14ac:dyDescent="0.2">
      <c r="A337" s="154"/>
      <c r="B337" s="155"/>
      <c r="C337" s="189" t="s">
        <v>1258</v>
      </c>
      <c r="D337" s="160"/>
      <c r="E337" s="161"/>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9" t="s">
        <v>1259</v>
      </c>
      <c r="D338" s="160"/>
      <c r="E338" s="161">
        <v>10.38</v>
      </c>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288</v>
      </c>
      <c r="AH338" s="147">
        <v>5</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98" t="s">
        <v>1260</v>
      </c>
      <c r="D339" s="195"/>
      <c r="E339" s="196">
        <v>1.5569999999999999</v>
      </c>
      <c r="F339" s="158"/>
      <c r="G339" s="158"/>
      <c r="H339" s="158"/>
      <c r="I339" s="158"/>
      <c r="J339" s="158"/>
      <c r="K339" s="158"/>
      <c r="L339" s="158"/>
      <c r="M339" s="158"/>
      <c r="N339" s="157"/>
      <c r="O339" s="157"/>
      <c r="P339" s="157"/>
      <c r="Q339" s="157"/>
      <c r="R339" s="158"/>
      <c r="S339" s="158"/>
      <c r="T339" s="158"/>
      <c r="U339" s="158"/>
      <c r="V339" s="158"/>
      <c r="W339" s="158"/>
      <c r="X339" s="158"/>
      <c r="Y339" s="158"/>
      <c r="Z339" s="147"/>
      <c r="AA339" s="147"/>
      <c r="AB339" s="147"/>
      <c r="AC339" s="147"/>
      <c r="AD339" s="147"/>
      <c r="AE339" s="147"/>
      <c r="AF339" s="147"/>
      <c r="AG339" s="147" t="s">
        <v>288</v>
      </c>
      <c r="AH339" s="147">
        <v>4</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72">
        <v>36</v>
      </c>
      <c r="B340" s="173" t="s">
        <v>1261</v>
      </c>
      <c r="C340" s="188" t="s">
        <v>1262</v>
      </c>
      <c r="D340" s="174" t="s">
        <v>418</v>
      </c>
      <c r="E340" s="175">
        <v>3</v>
      </c>
      <c r="F340" s="176"/>
      <c r="G340" s="177">
        <f>ROUND(E340*F340,2)</f>
        <v>0</v>
      </c>
      <c r="H340" s="176"/>
      <c r="I340" s="177">
        <f>ROUND(E340*H340,2)</f>
        <v>0</v>
      </c>
      <c r="J340" s="176"/>
      <c r="K340" s="177">
        <f>ROUND(E340*J340,2)</f>
        <v>0</v>
      </c>
      <c r="L340" s="177">
        <v>21</v>
      </c>
      <c r="M340" s="177">
        <f>G340*(1+L340/100)</f>
        <v>0</v>
      </c>
      <c r="N340" s="175">
        <v>0</v>
      </c>
      <c r="O340" s="175">
        <f>ROUND(E340*N340,2)</f>
        <v>0</v>
      </c>
      <c r="P340" s="175">
        <v>0</v>
      </c>
      <c r="Q340" s="175">
        <f>ROUND(E340*P340,2)</f>
        <v>0</v>
      </c>
      <c r="R340" s="177"/>
      <c r="S340" s="177" t="s">
        <v>1263</v>
      </c>
      <c r="T340" s="178" t="s">
        <v>1264</v>
      </c>
      <c r="U340" s="158">
        <v>0</v>
      </c>
      <c r="V340" s="158">
        <f>ROUND(E340*U340,2)</f>
        <v>0</v>
      </c>
      <c r="W340" s="158"/>
      <c r="X340" s="158" t="s">
        <v>1204</v>
      </c>
      <c r="Y340" s="158" t="s">
        <v>283</v>
      </c>
      <c r="Z340" s="147"/>
      <c r="AA340" s="147"/>
      <c r="AB340" s="147"/>
      <c r="AC340" s="147"/>
      <c r="AD340" s="147"/>
      <c r="AE340" s="147"/>
      <c r="AF340" s="147"/>
      <c r="AG340" s="147" t="s">
        <v>1205</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189" t="s">
        <v>1265</v>
      </c>
      <c r="D341" s="160"/>
      <c r="E341" s="161"/>
      <c r="F341" s="158"/>
      <c r="G341" s="158"/>
      <c r="H341" s="158"/>
      <c r="I341" s="158"/>
      <c r="J341" s="158"/>
      <c r="K341" s="158"/>
      <c r="L341" s="158"/>
      <c r="M341" s="158"/>
      <c r="N341" s="157"/>
      <c r="O341" s="157"/>
      <c r="P341" s="157"/>
      <c r="Q341" s="157"/>
      <c r="R341" s="158"/>
      <c r="S341" s="158"/>
      <c r="T341" s="158"/>
      <c r="U341" s="158"/>
      <c r="V341" s="158"/>
      <c r="W341" s="158"/>
      <c r="X341" s="158"/>
      <c r="Y341" s="158"/>
      <c r="Z341" s="147"/>
      <c r="AA341" s="147"/>
      <c r="AB341" s="147"/>
      <c r="AC341" s="147"/>
      <c r="AD341" s="147"/>
      <c r="AE341" s="147"/>
      <c r="AF341" s="147"/>
      <c r="AG341" s="147" t="s">
        <v>288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3" x14ac:dyDescent="0.2">
      <c r="A342" s="154"/>
      <c r="B342" s="155"/>
      <c r="C342" s="189" t="s">
        <v>1251</v>
      </c>
      <c r="D342" s="160"/>
      <c r="E342" s="161">
        <v>3</v>
      </c>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288</v>
      </c>
      <c r="AH342" s="147">
        <v>5</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2">
        <v>37</v>
      </c>
      <c r="B343" s="173" t="s">
        <v>1266</v>
      </c>
      <c r="C343" s="188" t="s">
        <v>1267</v>
      </c>
      <c r="D343" s="174" t="s">
        <v>418</v>
      </c>
      <c r="E343" s="175">
        <v>3</v>
      </c>
      <c r="F343" s="176"/>
      <c r="G343" s="177">
        <f>ROUND(E343*F343,2)</f>
        <v>0</v>
      </c>
      <c r="H343" s="176"/>
      <c r="I343" s="177">
        <f>ROUND(E343*H343,2)</f>
        <v>0</v>
      </c>
      <c r="J343" s="176"/>
      <c r="K343" s="177">
        <f>ROUND(E343*J343,2)</f>
        <v>0</v>
      </c>
      <c r="L343" s="177">
        <v>21</v>
      </c>
      <c r="M343" s="177">
        <f>G343*(1+L343/100)</f>
        <v>0</v>
      </c>
      <c r="N343" s="175">
        <v>0</v>
      </c>
      <c r="O343" s="175">
        <f>ROUND(E343*N343,2)</f>
        <v>0</v>
      </c>
      <c r="P343" s="175">
        <v>0</v>
      </c>
      <c r="Q343" s="175">
        <f>ROUND(E343*P343,2)</f>
        <v>0</v>
      </c>
      <c r="R343" s="177"/>
      <c r="S343" s="177" t="s">
        <v>1263</v>
      </c>
      <c r="T343" s="178" t="s">
        <v>1264</v>
      </c>
      <c r="U343" s="158">
        <v>0</v>
      </c>
      <c r="V343" s="158">
        <f>ROUND(E343*U343,2)</f>
        <v>0</v>
      </c>
      <c r="W343" s="158"/>
      <c r="X343" s="158" t="s">
        <v>1204</v>
      </c>
      <c r="Y343" s="158" t="s">
        <v>283</v>
      </c>
      <c r="Z343" s="147"/>
      <c r="AA343" s="147"/>
      <c r="AB343" s="147"/>
      <c r="AC343" s="147"/>
      <c r="AD343" s="147"/>
      <c r="AE343" s="147"/>
      <c r="AF343" s="147"/>
      <c r="AG343" s="147" t="s">
        <v>1205</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189" t="s">
        <v>1268</v>
      </c>
      <c r="D344" s="160"/>
      <c r="E344" s="161"/>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89" t="s">
        <v>1251</v>
      </c>
      <c r="D345" s="160"/>
      <c r="E345" s="161">
        <v>3</v>
      </c>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288</v>
      </c>
      <c r="AH345" s="147">
        <v>5</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x14ac:dyDescent="0.2">
      <c r="A346" s="165" t="s">
        <v>275</v>
      </c>
      <c r="B346" s="166" t="s">
        <v>159</v>
      </c>
      <c r="C346" s="187" t="s">
        <v>161</v>
      </c>
      <c r="D346" s="167"/>
      <c r="E346" s="168"/>
      <c r="F346" s="169"/>
      <c r="G346" s="169">
        <f>SUMIF(AG347:AG539,"&lt;&gt;NOR",G347:G539)</f>
        <v>0</v>
      </c>
      <c r="H346" s="169"/>
      <c r="I346" s="169">
        <f>SUM(I347:I539)</f>
        <v>0</v>
      </c>
      <c r="J346" s="169"/>
      <c r="K346" s="169">
        <f>SUM(K347:K539)</f>
        <v>0</v>
      </c>
      <c r="L346" s="169"/>
      <c r="M346" s="169">
        <f>SUM(M347:M539)</f>
        <v>0</v>
      </c>
      <c r="N346" s="168"/>
      <c r="O346" s="168">
        <f>SUM(O347:O539)</f>
        <v>95.27</v>
      </c>
      <c r="P346" s="168"/>
      <c r="Q346" s="168">
        <f>SUM(Q347:Q539)</f>
        <v>0</v>
      </c>
      <c r="R346" s="169"/>
      <c r="S346" s="169"/>
      <c r="T346" s="170"/>
      <c r="U346" s="164"/>
      <c r="V346" s="164">
        <f>SUM(V347:V539)</f>
        <v>822.11000000000013</v>
      </c>
      <c r="W346" s="164"/>
      <c r="X346" s="164"/>
      <c r="Y346" s="164"/>
      <c r="AG346" t="s">
        <v>276</v>
      </c>
    </row>
    <row r="347" spans="1:60" ht="22.5" outlineLevel="1" x14ac:dyDescent="0.2">
      <c r="A347" s="172">
        <v>38</v>
      </c>
      <c r="B347" s="173" t="s">
        <v>1269</v>
      </c>
      <c r="C347" s="188" t="s">
        <v>1270</v>
      </c>
      <c r="D347" s="174" t="s">
        <v>279</v>
      </c>
      <c r="E347" s="175">
        <v>19</v>
      </c>
      <c r="F347" s="176"/>
      <c r="G347" s="177">
        <f>ROUND(E347*F347,2)</f>
        <v>0</v>
      </c>
      <c r="H347" s="176"/>
      <c r="I347" s="177">
        <f>ROUND(E347*H347,2)</f>
        <v>0</v>
      </c>
      <c r="J347" s="176"/>
      <c r="K347" s="177">
        <f>ROUND(E347*J347,2)</f>
        <v>0</v>
      </c>
      <c r="L347" s="177">
        <v>21</v>
      </c>
      <c r="M347" s="177">
        <f>G347*(1+L347/100)</f>
        <v>0</v>
      </c>
      <c r="N347" s="175">
        <v>0</v>
      </c>
      <c r="O347" s="175">
        <f>ROUND(E347*N347,2)</f>
        <v>0</v>
      </c>
      <c r="P347" s="175">
        <v>0</v>
      </c>
      <c r="Q347" s="175">
        <f>ROUND(E347*P347,2)</f>
        <v>0</v>
      </c>
      <c r="R347" s="177" t="s">
        <v>1271</v>
      </c>
      <c r="S347" s="177" t="s">
        <v>281</v>
      </c>
      <c r="T347" s="178" t="s">
        <v>281</v>
      </c>
      <c r="U347" s="158">
        <v>0.52600000000000002</v>
      </c>
      <c r="V347" s="158">
        <f>ROUND(E347*U347,2)</f>
        <v>9.99</v>
      </c>
      <c r="W347" s="158"/>
      <c r="X347" s="158" t="s">
        <v>282</v>
      </c>
      <c r="Y347" s="158" t="s">
        <v>283</v>
      </c>
      <c r="Z347" s="147"/>
      <c r="AA347" s="147"/>
      <c r="AB347" s="147"/>
      <c r="AC347" s="147"/>
      <c r="AD347" s="147"/>
      <c r="AE347" s="147"/>
      <c r="AF347" s="147"/>
      <c r="AG347" s="147" t="s">
        <v>284</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2" x14ac:dyDescent="0.2">
      <c r="A348" s="154"/>
      <c r="B348" s="155"/>
      <c r="C348" s="189" t="s">
        <v>1272</v>
      </c>
      <c r="D348" s="160"/>
      <c r="E348" s="161"/>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288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89" t="s">
        <v>1273</v>
      </c>
      <c r="D349" s="160"/>
      <c r="E349" s="161"/>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89" t="s">
        <v>1274</v>
      </c>
      <c r="D350" s="160"/>
      <c r="E350" s="161">
        <v>19</v>
      </c>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72">
        <v>39</v>
      </c>
      <c r="B351" s="173" t="s">
        <v>1275</v>
      </c>
      <c r="C351" s="188" t="s">
        <v>1276</v>
      </c>
      <c r="D351" s="174" t="s">
        <v>279</v>
      </c>
      <c r="E351" s="175">
        <v>143.761</v>
      </c>
      <c r="F351" s="176"/>
      <c r="G351" s="177">
        <f>ROUND(E351*F351,2)</f>
        <v>0</v>
      </c>
      <c r="H351" s="176"/>
      <c r="I351" s="177">
        <f>ROUND(E351*H351,2)</f>
        <v>0</v>
      </c>
      <c r="J351" s="176"/>
      <c r="K351" s="177">
        <f>ROUND(E351*J351,2)</f>
        <v>0</v>
      </c>
      <c r="L351" s="177">
        <v>21</v>
      </c>
      <c r="M351" s="177">
        <f>G351*(1+L351/100)</f>
        <v>0</v>
      </c>
      <c r="N351" s="175">
        <v>6.0899999999999999E-3</v>
      </c>
      <c r="O351" s="175">
        <f>ROUND(E351*N351,2)</f>
        <v>0.88</v>
      </c>
      <c r="P351" s="175">
        <v>0</v>
      </c>
      <c r="Q351" s="175">
        <f>ROUND(E351*P351,2)</f>
        <v>0</v>
      </c>
      <c r="R351" s="177" t="s">
        <v>1271</v>
      </c>
      <c r="S351" s="177" t="s">
        <v>281</v>
      </c>
      <c r="T351" s="178" t="s">
        <v>281</v>
      </c>
      <c r="U351" s="158">
        <v>0.98</v>
      </c>
      <c r="V351" s="158">
        <f>ROUND(E351*U351,2)</f>
        <v>140.88999999999999</v>
      </c>
      <c r="W351" s="158"/>
      <c r="X351" s="158" t="s">
        <v>282</v>
      </c>
      <c r="Y351" s="158" t="s">
        <v>283</v>
      </c>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2" x14ac:dyDescent="0.2">
      <c r="A352" s="154"/>
      <c r="B352" s="155"/>
      <c r="C352" s="259" t="s">
        <v>1277</v>
      </c>
      <c r="D352" s="260"/>
      <c r="E352" s="260"/>
      <c r="F352" s="260"/>
      <c r="G352" s="260"/>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286</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57" t="s">
        <v>1278</v>
      </c>
      <c r="D353" s="258"/>
      <c r="E353" s="258"/>
      <c r="F353" s="258"/>
      <c r="G353" s="2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618</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89" t="s">
        <v>1279</v>
      </c>
      <c r="D354" s="160"/>
      <c r="E354" s="161"/>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9" t="s">
        <v>1280</v>
      </c>
      <c r="D355" s="160"/>
      <c r="E355" s="161">
        <v>143.761</v>
      </c>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288</v>
      </c>
      <c r="AH355" s="147">
        <v>5</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1" x14ac:dyDescent="0.2">
      <c r="A356" s="172">
        <v>40</v>
      </c>
      <c r="B356" s="173" t="s">
        <v>1281</v>
      </c>
      <c r="C356" s="188" t="s">
        <v>1282</v>
      </c>
      <c r="D356" s="174" t="s">
        <v>436</v>
      </c>
      <c r="E356" s="175">
        <v>1.2538800000000001</v>
      </c>
      <c r="F356" s="176"/>
      <c r="G356" s="177">
        <f>ROUND(E356*F356,2)</f>
        <v>0</v>
      </c>
      <c r="H356" s="176"/>
      <c r="I356" s="177">
        <f>ROUND(E356*H356,2)</f>
        <v>0</v>
      </c>
      <c r="J356" s="176"/>
      <c r="K356" s="177">
        <f>ROUND(E356*J356,2)</f>
        <v>0</v>
      </c>
      <c r="L356" s="177">
        <v>21</v>
      </c>
      <c r="M356" s="177">
        <f>G356*(1+L356/100)</f>
        <v>0</v>
      </c>
      <c r="N356" s="175">
        <v>1.4428799999999999</v>
      </c>
      <c r="O356" s="175">
        <f>ROUND(E356*N356,2)</f>
        <v>1.81</v>
      </c>
      <c r="P356" s="175">
        <v>0</v>
      </c>
      <c r="Q356" s="175">
        <f>ROUND(E356*P356,2)</f>
        <v>0</v>
      </c>
      <c r="R356" s="177" t="s">
        <v>1271</v>
      </c>
      <c r="S356" s="177" t="s">
        <v>281</v>
      </c>
      <c r="T356" s="178" t="s">
        <v>281</v>
      </c>
      <c r="U356" s="158">
        <v>33.33</v>
      </c>
      <c r="V356" s="158">
        <f>ROUND(E356*U356,2)</f>
        <v>41.79</v>
      </c>
      <c r="W356" s="158"/>
      <c r="X356" s="158" t="s">
        <v>282</v>
      </c>
      <c r="Y356" s="158" t="s">
        <v>283</v>
      </c>
      <c r="Z356" s="147"/>
      <c r="AA356" s="147"/>
      <c r="AB356" s="147"/>
      <c r="AC356" s="147"/>
      <c r="AD356" s="147"/>
      <c r="AE356" s="147"/>
      <c r="AF356" s="147"/>
      <c r="AG356" s="147" t="s">
        <v>284</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2" x14ac:dyDescent="0.2">
      <c r="A357" s="154"/>
      <c r="B357" s="155"/>
      <c r="C357" s="259" t="s">
        <v>1283</v>
      </c>
      <c r="D357" s="260"/>
      <c r="E357" s="260"/>
      <c r="F357" s="260"/>
      <c r="G357" s="260"/>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286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2" x14ac:dyDescent="0.2">
      <c r="A358" s="154"/>
      <c r="B358" s="155"/>
      <c r="C358" s="189" t="s">
        <v>1284</v>
      </c>
      <c r="D358" s="160"/>
      <c r="E358" s="161"/>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288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89" t="s">
        <v>1285</v>
      </c>
      <c r="D359" s="160"/>
      <c r="E359" s="161">
        <v>1.2538800000000001</v>
      </c>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288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33.75" outlineLevel="1" x14ac:dyDescent="0.2">
      <c r="A360" s="172">
        <v>41</v>
      </c>
      <c r="B360" s="173" t="s">
        <v>1286</v>
      </c>
      <c r="C360" s="188" t="s">
        <v>1287</v>
      </c>
      <c r="D360" s="174" t="s">
        <v>296</v>
      </c>
      <c r="E360" s="175">
        <v>24.823889999999999</v>
      </c>
      <c r="F360" s="176"/>
      <c r="G360" s="177">
        <f>ROUND(E360*F360,2)</f>
        <v>0</v>
      </c>
      <c r="H360" s="176"/>
      <c r="I360" s="177">
        <f>ROUND(E360*H360,2)</f>
        <v>0</v>
      </c>
      <c r="J360" s="176"/>
      <c r="K360" s="177">
        <f>ROUND(E360*J360,2)</f>
        <v>0</v>
      </c>
      <c r="L360" s="177">
        <v>21</v>
      </c>
      <c r="M360" s="177">
        <f>G360*(1+L360/100)</f>
        <v>0</v>
      </c>
      <c r="N360" s="175">
        <v>2.5251399999999999</v>
      </c>
      <c r="O360" s="175">
        <f>ROUND(E360*N360,2)</f>
        <v>62.68</v>
      </c>
      <c r="P360" s="175">
        <v>0</v>
      </c>
      <c r="Q360" s="175">
        <f>ROUND(E360*P360,2)</f>
        <v>0</v>
      </c>
      <c r="R360" s="177" t="s">
        <v>1012</v>
      </c>
      <c r="S360" s="177" t="s">
        <v>281</v>
      </c>
      <c r="T360" s="178" t="s">
        <v>281</v>
      </c>
      <c r="U360" s="158">
        <v>0.98699999999999999</v>
      </c>
      <c r="V360" s="158">
        <f>ROUND(E360*U360,2)</f>
        <v>24.5</v>
      </c>
      <c r="W360" s="158"/>
      <c r="X360" s="158" t="s">
        <v>282</v>
      </c>
      <c r="Y360" s="158" t="s">
        <v>283</v>
      </c>
      <c r="Z360" s="147"/>
      <c r="AA360" s="147"/>
      <c r="AB360" s="147"/>
      <c r="AC360" s="147"/>
      <c r="AD360" s="147"/>
      <c r="AE360" s="147"/>
      <c r="AF360" s="147"/>
      <c r="AG360" s="147" t="s">
        <v>284</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2" x14ac:dyDescent="0.2">
      <c r="A361" s="154"/>
      <c r="B361" s="155"/>
      <c r="C361" s="189" t="s">
        <v>1288</v>
      </c>
      <c r="D361" s="160"/>
      <c r="E361" s="161"/>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89" t="s">
        <v>439</v>
      </c>
      <c r="D362" s="160"/>
      <c r="E362" s="161"/>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9" t="s">
        <v>439</v>
      </c>
      <c r="D363" s="160"/>
      <c r="E363" s="161"/>
      <c r="F363" s="158"/>
      <c r="G363" s="158"/>
      <c r="H363" s="158"/>
      <c r="I363" s="158"/>
      <c r="J363" s="158"/>
      <c r="K363" s="158"/>
      <c r="L363" s="158"/>
      <c r="M363" s="158"/>
      <c r="N363" s="157"/>
      <c r="O363" s="157"/>
      <c r="P363" s="157"/>
      <c r="Q363" s="157"/>
      <c r="R363" s="158"/>
      <c r="S363" s="158"/>
      <c r="T363" s="158"/>
      <c r="U363" s="158"/>
      <c r="V363" s="158"/>
      <c r="W363" s="158"/>
      <c r="X363" s="158"/>
      <c r="Y363" s="158"/>
      <c r="Z363" s="147"/>
      <c r="AA363" s="147"/>
      <c r="AB363" s="147"/>
      <c r="AC363" s="147"/>
      <c r="AD363" s="147"/>
      <c r="AE363" s="147"/>
      <c r="AF363" s="147"/>
      <c r="AG363" s="147" t="s">
        <v>288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9" t="s">
        <v>1289</v>
      </c>
      <c r="D364" s="160"/>
      <c r="E364" s="161">
        <v>1.8626</v>
      </c>
      <c r="F364" s="158"/>
      <c r="G364" s="158"/>
      <c r="H364" s="158"/>
      <c r="I364" s="158"/>
      <c r="J364" s="158"/>
      <c r="K364" s="158"/>
      <c r="L364" s="158"/>
      <c r="M364" s="158"/>
      <c r="N364" s="157"/>
      <c r="O364" s="157"/>
      <c r="P364" s="157"/>
      <c r="Q364" s="157"/>
      <c r="R364" s="158"/>
      <c r="S364" s="158"/>
      <c r="T364" s="158"/>
      <c r="U364" s="158"/>
      <c r="V364" s="158"/>
      <c r="W364" s="158"/>
      <c r="X364" s="158"/>
      <c r="Y364" s="158"/>
      <c r="Z364" s="147"/>
      <c r="AA364" s="147"/>
      <c r="AB364" s="147"/>
      <c r="AC364" s="147"/>
      <c r="AD364" s="147"/>
      <c r="AE364" s="147"/>
      <c r="AF364" s="147"/>
      <c r="AG364" s="147" t="s">
        <v>288</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9" t="s">
        <v>1290</v>
      </c>
      <c r="D365" s="160"/>
      <c r="E365" s="161">
        <v>7.5232900000000003</v>
      </c>
      <c r="F365" s="158"/>
      <c r="G365" s="158"/>
      <c r="H365" s="158"/>
      <c r="I365" s="158"/>
      <c r="J365" s="158"/>
      <c r="K365" s="158"/>
      <c r="L365" s="158"/>
      <c r="M365" s="158"/>
      <c r="N365" s="157"/>
      <c r="O365" s="157"/>
      <c r="P365" s="157"/>
      <c r="Q365" s="157"/>
      <c r="R365" s="158"/>
      <c r="S365" s="158"/>
      <c r="T365" s="158"/>
      <c r="U365" s="158"/>
      <c r="V365" s="158"/>
      <c r="W365" s="158"/>
      <c r="X365" s="158"/>
      <c r="Y365" s="158"/>
      <c r="Z365" s="147"/>
      <c r="AA365" s="147"/>
      <c r="AB365" s="147"/>
      <c r="AC365" s="147"/>
      <c r="AD365" s="147"/>
      <c r="AE365" s="147"/>
      <c r="AF365" s="147"/>
      <c r="AG365" s="147" t="s">
        <v>288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89" t="s">
        <v>1291</v>
      </c>
      <c r="D366" s="160"/>
      <c r="E366" s="161">
        <v>4.6879999999999997</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89" t="s">
        <v>1292</v>
      </c>
      <c r="D367" s="160"/>
      <c r="E367" s="161"/>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288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89" t="s">
        <v>1293</v>
      </c>
      <c r="D368" s="160"/>
      <c r="E368" s="161">
        <v>10.75</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72">
        <v>42</v>
      </c>
      <c r="B369" s="173" t="s">
        <v>1294</v>
      </c>
      <c r="C369" s="188" t="s">
        <v>1295</v>
      </c>
      <c r="D369" s="174" t="s">
        <v>279</v>
      </c>
      <c r="E369" s="175">
        <v>140.73885000000001</v>
      </c>
      <c r="F369" s="176"/>
      <c r="G369" s="177">
        <f>ROUND(E369*F369,2)</f>
        <v>0</v>
      </c>
      <c r="H369" s="176"/>
      <c r="I369" s="177">
        <f>ROUND(E369*H369,2)</f>
        <v>0</v>
      </c>
      <c r="J369" s="176"/>
      <c r="K369" s="177">
        <f>ROUND(E369*J369,2)</f>
        <v>0</v>
      </c>
      <c r="L369" s="177">
        <v>21</v>
      </c>
      <c r="M369" s="177">
        <f>G369*(1+L369/100)</f>
        <v>0</v>
      </c>
      <c r="N369" s="175">
        <v>3.3910000000000003E-2</v>
      </c>
      <c r="O369" s="175">
        <f>ROUND(E369*N369,2)</f>
        <v>4.7699999999999996</v>
      </c>
      <c r="P369" s="175">
        <v>0</v>
      </c>
      <c r="Q369" s="175">
        <f>ROUND(E369*P369,2)</f>
        <v>0</v>
      </c>
      <c r="R369" s="177" t="s">
        <v>1012</v>
      </c>
      <c r="S369" s="177" t="s">
        <v>281</v>
      </c>
      <c r="T369" s="178" t="s">
        <v>281</v>
      </c>
      <c r="U369" s="158">
        <v>0.79100000000000004</v>
      </c>
      <c r="V369" s="158">
        <f>ROUND(E369*U369,2)</f>
        <v>111.32</v>
      </c>
      <c r="W369" s="158"/>
      <c r="X369" s="158" t="s">
        <v>282</v>
      </c>
      <c r="Y369" s="158" t="s">
        <v>283</v>
      </c>
      <c r="Z369" s="147"/>
      <c r="AA369" s="147"/>
      <c r="AB369" s="147"/>
      <c r="AC369" s="147"/>
      <c r="AD369" s="147"/>
      <c r="AE369" s="147"/>
      <c r="AF369" s="147"/>
      <c r="AG369" s="147" t="s">
        <v>284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259" t="s">
        <v>1296</v>
      </c>
      <c r="D370" s="260"/>
      <c r="E370" s="260"/>
      <c r="F370" s="260"/>
      <c r="G370" s="260"/>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286</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2" x14ac:dyDescent="0.2">
      <c r="A371" s="154"/>
      <c r="B371" s="155"/>
      <c r="C371" s="189" t="s">
        <v>1297</v>
      </c>
      <c r="D371" s="160"/>
      <c r="E371" s="161"/>
      <c r="F371" s="158"/>
      <c r="G371" s="158"/>
      <c r="H371" s="158"/>
      <c r="I371" s="158"/>
      <c r="J371" s="158"/>
      <c r="K371" s="158"/>
      <c r="L371" s="158"/>
      <c r="M371" s="158"/>
      <c r="N371" s="157"/>
      <c r="O371" s="157"/>
      <c r="P371" s="157"/>
      <c r="Q371" s="157"/>
      <c r="R371" s="158"/>
      <c r="S371" s="158"/>
      <c r="T371" s="158"/>
      <c r="U371" s="158"/>
      <c r="V371" s="158"/>
      <c r="W371" s="158"/>
      <c r="X371" s="158"/>
      <c r="Y371" s="158"/>
      <c r="Z371" s="147"/>
      <c r="AA371" s="147"/>
      <c r="AB371" s="147"/>
      <c r="AC371" s="147"/>
      <c r="AD371" s="147"/>
      <c r="AE371" s="147"/>
      <c r="AF371" s="147"/>
      <c r="AG371" s="147" t="s">
        <v>288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89" t="s">
        <v>439</v>
      </c>
      <c r="D372" s="160"/>
      <c r="E372" s="161"/>
      <c r="F372" s="158"/>
      <c r="G372" s="158"/>
      <c r="H372" s="158"/>
      <c r="I372" s="158"/>
      <c r="J372" s="158"/>
      <c r="K372" s="158"/>
      <c r="L372" s="158"/>
      <c r="M372" s="158"/>
      <c r="N372" s="157"/>
      <c r="O372" s="157"/>
      <c r="P372" s="157"/>
      <c r="Q372" s="157"/>
      <c r="R372" s="158"/>
      <c r="S372" s="158"/>
      <c r="T372" s="158"/>
      <c r="U372" s="158"/>
      <c r="V372" s="158"/>
      <c r="W372" s="158"/>
      <c r="X372" s="158"/>
      <c r="Y372" s="158"/>
      <c r="Z372" s="147"/>
      <c r="AA372" s="147"/>
      <c r="AB372" s="147"/>
      <c r="AC372" s="147"/>
      <c r="AD372" s="147"/>
      <c r="AE372" s="147"/>
      <c r="AF372" s="147"/>
      <c r="AG372" s="147" t="s">
        <v>288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89" t="s">
        <v>1298</v>
      </c>
      <c r="D373" s="160"/>
      <c r="E373" s="161">
        <v>18.626000000000001</v>
      </c>
      <c r="F373" s="158"/>
      <c r="G373" s="158"/>
      <c r="H373" s="158"/>
      <c r="I373" s="158"/>
      <c r="J373" s="158"/>
      <c r="K373" s="158"/>
      <c r="L373" s="158"/>
      <c r="M373" s="158"/>
      <c r="N373" s="157"/>
      <c r="O373" s="157"/>
      <c r="P373" s="157"/>
      <c r="Q373" s="157"/>
      <c r="R373" s="158"/>
      <c r="S373" s="158"/>
      <c r="T373" s="158"/>
      <c r="U373" s="158"/>
      <c r="V373" s="158"/>
      <c r="W373" s="158"/>
      <c r="X373" s="158"/>
      <c r="Y373" s="158"/>
      <c r="Z373" s="147"/>
      <c r="AA373" s="147"/>
      <c r="AB373" s="147"/>
      <c r="AC373" s="147"/>
      <c r="AD373" s="147"/>
      <c r="AE373" s="147"/>
      <c r="AF373" s="147"/>
      <c r="AG373" s="147" t="s">
        <v>288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3" x14ac:dyDescent="0.2">
      <c r="A374" s="154"/>
      <c r="B374" s="155"/>
      <c r="C374" s="189" t="s">
        <v>1299</v>
      </c>
      <c r="D374" s="160"/>
      <c r="E374" s="161">
        <v>75.232849999999999</v>
      </c>
      <c r="F374" s="158"/>
      <c r="G374" s="158"/>
      <c r="H374" s="158"/>
      <c r="I374" s="158"/>
      <c r="J374" s="158"/>
      <c r="K374" s="158"/>
      <c r="L374" s="158"/>
      <c r="M374" s="158"/>
      <c r="N374" s="157"/>
      <c r="O374" s="157"/>
      <c r="P374" s="157"/>
      <c r="Q374" s="157"/>
      <c r="R374" s="158"/>
      <c r="S374" s="158"/>
      <c r="T374" s="158"/>
      <c r="U374" s="158"/>
      <c r="V374" s="158"/>
      <c r="W374" s="158"/>
      <c r="X374" s="158"/>
      <c r="Y374" s="158"/>
      <c r="Z374" s="147"/>
      <c r="AA374" s="147"/>
      <c r="AB374" s="147"/>
      <c r="AC374" s="147"/>
      <c r="AD374" s="147"/>
      <c r="AE374" s="147"/>
      <c r="AF374" s="147"/>
      <c r="AG374" s="147" t="s">
        <v>288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3" x14ac:dyDescent="0.2">
      <c r="A375" s="154"/>
      <c r="B375" s="155"/>
      <c r="C375" s="189" t="s">
        <v>1300</v>
      </c>
      <c r="D375" s="160"/>
      <c r="E375" s="161">
        <v>46.88</v>
      </c>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288</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ht="22.5" outlineLevel="1" x14ac:dyDescent="0.2">
      <c r="A376" s="172">
        <v>43</v>
      </c>
      <c r="B376" s="173" t="s">
        <v>1301</v>
      </c>
      <c r="C376" s="188" t="s">
        <v>1302</v>
      </c>
      <c r="D376" s="174" t="s">
        <v>279</v>
      </c>
      <c r="E376" s="175">
        <v>140.73885000000001</v>
      </c>
      <c r="F376" s="176"/>
      <c r="G376" s="177">
        <f>ROUND(E376*F376,2)</f>
        <v>0</v>
      </c>
      <c r="H376" s="176"/>
      <c r="I376" s="177">
        <f>ROUND(E376*H376,2)</f>
        <v>0</v>
      </c>
      <c r="J376" s="176"/>
      <c r="K376" s="177">
        <f>ROUND(E376*J376,2)</f>
        <v>0</v>
      </c>
      <c r="L376" s="177">
        <v>21</v>
      </c>
      <c r="M376" s="177">
        <f>G376*(1+L376/100)</f>
        <v>0</v>
      </c>
      <c r="N376" s="175">
        <v>0</v>
      </c>
      <c r="O376" s="175">
        <f>ROUND(E376*N376,2)</f>
        <v>0</v>
      </c>
      <c r="P376" s="175">
        <v>0</v>
      </c>
      <c r="Q376" s="175">
        <f>ROUND(E376*P376,2)</f>
        <v>0</v>
      </c>
      <c r="R376" s="177" t="s">
        <v>1012</v>
      </c>
      <c r="S376" s="177" t="s">
        <v>281</v>
      </c>
      <c r="T376" s="178" t="s">
        <v>281</v>
      </c>
      <c r="U376" s="158">
        <v>0.39600000000000002</v>
      </c>
      <c r="V376" s="158">
        <f>ROUND(E376*U376,2)</f>
        <v>55.73</v>
      </c>
      <c r="W376" s="158"/>
      <c r="X376" s="158" t="s">
        <v>282</v>
      </c>
      <c r="Y376" s="158" t="s">
        <v>283</v>
      </c>
      <c r="Z376" s="147"/>
      <c r="AA376" s="147"/>
      <c r="AB376" s="147"/>
      <c r="AC376" s="147"/>
      <c r="AD376" s="147"/>
      <c r="AE376" s="147"/>
      <c r="AF376" s="147"/>
      <c r="AG376" s="147" t="s">
        <v>284</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2" x14ac:dyDescent="0.2">
      <c r="A377" s="154"/>
      <c r="B377" s="155"/>
      <c r="C377" s="259" t="s">
        <v>1296</v>
      </c>
      <c r="D377" s="260"/>
      <c r="E377" s="260"/>
      <c r="F377" s="260"/>
      <c r="G377" s="260"/>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286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89" t="s">
        <v>1297</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58"/>
      <c r="Z378" s="147"/>
      <c r="AA378" s="147"/>
      <c r="AB378" s="147"/>
      <c r="AC378" s="147"/>
      <c r="AD378" s="147"/>
      <c r="AE378" s="147"/>
      <c r="AF378" s="147"/>
      <c r="AG378" s="147" t="s">
        <v>288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89" t="s">
        <v>439</v>
      </c>
      <c r="D379" s="160"/>
      <c r="E379" s="161"/>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288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89" t="s">
        <v>1303</v>
      </c>
      <c r="D380" s="160"/>
      <c r="E380" s="161">
        <v>140.73885000000001</v>
      </c>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288</v>
      </c>
      <c r="AH380" s="147">
        <v>5</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72">
        <v>44</v>
      </c>
      <c r="B381" s="173" t="s">
        <v>1304</v>
      </c>
      <c r="C381" s="188" t="s">
        <v>1305</v>
      </c>
      <c r="D381" s="174" t="s">
        <v>279</v>
      </c>
      <c r="E381" s="175">
        <v>215</v>
      </c>
      <c r="F381" s="176"/>
      <c r="G381" s="177">
        <f>ROUND(E381*F381,2)</f>
        <v>0</v>
      </c>
      <c r="H381" s="176"/>
      <c r="I381" s="177">
        <f>ROUND(E381*H381,2)</f>
        <v>0</v>
      </c>
      <c r="J381" s="176"/>
      <c r="K381" s="177">
        <f>ROUND(E381*J381,2)</f>
        <v>0</v>
      </c>
      <c r="L381" s="177">
        <v>21</v>
      </c>
      <c r="M381" s="177">
        <f>G381*(1+L381/100)</f>
        <v>0</v>
      </c>
      <c r="N381" s="175">
        <v>2.2699999999999999E-3</v>
      </c>
      <c r="O381" s="175">
        <f>ROUND(E381*N381,2)</f>
        <v>0.49</v>
      </c>
      <c r="P381" s="175">
        <v>0</v>
      </c>
      <c r="Q381" s="175">
        <f>ROUND(E381*P381,2)</f>
        <v>0</v>
      </c>
      <c r="R381" s="177" t="s">
        <v>1012</v>
      </c>
      <c r="S381" s="177" t="s">
        <v>281</v>
      </c>
      <c r="T381" s="178" t="s">
        <v>281</v>
      </c>
      <c r="U381" s="158">
        <v>0.38600000000000001</v>
      </c>
      <c r="V381" s="158">
        <f>ROUND(E381*U381,2)</f>
        <v>82.99</v>
      </c>
      <c r="W381" s="158"/>
      <c r="X381" s="158" t="s">
        <v>282</v>
      </c>
      <c r="Y381" s="158" t="s">
        <v>283</v>
      </c>
      <c r="Z381" s="147"/>
      <c r="AA381" s="147"/>
      <c r="AB381" s="147"/>
      <c r="AC381" s="147"/>
      <c r="AD381" s="147"/>
      <c r="AE381" s="147"/>
      <c r="AF381" s="147"/>
      <c r="AG381" s="147" t="s">
        <v>284</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2" x14ac:dyDescent="0.2">
      <c r="A382" s="154"/>
      <c r="B382" s="155"/>
      <c r="C382" s="259" t="s">
        <v>1306</v>
      </c>
      <c r="D382" s="260"/>
      <c r="E382" s="260"/>
      <c r="F382" s="260"/>
      <c r="G382" s="260"/>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286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79" t="str">
        <f>C382</f>
        <v>výšky do 4 m se zesílením dna bednění podle hodnoty zatížení betonovou směsí a výztuží. Bez pomocného lešení.</v>
      </c>
      <c r="BB382" s="147"/>
      <c r="BC382" s="147"/>
      <c r="BD382" s="147"/>
      <c r="BE382" s="147"/>
      <c r="BF382" s="147"/>
      <c r="BG382" s="147"/>
      <c r="BH382" s="147"/>
    </row>
    <row r="383" spans="1:60" outlineLevel="2" x14ac:dyDescent="0.2">
      <c r="A383" s="154"/>
      <c r="B383" s="155"/>
      <c r="C383" s="189" t="s">
        <v>1307</v>
      </c>
      <c r="D383" s="160"/>
      <c r="E383" s="161"/>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288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89" t="s">
        <v>1292</v>
      </c>
      <c r="D384" s="160"/>
      <c r="E384" s="161"/>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288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89" t="s">
        <v>1308</v>
      </c>
      <c r="D385" s="160"/>
      <c r="E385" s="161">
        <v>215</v>
      </c>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288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72">
        <v>45</v>
      </c>
      <c r="B386" s="173" t="s">
        <v>1309</v>
      </c>
      <c r="C386" s="188" t="s">
        <v>1310</v>
      </c>
      <c r="D386" s="174" t="s">
        <v>279</v>
      </c>
      <c r="E386" s="175">
        <v>215</v>
      </c>
      <c r="F386" s="176"/>
      <c r="G386" s="177">
        <f>ROUND(E386*F386,2)</f>
        <v>0</v>
      </c>
      <c r="H386" s="176"/>
      <c r="I386" s="177">
        <f>ROUND(E386*H386,2)</f>
        <v>0</v>
      </c>
      <c r="J386" s="176"/>
      <c r="K386" s="177">
        <f>ROUND(E386*J386,2)</f>
        <v>0</v>
      </c>
      <c r="L386" s="177">
        <v>21</v>
      </c>
      <c r="M386" s="177">
        <f>G386*(1+L386/100)</f>
        <v>0</v>
      </c>
      <c r="N386" s="175">
        <v>0</v>
      </c>
      <c r="O386" s="175">
        <f>ROUND(E386*N386,2)</f>
        <v>0</v>
      </c>
      <c r="P386" s="175">
        <v>0</v>
      </c>
      <c r="Q386" s="175">
        <f>ROUND(E386*P386,2)</f>
        <v>0</v>
      </c>
      <c r="R386" s="177" t="s">
        <v>1012</v>
      </c>
      <c r="S386" s="177" t="s">
        <v>281</v>
      </c>
      <c r="T386" s="178" t="s">
        <v>281</v>
      </c>
      <c r="U386" s="158">
        <v>0.13</v>
      </c>
      <c r="V386" s="158">
        <f>ROUND(E386*U386,2)</f>
        <v>27.95</v>
      </c>
      <c r="W386" s="158"/>
      <c r="X386" s="158" t="s">
        <v>282</v>
      </c>
      <c r="Y386" s="158" t="s">
        <v>283</v>
      </c>
      <c r="Z386" s="147"/>
      <c r="AA386" s="147"/>
      <c r="AB386" s="147"/>
      <c r="AC386" s="147"/>
      <c r="AD386" s="147"/>
      <c r="AE386" s="147"/>
      <c r="AF386" s="147"/>
      <c r="AG386" s="147" t="s">
        <v>284</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
      <c r="A387" s="154"/>
      <c r="B387" s="155"/>
      <c r="C387" s="259" t="s">
        <v>1306</v>
      </c>
      <c r="D387" s="260"/>
      <c r="E387" s="260"/>
      <c r="F387" s="260"/>
      <c r="G387" s="260"/>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286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79" t="str">
        <f>C387</f>
        <v>výšky do 4 m se zesílením dna bednění podle hodnoty zatížení betonovou směsí a výztuží. Bez pomocného lešení.</v>
      </c>
      <c r="BB387" s="147"/>
      <c r="BC387" s="147"/>
      <c r="BD387" s="147"/>
      <c r="BE387" s="147"/>
      <c r="BF387" s="147"/>
      <c r="BG387" s="147"/>
      <c r="BH387" s="147"/>
    </row>
    <row r="388" spans="1:60" outlineLevel="2" x14ac:dyDescent="0.2">
      <c r="A388" s="154"/>
      <c r="B388" s="155"/>
      <c r="C388" s="189" t="s">
        <v>1311</v>
      </c>
      <c r="D388" s="160"/>
      <c r="E388" s="161"/>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89" t="s">
        <v>1292</v>
      </c>
      <c r="D389" s="160"/>
      <c r="E389" s="161"/>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288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89" t="s">
        <v>1312</v>
      </c>
      <c r="D390" s="160"/>
      <c r="E390" s="161">
        <v>215</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288</v>
      </c>
      <c r="AH390" s="147">
        <v>5</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72">
        <v>46</v>
      </c>
      <c r="B391" s="173" t="s">
        <v>1313</v>
      </c>
      <c r="C391" s="188" t="s">
        <v>1314</v>
      </c>
      <c r="D391" s="174" t="s">
        <v>436</v>
      </c>
      <c r="E391" s="175">
        <v>0.87870000000000004</v>
      </c>
      <c r="F391" s="176"/>
      <c r="G391" s="177">
        <f>ROUND(E391*F391,2)</f>
        <v>0</v>
      </c>
      <c r="H391" s="176"/>
      <c r="I391" s="177">
        <f>ROUND(E391*H391,2)</f>
        <v>0</v>
      </c>
      <c r="J391" s="176"/>
      <c r="K391" s="177">
        <f>ROUND(E391*J391,2)</f>
        <v>0</v>
      </c>
      <c r="L391" s="177">
        <v>21</v>
      </c>
      <c r="M391" s="177">
        <f>G391*(1+L391/100)</f>
        <v>0</v>
      </c>
      <c r="N391" s="175">
        <v>1.1047400000000001</v>
      </c>
      <c r="O391" s="175">
        <f>ROUND(E391*N391,2)</f>
        <v>0.97</v>
      </c>
      <c r="P391" s="175">
        <v>0</v>
      </c>
      <c r="Q391" s="175">
        <f>ROUND(E391*P391,2)</f>
        <v>0</v>
      </c>
      <c r="R391" s="177" t="s">
        <v>1012</v>
      </c>
      <c r="S391" s="177" t="s">
        <v>281</v>
      </c>
      <c r="T391" s="178" t="s">
        <v>281</v>
      </c>
      <c r="U391" s="158">
        <v>15.211</v>
      </c>
      <c r="V391" s="158">
        <f>ROUND(E391*U391,2)</f>
        <v>13.37</v>
      </c>
      <c r="W391" s="158"/>
      <c r="X391" s="158" t="s">
        <v>282</v>
      </c>
      <c r="Y391" s="158" t="s">
        <v>283</v>
      </c>
      <c r="Z391" s="147"/>
      <c r="AA391" s="147"/>
      <c r="AB391" s="147"/>
      <c r="AC391" s="147"/>
      <c r="AD391" s="147"/>
      <c r="AE391" s="147"/>
      <c r="AF391" s="147"/>
      <c r="AG391" s="147" t="s">
        <v>284</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ht="33.75" outlineLevel="2" x14ac:dyDescent="0.2">
      <c r="A392" s="154"/>
      <c r="B392" s="155"/>
      <c r="C392" s="259" t="s">
        <v>1315</v>
      </c>
      <c r="D392" s="260"/>
      <c r="E392" s="260"/>
      <c r="F392" s="260"/>
      <c r="G392" s="260"/>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286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79" t="str">
        <f>C392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92" s="147"/>
      <c r="BC392" s="147"/>
      <c r="BD392" s="147"/>
      <c r="BE392" s="147"/>
      <c r="BF392" s="147"/>
      <c r="BG392" s="147"/>
      <c r="BH392" s="147"/>
    </row>
    <row r="393" spans="1:60" outlineLevel="2" x14ac:dyDescent="0.2">
      <c r="A393" s="154"/>
      <c r="B393" s="155"/>
      <c r="C393" s="189" t="s">
        <v>1316</v>
      </c>
      <c r="D393" s="160"/>
      <c r="E393" s="161"/>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89" t="s">
        <v>1292</v>
      </c>
      <c r="D394" s="160"/>
      <c r="E394" s="161"/>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3" x14ac:dyDescent="0.2">
      <c r="A395" s="154"/>
      <c r="B395" s="155"/>
      <c r="C395" s="189" t="s">
        <v>1317</v>
      </c>
      <c r="D395" s="160"/>
      <c r="E395" s="161">
        <v>0.87870000000000004</v>
      </c>
      <c r="F395" s="158"/>
      <c r="G395" s="158"/>
      <c r="H395" s="158"/>
      <c r="I395" s="158"/>
      <c r="J395" s="158"/>
      <c r="K395" s="158"/>
      <c r="L395" s="158"/>
      <c r="M395" s="158"/>
      <c r="N395" s="157"/>
      <c r="O395" s="157"/>
      <c r="P395" s="157"/>
      <c r="Q395" s="157"/>
      <c r="R395" s="158"/>
      <c r="S395" s="158"/>
      <c r="T395" s="158"/>
      <c r="U395" s="158"/>
      <c r="V395" s="158"/>
      <c r="W395" s="158"/>
      <c r="X395" s="158"/>
      <c r="Y395" s="158"/>
      <c r="Z395" s="147"/>
      <c r="AA395" s="147"/>
      <c r="AB395" s="147"/>
      <c r="AC395" s="147"/>
      <c r="AD395" s="147"/>
      <c r="AE395" s="147"/>
      <c r="AF395" s="147"/>
      <c r="AG395" s="147" t="s">
        <v>288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72">
        <v>47</v>
      </c>
      <c r="B396" s="173" t="s">
        <v>1318</v>
      </c>
      <c r="C396" s="188" t="s">
        <v>1319</v>
      </c>
      <c r="D396" s="174" t="s">
        <v>436</v>
      </c>
      <c r="E396" s="175">
        <v>1.85826</v>
      </c>
      <c r="F396" s="176"/>
      <c r="G396" s="177">
        <f>ROUND(E396*F396,2)</f>
        <v>0</v>
      </c>
      <c r="H396" s="176"/>
      <c r="I396" s="177">
        <f>ROUND(E396*H396,2)</f>
        <v>0</v>
      </c>
      <c r="J396" s="176"/>
      <c r="K396" s="177">
        <f>ROUND(E396*J396,2)</f>
        <v>0</v>
      </c>
      <c r="L396" s="177">
        <v>21</v>
      </c>
      <c r="M396" s="177">
        <f>G396*(1+L396/100)</f>
        <v>0</v>
      </c>
      <c r="N396" s="175">
        <v>1.0851</v>
      </c>
      <c r="O396" s="175">
        <f>ROUND(E396*N396,2)</f>
        <v>2.02</v>
      </c>
      <c r="P396" s="175">
        <v>0</v>
      </c>
      <c r="Q396" s="175">
        <f>ROUND(E396*P396,2)</f>
        <v>0</v>
      </c>
      <c r="R396" s="177" t="s">
        <v>1012</v>
      </c>
      <c r="S396" s="177" t="s">
        <v>281</v>
      </c>
      <c r="T396" s="178" t="s">
        <v>281</v>
      </c>
      <c r="U396" s="158">
        <v>15.21</v>
      </c>
      <c r="V396" s="158">
        <f>ROUND(E396*U396,2)</f>
        <v>28.26</v>
      </c>
      <c r="W396" s="158"/>
      <c r="X396" s="158" t="s">
        <v>282</v>
      </c>
      <c r="Y396" s="158" t="s">
        <v>283</v>
      </c>
      <c r="Z396" s="147"/>
      <c r="AA396" s="147"/>
      <c r="AB396" s="147"/>
      <c r="AC396" s="147"/>
      <c r="AD396" s="147"/>
      <c r="AE396" s="147"/>
      <c r="AF396" s="147"/>
      <c r="AG396" s="147" t="s">
        <v>284</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33.75" outlineLevel="2" x14ac:dyDescent="0.2">
      <c r="A397" s="154"/>
      <c r="B397" s="155"/>
      <c r="C397" s="259" t="s">
        <v>1315</v>
      </c>
      <c r="D397" s="260"/>
      <c r="E397" s="260"/>
      <c r="F397" s="260"/>
      <c r="G397" s="260"/>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286</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79" t="str">
        <f>C397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97" s="147"/>
      <c r="BC397" s="147"/>
      <c r="BD397" s="147"/>
      <c r="BE397" s="147"/>
      <c r="BF397" s="147"/>
      <c r="BG397" s="147"/>
      <c r="BH397" s="147"/>
    </row>
    <row r="398" spans="1:60" outlineLevel="2" x14ac:dyDescent="0.2">
      <c r="A398" s="154"/>
      <c r="B398" s="155"/>
      <c r="C398" s="189" t="s">
        <v>1316</v>
      </c>
      <c r="D398" s="160"/>
      <c r="E398" s="161"/>
      <c r="F398" s="158"/>
      <c r="G398" s="158"/>
      <c r="H398" s="158"/>
      <c r="I398" s="158"/>
      <c r="J398" s="158"/>
      <c r="K398" s="158"/>
      <c r="L398" s="158"/>
      <c r="M398" s="158"/>
      <c r="N398" s="157"/>
      <c r="O398" s="157"/>
      <c r="P398" s="157"/>
      <c r="Q398" s="157"/>
      <c r="R398" s="158"/>
      <c r="S398" s="158"/>
      <c r="T398" s="158"/>
      <c r="U398" s="158"/>
      <c r="V398" s="158"/>
      <c r="W398" s="158"/>
      <c r="X398" s="158"/>
      <c r="Y398" s="158"/>
      <c r="Z398" s="147"/>
      <c r="AA398" s="147"/>
      <c r="AB398" s="147"/>
      <c r="AC398" s="147"/>
      <c r="AD398" s="147"/>
      <c r="AE398" s="147"/>
      <c r="AF398" s="147"/>
      <c r="AG398" s="147" t="s">
        <v>288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189" t="s">
        <v>439</v>
      </c>
      <c r="D399" s="160"/>
      <c r="E399" s="161"/>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288</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89" t="s">
        <v>1320</v>
      </c>
      <c r="D400" s="160"/>
      <c r="E400" s="161">
        <v>1.50098</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89" t="s">
        <v>1321</v>
      </c>
      <c r="D401" s="160"/>
      <c r="E401" s="161">
        <v>0.35727999999999999</v>
      </c>
      <c r="F401" s="158"/>
      <c r="G401" s="158"/>
      <c r="H401" s="158"/>
      <c r="I401" s="158"/>
      <c r="J401" s="158"/>
      <c r="K401" s="158"/>
      <c r="L401" s="158"/>
      <c r="M401" s="158"/>
      <c r="N401" s="157"/>
      <c r="O401" s="157"/>
      <c r="P401" s="157"/>
      <c r="Q401" s="157"/>
      <c r="R401" s="158"/>
      <c r="S401" s="158"/>
      <c r="T401" s="158"/>
      <c r="U401" s="158"/>
      <c r="V401" s="158"/>
      <c r="W401" s="158"/>
      <c r="X401" s="158"/>
      <c r="Y401" s="158"/>
      <c r="Z401" s="147"/>
      <c r="AA401" s="147"/>
      <c r="AB401" s="147"/>
      <c r="AC401" s="147"/>
      <c r="AD401" s="147"/>
      <c r="AE401" s="147"/>
      <c r="AF401" s="147"/>
      <c r="AG401" s="147" t="s">
        <v>288</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72">
        <v>48</v>
      </c>
      <c r="B402" s="173" t="s">
        <v>1322</v>
      </c>
      <c r="C402" s="188" t="s">
        <v>1323</v>
      </c>
      <c r="D402" s="174" t="s">
        <v>296</v>
      </c>
      <c r="E402" s="175">
        <v>0.52200000000000002</v>
      </c>
      <c r="F402" s="176"/>
      <c r="G402" s="177">
        <f>ROUND(E402*F402,2)</f>
        <v>0</v>
      </c>
      <c r="H402" s="176"/>
      <c r="I402" s="177">
        <f>ROUND(E402*H402,2)</f>
        <v>0</v>
      </c>
      <c r="J402" s="176"/>
      <c r="K402" s="177">
        <f>ROUND(E402*J402,2)</f>
        <v>0</v>
      </c>
      <c r="L402" s="177">
        <v>21</v>
      </c>
      <c r="M402" s="177">
        <f>G402*(1+L402/100)</f>
        <v>0</v>
      </c>
      <c r="N402" s="175">
        <v>2.5250699999999999</v>
      </c>
      <c r="O402" s="175">
        <f>ROUND(E402*N402,2)</f>
        <v>1.32</v>
      </c>
      <c r="P402" s="175">
        <v>0</v>
      </c>
      <c r="Q402" s="175">
        <f>ROUND(E402*P402,2)</f>
        <v>0</v>
      </c>
      <c r="R402" s="177" t="s">
        <v>1012</v>
      </c>
      <c r="S402" s="177" t="s">
        <v>281</v>
      </c>
      <c r="T402" s="178" t="s">
        <v>281</v>
      </c>
      <c r="U402" s="158">
        <v>0.86499999999999999</v>
      </c>
      <c r="V402" s="158">
        <f>ROUND(E402*U402,2)</f>
        <v>0.45</v>
      </c>
      <c r="W402" s="158"/>
      <c r="X402" s="158" t="s">
        <v>282</v>
      </c>
      <c r="Y402" s="158" t="s">
        <v>283</v>
      </c>
      <c r="Z402" s="147"/>
      <c r="AA402" s="147"/>
      <c r="AB402" s="147"/>
      <c r="AC402" s="147"/>
      <c r="AD402" s="147"/>
      <c r="AE402" s="147"/>
      <c r="AF402" s="147"/>
      <c r="AG402" s="147" t="s">
        <v>284</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ht="22.5" outlineLevel="2" x14ac:dyDescent="0.2">
      <c r="A403" s="154"/>
      <c r="B403" s="155"/>
      <c r="C403" s="259" t="s">
        <v>1324</v>
      </c>
      <c r="D403" s="260"/>
      <c r="E403" s="260"/>
      <c r="F403" s="260"/>
      <c r="G403" s="260"/>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286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79" t="str">
        <f>C403</f>
        <v>včetně stěnových, nosníků jeřábových drah, volných trámů, průvlaků, rámových příčlí, ztužidel, konzol, vodorovných táhel a podobných tyčových konstrukcí,</v>
      </c>
      <c r="BB403" s="147"/>
      <c r="BC403" s="147"/>
      <c r="BD403" s="147"/>
      <c r="BE403" s="147"/>
      <c r="BF403" s="147"/>
      <c r="BG403" s="147"/>
      <c r="BH403" s="147"/>
    </row>
    <row r="404" spans="1:60" outlineLevel="2" x14ac:dyDescent="0.2">
      <c r="A404" s="154"/>
      <c r="B404" s="155"/>
      <c r="C404" s="189" t="s">
        <v>1325</v>
      </c>
      <c r="D404" s="160"/>
      <c r="E404" s="161"/>
      <c r="F404" s="158"/>
      <c r="G404" s="158"/>
      <c r="H404" s="158"/>
      <c r="I404" s="158"/>
      <c r="J404" s="158"/>
      <c r="K404" s="158"/>
      <c r="L404" s="158"/>
      <c r="M404" s="158"/>
      <c r="N404" s="157"/>
      <c r="O404" s="157"/>
      <c r="P404" s="157"/>
      <c r="Q404" s="157"/>
      <c r="R404" s="158"/>
      <c r="S404" s="158"/>
      <c r="T404" s="158"/>
      <c r="U404" s="158"/>
      <c r="V404" s="158"/>
      <c r="W404" s="158"/>
      <c r="X404" s="158"/>
      <c r="Y404" s="158"/>
      <c r="Z404" s="147"/>
      <c r="AA404" s="147"/>
      <c r="AB404" s="147"/>
      <c r="AC404" s="147"/>
      <c r="AD404" s="147"/>
      <c r="AE404" s="147"/>
      <c r="AF404" s="147"/>
      <c r="AG404" s="147" t="s">
        <v>288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89" t="s">
        <v>630</v>
      </c>
      <c r="D405" s="160"/>
      <c r="E405" s="161"/>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288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89" t="s">
        <v>1326</v>
      </c>
      <c r="D406" s="160"/>
      <c r="E406" s="161">
        <v>0.52200000000000002</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72">
        <v>49</v>
      </c>
      <c r="B407" s="173" t="s">
        <v>1327</v>
      </c>
      <c r="C407" s="188" t="s">
        <v>1328</v>
      </c>
      <c r="D407" s="174" t="s">
        <v>279</v>
      </c>
      <c r="E407" s="175">
        <v>5.22</v>
      </c>
      <c r="F407" s="176"/>
      <c r="G407" s="177">
        <f>ROUND(E407*F407,2)</f>
        <v>0</v>
      </c>
      <c r="H407" s="176"/>
      <c r="I407" s="177">
        <f>ROUND(E407*H407,2)</f>
        <v>0</v>
      </c>
      <c r="J407" s="176"/>
      <c r="K407" s="177">
        <f>ROUND(E407*J407,2)</f>
        <v>0</v>
      </c>
      <c r="L407" s="177">
        <v>21</v>
      </c>
      <c r="M407" s="177">
        <f>G407*(1+L407/100)</f>
        <v>0</v>
      </c>
      <c r="N407" s="175">
        <v>5.7700000000000001E-2</v>
      </c>
      <c r="O407" s="175">
        <f>ROUND(E407*N407,2)</f>
        <v>0.3</v>
      </c>
      <c r="P407" s="175">
        <v>0</v>
      </c>
      <c r="Q407" s="175">
        <f>ROUND(E407*P407,2)</f>
        <v>0</v>
      </c>
      <c r="R407" s="177" t="s">
        <v>1012</v>
      </c>
      <c r="S407" s="177" t="s">
        <v>281</v>
      </c>
      <c r="T407" s="178" t="s">
        <v>281</v>
      </c>
      <c r="U407" s="158">
        <v>0.95</v>
      </c>
      <c r="V407" s="158">
        <f>ROUND(E407*U407,2)</f>
        <v>4.96</v>
      </c>
      <c r="W407" s="158"/>
      <c r="X407" s="158" t="s">
        <v>282</v>
      </c>
      <c r="Y407" s="158" t="s">
        <v>283</v>
      </c>
      <c r="Z407" s="147"/>
      <c r="AA407" s="147"/>
      <c r="AB407" s="147"/>
      <c r="AC407" s="147"/>
      <c r="AD407" s="147"/>
      <c r="AE407" s="147"/>
      <c r="AF407" s="147"/>
      <c r="AG407" s="147" t="s">
        <v>284</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2" x14ac:dyDescent="0.2">
      <c r="A408" s="154"/>
      <c r="B408" s="155"/>
      <c r="C408" s="259" t="s">
        <v>1329</v>
      </c>
      <c r="D408" s="260"/>
      <c r="E408" s="260"/>
      <c r="F408" s="260"/>
      <c r="G408" s="260"/>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286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79" t="str">
        <f>C408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08" s="147"/>
      <c r="BC408" s="147"/>
      <c r="BD408" s="147"/>
      <c r="BE408" s="147"/>
      <c r="BF408" s="147"/>
      <c r="BG408" s="147"/>
      <c r="BH408" s="147"/>
    </row>
    <row r="409" spans="1:60" outlineLevel="2" x14ac:dyDescent="0.2">
      <c r="A409" s="154"/>
      <c r="B409" s="155"/>
      <c r="C409" s="189" t="s">
        <v>1330</v>
      </c>
      <c r="D409" s="160"/>
      <c r="E409" s="161"/>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288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189" t="s">
        <v>1331</v>
      </c>
      <c r="D410" s="160"/>
      <c r="E410" s="161">
        <v>5.22</v>
      </c>
      <c r="F410" s="158"/>
      <c r="G410" s="158"/>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288</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72">
        <v>50</v>
      </c>
      <c r="B411" s="173" t="s">
        <v>1332</v>
      </c>
      <c r="C411" s="188" t="s">
        <v>1333</v>
      </c>
      <c r="D411" s="174" t="s">
        <v>279</v>
      </c>
      <c r="E411" s="175">
        <v>5.22</v>
      </c>
      <c r="F411" s="176"/>
      <c r="G411" s="177">
        <f>ROUND(E411*F411,2)</f>
        <v>0</v>
      </c>
      <c r="H411" s="176"/>
      <c r="I411" s="177">
        <f>ROUND(E411*H411,2)</f>
        <v>0</v>
      </c>
      <c r="J411" s="176"/>
      <c r="K411" s="177">
        <f>ROUND(E411*J411,2)</f>
        <v>0</v>
      </c>
      <c r="L411" s="177">
        <v>21</v>
      </c>
      <c r="M411" s="177">
        <f>G411*(1+L411/100)</f>
        <v>0</v>
      </c>
      <c r="N411" s="175">
        <v>0</v>
      </c>
      <c r="O411" s="175">
        <f>ROUND(E411*N411,2)</f>
        <v>0</v>
      </c>
      <c r="P411" s="175">
        <v>0</v>
      </c>
      <c r="Q411" s="175">
        <f>ROUND(E411*P411,2)</f>
        <v>0</v>
      </c>
      <c r="R411" s="177" t="s">
        <v>1012</v>
      </c>
      <c r="S411" s="177" t="s">
        <v>281</v>
      </c>
      <c r="T411" s="178" t="s">
        <v>281</v>
      </c>
      <c r="U411" s="158">
        <v>0.37</v>
      </c>
      <c r="V411" s="158">
        <f>ROUND(E411*U411,2)</f>
        <v>1.93</v>
      </c>
      <c r="W411" s="158"/>
      <c r="X411" s="158" t="s">
        <v>282</v>
      </c>
      <c r="Y411" s="158" t="s">
        <v>283</v>
      </c>
      <c r="Z411" s="147"/>
      <c r="AA411" s="147"/>
      <c r="AB411" s="147"/>
      <c r="AC411" s="147"/>
      <c r="AD411" s="147"/>
      <c r="AE411" s="147"/>
      <c r="AF411" s="147"/>
      <c r="AG411" s="147" t="s">
        <v>284</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ht="33.75" outlineLevel="2" x14ac:dyDescent="0.2">
      <c r="A412" s="154"/>
      <c r="B412" s="155"/>
      <c r="C412" s="259" t="s">
        <v>1329</v>
      </c>
      <c r="D412" s="260"/>
      <c r="E412" s="260"/>
      <c r="F412" s="260"/>
      <c r="G412" s="260"/>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286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79" t="str">
        <f>C412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12" s="147"/>
      <c r="BC412" s="147"/>
      <c r="BD412" s="147"/>
      <c r="BE412" s="147"/>
      <c r="BF412" s="147"/>
      <c r="BG412" s="147"/>
      <c r="BH412" s="147"/>
    </row>
    <row r="413" spans="1:60" outlineLevel="2" x14ac:dyDescent="0.2">
      <c r="A413" s="154"/>
      <c r="B413" s="155"/>
      <c r="C413" s="189" t="s">
        <v>1334</v>
      </c>
      <c r="D413" s="160"/>
      <c r="E413" s="161"/>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288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89" t="s">
        <v>1335</v>
      </c>
      <c r="D414" s="160"/>
      <c r="E414" s="161">
        <v>5.22</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288</v>
      </c>
      <c r="AH414" s="147">
        <v>5</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72">
        <v>51</v>
      </c>
      <c r="B415" s="173" t="s">
        <v>1336</v>
      </c>
      <c r="C415" s="188" t="s">
        <v>1337</v>
      </c>
      <c r="D415" s="174" t="s">
        <v>279</v>
      </c>
      <c r="E415" s="175">
        <v>1.89</v>
      </c>
      <c r="F415" s="176"/>
      <c r="G415" s="177">
        <f>ROUND(E415*F415,2)</f>
        <v>0</v>
      </c>
      <c r="H415" s="176"/>
      <c r="I415" s="177">
        <f>ROUND(E415*H415,2)</f>
        <v>0</v>
      </c>
      <c r="J415" s="176"/>
      <c r="K415" s="177">
        <f>ROUND(E415*J415,2)</f>
        <v>0</v>
      </c>
      <c r="L415" s="177">
        <v>21</v>
      </c>
      <c r="M415" s="177">
        <f>G415*(1+L415/100)</f>
        <v>0</v>
      </c>
      <c r="N415" s="175">
        <v>5.3400000000000001E-3</v>
      </c>
      <c r="O415" s="175">
        <f>ROUND(E415*N415,2)</f>
        <v>0.01</v>
      </c>
      <c r="P415" s="175">
        <v>0</v>
      </c>
      <c r="Q415" s="175">
        <f>ROUND(E415*P415,2)</f>
        <v>0</v>
      </c>
      <c r="R415" s="177" t="s">
        <v>1012</v>
      </c>
      <c r="S415" s="177" t="s">
        <v>281</v>
      </c>
      <c r="T415" s="178" t="s">
        <v>281</v>
      </c>
      <c r="U415" s="158">
        <v>0.77500000000000002</v>
      </c>
      <c r="V415" s="158">
        <f>ROUND(E415*U415,2)</f>
        <v>1.46</v>
      </c>
      <c r="W415" s="158"/>
      <c r="X415" s="158" t="s">
        <v>282</v>
      </c>
      <c r="Y415" s="158" t="s">
        <v>283</v>
      </c>
      <c r="Z415" s="147"/>
      <c r="AA415" s="147"/>
      <c r="AB415" s="147"/>
      <c r="AC415" s="147"/>
      <c r="AD415" s="147"/>
      <c r="AE415" s="147"/>
      <c r="AF415" s="147"/>
      <c r="AG415" s="147" t="s">
        <v>284</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2" x14ac:dyDescent="0.2">
      <c r="A416" s="154"/>
      <c r="B416" s="155"/>
      <c r="C416" s="259" t="s">
        <v>1338</v>
      </c>
      <c r="D416" s="260"/>
      <c r="E416" s="260"/>
      <c r="F416" s="260"/>
      <c r="G416" s="260"/>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286</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89" t="s">
        <v>1339</v>
      </c>
      <c r="D417" s="160"/>
      <c r="E417" s="161"/>
      <c r="F417" s="158"/>
      <c r="G417" s="158"/>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288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89" t="s">
        <v>630</v>
      </c>
      <c r="D418" s="160"/>
      <c r="E418" s="161"/>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288</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89" t="s">
        <v>1340</v>
      </c>
      <c r="D419" s="160"/>
      <c r="E419" s="161">
        <v>1.89</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288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72">
        <v>52</v>
      </c>
      <c r="B420" s="173" t="s">
        <v>1341</v>
      </c>
      <c r="C420" s="188" t="s">
        <v>1342</v>
      </c>
      <c r="D420" s="174" t="s">
        <v>279</v>
      </c>
      <c r="E420" s="175">
        <v>1.89</v>
      </c>
      <c r="F420" s="176"/>
      <c r="G420" s="177">
        <f>ROUND(E420*F420,2)</f>
        <v>0</v>
      </c>
      <c r="H420" s="176"/>
      <c r="I420" s="177">
        <f>ROUND(E420*H420,2)</f>
        <v>0</v>
      </c>
      <c r="J420" s="176"/>
      <c r="K420" s="177">
        <f>ROUND(E420*J420,2)</f>
        <v>0</v>
      </c>
      <c r="L420" s="177">
        <v>21</v>
      </c>
      <c r="M420" s="177">
        <f>G420*(1+L420/100)</f>
        <v>0</v>
      </c>
      <c r="N420" s="175">
        <v>0</v>
      </c>
      <c r="O420" s="175">
        <f>ROUND(E420*N420,2)</f>
        <v>0</v>
      </c>
      <c r="P420" s="175">
        <v>0</v>
      </c>
      <c r="Q420" s="175">
        <f>ROUND(E420*P420,2)</f>
        <v>0</v>
      </c>
      <c r="R420" s="177" t="s">
        <v>1012</v>
      </c>
      <c r="S420" s="177" t="s">
        <v>281</v>
      </c>
      <c r="T420" s="178" t="s">
        <v>281</v>
      </c>
      <c r="U420" s="158">
        <v>0.27</v>
      </c>
      <c r="V420" s="158">
        <f>ROUND(E420*U420,2)</f>
        <v>0.51</v>
      </c>
      <c r="W420" s="158"/>
      <c r="X420" s="158" t="s">
        <v>282</v>
      </c>
      <c r="Y420" s="158" t="s">
        <v>283</v>
      </c>
      <c r="Z420" s="147"/>
      <c r="AA420" s="147"/>
      <c r="AB420" s="147"/>
      <c r="AC420" s="147"/>
      <c r="AD420" s="147"/>
      <c r="AE420" s="147"/>
      <c r="AF420" s="147"/>
      <c r="AG420" s="147" t="s">
        <v>284</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259" t="s">
        <v>1338</v>
      </c>
      <c r="D421" s="260"/>
      <c r="E421" s="260"/>
      <c r="F421" s="260"/>
      <c r="G421" s="260"/>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286</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189" t="s">
        <v>1339</v>
      </c>
      <c r="D422" s="160"/>
      <c r="E422" s="161"/>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288</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89" t="s">
        <v>630</v>
      </c>
      <c r="D423" s="160"/>
      <c r="E423" s="161"/>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288</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89" t="s">
        <v>1343</v>
      </c>
      <c r="D424" s="160"/>
      <c r="E424" s="161">
        <v>1.89</v>
      </c>
      <c r="F424" s="158"/>
      <c r="G424" s="158"/>
      <c r="H424" s="158"/>
      <c r="I424" s="158"/>
      <c r="J424" s="158"/>
      <c r="K424" s="158"/>
      <c r="L424" s="158"/>
      <c r="M424" s="158"/>
      <c r="N424" s="157"/>
      <c r="O424" s="157"/>
      <c r="P424" s="157"/>
      <c r="Q424" s="157"/>
      <c r="R424" s="158"/>
      <c r="S424" s="158"/>
      <c r="T424" s="158"/>
      <c r="U424" s="158"/>
      <c r="V424" s="158"/>
      <c r="W424" s="158"/>
      <c r="X424" s="158"/>
      <c r="Y424" s="158"/>
      <c r="Z424" s="147"/>
      <c r="AA424" s="147"/>
      <c r="AB424" s="147"/>
      <c r="AC424" s="147"/>
      <c r="AD424" s="147"/>
      <c r="AE424" s="147"/>
      <c r="AF424" s="147"/>
      <c r="AG424" s="147" t="s">
        <v>288</v>
      </c>
      <c r="AH424" s="147">
        <v>5</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72">
        <v>53</v>
      </c>
      <c r="B425" s="173" t="s">
        <v>1344</v>
      </c>
      <c r="C425" s="188" t="s">
        <v>1345</v>
      </c>
      <c r="D425" s="174" t="s">
        <v>436</v>
      </c>
      <c r="E425" s="175">
        <v>8.5290000000000005E-2</v>
      </c>
      <c r="F425" s="176"/>
      <c r="G425" s="177">
        <f>ROUND(E425*F425,2)</f>
        <v>0</v>
      </c>
      <c r="H425" s="176"/>
      <c r="I425" s="177">
        <f>ROUND(E425*H425,2)</f>
        <v>0</v>
      </c>
      <c r="J425" s="176"/>
      <c r="K425" s="177">
        <f>ROUND(E425*J425,2)</f>
        <v>0</v>
      </c>
      <c r="L425" s="177">
        <v>21</v>
      </c>
      <c r="M425" s="177">
        <f>G425*(1+L425/100)</f>
        <v>0</v>
      </c>
      <c r="N425" s="175">
        <v>1.0237499999999999</v>
      </c>
      <c r="O425" s="175">
        <f>ROUND(E425*N425,2)</f>
        <v>0.09</v>
      </c>
      <c r="P425" s="175">
        <v>0</v>
      </c>
      <c r="Q425" s="175">
        <f>ROUND(E425*P425,2)</f>
        <v>0</v>
      </c>
      <c r="R425" s="177" t="s">
        <v>1012</v>
      </c>
      <c r="S425" s="177" t="s">
        <v>281</v>
      </c>
      <c r="T425" s="178" t="s">
        <v>281</v>
      </c>
      <c r="U425" s="158">
        <v>51.252000000000002</v>
      </c>
      <c r="V425" s="158">
        <f>ROUND(E425*U425,2)</f>
        <v>4.37</v>
      </c>
      <c r="W425" s="158"/>
      <c r="X425" s="158" t="s">
        <v>282</v>
      </c>
      <c r="Y425" s="158" t="s">
        <v>283</v>
      </c>
      <c r="Z425" s="147"/>
      <c r="AA425" s="147"/>
      <c r="AB425" s="147"/>
      <c r="AC425" s="147"/>
      <c r="AD425" s="147"/>
      <c r="AE425" s="147"/>
      <c r="AF425" s="147"/>
      <c r="AG425" s="147" t="s">
        <v>284</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ht="33.75" outlineLevel="2" x14ac:dyDescent="0.2">
      <c r="A426" s="154"/>
      <c r="B426" s="155"/>
      <c r="C426" s="259" t="s">
        <v>1346</v>
      </c>
      <c r="D426" s="260"/>
      <c r="E426" s="260"/>
      <c r="F426" s="260"/>
      <c r="G426" s="260"/>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286</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79" t="str">
        <f>C426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426" s="147"/>
      <c r="BC426" s="147"/>
      <c r="BD426" s="147"/>
      <c r="BE426" s="147"/>
      <c r="BF426" s="147"/>
      <c r="BG426" s="147"/>
      <c r="BH426" s="147"/>
    </row>
    <row r="427" spans="1:60" outlineLevel="2" x14ac:dyDescent="0.2">
      <c r="A427" s="154"/>
      <c r="B427" s="155"/>
      <c r="C427" s="189" t="s">
        <v>1347</v>
      </c>
      <c r="D427" s="160"/>
      <c r="E427" s="161"/>
      <c r="F427" s="158"/>
      <c r="G427" s="158"/>
      <c r="H427" s="158"/>
      <c r="I427" s="158"/>
      <c r="J427" s="158"/>
      <c r="K427" s="158"/>
      <c r="L427" s="158"/>
      <c r="M427" s="158"/>
      <c r="N427" s="157"/>
      <c r="O427" s="157"/>
      <c r="P427" s="157"/>
      <c r="Q427" s="157"/>
      <c r="R427" s="158"/>
      <c r="S427" s="158"/>
      <c r="T427" s="158"/>
      <c r="U427" s="158"/>
      <c r="V427" s="158"/>
      <c r="W427" s="158"/>
      <c r="X427" s="158"/>
      <c r="Y427" s="158"/>
      <c r="Z427" s="147"/>
      <c r="AA427" s="147"/>
      <c r="AB427" s="147"/>
      <c r="AC427" s="147"/>
      <c r="AD427" s="147"/>
      <c r="AE427" s="147"/>
      <c r="AF427" s="147"/>
      <c r="AG427" s="147" t="s">
        <v>288</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3" x14ac:dyDescent="0.2">
      <c r="A428" s="154"/>
      <c r="B428" s="155"/>
      <c r="C428" s="189" t="s">
        <v>630</v>
      </c>
      <c r="D428" s="160"/>
      <c r="E428" s="161"/>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288</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89" t="s">
        <v>1348</v>
      </c>
      <c r="D429" s="160"/>
      <c r="E429" s="161">
        <v>8.5290000000000005E-2</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288</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22.5" outlineLevel="1" x14ac:dyDescent="0.2">
      <c r="A430" s="172">
        <v>54</v>
      </c>
      <c r="B430" s="173" t="s">
        <v>1349</v>
      </c>
      <c r="C430" s="188" t="s">
        <v>1350</v>
      </c>
      <c r="D430" s="174" t="s">
        <v>436</v>
      </c>
      <c r="E430" s="175">
        <v>8.04373</v>
      </c>
      <c r="F430" s="176"/>
      <c r="G430" s="177">
        <f>ROUND(E430*F430,2)</f>
        <v>0</v>
      </c>
      <c r="H430" s="176"/>
      <c r="I430" s="177">
        <f>ROUND(E430*H430,2)</f>
        <v>0</v>
      </c>
      <c r="J430" s="176"/>
      <c r="K430" s="177">
        <f>ROUND(E430*J430,2)</f>
        <v>0</v>
      </c>
      <c r="L430" s="177">
        <v>21</v>
      </c>
      <c r="M430" s="177">
        <f>G430*(1+L430/100)</f>
        <v>0</v>
      </c>
      <c r="N430" s="175">
        <v>1.6629999999999999E-2</v>
      </c>
      <c r="O430" s="175">
        <f>ROUND(E430*N430,2)</f>
        <v>0.13</v>
      </c>
      <c r="P430" s="175">
        <v>0</v>
      </c>
      <c r="Q430" s="175">
        <f>ROUND(E430*P430,2)</f>
        <v>0</v>
      </c>
      <c r="R430" s="177" t="s">
        <v>1012</v>
      </c>
      <c r="S430" s="177" t="s">
        <v>281</v>
      </c>
      <c r="T430" s="178" t="s">
        <v>281</v>
      </c>
      <c r="U430" s="158">
        <v>16.579999999999998</v>
      </c>
      <c r="V430" s="158">
        <f>ROUND(E430*U430,2)</f>
        <v>133.37</v>
      </c>
      <c r="W430" s="158"/>
      <c r="X430" s="158" t="s">
        <v>282</v>
      </c>
      <c r="Y430" s="158" t="s">
        <v>283</v>
      </c>
      <c r="Z430" s="147"/>
      <c r="AA430" s="147"/>
      <c r="AB430" s="147"/>
      <c r="AC430" s="147"/>
      <c r="AD430" s="147"/>
      <c r="AE430" s="147"/>
      <c r="AF430" s="147"/>
      <c r="AG430" s="147" t="s">
        <v>284</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2" x14ac:dyDescent="0.2">
      <c r="A431" s="154"/>
      <c r="B431" s="155"/>
      <c r="C431" s="259" t="s">
        <v>1351</v>
      </c>
      <c r="D431" s="260"/>
      <c r="E431" s="260"/>
      <c r="F431" s="260"/>
      <c r="G431" s="260"/>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286</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89" t="s">
        <v>1352</v>
      </c>
      <c r="D432" s="160"/>
      <c r="E432" s="161"/>
      <c r="F432" s="158"/>
      <c r="G432" s="158"/>
      <c r="H432" s="158"/>
      <c r="I432" s="158"/>
      <c r="J432" s="158"/>
      <c r="K432" s="158"/>
      <c r="L432" s="158"/>
      <c r="M432" s="158"/>
      <c r="N432" s="157"/>
      <c r="O432" s="157"/>
      <c r="P432" s="157"/>
      <c r="Q432" s="157"/>
      <c r="R432" s="158"/>
      <c r="S432" s="158"/>
      <c r="T432" s="158"/>
      <c r="U432" s="158"/>
      <c r="V432" s="158"/>
      <c r="W432" s="158"/>
      <c r="X432" s="158"/>
      <c r="Y432" s="158"/>
      <c r="Z432" s="147"/>
      <c r="AA432" s="147"/>
      <c r="AB432" s="147"/>
      <c r="AC432" s="147"/>
      <c r="AD432" s="147"/>
      <c r="AE432" s="147"/>
      <c r="AF432" s="147"/>
      <c r="AG432" s="147" t="s">
        <v>288</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89" t="s">
        <v>630</v>
      </c>
      <c r="D433" s="160"/>
      <c r="E433" s="161"/>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288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89" t="s">
        <v>1353</v>
      </c>
      <c r="D434" s="160"/>
      <c r="E434" s="161"/>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3" x14ac:dyDescent="0.2">
      <c r="A435" s="154"/>
      <c r="B435" s="155"/>
      <c r="C435" s="189" t="s">
        <v>1354</v>
      </c>
      <c r="D435" s="160"/>
      <c r="E435" s="161">
        <v>2.0075799999999999</v>
      </c>
      <c r="F435" s="158"/>
      <c r="G435" s="158"/>
      <c r="H435" s="158"/>
      <c r="I435" s="158"/>
      <c r="J435" s="158"/>
      <c r="K435" s="158"/>
      <c r="L435" s="158"/>
      <c r="M435" s="158"/>
      <c r="N435" s="157"/>
      <c r="O435" s="157"/>
      <c r="P435" s="157"/>
      <c r="Q435" s="157"/>
      <c r="R435" s="158"/>
      <c r="S435" s="158"/>
      <c r="T435" s="158"/>
      <c r="U435" s="158"/>
      <c r="V435" s="158"/>
      <c r="W435" s="158"/>
      <c r="X435" s="158"/>
      <c r="Y435" s="158"/>
      <c r="Z435" s="147"/>
      <c r="AA435" s="147"/>
      <c r="AB435" s="147"/>
      <c r="AC435" s="147"/>
      <c r="AD435" s="147"/>
      <c r="AE435" s="147"/>
      <c r="AF435" s="147"/>
      <c r="AG435" s="147" t="s">
        <v>288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89" t="s">
        <v>1355</v>
      </c>
      <c r="D436" s="160"/>
      <c r="E436" s="161">
        <v>3.0122800000000001</v>
      </c>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288</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89" t="s">
        <v>1356</v>
      </c>
      <c r="D437" s="160"/>
      <c r="E437" s="161">
        <v>0.1226</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288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89" t="s">
        <v>1357</v>
      </c>
      <c r="D438" s="160"/>
      <c r="E438" s="161">
        <v>9.1950000000000004E-2</v>
      </c>
      <c r="F438" s="158"/>
      <c r="G438" s="158"/>
      <c r="H438" s="158"/>
      <c r="I438" s="158"/>
      <c r="J438" s="158"/>
      <c r="K438" s="158"/>
      <c r="L438" s="158"/>
      <c r="M438" s="158"/>
      <c r="N438" s="157"/>
      <c r="O438" s="157"/>
      <c r="P438" s="157"/>
      <c r="Q438" s="157"/>
      <c r="R438" s="158"/>
      <c r="S438" s="158"/>
      <c r="T438" s="158"/>
      <c r="U438" s="158"/>
      <c r="V438" s="158"/>
      <c r="W438" s="158"/>
      <c r="X438" s="158"/>
      <c r="Y438" s="158"/>
      <c r="Z438" s="147"/>
      <c r="AA438" s="147"/>
      <c r="AB438" s="147"/>
      <c r="AC438" s="147"/>
      <c r="AD438" s="147"/>
      <c r="AE438" s="147"/>
      <c r="AF438" s="147"/>
      <c r="AG438" s="147" t="s">
        <v>288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89" t="s">
        <v>1358</v>
      </c>
      <c r="D439" s="160"/>
      <c r="E439" s="161">
        <v>0.23601</v>
      </c>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288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89" t="s">
        <v>1359</v>
      </c>
      <c r="D440" s="160"/>
      <c r="E440" s="161">
        <v>0.67925000000000002</v>
      </c>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288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89" t="s">
        <v>1360</v>
      </c>
      <c r="D441" s="160"/>
      <c r="E441" s="161">
        <v>1.0715699999999999</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89" t="s">
        <v>1361</v>
      </c>
      <c r="D442" s="160"/>
      <c r="E442" s="161">
        <v>0.24768000000000001</v>
      </c>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288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89" t="s">
        <v>1362</v>
      </c>
      <c r="D443" s="160"/>
      <c r="E443" s="161">
        <v>0.23327999999999999</v>
      </c>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
      <c r="A444" s="154"/>
      <c r="B444" s="155"/>
      <c r="C444" s="189" t="s">
        <v>431</v>
      </c>
      <c r="D444" s="160"/>
      <c r="E444" s="161"/>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288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
      <c r="A445" s="154"/>
      <c r="B445" s="155"/>
      <c r="C445" s="189" t="s">
        <v>1353</v>
      </c>
      <c r="D445" s="160"/>
      <c r="E445" s="161"/>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288</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3" x14ac:dyDescent="0.2">
      <c r="A446" s="154"/>
      <c r="B446" s="155"/>
      <c r="C446" s="189" t="s">
        <v>1363</v>
      </c>
      <c r="D446" s="160"/>
      <c r="E446" s="161">
        <v>0.29544999999999999</v>
      </c>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288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89" t="s">
        <v>1364</v>
      </c>
      <c r="D447" s="160"/>
      <c r="E447" s="161">
        <v>4.6080000000000003E-2</v>
      </c>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72">
        <v>55</v>
      </c>
      <c r="B448" s="173" t="s">
        <v>1365</v>
      </c>
      <c r="C448" s="188" t="s">
        <v>1366</v>
      </c>
      <c r="D448" s="174" t="s">
        <v>296</v>
      </c>
      <c r="E448" s="175">
        <v>1.425</v>
      </c>
      <c r="F448" s="176"/>
      <c r="G448" s="177">
        <f>ROUND(E448*F448,2)</f>
        <v>0</v>
      </c>
      <c r="H448" s="176"/>
      <c r="I448" s="177">
        <f>ROUND(E448*H448,2)</f>
        <v>0</v>
      </c>
      <c r="J448" s="176"/>
      <c r="K448" s="177">
        <f>ROUND(E448*J448,2)</f>
        <v>0</v>
      </c>
      <c r="L448" s="177">
        <v>21</v>
      </c>
      <c r="M448" s="177">
        <f>G448*(1+L448/100)</f>
        <v>0</v>
      </c>
      <c r="N448" s="175">
        <v>2.7501099999999998</v>
      </c>
      <c r="O448" s="175">
        <f>ROUND(E448*N448,2)</f>
        <v>3.92</v>
      </c>
      <c r="P448" s="175">
        <v>0</v>
      </c>
      <c r="Q448" s="175">
        <f>ROUND(E448*P448,2)</f>
        <v>0</v>
      </c>
      <c r="R448" s="177" t="s">
        <v>1012</v>
      </c>
      <c r="S448" s="177" t="s">
        <v>281</v>
      </c>
      <c r="T448" s="178" t="s">
        <v>281</v>
      </c>
      <c r="U448" s="158">
        <v>1.448</v>
      </c>
      <c r="V448" s="158">
        <f>ROUND(E448*U448,2)</f>
        <v>2.06</v>
      </c>
      <c r="W448" s="158"/>
      <c r="X448" s="158" t="s">
        <v>282</v>
      </c>
      <c r="Y448" s="158" t="s">
        <v>283</v>
      </c>
      <c r="Z448" s="147"/>
      <c r="AA448" s="147"/>
      <c r="AB448" s="147"/>
      <c r="AC448" s="147"/>
      <c r="AD448" s="147"/>
      <c r="AE448" s="147"/>
      <c r="AF448" s="147"/>
      <c r="AG448" s="147" t="s">
        <v>284</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2" x14ac:dyDescent="0.2">
      <c r="A449" s="154"/>
      <c r="B449" s="155"/>
      <c r="C449" s="189" t="s">
        <v>1367</v>
      </c>
      <c r="D449" s="160"/>
      <c r="E449" s="161"/>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288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89" t="s">
        <v>1273</v>
      </c>
      <c r="D450" s="160"/>
      <c r="E450" s="161"/>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288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89" t="s">
        <v>1368</v>
      </c>
      <c r="D451" s="160"/>
      <c r="E451" s="161">
        <v>1.425</v>
      </c>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72">
        <v>56</v>
      </c>
      <c r="B452" s="173" t="s">
        <v>1369</v>
      </c>
      <c r="C452" s="188" t="s">
        <v>1370</v>
      </c>
      <c r="D452" s="174" t="s">
        <v>279</v>
      </c>
      <c r="E452" s="175">
        <v>7.375</v>
      </c>
      <c r="F452" s="176"/>
      <c r="G452" s="177">
        <f>ROUND(E452*F452,2)</f>
        <v>0</v>
      </c>
      <c r="H452" s="176"/>
      <c r="I452" s="177">
        <f>ROUND(E452*H452,2)</f>
        <v>0</v>
      </c>
      <c r="J452" s="176"/>
      <c r="K452" s="177">
        <f>ROUND(E452*J452,2)</f>
        <v>0</v>
      </c>
      <c r="L452" s="177">
        <v>21</v>
      </c>
      <c r="M452" s="177">
        <f>G452*(1+L452/100)</f>
        <v>0</v>
      </c>
      <c r="N452" s="175">
        <v>7.8200000000000006E-3</v>
      </c>
      <c r="O452" s="175">
        <f>ROUND(E452*N452,2)</f>
        <v>0.06</v>
      </c>
      <c r="P452" s="175">
        <v>0</v>
      </c>
      <c r="Q452" s="175">
        <f>ROUND(E452*P452,2)</f>
        <v>0</v>
      </c>
      <c r="R452" s="177" t="s">
        <v>1012</v>
      </c>
      <c r="S452" s="177" t="s">
        <v>281</v>
      </c>
      <c r="T452" s="178" t="s">
        <v>281</v>
      </c>
      <c r="U452" s="158">
        <v>0.79</v>
      </c>
      <c r="V452" s="158">
        <f>ROUND(E452*U452,2)</f>
        <v>5.83</v>
      </c>
      <c r="W452" s="158"/>
      <c r="X452" s="158" t="s">
        <v>282</v>
      </c>
      <c r="Y452" s="158" t="s">
        <v>283</v>
      </c>
      <c r="Z452" s="147"/>
      <c r="AA452" s="147"/>
      <c r="AB452" s="147"/>
      <c r="AC452" s="147"/>
      <c r="AD452" s="147"/>
      <c r="AE452" s="147"/>
      <c r="AF452" s="147"/>
      <c r="AG452" s="147" t="s">
        <v>284</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
      <c r="A453" s="154"/>
      <c r="B453" s="155"/>
      <c r="C453" s="189" t="s">
        <v>1371</v>
      </c>
      <c r="D453" s="160"/>
      <c r="E453" s="161"/>
      <c r="F453" s="158"/>
      <c r="G453" s="158"/>
      <c r="H453" s="158"/>
      <c r="I453" s="158"/>
      <c r="J453" s="158"/>
      <c r="K453" s="158"/>
      <c r="L453" s="158"/>
      <c r="M453" s="158"/>
      <c r="N453" s="157"/>
      <c r="O453" s="157"/>
      <c r="P453" s="157"/>
      <c r="Q453" s="157"/>
      <c r="R453" s="158"/>
      <c r="S453" s="158"/>
      <c r="T453" s="158"/>
      <c r="U453" s="158"/>
      <c r="V453" s="158"/>
      <c r="W453" s="158"/>
      <c r="X453" s="158"/>
      <c r="Y453" s="158"/>
      <c r="Z453" s="147"/>
      <c r="AA453" s="147"/>
      <c r="AB453" s="147"/>
      <c r="AC453" s="147"/>
      <c r="AD453" s="147"/>
      <c r="AE453" s="147"/>
      <c r="AF453" s="147"/>
      <c r="AG453" s="147" t="s">
        <v>288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54"/>
      <c r="B454" s="155"/>
      <c r="C454" s="189" t="s">
        <v>1372</v>
      </c>
      <c r="D454" s="160"/>
      <c r="E454" s="161">
        <v>7.375</v>
      </c>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72">
        <v>57</v>
      </c>
      <c r="B455" s="173" t="s">
        <v>1373</v>
      </c>
      <c r="C455" s="188" t="s">
        <v>1374</v>
      </c>
      <c r="D455" s="174" t="s">
        <v>279</v>
      </c>
      <c r="E455" s="175">
        <v>7.375</v>
      </c>
      <c r="F455" s="176"/>
      <c r="G455" s="177">
        <f>ROUND(E455*F455,2)</f>
        <v>0</v>
      </c>
      <c r="H455" s="176"/>
      <c r="I455" s="177">
        <f>ROUND(E455*H455,2)</f>
        <v>0</v>
      </c>
      <c r="J455" s="176"/>
      <c r="K455" s="177">
        <f>ROUND(E455*J455,2)</f>
        <v>0</v>
      </c>
      <c r="L455" s="177">
        <v>21</v>
      </c>
      <c r="M455" s="177">
        <f>G455*(1+L455/100)</f>
        <v>0</v>
      </c>
      <c r="N455" s="175">
        <v>0</v>
      </c>
      <c r="O455" s="175">
        <f>ROUND(E455*N455,2)</f>
        <v>0</v>
      </c>
      <c r="P455" s="175">
        <v>0</v>
      </c>
      <c r="Q455" s="175">
        <f>ROUND(E455*P455,2)</f>
        <v>0</v>
      </c>
      <c r="R455" s="177" t="s">
        <v>1012</v>
      </c>
      <c r="S455" s="177" t="s">
        <v>281</v>
      </c>
      <c r="T455" s="178" t="s">
        <v>281</v>
      </c>
      <c r="U455" s="158">
        <v>0.24</v>
      </c>
      <c r="V455" s="158">
        <f>ROUND(E455*U455,2)</f>
        <v>1.77</v>
      </c>
      <c r="W455" s="158"/>
      <c r="X455" s="158" t="s">
        <v>282</v>
      </c>
      <c r="Y455" s="158" t="s">
        <v>283</v>
      </c>
      <c r="Z455" s="147"/>
      <c r="AA455" s="147"/>
      <c r="AB455" s="147"/>
      <c r="AC455" s="147"/>
      <c r="AD455" s="147"/>
      <c r="AE455" s="147"/>
      <c r="AF455" s="147"/>
      <c r="AG455" s="147" t="s">
        <v>284</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2" x14ac:dyDescent="0.2">
      <c r="A456" s="154"/>
      <c r="B456" s="155"/>
      <c r="C456" s="189" t="s">
        <v>1375</v>
      </c>
      <c r="D456" s="160"/>
      <c r="E456" s="161"/>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288</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89" t="s">
        <v>1376</v>
      </c>
      <c r="D457" s="160"/>
      <c r="E457" s="161">
        <v>7.375</v>
      </c>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288</v>
      </c>
      <c r="AH457" s="147">
        <v>5</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72">
        <v>58</v>
      </c>
      <c r="B458" s="173" t="s">
        <v>1377</v>
      </c>
      <c r="C458" s="188" t="s">
        <v>1378</v>
      </c>
      <c r="D458" s="174" t="s">
        <v>436</v>
      </c>
      <c r="E458" s="175">
        <v>6.9080000000000003E-2</v>
      </c>
      <c r="F458" s="176"/>
      <c r="G458" s="177">
        <f>ROUND(E458*F458,2)</f>
        <v>0</v>
      </c>
      <c r="H458" s="176"/>
      <c r="I458" s="177">
        <f>ROUND(E458*H458,2)</f>
        <v>0</v>
      </c>
      <c r="J458" s="176"/>
      <c r="K458" s="177">
        <f>ROUND(E458*J458,2)</f>
        <v>0</v>
      </c>
      <c r="L458" s="177">
        <v>21</v>
      </c>
      <c r="M458" s="177">
        <f>G458*(1+L458/100)</f>
        <v>0</v>
      </c>
      <c r="N458" s="175">
        <v>1.0571999999999999</v>
      </c>
      <c r="O458" s="175">
        <f>ROUND(E458*N458,2)</f>
        <v>7.0000000000000007E-2</v>
      </c>
      <c r="P458" s="175">
        <v>0</v>
      </c>
      <c r="Q458" s="175">
        <f>ROUND(E458*P458,2)</f>
        <v>0</v>
      </c>
      <c r="R458" s="177" t="s">
        <v>1012</v>
      </c>
      <c r="S458" s="177" t="s">
        <v>281</v>
      </c>
      <c r="T458" s="178" t="s">
        <v>281</v>
      </c>
      <c r="U458" s="158">
        <v>15.231</v>
      </c>
      <c r="V458" s="158">
        <f>ROUND(E458*U458,2)</f>
        <v>1.05</v>
      </c>
      <c r="W458" s="158"/>
      <c r="X458" s="158" t="s">
        <v>282</v>
      </c>
      <c r="Y458" s="158" t="s">
        <v>283</v>
      </c>
      <c r="Z458" s="147"/>
      <c r="AA458" s="147"/>
      <c r="AB458" s="147"/>
      <c r="AC458" s="147"/>
      <c r="AD458" s="147"/>
      <c r="AE458" s="147"/>
      <c r="AF458" s="147"/>
      <c r="AG458" s="147" t="s">
        <v>284</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259" t="s">
        <v>1379</v>
      </c>
      <c r="D459" s="260"/>
      <c r="E459" s="260"/>
      <c r="F459" s="260"/>
      <c r="G459" s="260"/>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286</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2" x14ac:dyDescent="0.2">
      <c r="A460" s="154"/>
      <c r="B460" s="155"/>
      <c r="C460" s="189" t="s">
        <v>1380</v>
      </c>
      <c r="D460" s="160"/>
      <c r="E460" s="161"/>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288</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89" t="s">
        <v>1381</v>
      </c>
      <c r="D461" s="160"/>
      <c r="E461" s="161">
        <v>6.9080000000000003E-2</v>
      </c>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288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2.5" outlineLevel="1" x14ac:dyDescent="0.2">
      <c r="A462" s="172">
        <v>59</v>
      </c>
      <c r="B462" s="173" t="s">
        <v>1382</v>
      </c>
      <c r="C462" s="188" t="s">
        <v>1383</v>
      </c>
      <c r="D462" s="174" t="s">
        <v>296</v>
      </c>
      <c r="E462" s="175">
        <v>2.2829899999999999</v>
      </c>
      <c r="F462" s="176"/>
      <c r="G462" s="177">
        <f>ROUND(E462*F462,2)</f>
        <v>0</v>
      </c>
      <c r="H462" s="176"/>
      <c r="I462" s="177">
        <f>ROUND(E462*H462,2)</f>
        <v>0</v>
      </c>
      <c r="J462" s="176"/>
      <c r="K462" s="177">
        <f>ROUND(E462*J462,2)</f>
        <v>0</v>
      </c>
      <c r="L462" s="177">
        <v>21</v>
      </c>
      <c r="M462" s="177">
        <f>G462*(1+L462/100)</f>
        <v>0</v>
      </c>
      <c r="N462" s="175">
        <v>2.52508</v>
      </c>
      <c r="O462" s="175">
        <f>ROUND(E462*N462,2)</f>
        <v>5.76</v>
      </c>
      <c r="P462" s="175">
        <v>0</v>
      </c>
      <c r="Q462" s="175">
        <f>ROUND(E462*P462,2)</f>
        <v>0</v>
      </c>
      <c r="R462" s="177" t="s">
        <v>1012</v>
      </c>
      <c r="S462" s="177" t="s">
        <v>281</v>
      </c>
      <c r="T462" s="178" t="s">
        <v>281</v>
      </c>
      <c r="U462" s="158">
        <v>3.7694999999999999</v>
      </c>
      <c r="V462" s="158">
        <f>ROUND(E462*U462,2)</f>
        <v>8.61</v>
      </c>
      <c r="W462" s="158"/>
      <c r="X462" s="158" t="s">
        <v>282</v>
      </c>
      <c r="Y462" s="158" t="s">
        <v>283</v>
      </c>
      <c r="Z462" s="147"/>
      <c r="AA462" s="147"/>
      <c r="AB462" s="147"/>
      <c r="AC462" s="147"/>
      <c r="AD462" s="147"/>
      <c r="AE462" s="147"/>
      <c r="AF462" s="147"/>
      <c r="AG462" s="147" t="s">
        <v>284</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189" t="s">
        <v>1384</v>
      </c>
      <c r="D463" s="160"/>
      <c r="E463" s="161"/>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288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89" t="s">
        <v>1385</v>
      </c>
      <c r="D464" s="160"/>
      <c r="E464" s="161">
        <v>0.98997999999999997</v>
      </c>
      <c r="F464" s="158"/>
      <c r="G464" s="158"/>
      <c r="H464" s="158"/>
      <c r="I464" s="158"/>
      <c r="J464" s="158"/>
      <c r="K464" s="158"/>
      <c r="L464" s="158"/>
      <c r="M464" s="158"/>
      <c r="N464" s="157"/>
      <c r="O464" s="157"/>
      <c r="P464" s="157"/>
      <c r="Q464" s="157"/>
      <c r="R464" s="158"/>
      <c r="S464" s="158"/>
      <c r="T464" s="158"/>
      <c r="U464" s="158"/>
      <c r="V464" s="158"/>
      <c r="W464" s="158"/>
      <c r="X464" s="158"/>
      <c r="Y464" s="158"/>
      <c r="Z464" s="147"/>
      <c r="AA464" s="147"/>
      <c r="AB464" s="147"/>
      <c r="AC464" s="147"/>
      <c r="AD464" s="147"/>
      <c r="AE464" s="147"/>
      <c r="AF464" s="147"/>
      <c r="AG464" s="147" t="s">
        <v>288</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3" x14ac:dyDescent="0.2">
      <c r="A465" s="154"/>
      <c r="B465" s="155"/>
      <c r="C465" s="189" t="s">
        <v>1386</v>
      </c>
      <c r="D465" s="160"/>
      <c r="E465" s="161">
        <v>1.29301</v>
      </c>
      <c r="F465" s="158"/>
      <c r="G465" s="158"/>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2.5" outlineLevel="1" x14ac:dyDescent="0.2">
      <c r="A466" s="172">
        <v>60</v>
      </c>
      <c r="B466" s="173" t="s">
        <v>1387</v>
      </c>
      <c r="C466" s="188" t="s">
        <v>1388</v>
      </c>
      <c r="D466" s="174" t="s">
        <v>436</v>
      </c>
      <c r="E466" s="175">
        <v>3.5869999999999999E-2</v>
      </c>
      <c r="F466" s="176"/>
      <c r="G466" s="177">
        <f>ROUND(E466*F466,2)</f>
        <v>0</v>
      </c>
      <c r="H466" s="176"/>
      <c r="I466" s="177">
        <f>ROUND(E466*H466,2)</f>
        <v>0</v>
      </c>
      <c r="J466" s="176"/>
      <c r="K466" s="177">
        <f>ROUND(E466*J466,2)</f>
        <v>0</v>
      </c>
      <c r="L466" s="177">
        <v>21</v>
      </c>
      <c r="M466" s="177">
        <f>G466*(1+L466/100)</f>
        <v>0</v>
      </c>
      <c r="N466" s="175">
        <v>1.0323199999999999</v>
      </c>
      <c r="O466" s="175">
        <f>ROUND(E466*N466,2)</f>
        <v>0.04</v>
      </c>
      <c r="P466" s="175">
        <v>0</v>
      </c>
      <c r="Q466" s="175">
        <f>ROUND(E466*P466,2)</f>
        <v>0</v>
      </c>
      <c r="R466" s="177" t="s">
        <v>1012</v>
      </c>
      <c r="S466" s="177" t="s">
        <v>281</v>
      </c>
      <c r="T466" s="178" t="s">
        <v>281</v>
      </c>
      <c r="U466" s="158">
        <v>54.167999999999999</v>
      </c>
      <c r="V466" s="158">
        <f>ROUND(E466*U466,2)</f>
        <v>1.94</v>
      </c>
      <c r="W466" s="158"/>
      <c r="X466" s="158" t="s">
        <v>282</v>
      </c>
      <c r="Y466" s="158" t="s">
        <v>283</v>
      </c>
      <c r="Z466" s="147"/>
      <c r="AA466" s="147"/>
      <c r="AB466" s="147"/>
      <c r="AC466" s="147"/>
      <c r="AD466" s="147"/>
      <c r="AE466" s="147"/>
      <c r="AF466" s="147"/>
      <c r="AG466" s="147" t="s">
        <v>284</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259" t="s">
        <v>1379</v>
      </c>
      <c r="D467" s="260"/>
      <c r="E467" s="260"/>
      <c r="F467" s="260"/>
      <c r="G467" s="260"/>
      <c r="H467" s="158"/>
      <c r="I467" s="158"/>
      <c r="J467" s="158"/>
      <c r="K467" s="158"/>
      <c r="L467" s="158"/>
      <c r="M467" s="158"/>
      <c r="N467" s="157"/>
      <c r="O467" s="157"/>
      <c r="P467" s="157"/>
      <c r="Q467" s="157"/>
      <c r="R467" s="158"/>
      <c r="S467" s="158"/>
      <c r="T467" s="158"/>
      <c r="U467" s="158"/>
      <c r="V467" s="158"/>
      <c r="W467" s="158"/>
      <c r="X467" s="158"/>
      <c r="Y467" s="158"/>
      <c r="Z467" s="147"/>
      <c r="AA467" s="147"/>
      <c r="AB467" s="147"/>
      <c r="AC467" s="147"/>
      <c r="AD467" s="147"/>
      <c r="AE467" s="147"/>
      <c r="AF467" s="147"/>
      <c r="AG467" s="147" t="s">
        <v>286</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
      <c r="A468" s="154"/>
      <c r="B468" s="155"/>
      <c r="C468" s="189" t="s">
        <v>1389</v>
      </c>
      <c r="D468" s="160"/>
      <c r="E468" s="161"/>
      <c r="F468" s="158"/>
      <c r="G468" s="158"/>
      <c r="H468" s="158"/>
      <c r="I468" s="158"/>
      <c r="J468" s="158"/>
      <c r="K468" s="158"/>
      <c r="L468" s="158"/>
      <c r="M468" s="158"/>
      <c r="N468" s="157"/>
      <c r="O468" s="157"/>
      <c r="P468" s="157"/>
      <c r="Q468" s="157"/>
      <c r="R468" s="158"/>
      <c r="S468" s="158"/>
      <c r="T468" s="158"/>
      <c r="U468" s="158"/>
      <c r="V468" s="158"/>
      <c r="W468" s="158"/>
      <c r="X468" s="158"/>
      <c r="Y468" s="158"/>
      <c r="Z468" s="147"/>
      <c r="AA468" s="147"/>
      <c r="AB468" s="147"/>
      <c r="AC468" s="147"/>
      <c r="AD468" s="147"/>
      <c r="AE468" s="147"/>
      <c r="AF468" s="147"/>
      <c r="AG468" s="147" t="s">
        <v>288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
      <c r="A469" s="154"/>
      <c r="B469" s="155"/>
      <c r="C469" s="189" t="s">
        <v>406</v>
      </c>
      <c r="D469" s="160"/>
      <c r="E469" s="161"/>
      <c r="F469" s="158"/>
      <c r="G469" s="158"/>
      <c r="H469" s="158"/>
      <c r="I469" s="158"/>
      <c r="J469" s="158"/>
      <c r="K469" s="158"/>
      <c r="L469" s="158"/>
      <c r="M469" s="158"/>
      <c r="N469" s="157"/>
      <c r="O469" s="157"/>
      <c r="P469" s="157"/>
      <c r="Q469" s="157"/>
      <c r="R469" s="158"/>
      <c r="S469" s="158"/>
      <c r="T469" s="158"/>
      <c r="U469" s="158"/>
      <c r="V469" s="158"/>
      <c r="W469" s="158"/>
      <c r="X469" s="158"/>
      <c r="Y469" s="158"/>
      <c r="Z469" s="147"/>
      <c r="AA469" s="147"/>
      <c r="AB469" s="147"/>
      <c r="AC469" s="147"/>
      <c r="AD469" s="147"/>
      <c r="AE469" s="147"/>
      <c r="AF469" s="147"/>
      <c r="AG469" s="147" t="s">
        <v>288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89" t="s">
        <v>1390</v>
      </c>
      <c r="D470" s="160"/>
      <c r="E470" s="161">
        <v>3.5869999999999999E-2</v>
      </c>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288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72">
        <v>61</v>
      </c>
      <c r="B471" s="173" t="s">
        <v>1391</v>
      </c>
      <c r="C471" s="188" t="s">
        <v>1392</v>
      </c>
      <c r="D471" s="174" t="s">
        <v>279</v>
      </c>
      <c r="E471" s="175">
        <v>12.3748</v>
      </c>
      <c r="F471" s="176"/>
      <c r="G471" s="177">
        <f>ROUND(E471*F471,2)</f>
        <v>0</v>
      </c>
      <c r="H471" s="176"/>
      <c r="I471" s="177">
        <f>ROUND(E471*H471,2)</f>
        <v>0</v>
      </c>
      <c r="J471" s="176"/>
      <c r="K471" s="177">
        <f>ROUND(E471*J471,2)</f>
        <v>0</v>
      </c>
      <c r="L471" s="177">
        <v>21</v>
      </c>
      <c r="M471" s="177">
        <f>G471*(1+L471/100)</f>
        <v>0</v>
      </c>
      <c r="N471" s="175">
        <v>5.4730000000000001E-2</v>
      </c>
      <c r="O471" s="175">
        <f>ROUND(E471*N471,2)</f>
        <v>0.68</v>
      </c>
      <c r="P471" s="175">
        <v>0</v>
      </c>
      <c r="Q471" s="175">
        <f>ROUND(E471*P471,2)</f>
        <v>0</v>
      </c>
      <c r="R471" s="177" t="s">
        <v>1012</v>
      </c>
      <c r="S471" s="177" t="s">
        <v>281</v>
      </c>
      <c r="T471" s="178" t="s">
        <v>281</v>
      </c>
      <c r="U471" s="158">
        <v>4.3099999999999996</v>
      </c>
      <c r="V471" s="158">
        <f>ROUND(E471*U471,2)</f>
        <v>53.34</v>
      </c>
      <c r="W471" s="158"/>
      <c r="X471" s="158" t="s">
        <v>282</v>
      </c>
      <c r="Y471" s="158" t="s">
        <v>283</v>
      </c>
      <c r="Z471" s="147"/>
      <c r="AA471" s="147"/>
      <c r="AB471" s="147"/>
      <c r="AC471" s="147"/>
      <c r="AD471" s="147"/>
      <c r="AE471" s="147"/>
      <c r="AF471" s="147"/>
      <c r="AG471" s="147" t="s">
        <v>284</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259" t="s">
        <v>1393</v>
      </c>
      <c r="D472" s="260"/>
      <c r="E472" s="260"/>
      <c r="F472" s="260"/>
      <c r="G472" s="260"/>
      <c r="H472" s="158"/>
      <c r="I472" s="158"/>
      <c r="J472" s="158"/>
      <c r="K472" s="158"/>
      <c r="L472" s="158"/>
      <c r="M472" s="158"/>
      <c r="N472" s="157"/>
      <c r="O472" s="157"/>
      <c r="P472" s="157"/>
      <c r="Q472" s="157"/>
      <c r="R472" s="158"/>
      <c r="S472" s="158"/>
      <c r="T472" s="158"/>
      <c r="U472" s="158"/>
      <c r="V472" s="158"/>
      <c r="W472" s="158"/>
      <c r="X472" s="158"/>
      <c r="Y472" s="158"/>
      <c r="Z472" s="147"/>
      <c r="AA472" s="147"/>
      <c r="AB472" s="147"/>
      <c r="AC472" s="147"/>
      <c r="AD472" s="147"/>
      <c r="AE472" s="147"/>
      <c r="AF472" s="147"/>
      <c r="AG472" s="147" t="s">
        <v>286</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257" t="s">
        <v>1394</v>
      </c>
      <c r="D473" s="258"/>
      <c r="E473" s="258"/>
      <c r="F473" s="258"/>
      <c r="G473" s="2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618</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189" t="s">
        <v>1395</v>
      </c>
      <c r="D474" s="160"/>
      <c r="E474" s="161"/>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288</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89" t="s">
        <v>1396</v>
      </c>
      <c r="D475" s="160"/>
      <c r="E475" s="161">
        <v>12.3748</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288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72">
        <v>62</v>
      </c>
      <c r="B476" s="173" t="s">
        <v>1397</v>
      </c>
      <c r="C476" s="188" t="s">
        <v>1398</v>
      </c>
      <c r="D476" s="174" t="s">
        <v>279</v>
      </c>
      <c r="E476" s="175">
        <v>12.3748</v>
      </c>
      <c r="F476" s="176"/>
      <c r="G476" s="177">
        <f>ROUND(E476*F476,2)</f>
        <v>0</v>
      </c>
      <c r="H476" s="176"/>
      <c r="I476" s="177">
        <f>ROUND(E476*H476,2)</f>
        <v>0</v>
      </c>
      <c r="J476" s="176"/>
      <c r="K476" s="177">
        <f>ROUND(E476*J476,2)</f>
        <v>0</v>
      </c>
      <c r="L476" s="177">
        <v>21</v>
      </c>
      <c r="M476" s="177">
        <f>G476*(1+L476/100)</f>
        <v>0</v>
      </c>
      <c r="N476" s="175">
        <v>0</v>
      </c>
      <c r="O476" s="175">
        <f>ROUND(E476*N476,2)</f>
        <v>0</v>
      </c>
      <c r="P476" s="175">
        <v>0</v>
      </c>
      <c r="Q476" s="175">
        <f>ROUND(E476*P476,2)</f>
        <v>0</v>
      </c>
      <c r="R476" s="177" t="s">
        <v>1012</v>
      </c>
      <c r="S476" s="177" t="s">
        <v>281</v>
      </c>
      <c r="T476" s="178" t="s">
        <v>281</v>
      </c>
      <c r="U476" s="158">
        <v>0.35</v>
      </c>
      <c r="V476" s="158">
        <f>ROUND(E476*U476,2)</f>
        <v>4.33</v>
      </c>
      <c r="W476" s="158"/>
      <c r="X476" s="158" t="s">
        <v>282</v>
      </c>
      <c r="Y476" s="158" t="s">
        <v>283</v>
      </c>
      <c r="Z476" s="147"/>
      <c r="AA476" s="147"/>
      <c r="AB476" s="147"/>
      <c r="AC476" s="147"/>
      <c r="AD476" s="147"/>
      <c r="AE476" s="147"/>
      <c r="AF476" s="147"/>
      <c r="AG476" s="147" t="s">
        <v>284</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2" x14ac:dyDescent="0.2">
      <c r="A477" s="154"/>
      <c r="B477" s="155"/>
      <c r="C477" s="259" t="s">
        <v>1393</v>
      </c>
      <c r="D477" s="260"/>
      <c r="E477" s="260"/>
      <c r="F477" s="260"/>
      <c r="G477" s="260"/>
      <c r="H477" s="158"/>
      <c r="I477" s="158"/>
      <c r="J477" s="158"/>
      <c r="K477" s="158"/>
      <c r="L477" s="158"/>
      <c r="M477" s="158"/>
      <c r="N477" s="157"/>
      <c r="O477" s="157"/>
      <c r="P477" s="157"/>
      <c r="Q477" s="157"/>
      <c r="R477" s="158"/>
      <c r="S477" s="158"/>
      <c r="T477" s="158"/>
      <c r="U477" s="158"/>
      <c r="V477" s="158"/>
      <c r="W477" s="158"/>
      <c r="X477" s="158"/>
      <c r="Y477" s="158"/>
      <c r="Z477" s="147"/>
      <c r="AA477" s="147"/>
      <c r="AB477" s="147"/>
      <c r="AC477" s="147"/>
      <c r="AD477" s="147"/>
      <c r="AE477" s="147"/>
      <c r="AF477" s="147"/>
      <c r="AG477" s="147" t="s">
        <v>286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189" t="s">
        <v>1399</v>
      </c>
      <c r="D478" s="160"/>
      <c r="E478" s="161"/>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89" t="s">
        <v>1400</v>
      </c>
      <c r="D479" s="160"/>
      <c r="E479" s="161">
        <v>12.3748</v>
      </c>
      <c r="F479" s="158"/>
      <c r="G479" s="158"/>
      <c r="H479" s="158"/>
      <c r="I479" s="158"/>
      <c r="J479" s="158"/>
      <c r="K479" s="158"/>
      <c r="L479" s="158"/>
      <c r="M479" s="158"/>
      <c r="N479" s="157"/>
      <c r="O479" s="157"/>
      <c r="P479" s="157"/>
      <c r="Q479" s="157"/>
      <c r="R479" s="158"/>
      <c r="S479" s="158"/>
      <c r="T479" s="158"/>
      <c r="U479" s="158"/>
      <c r="V479" s="158"/>
      <c r="W479" s="158"/>
      <c r="X479" s="158"/>
      <c r="Y479" s="158"/>
      <c r="Z479" s="147"/>
      <c r="AA479" s="147"/>
      <c r="AB479" s="147"/>
      <c r="AC479" s="147"/>
      <c r="AD479" s="147"/>
      <c r="AE479" s="147"/>
      <c r="AF479" s="147"/>
      <c r="AG479" s="147" t="s">
        <v>288</v>
      </c>
      <c r="AH479" s="147">
        <v>5</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72">
        <v>63</v>
      </c>
      <c r="B480" s="173" t="s">
        <v>1401</v>
      </c>
      <c r="C480" s="188" t="s">
        <v>1402</v>
      </c>
      <c r="D480" s="174" t="s">
        <v>279</v>
      </c>
      <c r="E480" s="175">
        <v>15.49</v>
      </c>
      <c r="F480" s="176"/>
      <c r="G480" s="177">
        <f>ROUND(E480*F480,2)</f>
        <v>0</v>
      </c>
      <c r="H480" s="176"/>
      <c r="I480" s="177">
        <f>ROUND(E480*H480,2)</f>
        <v>0</v>
      </c>
      <c r="J480" s="176"/>
      <c r="K480" s="177">
        <f>ROUND(E480*J480,2)</f>
        <v>0</v>
      </c>
      <c r="L480" s="177">
        <v>21</v>
      </c>
      <c r="M480" s="177">
        <f>G480*(1+L480/100)</f>
        <v>0</v>
      </c>
      <c r="N480" s="175">
        <v>1.8579999999999999E-2</v>
      </c>
      <c r="O480" s="175">
        <f>ROUND(E480*N480,2)</f>
        <v>0.28999999999999998</v>
      </c>
      <c r="P480" s="175">
        <v>0</v>
      </c>
      <c r="Q480" s="175">
        <f>ROUND(E480*P480,2)</f>
        <v>0</v>
      </c>
      <c r="R480" s="177" t="s">
        <v>1012</v>
      </c>
      <c r="S480" s="177" t="s">
        <v>281</v>
      </c>
      <c r="T480" s="178" t="s">
        <v>281</v>
      </c>
      <c r="U480" s="158">
        <v>2.3422000000000001</v>
      </c>
      <c r="V480" s="158">
        <f>ROUND(E480*U480,2)</f>
        <v>36.28</v>
      </c>
      <c r="W480" s="158"/>
      <c r="X480" s="158" t="s">
        <v>282</v>
      </c>
      <c r="Y480" s="158" t="s">
        <v>283</v>
      </c>
      <c r="Z480" s="147"/>
      <c r="AA480" s="147"/>
      <c r="AB480" s="147"/>
      <c r="AC480" s="147"/>
      <c r="AD480" s="147"/>
      <c r="AE480" s="147"/>
      <c r="AF480" s="147"/>
      <c r="AG480" s="147" t="s">
        <v>284</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2" x14ac:dyDescent="0.2">
      <c r="A481" s="154"/>
      <c r="B481" s="155"/>
      <c r="C481" s="189" t="s">
        <v>1403</v>
      </c>
      <c r="D481" s="160"/>
      <c r="E481" s="161"/>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288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89" t="s">
        <v>627</v>
      </c>
      <c r="D482" s="160"/>
      <c r="E482" s="161"/>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89" t="s">
        <v>1404</v>
      </c>
      <c r="D483" s="160"/>
      <c r="E483" s="161"/>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89" t="s">
        <v>1405</v>
      </c>
      <c r="D484" s="160"/>
      <c r="E484" s="161">
        <v>3.7</v>
      </c>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288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89" t="s">
        <v>406</v>
      </c>
      <c r="D485" s="160"/>
      <c r="E485" s="161"/>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288</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89" t="s">
        <v>1406</v>
      </c>
      <c r="D486" s="160"/>
      <c r="E486" s="161">
        <v>5.19</v>
      </c>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288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89" t="s">
        <v>1407</v>
      </c>
      <c r="D487" s="160"/>
      <c r="E487" s="161">
        <v>6.6</v>
      </c>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288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2.5" outlineLevel="1" x14ac:dyDescent="0.2">
      <c r="A488" s="172">
        <v>64</v>
      </c>
      <c r="B488" s="173" t="s">
        <v>1408</v>
      </c>
      <c r="C488" s="188" t="s">
        <v>1409</v>
      </c>
      <c r="D488" s="174" t="s">
        <v>279</v>
      </c>
      <c r="E488" s="175">
        <v>15.49</v>
      </c>
      <c r="F488" s="176"/>
      <c r="G488" s="177">
        <f>ROUND(E488*F488,2)</f>
        <v>0</v>
      </c>
      <c r="H488" s="176"/>
      <c r="I488" s="177">
        <f>ROUND(E488*H488,2)</f>
        <v>0</v>
      </c>
      <c r="J488" s="176"/>
      <c r="K488" s="177">
        <f>ROUND(E488*J488,2)</f>
        <v>0</v>
      </c>
      <c r="L488" s="177">
        <v>21</v>
      </c>
      <c r="M488" s="177">
        <f>G488*(1+L488/100)</f>
        <v>0</v>
      </c>
      <c r="N488" s="175">
        <v>0</v>
      </c>
      <c r="O488" s="175">
        <f>ROUND(E488*N488,2)</f>
        <v>0</v>
      </c>
      <c r="P488" s="175">
        <v>0</v>
      </c>
      <c r="Q488" s="175">
        <f>ROUND(E488*P488,2)</f>
        <v>0</v>
      </c>
      <c r="R488" s="177" t="s">
        <v>1012</v>
      </c>
      <c r="S488" s="177" t="s">
        <v>281</v>
      </c>
      <c r="T488" s="178" t="s">
        <v>281</v>
      </c>
      <c r="U488" s="158">
        <v>0.26</v>
      </c>
      <c r="V488" s="158">
        <f>ROUND(E488*U488,2)</f>
        <v>4.03</v>
      </c>
      <c r="W488" s="158"/>
      <c r="X488" s="158" t="s">
        <v>282</v>
      </c>
      <c r="Y488" s="158" t="s">
        <v>283</v>
      </c>
      <c r="Z488" s="147"/>
      <c r="AA488" s="147"/>
      <c r="AB488" s="147"/>
      <c r="AC488" s="147"/>
      <c r="AD488" s="147"/>
      <c r="AE488" s="147"/>
      <c r="AF488" s="147"/>
      <c r="AG488" s="147" t="s">
        <v>284</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
      <c r="A489" s="154"/>
      <c r="B489" s="155"/>
      <c r="C489" s="189" t="s">
        <v>1410</v>
      </c>
      <c r="D489" s="160"/>
      <c r="E489" s="161"/>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288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3" x14ac:dyDescent="0.2">
      <c r="A490" s="154"/>
      <c r="B490" s="155"/>
      <c r="C490" s="189" t="s">
        <v>1411</v>
      </c>
      <c r="D490" s="160"/>
      <c r="E490" s="161">
        <v>15.49</v>
      </c>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288</v>
      </c>
      <c r="AH490" s="147">
        <v>5</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22.5" outlineLevel="1" x14ac:dyDescent="0.2">
      <c r="A491" s="172">
        <v>65</v>
      </c>
      <c r="B491" s="173" t="s">
        <v>1412</v>
      </c>
      <c r="C491" s="188" t="s">
        <v>1413</v>
      </c>
      <c r="D491" s="174" t="s">
        <v>436</v>
      </c>
      <c r="E491" s="175">
        <v>3.6150000000000002E-2</v>
      </c>
      <c r="F491" s="176"/>
      <c r="G491" s="177">
        <f>ROUND(E491*F491,2)</f>
        <v>0</v>
      </c>
      <c r="H491" s="176"/>
      <c r="I491" s="177">
        <f>ROUND(E491*H491,2)</f>
        <v>0</v>
      </c>
      <c r="J491" s="176"/>
      <c r="K491" s="177">
        <f>ROUND(E491*J491,2)</f>
        <v>0</v>
      </c>
      <c r="L491" s="177">
        <v>21</v>
      </c>
      <c r="M491" s="177">
        <f>G491*(1+L491/100)</f>
        <v>0</v>
      </c>
      <c r="N491" s="175">
        <v>1.08961</v>
      </c>
      <c r="O491" s="175">
        <f>ROUND(E491*N491,2)</f>
        <v>0.04</v>
      </c>
      <c r="P491" s="175">
        <v>0</v>
      </c>
      <c r="Q491" s="175">
        <f>ROUND(E491*P491,2)</f>
        <v>0</v>
      </c>
      <c r="R491" s="177" t="s">
        <v>1012</v>
      </c>
      <c r="S491" s="177" t="s">
        <v>281</v>
      </c>
      <c r="T491" s="178" t="s">
        <v>281</v>
      </c>
      <c r="U491" s="158">
        <v>15.23</v>
      </c>
      <c r="V491" s="158">
        <f>ROUND(E491*U491,2)</f>
        <v>0.55000000000000004</v>
      </c>
      <c r="W491" s="158"/>
      <c r="X491" s="158" t="s">
        <v>282</v>
      </c>
      <c r="Y491" s="158" t="s">
        <v>283</v>
      </c>
      <c r="Z491" s="147"/>
      <c r="AA491" s="147"/>
      <c r="AB491" s="147"/>
      <c r="AC491" s="147"/>
      <c r="AD491" s="147"/>
      <c r="AE491" s="147"/>
      <c r="AF491" s="147"/>
      <c r="AG491" s="147" t="s">
        <v>284</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
      <c r="A492" s="154"/>
      <c r="B492" s="155"/>
      <c r="C492" s="259" t="s">
        <v>1414</v>
      </c>
      <c r="D492" s="260"/>
      <c r="E492" s="260"/>
      <c r="F492" s="260"/>
      <c r="G492" s="260"/>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286</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
      <c r="A493" s="154"/>
      <c r="B493" s="155"/>
      <c r="C493" s="189" t="s">
        <v>1415</v>
      </c>
      <c r="D493" s="160"/>
      <c r="E493" s="161"/>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288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3" x14ac:dyDescent="0.2">
      <c r="A494" s="154"/>
      <c r="B494" s="155"/>
      <c r="C494" s="189" t="s">
        <v>630</v>
      </c>
      <c r="D494" s="160"/>
      <c r="E494" s="161"/>
      <c r="F494" s="158"/>
      <c r="G494" s="158"/>
      <c r="H494" s="158"/>
      <c r="I494" s="158"/>
      <c r="J494" s="158"/>
      <c r="K494" s="158"/>
      <c r="L494" s="158"/>
      <c r="M494" s="158"/>
      <c r="N494" s="157"/>
      <c r="O494" s="157"/>
      <c r="P494" s="157"/>
      <c r="Q494" s="157"/>
      <c r="R494" s="158"/>
      <c r="S494" s="158"/>
      <c r="T494" s="158"/>
      <c r="U494" s="158"/>
      <c r="V494" s="158"/>
      <c r="W494" s="158"/>
      <c r="X494" s="158"/>
      <c r="Y494" s="158"/>
      <c r="Z494" s="147"/>
      <c r="AA494" s="147"/>
      <c r="AB494" s="147"/>
      <c r="AC494" s="147"/>
      <c r="AD494" s="147"/>
      <c r="AE494" s="147"/>
      <c r="AF494" s="147"/>
      <c r="AG494" s="147" t="s">
        <v>288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89" t="s">
        <v>1416</v>
      </c>
      <c r="D495" s="160"/>
      <c r="E495" s="161"/>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288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89" t="s">
        <v>1417</v>
      </c>
      <c r="D496" s="160"/>
      <c r="E496" s="161">
        <v>3.6150000000000002E-2</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288</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72">
        <v>66</v>
      </c>
      <c r="B497" s="173" t="s">
        <v>1418</v>
      </c>
      <c r="C497" s="188" t="s">
        <v>1419</v>
      </c>
      <c r="D497" s="174" t="s">
        <v>279</v>
      </c>
      <c r="E497" s="175">
        <v>7.08</v>
      </c>
      <c r="F497" s="176"/>
      <c r="G497" s="177">
        <f>ROUND(E497*F497,2)</f>
        <v>0</v>
      </c>
      <c r="H497" s="176"/>
      <c r="I497" s="177">
        <f>ROUND(E497*H497,2)</f>
        <v>0</v>
      </c>
      <c r="J497" s="176"/>
      <c r="K497" s="177">
        <f>ROUND(E497*J497,2)</f>
        <v>0</v>
      </c>
      <c r="L497" s="177">
        <v>21</v>
      </c>
      <c r="M497" s="177">
        <f>G497*(1+L497/100)</f>
        <v>0</v>
      </c>
      <c r="N497" s="175">
        <v>4.9840000000000002E-2</v>
      </c>
      <c r="O497" s="175">
        <f>ROUND(E497*N497,2)</f>
        <v>0.35</v>
      </c>
      <c r="P497" s="175">
        <v>0</v>
      </c>
      <c r="Q497" s="175">
        <f>ROUND(E497*P497,2)</f>
        <v>0</v>
      </c>
      <c r="R497" s="177" t="s">
        <v>1012</v>
      </c>
      <c r="S497" s="177" t="s">
        <v>281</v>
      </c>
      <c r="T497" s="178" t="s">
        <v>281</v>
      </c>
      <c r="U497" s="158">
        <v>0.35</v>
      </c>
      <c r="V497" s="158">
        <f>ROUND(E497*U497,2)</f>
        <v>2.48</v>
      </c>
      <c r="W497" s="158"/>
      <c r="X497" s="158" t="s">
        <v>282</v>
      </c>
      <c r="Y497" s="158" t="s">
        <v>283</v>
      </c>
      <c r="Z497" s="147"/>
      <c r="AA497" s="147"/>
      <c r="AB497" s="147"/>
      <c r="AC497" s="147"/>
      <c r="AD497" s="147"/>
      <c r="AE497" s="147"/>
      <c r="AF497" s="147"/>
      <c r="AG497" s="147" t="s">
        <v>284</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ht="22.5" outlineLevel="2" x14ac:dyDescent="0.2">
      <c r="A498" s="154"/>
      <c r="B498" s="155"/>
      <c r="C498" s="259" t="s">
        <v>1420</v>
      </c>
      <c r="D498" s="260"/>
      <c r="E498" s="260"/>
      <c r="F498" s="260"/>
      <c r="G498" s="260"/>
      <c r="H498" s="158"/>
      <c r="I498" s="158"/>
      <c r="J498" s="158"/>
      <c r="K498" s="158"/>
      <c r="L498" s="158"/>
      <c r="M498" s="158"/>
      <c r="N498" s="157"/>
      <c r="O498" s="157"/>
      <c r="P498" s="157"/>
      <c r="Q498" s="157"/>
      <c r="R498" s="158"/>
      <c r="S498" s="158"/>
      <c r="T498" s="158"/>
      <c r="U498" s="158"/>
      <c r="V498" s="158"/>
      <c r="W498" s="158"/>
      <c r="X498" s="158"/>
      <c r="Y498" s="158"/>
      <c r="Z498" s="147"/>
      <c r="AA498" s="147"/>
      <c r="AB498" s="147"/>
      <c r="AC498" s="147"/>
      <c r="AD498" s="147"/>
      <c r="AE498" s="147"/>
      <c r="AF498" s="147"/>
      <c r="AG498" s="147" t="s">
        <v>286</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79" t="str">
        <f>C498</f>
        <v>na zdivu jako podklad např. pod izolaci, na parapetech z prefabrikovaných dílců, pod oplechování apod., vodorovný nebo ve spádu do 15°, hlazený dřevěným hladítkem,</v>
      </c>
      <c r="BB498" s="147"/>
      <c r="BC498" s="147"/>
      <c r="BD498" s="147"/>
      <c r="BE498" s="147"/>
      <c r="BF498" s="147"/>
      <c r="BG498" s="147"/>
      <c r="BH498" s="147"/>
    </row>
    <row r="499" spans="1:60" outlineLevel="2" x14ac:dyDescent="0.2">
      <c r="A499" s="154"/>
      <c r="B499" s="155"/>
      <c r="C499" s="189" t="s">
        <v>1421</v>
      </c>
      <c r="D499" s="160"/>
      <c r="E499" s="161"/>
      <c r="F499" s="158"/>
      <c r="G499" s="158"/>
      <c r="H499" s="158"/>
      <c r="I499" s="158"/>
      <c r="J499" s="158"/>
      <c r="K499" s="158"/>
      <c r="L499" s="158"/>
      <c r="M499" s="158"/>
      <c r="N499" s="157"/>
      <c r="O499" s="157"/>
      <c r="P499" s="157"/>
      <c r="Q499" s="157"/>
      <c r="R499" s="158"/>
      <c r="S499" s="158"/>
      <c r="T499" s="158"/>
      <c r="U499" s="158"/>
      <c r="V499" s="158"/>
      <c r="W499" s="158"/>
      <c r="X499" s="158"/>
      <c r="Y499" s="158"/>
      <c r="Z499" s="147"/>
      <c r="AA499" s="147"/>
      <c r="AB499" s="147"/>
      <c r="AC499" s="147"/>
      <c r="AD499" s="147"/>
      <c r="AE499" s="147"/>
      <c r="AF499" s="147"/>
      <c r="AG499" s="147" t="s">
        <v>288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
      <c r="A500" s="154"/>
      <c r="B500" s="155"/>
      <c r="C500" s="189" t="s">
        <v>630</v>
      </c>
      <c r="D500" s="160"/>
      <c r="E500" s="161"/>
      <c r="F500" s="158"/>
      <c r="G500" s="158"/>
      <c r="H500" s="158"/>
      <c r="I500" s="158"/>
      <c r="J500" s="158"/>
      <c r="K500" s="158"/>
      <c r="L500" s="158"/>
      <c r="M500" s="158"/>
      <c r="N500" s="157"/>
      <c r="O500" s="157"/>
      <c r="P500" s="157"/>
      <c r="Q500" s="157"/>
      <c r="R500" s="158"/>
      <c r="S500" s="158"/>
      <c r="T500" s="158"/>
      <c r="U500" s="158"/>
      <c r="V500" s="158"/>
      <c r="W500" s="158"/>
      <c r="X500" s="158"/>
      <c r="Y500" s="158"/>
      <c r="Z500" s="147"/>
      <c r="AA500" s="147"/>
      <c r="AB500" s="147"/>
      <c r="AC500" s="147"/>
      <c r="AD500" s="147"/>
      <c r="AE500" s="147"/>
      <c r="AF500" s="147"/>
      <c r="AG500" s="147" t="s">
        <v>288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
      <c r="A501" s="154"/>
      <c r="B501" s="155"/>
      <c r="C501" s="189" t="s">
        <v>1416</v>
      </c>
      <c r="D501" s="160"/>
      <c r="E501" s="161"/>
      <c r="F501" s="158"/>
      <c r="G501" s="158"/>
      <c r="H501" s="158"/>
      <c r="I501" s="158"/>
      <c r="J501" s="158"/>
      <c r="K501" s="158"/>
      <c r="L501" s="158"/>
      <c r="M501" s="158"/>
      <c r="N501" s="157"/>
      <c r="O501" s="157"/>
      <c r="P501" s="157"/>
      <c r="Q501" s="157"/>
      <c r="R501" s="158"/>
      <c r="S501" s="158"/>
      <c r="T501" s="158"/>
      <c r="U501" s="158"/>
      <c r="V501" s="158"/>
      <c r="W501" s="158"/>
      <c r="X501" s="158"/>
      <c r="Y501" s="158"/>
      <c r="Z501" s="147"/>
      <c r="AA501" s="147"/>
      <c r="AB501" s="147"/>
      <c r="AC501" s="147"/>
      <c r="AD501" s="147"/>
      <c r="AE501" s="147"/>
      <c r="AF501" s="147"/>
      <c r="AG501" s="147" t="s">
        <v>288</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3" x14ac:dyDescent="0.2">
      <c r="A502" s="154"/>
      <c r="B502" s="155"/>
      <c r="C502" s="189" t="s">
        <v>1422</v>
      </c>
      <c r="D502" s="160"/>
      <c r="E502" s="161">
        <v>0.9</v>
      </c>
      <c r="F502" s="158"/>
      <c r="G502" s="158"/>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288</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89" t="s">
        <v>1423</v>
      </c>
      <c r="D503" s="160"/>
      <c r="E503" s="161">
        <v>2.1</v>
      </c>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89" t="s">
        <v>1424</v>
      </c>
      <c r="D504" s="160"/>
      <c r="E504" s="161">
        <v>1.5</v>
      </c>
      <c r="F504" s="158"/>
      <c r="G504" s="1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89" t="s">
        <v>1425</v>
      </c>
      <c r="D505" s="160"/>
      <c r="E505" s="161">
        <v>2.1</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288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89" t="s">
        <v>1426</v>
      </c>
      <c r="D506" s="160"/>
      <c r="E506" s="161">
        <v>0.48</v>
      </c>
      <c r="F506" s="158"/>
      <c r="G506" s="1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288</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72">
        <v>67</v>
      </c>
      <c r="B507" s="173" t="s">
        <v>1427</v>
      </c>
      <c r="C507" s="188" t="s">
        <v>1428</v>
      </c>
      <c r="D507" s="174" t="s">
        <v>372</v>
      </c>
      <c r="E507" s="175">
        <v>16</v>
      </c>
      <c r="F507" s="176"/>
      <c r="G507" s="177">
        <f>ROUND(E507*F507,2)</f>
        <v>0</v>
      </c>
      <c r="H507" s="176"/>
      <c r="I507" s="177">
        <f>ROUND(E507*H507,2)</f>
        <v>0</v>
      </c>
      <c r="J507" s="176"/>
      <c r="K507" s="177">
        <f>ROUND(E507*J507,2)</f>
        <v>0</v>
      </c>
      <c r="L507" s="177">
        <v>21</v>
      </c>
      <c r="M507" s="177">
        <f>G507*(1+L507/100)</f>
        <v>0</v>
      </c>
      <c r="N507" s="175">
        <v>0</v>
      </c>
      <c r="O507" s="175">
        <f>ROUND(E507*N507,2)</f>
        <v>0</v>
      </c>
      <c r="P507" s="175">
        <v>0</v>
      </c>
      <c r="Q507" s="175">
        <f>ROUND(E507*P507,2)</f>
        <v>0</v>
      </c>
      <c r="R507" s="177" t="s">
        <v>373</v>
      </c>
      <c r="S507" s="177" t="s">
        <v>281</v>
      </c>
      <c r="T507" s="178" t="s">
        <v>1429</v>
      </c>
      <c r="U507" s="158">
        <v>1</v>
      </c>
      <c r="V507" s="158">
        <f>ROUND(E507*U507,2)</f>
        <v>16</v>
      </c>
      <c r="W507" s="158"/>
      <c r="X507" s="158" t="s">
        <v>177</v>
      </c>
      <c r="Y507" s="158" t="s">
        <v>283</v>
      </c>
      <c r="Z507" s="147"/>
      <c r="AA507" s="147"/>
      <c r="AB507" s="147"/>
      <c r="AC507" s="147"/>
      <c r="AD507" s="147"/>
      <c r="AE507" s="147"/>
      <c r="AF507" s="147"/>
      <c r="AG507" s="147" t="s">
        <v>374</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
      <c r="A508" s="154"/>
      <c r="B508" s="155"/>
      <c r="C508" s="189" t="s">
        <v>1430</v>
      </c>
      <c r="D508" s="160"/>
      <c r="E508" s="161"/>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288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89" t="s">
        <v>431</v>
      </c>
      <c r="D509" s="160"/>
      <c r="E509" s="161"/>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288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89" t="s">
        <v>1431</v>
      </c>
      <c r="D510" s="160"/>
      <c r="E510" s="161">
        <v>16</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288</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ht="22.5" outlineLevel="1" x14ac:dyDescent="0.2">
      <c r="A511" s="172">
        <v>68</v>
      </c>
      <c r="B511" s="173" t="s">
        <v>1201</v>
      </c>
      <c r="C511" s="188" t="s">
        <v>1202</v>
      </c>
      <c r="D511" s="174" t="s">
        <v>436</v>
      </c>
      <c r="E511" s="175">
        <v>0.55339000000000005</v>
      </c>
      <c r="F511" s="176"/>
      <c r="G511" s="177">
        <f>ROUND(E511*F511,2)</f>
        <v>0</v>
      </c>
      <c r="H511" s="176"/>
      <c r="I511" s="177">
        <f>ROUND(E511*H511,2)</f>
        <v>0</v>
      </c>
      <c r="J511" s="176"/>
      <c r="K511" s="177">
        <f>ROUND(E511*J511,2)</f>
        <v>0</v>
      </c>
      <c r="L511" s="177">
        <v>21</v>
      </c>
      <c r="M511" s="177">
        <f>G511*(1+L511/100)</f>
        <v>0</v>
      </c>
      <c r="N511" s="175">
        <v>1</v>
      </c>
      <c r="O511" s="175">
        <f>ROUND(E511*N511,2)</f>
        <v>0.55000000000000004</v>
      </c>
      <c r="P511" s="175">
        <v>0</v>
      </c>
      <c r="Q511" s="175">
        <f>ROUND(E511*P511,2)</f>
        <v>0</v>
      </c>
      <c r="R511" s="177" t="s">
        <v>1203</v>
      </c>
      <c r="S511" s="177" t="s">
        <v>281</v>
      </c>
      <c r="T511" s="178" t="s">
        <v>281</v>
      </c>
      <c r="U511" s="158">
        <v>0</v>
      </c>
      <c r="V511" s="158">
        <f>ROUND(E511*U511,2)</f>
        <v>0</v>
      </c>
      <c r="W511" s="158"/>
      <c r="X511" s="158" t="s">
        <v>1204</v>
      </c>
      <c r="Y511" s="158" t="s">
        <v>283</v>
      </c>
      <c r="Z511" s="147"/>
      <c r="AA511" s="147"/>
      <c r="AB511" s="147"/>
      <c r="AC511" s="147"/>
      <c r="AD511" s="147"/>
      <c r="AE511" s="147"/>
      <c r="AF511" s="147"/>
      <c r="AG511" s="147" t="s">
        <v>1205</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2" x14ac:dyDescent="0.2">
      <c r="A512" s="154"/>
      <c r="B512" s="155"/>
      <c r="C512" s="189" t="s">
        <v>1432</v>
      </c>
      <c r="D512" s="160"/>
      <c r="E512" s="161"/>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288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89" t="s">
        <v>1361</v>
      </c>
      <c r="D513" s="160"/>
      <c r="E513" s="161">
        <v>0.24768000000000001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288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89" t="s">
        <v>1362</v>
      </c>
      <c r="D514" s="160"/>
      <c r="E514" s="161">
        <v>0.23327999999999999</v>
      </c>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288</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89" t="s">
        <v>1364</v>
      </c>
      <c r="D515" s="160"/>
      <c r="E515" s="161">
        <v>4.6080000000000003E-2</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288</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98" t="s">
        <v>1208</v>
      </c>
      <c r="D516" s="195"/>
      <c r="E516" s="196">
        <v>2.6349999999999998E-2</v>
      </c>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288</v>
      </c>
      <c r="AH516" s="147">
        <v>4</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ht="22.5" outlineLevel="1" x14ac:dyDescent="0.2">
      <c r="A517" s="172">
        <v>69</v>
      </c>
      <c r="B517" s="173" t="s">
        <v>1433</v>
      </c>
      <c r="C517" s="188" t="s">
        <v>1434</v>
      </c>
      <c r="D517" s="174" t="s">
        <v>436</v>
      </c>
      <c r="E517" s="175">
        <v>0.31022</v>
      </c>
      <c r="F517" s="176"/>
      <c r="G517" s="177">
        <f>ROUND(E517*F517,2)</f>
        <v>0</v>
      </c>
      <c r="H517" s="176"/>
      <c r="I517" s="177">
        <f>ROUND(E517*H517,2)</f>
        <v>0</v>
      </c>
      <c r="J517" s="176"/>
      <c r="K517" s="177">
        <f>ROUND(E517*J517,2)</f>
        <v>0</v>
      </c>
      <c r="L517" s="177">
        <v>21</v>
      </c>
      <c r="M517" s="177">
        <f>G517*(1+L517/100)</f>
        <v>0</v>
      </c>
      <c r="N517" s="175">
        <v>1</v>
      </c>
      <c r="O517" s="175">
        <f>ROUND(E517*N517,2)</f>
        <v>0.31</v>
      </c>
      <c r="P517" s="175">
        <v>0</v>
      </c>
      <c r="Q517" s="175">
        <f>ROUND(E517*P517,2)</f>
        <v>0</v>
      </c>
      <c r="R517" s="177" t="s">
        <v>1203</v>
      </c>
      <c r="S517" s="177" t="s">
        <v>281</v>
      </c>
      <c r="T517" s="178" t="s">
        <v>281</v>
      </c>
      <c r="U517" s="158">
        <v>0</v>
      </c>
      <c r="V517" s="158">
        <f>ROUND(E517*U517,2)</f>
        <v>0</v>
      </c>
      <c r="W517" s="158"/>
      <c r="X517" s="158" t="s">
        <v>1204</v>
      </c>
      <c r="Y517" s="158" t="s">
        <v>283</v>
      </c>
      <c r="Z517" s="147"/>
      <c r="AA517" s="147"/>
      <c r="AB517" s="147"/>
      <c r="AC517" s="147"/>
      <c r="AD517" s="147"/>
      <c r="AE517" s="147"/>
      <c r="AF517" s="147"/>
      <c r="AG517" s="147" t="s">
        <v>1205</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2" x14ac:dyDescent="0.2">
      <c r="A518" s="154"/>
      <c r="B518" s="155"/>
      <c r="C518" s="189" t="s">
        <v>1432</v>
      </c>
      <c r="D518" s="160"/>
      <c r="E518" s="161"/>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288</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89" t="s">
        <v>1363</v>
      </c>
      <c r="D519" s="160"/>
      <c r="E519" s="161">
        <v>0.29544999999999999</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288</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8" t="s">
        <v>1208</v>
      </c>
      <c r="D520" s="195"/>
      <c r="E520" s="196">
        <v>1.477E-2</v>
      </c>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288</v>
      </c>
      <c r="AH520" s="147">
        <v>4</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ht="22.5" outlineLevel="1" x14ac:dyDescent="0.2">
      <c r="A521" s="172">
        <v>70</v>
      </c>
      <c r="B521" s="173" t="s">
        <v>1435</v>
      </c>
      <c r="C521" s="188" t="s">
        <v>1436</v>
      </c>
      <c r="D521" s="174" t="s">
        <v>436</v>
      </c>
      <c r="E521" s="175">
        <v>1.1251500000000001</v>
      </c>
      <c r="F521" s="176"/>
      <c r="G521" s="177">
        <f>ROUND(E521*F521,2)</f>
        <v>0</v>
      </c>
      <c r="H521" s="176"/>
      <c r="I521" s="177">
        <f>ROUND(E521*H521,2)</f>
        <v>0</v>
      </c>
      <c r="J521" s="176"/>
      <c r="K521" s="177">
        <f>ROUND(E521*J521,2)</f>
        <v>0</v>
      </c>
      <c r="L521" s="177">
        <v>21</v>
      </c>
      <c r="M521" s="177">
        <f>G521*(1+L521/100)</f>
        <v>0</v>
      </c>
      <c r="N521" s="175">
        <v>1</v>
      </c>
      <c r="O521" s="175">
        <f>ROUND(E521*N521,2)</f>
        <v>1.1299999999999999</v>
      </c>
      <c r="P521" s="175">
        <v>0</v>
      </c>
      <c r="Q521" s="175">
        <f>ROUND(E521*P521,2)</f>
        <v>0</v>
      </c>
      <c r="R521" s="177" t="s">
        <v>1203</v>
      </c>
      <c r="S521" s="177" t="s">
        <v>281</v>
      </c>
      <c r="T521" s="178" t="s">
        <v>281</v>
      </c>
      <c r="U521" s="158">
        <v>0</v>
      </c>
      <c r="V521" s="158">
        <f>ROUND(E521*U521,2)</f>
        <v>0</v>
      </c>
      <c r="W521" s="158"/>
      <c r="X521" s="158" t="s">
        <v>1204</v>
      </c>
      <c r="Y521" s="158" t="s">
        <v>283</v>
      </c>
      <c r="Z521" s="147"/>
      <c r="AA521" s="147"/>
      <c r="AB521" s="147"/>
      <c r="AC521" s="147"/>
      <c r="AD521" s="147"/>
      <c r="AE521" s="147"/>
      <c r="AF521" s="147"/>
      <c r="AG521" s="147" t="s">
        <v>1205</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2" x14ac:dyDescent="0.2">
      <c r="A522" s="154"/>
      <c r="B522" s="155"/>
      <c r="C522" s="189" t="s">
        <v>1432</v>
      </c>
      <c r="D522" s="160"/>
      <c r="E522" s="161"/>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288</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89" t="s">
        <v>1360</v>
      </c>
      <c r="D523" s="160"/>
      <c r="E523" s="161">
        <v>1.0715699999999999</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288</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8" t="s">
        <v>1208</v>
      </c>
      <c r="D524" s="195"/>
      <c r="E524" s="196">
        <v>5.3580000000000003E-2</v>
      </c>
      <c r="F524" s="158"/>
      <c r="G524" s="158"/>
      <c r="H524" s="158"/>
      <c r="I524" s="158"/>
      <c r="J524" s="158"/>
      <c r="K524" s="158"/>
      <c r="L524" s="158"/>
      <c r="M524" s="158"/>
      <c r="N524" s="157"/>
      <c r="O524" s="157"/>
      <c r="P524" s="157"/>
      <c r="Q524" s="157"/>
      <c r="R524" s="158"/>
      <c r="S524" s="158"/>
      <c r="T524" s="158"/>
      <c r="U524" s="158"/>
      <c r="V524" s="158"/>
      <c r="W524" s="158"/>
      <c r="X524" s="158"/>
      <c r="Y524" s="158"/>
      <c r="Z524" s="147"/>
      <c r="AA524" s="147"/>
      <c r="AB524" s="147"/>
      <c r="AC524" s="147"/>
      <c r="AD524" s="147"/>
      <c r="AE524" s="147"/>
      <c r="AF524" s="147"/>
      <c r="AG524" s="147" t="s">
        <v>288</v>
      </c>
      <c r="AH524" s="147">
        <v>4</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22.5" outlineLevel="1" x14ac:dyDescent="0.2">
      <c r="A525" s="172">
        <v>71</v>
      </c>
      <c r="B525" s="173" t="s">
        <v>1437</v>
      </c>
      <c r="C525" s="188" t="s">
        <v>1438</v>
      </c>
      <c r="D525" s="174" t="s">
        <v>436</v>
      </c>
      <c r="E525" s="175">
        <v>5.7439299999999998</v>
      </c>
      <c r="F525" s="176"/>
      <c r="G525" s="177">
        <f>ROUND(E525*F525,2)</f>
        <v>0</v>
      </c>
      <c r="H525" s="176"/>
      <c r="I525" s="177">
        <f>ROUND(E525*H525,2)</f>
        <v>0</v>
      </c>
      <c r="J525" s="176"/>
      <c r="K525" s="177">
        <f>ROUND(E525*J525,2)</f>
        <v>0</v>
      </c>
      <c r="L525" s="177">
        <v>21</v>
      </c>
      <c r="M525" s="177">
        <f>G525*(1+L525/100)</f>
        <v>0</v>
      </c>
      <c r="N525" s="175">
        <v>1</v>
      </c>
      <c r="O525" s="175">
        <f>ROUND(E525*N525,2)</f>
        <v>5.74</v>
      </c>
      <c r="P525" s="175">
        <v>0</v>
      </c>
      <c r="Q525" s="175">
        <f>ROUND(E525*P525,2)</f>
        <v>0</v>
      </c>
      <c r="R525" s="177" t="s">
        <v>1203</v>
      </c>
      <c r="S525" s="177" t="s">
        <v>281</v>
      </c>
      <c r="T525" s="178" t="s">
        <v>281</v>
      </c>
      <c r="U525" s="158">
        <v>0</v>
      </c>
      <c r="V525" s="158">
        <f>ROUND(E525*U525,2)</f>
        <v>0</v>
      </c>
      <c r="W525" s="158"/>
      <c r="X525" s="158" t="s">
        <v>1204</v>
      </c>
      <c r="Y525" s="158" t="s">
        <v>283</v>
      </c>
      <c r="Z525" s="147"/>
      <c r="AA525" s="147"/>
      <c r="AB525" s="147"/>
      <c r="AC525" s="147"/>
      <c r="AD525" s="147"/>
      <c r="AE525" s="147"/>
      <c r="AF525" s="147"/>
      <c r="AG525" s="147" t="s">
        <v>1205</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
      <c r="A526" s="154"/>
      <c r="B526" s="155"/>
      <c r="C526" s="189" t="s">
        <v>1432</v>
      </c>
      <c r="D526" s="160"/>
      <c r="E526" s="161"/>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288</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89" t="s">
        <v>1354</v>
      </c>
      <c r="D527" s="160"/>
      <c r="E527" s="161">
        <v>2.0075799999999999</v>
      </c>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288</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89" t="s">
        <v>1355</v>
      </c>
      <c r="D528" s="160"/>
      <c r="E528" s="161">
        <v>3.0122800000000001</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288</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89" t="s">
        <v>1356</v>
      </c>
      <c r="D529" s="160"/>
      <c r="E529" s="161">
        <v>0.1226</v>
      </c>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89" t="s">
        <v>1357</v>
      </c>
      <c r="D530" s="160"/>
      <c r="E530" s="161">
        <v>9.1950000000000004E-2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89" t="s">
        <v>1358</v>
      </c>
      <c r="D531" s="160"/>
      <c r="E531" s="161">
        <v>0.23601</v>
      </c>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288</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8" t="s">
        <v>1208</v>
      </c>
      <c r="D532" s="195"/>
      <c r="E532" s="196">
        <v>0.27351999999999999</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288</v>
      </c>
      <c r="AH532" s="147">
        <v>4</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ht="22.5" outlineLevel="1" x14ac:dyDescent="0.2">
      <c r="A533" s="172">
        <v>72</v>
      </c>
      <c r="B533" s="173" t="s">
        <v>1439</v>
      </c>
      <c r="C533" s="188" t="s">
        <v>1440</v>
      </c>
      <c r="D533" s="174" t="s">
        <v>436</v>
      </c>
      <c r="E533" s="175">
        <v>0.71321000000000001</v>
      </c>
      <c r="F533" s="176"/>
      <c r="G533" s="177">
        <f>ROUND(E533*F533,2)</f>
        <v>0</v>
      </c>
      <c r="H533" s="176"/>
      <c r="I533" s="177">
        <f>ROUND(E533*H533,2)</f>
        <v>0</v>
      </c>
      <c r="J533" s="176"/>
      <c r="K533" s="177">
        <f>ROUND(E533*J533,2)</f>
        <v>0</v>
      </c>
      <c r="L533" s="177">
        <v>21</v>
      </c>
      <c r="M533" s="177">
        <f>G533*(1+L533/100)</f>
        <v>0</v>
      </c>
      <c r="N533" s="175">
        <v>1</v>
      </c>
      <c r="O533" s="175">
        <f>ROUND(E533*N533,2)</f>
        <v>0.71</v>
      </c>
      <c r="P533" s="175">
        <v>0</v>
      </c>
      <c r="Q533" s="175">
        <f>ROUND(E533*P533,2)</f>
        <v>0</v>
      </c>
      <c r="R533" s="177" t="s">
        <v>1203</v>
      </c>
      <c r="S533" s="177" t="s">
        <v>281</v>
      </c>
      <c r="T533" s="178" t="s">
        <v>281</v>
      </c>
      <c r="U533" s="158">
        <v>0</v>
      </c>
      <c r="V533" s="158">
        <f>ROUND(E533*U533,2)</f>
        <v>0</v>
      </c>
      <c r="W533" s="158"/>
      <c r="X533" s="158" t="s">
        <v>1204</v>
      </c>
      <c r="Y533" s="158" t="s">
        <v>283</v>
      </c>
      <c r="Z533" s="147"/>
      <c r="AA533" s="147"/>
      <c r="AB533" s="147"/>
      <c r="AC533" s="147"/>
      <c r="AD533" s="147"/>
      <c r="AE533" s="147"/>
      <c r="AF533" s="147"/>
      <c r="AG533" s="147" t="s">
        <v>1205</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2" x14ac:dyDescent="0.2">
      <c r="A534" s="154"/>
      <c r="B534" s="155"/>
      <c r="C534" s="189" t="s">
        <v>1432</v>
      </c>
      <c r="D534" s="160"/>
      <c r="E534" s="161"/>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89" t="s">
        <v>1359</v>
      </c>
      <c r="D535" s="160"/>
      <c r="E535" s="161">
        <v>0.67925000000000002</v>
      </c>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288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8" t="s">
        <v>1208</v>
      </c>
      <c r="D536" s="195"/>
      <c r="E536" s="196">
        <v>3.3959999999999997E-2</v>
      </c>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288</v>
      </c>
      <c r="AH536" s="147">
        <v>4</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ht="22.5" outlineLevel="1" x14ac:dyDescent="0.2">
      <c r="A537" s="172">
        <v>73</v>
      </c>
      <c r="B537" s="173" t="s">
        <v>1441</v>
      </c>
      <c r="C537" s="188" t="s">
        <v>1442</v>
      </c>
      <c r="D537" s="174" t="s">
        <v>886</v>
      </c>
      <c r="E537" s="175">
        <v>150</v>
      </c>
      <c r="F537" s="176"/>
      <c r="G537" s="177">
        <f>ROUND(E537*F537,2)</f>
        <v>0</v>
      </c>
      <c r="H537" s="176"/>
      <c r="I537" s="177">
        <f>ROUND(E537*H537,2)</f>
        <v>0</v>
      </c>
      <c r="J537" s="176"/>
      <c r="K537" s="177">
        <f>ROUND(E537*J537,2)</f>
        <v>0</v>
      </c>
      <c r="L537" s="177">
        <v>21</v>
      </c>
      <c r="M537" s="177">
        <f>G537*(1+L537/100)</f>
        <v>0</v>
      </c>
      <c r="N537" s="175">
        <v>1E-3</v>
      </c>
      <c r="O537" s="175">
        <f>ROUND(E537*N537,2)</f>
        <v>0.15</v>
      </c>
      <c r="P537" s="175">
        <v>0</v>
      </c>
      <c r="Q537" s="175">
        <f>ROUND(E537*P537,2)</f>
        <v>0</v>
      </c>
      <c r="R537" s="177" t="s">
        <v>1203</v>
      </c>
      <c r="S537" s="177" t="s">
        <v>281</v>
      </c>
      <c r="T537" s="178" t="s">
        <v>281</v>
      </c>
      <c r="U537" s="158">
        <v>0</v>
      </c>
      <c r="V537" s="158">
        <f>ROUND(E537*U537,2)</f>
        <v>0</v>
      </c>
      <c r="W537" s="158"/>
      <c r="X537" s="158" t="s">
        <v>1204</v>
      </c>
      <c r="Y537" s="158" t="s">
        <v>283</v>
      </c>
      <c r="Z537" s="147"/>
      <c r="AA537" s="147"/>
      <c r="AB537" s="147"/>
      <c r="AC537" s="147"/>
      <c r="AD537" s="147"/>
      <c r="AE537" s="147"/>
      <c r="AF537" s="147"/>
      <c r="AG537" s="147" t="s">
        <v>1205</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2" x14ac:dyDescent="0.2">
      <c r="A538" s="154"/>
      <c r="B538" s="155"/>
      <c r="C538" s="189" t="s">
        <v>1443</v>
      </c>
      <c r="D538" s="160"/>
      <c r="E538" s="161"/>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288</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89" t="s">
        <v>1444</v>
      </c>
      <c r="D539" s="160"/>
      <c r="E539" s="161">
        <v>150</v>
      </c>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x14ac:dyDescent="0.2">
      <c r="A540" s="165" t="s">
        <v>275</v>
      </c>
      <c r="B540" s="166" t="s">
        <v>162</v>
      </c>
      <c r="C540" s="187" t="s">
        <v>163</v>
      </c>
      <c r="D540" s="167"/>
      <c r="E540" s="168"/>
      <c r="F540" s="169"/>
      <c r="G540" s="169">
        <f>SUMIF(AG541:AG629,"&lt;&gt;NOR",G541:G629)</f>
        <v>0</v>
      </c>
      <c r="H540" s="169"/>
      <c r="I540" s="169">
        <f>SUM(I541:I629)</f>
        <v>0</v>
      </c>
      <c r="J540" s="169"/>
      <c r="K540" s="169">
        <f>SUM(K541:K629)</f>
        <v>0</v>
      </c>
      <c r="L540" s="169"/>
      <c r="M540" s="169">
        <f>SUM(M541:M629)</f>
        <v>0</v>
      </c>
      <c r="N540" s="168"/>
      <c r="O540" s="168">
        <f>SUM(O541:O629)</f>
        <v>3.5100000000000002</v>
      </c>
      <c r="P540" s="168"/>
      <c r="Q540" s="168">
        <f>SUM(Q541:Q629)</f>
        <v>0</v>
      </c>
      <c r="R540" s="169"/>
      <c r="S540" s="169"/>
      <c r="T540" s="170"/>
      <c r="U540" s="164"/>
      <c r="V540" s="164">
        <f>SUM(V541:V629)</f>
        <v>489.36</v>
      </c>
      <c r="W540" s="164"/>
      <c r="X540" s="164"/>
      <c r="Y540" s="164"/>
      <c r="AG540" t="s">
        <v>276</v>
      </c>
    </row>
    <row r="541" spans="1:60" ht="22.5" outlineLevel="1" x14ac:dyDescent="0.2">
      <c r="A541" s="172">
        <v>74</v>
      </c>
      <c r="B541" s="173" t="s">
        <v>1445</v>
      </c>
      <c r="C541" s="188" t="s">
        <v>1446</v>
      </c>
      <c r="D541" s="174" t="s">
        <v>279</v>
      </c>
      <c r="E541" s="175">
        <v>130.78</v>
      </c>
      <c r="F541" s="176"/>
      <c r="G541" s="177">
        <f>ROUND(E541*F541,2)</f>
        <v>0</v>
      </c>
      <c r="H541" s="176"/>
      <c r="I541" s="177">
        <f>ROUND(E541*H541,2)</f>
        <v>0</v>
      </c>
      <c r="J541" s="176"/>
      <c r="K541" s="177">
        <f>ROUND(E541*J541,2)</f>
        <v>0</v>
      </c>
      <c r="L541" s="177">
        <v>21</v>
      </c>
      <c r="M541" s="177">
        <f>G541*(1+L541/100)</f>
        <v>0</v>
      </c>
      <c r="N541" s="175">
        <v>1.243E-2</v>
      </c>
      <c r="O541" s="175">
        <f>ROUND(E541*N541,2)</f>
        <v>1.63</v>
      </c>
      <c r="P541" s="175">
        <v>0</v>
      </c>
      <c r="Q541" s="175">
        <f>ROUND(E541*P541,2)</f>
        <v>0</v>
      </c>
      <c r="R541" s="177" t="s">
        <v>1012</v>
      </c>
      <c r="S541" s="177" t="s">
        <v>281</v>
      </c>
      <c r="T541" s="178" t="s">
        <v>281</v>
      </c>
      <c r="U541" s="158">
        <v>0.95</v>
      </c>
      <c r="V541" s="158">
        <f>ROUND(E541*U541,2)</f>
        <v>124.24</v>
      </c>
      <c r="W541" s="158"/>
      <c r="X541" s="158" t="s">
        <v>282</v>
      </c>
      <c r="Y541" s="158" t="s">
        <v>283</v>
      </c>
      <c r="Z541" s="147"/>
      <c r="AA541" s="147"/>
      <c r="AB541" s="147"/>
      <c r="AC541" s="147"/>
      <c r="AD541" s="147"/>
      <c r="AE541" s="147"/>
      <c r="AF541" s="147"/>
      <c r="AG541" s="147" t="s">
        <v>284</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261" t="s">
        <v>1447</v>
      </c>
      <c r="D542" s="262"/>
      <c r="E542" s="262"/>
      <c r="F542" s="262"/>
      <c r="G542" s="262"/>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618</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
      <c r="A543" s="154"/>
      <c r="B543" s="155"/>
      <c r="C543" s="189" t="s">
        <v>1448</v>
      </c>
      <c r="D543" s="160"/>
      <c r="E543" s="161"/>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288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89" t="s">
        <v>399</v>
      </c>
      <c r="D544" s="160"/>
      <c r="E544" s="161"/>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288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89" t="s">
        <v>1449</v>
      </c>
      <c r="D545" s="160"/>
      <c r="E545" s="161">
        <v>15.32</v>
      </c>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89" t="s">
        <v>1450</v>
      </c>
      <c r="D546" s="160"/>
      <c r="E546" s="161">
        <v>8.98</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89" t="s">
        <v>1451</v>
      </c>
      <c r="D547" s="160"/>
      <c r="E547" s="161"/>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288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89" t="s">
        <v>406</v>
      </c>
      <c r="D548" s="160"/>
      <c r="E548" s="161"/>
      <c r="F548" s="158"/>
      <c r="G548" s="158"/>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89" t="s">
        <v>821</v>
      </c>
      <c r="D549" s="160"/>
      <c r="E549" s="161">
        <v>13.44</v>
      </c>
      <c r="F549" s="158"/>
      <c r="G549" s="158"/>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288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89" t="s">
        <v>1452</v>
      </c>
      <c r="D550" s="160"/>
      <c r="E550" s="161">
        <v>19.02</v>
      </c>
      <c r="F550" s="158"/>
      <c r="G550" s="158"/>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288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89" t="s">
        <v>1453</v>
      </c>
      <c r="D551" s="160"/>
      <c r="E551" s="161">
        <v>8.5299999999999994</v>
      </c>
      <c r="F551" s="158"/>
      <c r="G551" s="158"/>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288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89" t="s">
        <v>1454</v>
      </c>
      <c r="D552" s="160"/>
      <c r="E552" s="161">
        <v>20.65</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3" x14ac:dyDescent="0.2">
      <c r="A553" s="154"/>
      <c r="B553" s="155"/>
      <c r="C553" s="189" t="s">
        <v>1455</v>
      </c>
      <c r="D553" s="160"/>
      <c r="E553" s="161">
        <v>13.57</v>
      </c>
      <c r="F553" s="158"/>
      <c r="G553" s="158"/>
      <c r="H553" s="158"/>
      <c r="I553" s="158"/>
      <c r="J553" s="158"/>
      <c r="K553" s="158"/>
      <c r="L553" s="158"/>
      <c r="M553" s="158"/>
      <c r="N553" s="157"/>
      <c r="O553" s="157"/>
      <c r="P553" s="157"/>
      <c r="Q553" s="157"/>
      <c r="R553" s="158"/>
      <c r="S553" s="158"/>
      <c r="T553" s="158"/>
      <c r="U553" s="158"/>
      <c r="V553" s="158"/>
      <c r="W553" s="158"/>
      <c r="X553" s="158"/>
      <c r="Y553" s="158"/>
      <c r="Z553" s="147"/>
      <c r="AA553" s="147"/>
      <c r="AB553" s="147"/>
      <c r="AC553" s="147"/>
      <c r="AD553" s="147"/>
      <c r="AE553" s="147"/>
      <c r="AF553" s="147"/>
      <c r="AG553" s="147" t="s">
        <v>288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3" x14ac:dyDescent="0.2">
      <c r="A554" s="154"/>
      <c r="B554" s="155"/>
      <c r="C554" s="189" t="s">
        <v>1456</v>
      </c>
      <c r="D554" s="160"/>
      <c r="E554" s="161">
        <v>11.17</v>
      </c>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288</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89" t="s">
        <v>1457</v>
      </c>
      <c r="D555" s="160"/>
      <c r="E555" s="161">
        <v>9.86</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89" t="s">
        <v>1458</v>
      </c>
      <c r="D556" s="160"/>
      <c r="E556" s="161">
        <v>10.24</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288</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ht="33.75" outlineLevel="1" x14ac:dyDescent="0.2">
      <c r="A557" s="172">
        <v>75</v>
      </c>
      <c r="B557" s="173" t="s">
        <v>1459</v>
      </c>
      <c r="C557" s="188" t="s">
        <v>1460</v>
      </c>
      <c r="D557" s="174" t="s">
        <v>279</v>
      </c>
      <c r="E557" s="175">
        <v>32.409999999999997</v>
      </c>
      <c r="F557" s="176"/>
      <c r="G557" s="177">
        <f>ROUND(E557*F557,2)</f>
        <v>0</v>
      </c>
      <c r="H557" s="176"/>
      <c r="I557" s="177">
        <f>ROUND(E557*H557,2)</f>
        <v>0</v>
      </c>
      <c r="J557" s="176"/>
      <c r="K557" s="177">
        <f>ROUND(E557*J557,2)</f>
        <v>0</v>
      </c>
      <c r="L557" s="177">
        <v>21</v>
      </c>
      <c r="M557" s="177">
        <f>G557*(1+L557/100)</f>
        <v>0</v>
      </c>
      <c r="N557" s="175">
        <v>1.2529999999999999E-2</v>
      </c>
      <c r="O557" s="175">
        <f>ROUND(E557*N557,2)</f>
        <v>0.41</v>
      </c>
      <c r="P557" s="175">
        <v>0</v>
      </c>
      <c r="Q557" s="175">
        <f>ROUND(E557*P557,2)</f>
        <v>0</v>
      </c>
      <c r="R557" s="177" t="s">
        <v>1012</v>
      </c>
      <c r="S557" s="177" t="s">
        <v>281</v>
      </c>
      <c r="T557" s="178" t="s">
        <v>281</v>
      </c>
      <c r="U557" s="158">
        <v>0.95</v>
      </c>
      <c r="V557" s="158">
        <f>ROUND(E557*U557,2)</f>
        <v>30.79</v>
      </c>
      <c r="W557" s="158"/>
      <c r="X557" s="158" t="s">
        <v>282</v>
      </c>
      <c r="Y557" s="158" t="s">
        <v>283</v>
      </c>
      <c r="Z557" s="147"/>
      <c r="AA557" s="147"/>
      <c r="AB557" s="147"/>
      <c r="AC557" s="147"/>
      <c r="AD557" s="147"/>
      <c r="AE557" s="147"/>
      <c r="AF557" s="147"/>
      <c r="AG557" s="147" t="s">
        <v>284</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
      <c r="A558" s="154"/>
      <c r="B558" s="155"/>
      <c r="C558" s="261" t="s">
        <v>1447</v>
      </c>
      <c r="D558" s="262"/>
      <c r="E558" s="262"/>
      <c r="F558" s="262"/>
      <c r="G558" s="262"/>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618</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189" t="s">
        <v>1461</v>
      </c>
      <c r="D559" s="160"/>
      <c r="E559" s="161"/>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288</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89" t="s">
        <v>399</v>
      </c>
      <c r="D560" s="160"/>
      <c r="E560" s="161"/>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288</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3" x14ac:dyDescent="0.2">
      <c r="A561" s="154"/>
      <c r="B561" s="155"/>
      <c r="C561" s="189" t="s">
        <v>1462</v>
      </c>
      <c r="D561" s="160"/>
      <c r="E561" s="161">
        <v>3.7</v>
      </c>
      <c r="F561" s="158"/>
      <c r="G561" s="158"/>
      <c r="H561" s="158"/>
      <c r="I561" s="158"/>
      <c r="J561" s="158"/>
      <c r="K561" s="158"/>
      <c r="L561" s="158"/>
      <c r="M561" s="158"/>
      <c r="N561" s="157"/>
      <c r="O561" s="157"/>
      <c r="P561" s="157"/>
      <c r="Q561" s="157"/>
      <c r="R561" s="158"/>
      <c r="S561" s="158"/>
      <c r="T561" s="158"/>
      <c r="U561" s="158"/>
      <c r="V561" s="158"/>
      <c r="W561" s="158"/>
      <c r="X561" s="158"/>
      <c r="Y561" s="158"/>
      <c r="Z561" s="147"/>
      <c r="AA561" s="147"/>
      <c r="AB561" s="147"/>
      <c r="AC561" s="147"/>
      <c r="AD561" s="147"/>
      <c r="AE561" s="147"/>
      <c r="AF561" s="147"/>
      <c r="AG561" s="147" t="s">
        <v>288</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3" x14ac:dyDescent="0.2">
      <c r="A562" s="154"/>
      <c r="B562" s="155"/>
      <c r="C562" s="189" t="s">
        <v>1463</v>
      </c>
      <c r="D562" s="160"/>
      <c r="E562" s="161">
        <v>7.51</v>
      </c>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288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89" t="s">
        <v>1464</v>
      </c>
      <c r="D563" s="160"/>
      <c r="E563" s="161"/>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89" t="s">
        <v>822</v>
      </c>
      <c r="D564" s="160"/>
      <c r="E564" s="161">
        <v>2.67</v>
      </c>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288</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89" t="s">
        <v>823</v>
      </c>
      <c r="D565" s="160"/>
      <c r="E565" s="161">
        <v>4.9000000000000004</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288</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89" t="s">
        <v>1465</v>
      </c>
      <c r="D566" s="160"/>
      <c r="E566" s="161">
        <v>9.15</v>
      </c>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288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89" t="s">
        <v>1466</v>
      </c>
      <c r="D567" s="160"/>
      <c r="E567" s="161">
        <v>4.4800000000000004</v>
      </c>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ht="33.75" outlineLevel="1" x14ac:dyDescent="0.2">
      <c r="A568" s="172">
        <v>76</v>
      </c>
      <c r="B568" s="173" t="s">
        <v>1467</v>
      </c>
      <c r="C568" s="188" t="s">
        <v>1468</v>
      </c>
      <c r="D568" s="174" t="s">
        <v>279</v>
      </c>
      <c r="E568" s="175">
        <v>13.44</v>
      </c>
      <c r="F568" s="176"/>
      <c r="G568" s="177">
        <f>ROUND(E568*F568,2)</f>
        <v>0</v>
      </c>
      <c r="H568" s="176"/>
      <c r="I568" s="177">
        <f>ROUND(E568*H568,2)</f>
        <v>0</v>
      </c>
      <c r="J568" s="176"/>
      <c r="K568" s="177">
        <f>ROUND(E568*J568,2)</f>
        <v>0</v>
      </c>
      <c r="L568" s="177">
        <v>21</v>
      </c>
      <c r="M568" s="177">
        <f>G568*(1+L568/100)</f>
        <v>0</v>
      </c>
      <c r="N568" s="175">
        <v>1.375E-2</v>
      </c>
      <c r="O568" s="175">
        <f>ROUND(E568*N568,2)</f>
        <v>0.18</v>
      </c>
      <c r="P568" s="175">
        <v>0</v>
      </c>
      <c r="Q568" s="175">
        <f>ROUND(E568*P568,2)</f>
        <v>0</v>
      </c>
      <c r="R568" s="177" t="s">
        <v>1012</v>
      </c>
      <c r="S568" s="177" t="s">
        <v>281</v>
      </c>
      <c r="T568" s="178" t="s">
        <v>281</v>
      </c>
      <c r="U568" s="158">
        <v>0.95</v>
      </c>
      <c r="V568" s="158">
        <f>ROUND(E568*U568,2)</f>
        <v>12.77</v>
      </c>
      <c r="W568" s="158"/>
      <c r="X568" s="158" t="s">
        <v>282</v>
      </c>
      <c r="Y568" s="158" t="s">
        <v>283</v>
      </c>
      <c r="Z568" s="147"/>
      <c r="AA568" s="147"/>
      <c r="AB568" s="147"/>
      <c r="AC568" s="147"/>
      <c r="AD568" s="147"/>
      <c r="AE568" s="147"/>
      <c r="AF568" s="147"/>
      <c r="AG568" s="147" t="s">
        <v>284</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261" t="s">
        <v>1447</v>
      </c>
      <c r="D569" s="262"/>
      <c r="E569" s="262"/>
      <c r="F569" s="262"/>
      <c r="G569" s="262"/>
      <c r="H569" s="158"/>
      <c r="I569" s="158"/>
      <c r="J569" s="158"/>
      <c r="K569" s="158"/>
      <c r="L569" s="158"/>
      <c r="M569" s="158"/>
      <c r="N569" s="157"/>
      <c r="O569" s="157"/>
      <c r="P569" s="157"/>
      <c r="Q569" s="157"/>
      <c r="R569" s="158"/>
      <c r="S569" s="158"/>
      <c r="T569" s="158"/>
      <c r="U569" s="158"/>
      <c r="V569" s="158"/>
      <c r="W569" s="158"/>
      <c r="X569" s="158"/>
      <c r="Y569" s="158"/>
      <c r="Z569" s="147"/>
      <c r="AA569" s="147"/>
      <c r="AB569" s="147"/>
      <c r="AC569" s="147"/>
      <c r="AD569" s="147"/>
      <c r="AE569" s="147"/>
      <c r="AF569" s="147"/>
      <c r="AG569" s="147" t="s">
        <v>618</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89" t="s">
        <v>1469</v>
      </c>
      <c r="D570" s="160"/>
      <c r="E570" s="161"/>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288</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89" t="s">
        <v>406</v>
      </c>
      <c r="D571" s="160"/>
      <c r="E571" s="161"/>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89" t="s">
        <v>821</v>
      </c>
      <c r="D572" s="160"/>
      <c r="E572" s="161">
        <v>13.44</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ht="33.75" outlineLevel="1" x14ac:dyDescent="0.2">
      <c r="A573" s="172">
        <v>77</v>
      </c>
      <c r="B573" s="173" t="s">
        <v>1470</v>
      </c>
      <c r="C573" s="188" t="s">
        <v>1471</v>
      </c>
      <c r="D573" s="174" t="s">
        <v>279</v>
      </c>
      <c r="E573" s="175">
        <v>7.57</v>
      </c>
      <c r="F573" s="176"/>
      <c r="G573" s="177">
        <f>ROUND(E573*F573,2)</f>
        <v>0</v>
      </c>
      <c r="H573" s="176"/>
      <c r="I573" s="177">
        <f>ROUND(E573*H573,2)</f>
        <v>0</v>
      </c>
      <c r="J573" s="176"/>
      <c r="K573" s="177">
        <f>ROUND(E573*J573,2)</f>
        <v>0</v>
      </c>
      <c r="L573" s="177">
        <v>21</v>
      </c>
      <c r="M573" s="177">
        <f>G573*(1+L573/100)</f>
        <v>0</v>
      </c>
      <c r="N573" s="175">
        <v>1.375E-2</v>
      </c>
      <c r="O573" s="175">
        <f>ROUND(E573*N573,2)</f>
        <v>0.1</v>
      </c>
      <c r="P573" s="175">
        <v>0</v>
      </c>
      <c r="Q573" s="175">
        <f>ROUND(E573*P573,2)</f>
        <v>0</v>
      </c>
      <c r="R573" s="177" t="s">
        <v>1012</v>
      </c>
      <c r="S573" s="177" t="s">
        <v>281</v>
      </c>
      <c r="T573" s="178" t="s">
        <v>281</v>
      </c>
      <c r="U573" s="158">
        <v>0.95</v>
      </c>
      <c r="V573" s="158">
        <f>ROUND(E573*U573,2)</f>
        <v>7.19</v>
      </c>
      <c r="W573" s="158"/>
      <c r="X573" s="158" t="s">
        <v>282</v>
      </c>
      <c r="Y573" s="158" t="s">
        <v>283</v>
      </c>
      <c r="Z573" s="147"/>
      <c r="AA573" s="147"/>
      <c r="AB573" s="147"/>
      <c r="AC573" s="147"/>
      <c r="AD573" s="147"/>
      <c r="AE573" s="147"/>
      <c r="AF573" s="147"/>
      <c r="AG573" s="147" t="s">
        <v>284</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261" t="s">
        <v>1447</v>
      </c>
      <c r="D574" s="262"/>
      <c r="E574" s="262"/>
      <c r="F574" s="262"/>
      <c r="G574" s="262"/>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618</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2" x14ac:dyDescent="0.2">
      <c r="A575" s="154"/>
      <c r="B575" s="155"/>
      <c r="C575" s="189" t="s">
        <v>1472</v>
      </c>
      <c r="D575" s="160"/>
      <c r="E575" s="161"/>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288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89" t="s">
        <v>822</v>
      </c>
      <c r="D576" s="160"/>
      <c r="E576" s="161">
        <v>2.67</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89" t="s">
        <v>823</v>
      </c>
      <c r="D577" s="160"/>
      <c r="E577" s="161">
        <v>4.9000000000000004</v>
      </c>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288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ht="22.5" outlineLevel="1" x14ac:dyDescent="0.2">
      <c r="A578" s="172">
        <v>78</v>
      </c>
      <c r="B578" s="173" t="s">
        <v>1473</v>
      </c>
      <c r="C578" s="188" t="s">
        <v>1474</v>
      </c>
      <c r="D578" s="174" t="s">
        <v>418</v>
      </c>
      <c r="E578" s="175">
        <v>8</v>
      </c>
      <c r="F578" s="176"/>
      <c r="G578" s="177">
        <f>ROUND(E578*F578,2)</f>
        <v>0</v>
      </c>
      <c r="H578" s="176"/>
      <c r="I578" s="177">
        <f>ROUND(E578*H578,2)</f>
        <v>0</v>
      </c>
      <c r="J578" s="176"/>
      <c r="K578" s="177">
        <f>ROUND(E578*J578,2)</f>
        <v>0</v>
      </c>
      <c r="L578" s="177">
        <v>21</v>
      </c>
      <c r="M578" s="177">
        <f>G578*(1+L578/100)</f>
        <v>0</v>
      </c>
      <c r="N578" s="175">
        <v>1.6000000000000001E-4</v>
      </c>
      <c r="O578" s="175">
        <f>ROUND(E578*N578,2)</f>
        <v>0</v>
      </c>
      <c r="P578" s="175">
        <v>0</v>
      </c>
      <c r="Q578" s="175">
        <f>ROUND(E578*P578,2)</f>
        <v>0</v>
      </c>
      <c r="R578" s="177" t="s">
        <v>1012</v>
      </c>
      <c r="S578" s="177" t="s">
        <v>281</v>
      </c>
      <c r="T578" s="178" t="s">
        <v>281</v>
      </c>
      <c r="U578" s="158">
        <v>1.24</v>
      </c>
      <c r="V578" s="158">
        <f>ROUND(E578*U578,2)</f>
        <v>9.92</v>
      </c>
      <c r="W578" s="158"/>
      <c r="X578" s="158" t="s">
        <v>282</v>
      </c>
      <c r="Y578" s="158" t="s">
        <v>283</v>
      </c>
      <c r="Z578" s="147"/>
      <c r="AA578" s="147"/>
      <c r="AB578" s="147"/>
      <c r="AC578" s="147"/>
      <c r="AD578" s="147"/>
      <c r="AE578" s="147"/>
      <c r="AF578" s="147"/>
      <c r="AG578" s="147" t="s">
        <v>284</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2" x14ac:dyDescent="0.2">
      <c r="A579" s="154"/>
      <c r="B579" s="155"/>
      <c r="C579" s="261" t="s">
        <v>1475</v>
      </c>
      <c r="D579" s="262"/>
      <c r="E579" s="262"/>
      <c r="F579" s="262"/>
      <c r="G579" s="262"/>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618</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2" x14ac:dyDescent="0.2">
      <c r="A580" s="154"/>
      <c r="B580" s="155"/>
      <c r="C580" s="189" t="s">
        <v>1476</v>
      </c>
      <c r="D580" s="160"/>
      <c r="E580" s="161"/>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
      <c r="A581" s="154"/>
      <c r="B581" s="155"/>
      <c r="C581" s="189" t="s">
        <v>1477</v>
      </c>
      <c r="D581" s="160"/>
      <c r="E581" s="161">
        <v>8</v>
      </c>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288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ht="22.5" outlineLevel="1" x14ac:dyDescent="0.2">
      <c r="A582" s="172">
        <v>79</v>
      </c>
      <c r="B582" s="173" t="s">
        <v>1478</v>
      </c>
      <c r="C582" s="188" t="s">
        <v>1479</v>
      </c>
      <c r="D582" s="174" t="s">
        <v>279</v>
      </c>
      <c r="E582" s="175">
        <v>27.8</v>
      </c>
      <c r="F582" s="176"/>
      <c r="G582" s="177">
        <f>ROUND(E582*F582,2)</f>
        <v>0</v>
      </c>
      <c r="H582" s="176"/>
      <c r="I582" s="177">
        <f>ROUND(E582*H582,2)</f>
        <v>0</v>
      </c>
      <c r="J582" s="176"/>
      <c r="K582" s="177">
        <f>ROUND(E582*J582,2)</f>
        <v>0</v>
      </c>
      <c r="L582" s="177">
        <v>21</v>
      </c>
      <c r="M582" s="177">
        <f>G582*(1+L582/100)</f>
        <v>0</v>
      </c>
      <c r="N582" s="175">
        <v>0</v>
      </c>
      <c r="O582" s="175">
        <f>ROUND(E582*N582,2)</f>
        <v>0</v>
      </c>
      <c r="P582" s="175">
        <v>0</v>
      </c>
      <c r="Q582" s="175">
        <f>ROUND(E582*P582,2)</f>
        <v>0</v>
      </c>
      <c r="R582" s="177" t="s">
        <v>1012</v>
      </c>
      <c r="S582" s="177" t="s">
        <v>281</v>
      </c>
      <c r="T582" s="178" t="s">
        <v>281</v>
      </c>
      <c r="U582" s="158">
        <v>0.43</v>
      </c>
      <c r="V582" s="158">
        <f>ROUND(E582*U582,2)</f>
        <v>11.95</v>
      </c>
      <c r="W582" s="158"/>
      <c r="X582" s="158" t="s">
        <v>282</v>
      </c>
      <c r="Y582" s="158" t="s">
        <v>283</v>
      </c>
      <c r="Z582" s="147"/>
      <c r="AA582" s="147"/>
      <c r="AB582" s="147"/>
      <c r="AC582" s="147"/>
      <c r="AD582" s="147"/>
      <c r="AE582" s="147"/>
      <c r="AF582" s="147"/>
      <c r="AG582" s="147" t="s">
        <v>284</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2" x14ac:dyDescent="0.2">
      <c r="A583" s="154"/>
      <c r="B583" s="155"/>
      <c r="C583" s="189" t="s">
        <v>1480</v>
      </c>
      <c r="D583" s="160"/>
      <c r="E583" s="161"/>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288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89" t="s">
        <v>1462</v>
      </c>
      <c r="D584" s="160"/>
      <c r="E584" s="161">
        <v>3.7</v>
      </c>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89" t="s">
        <v>822</v>
      </c>
      <c r="D585" s="160"/>
      <c r="E585" s="161">
        <v>2.67</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89" t="s">
        <v>823</v>
      </c>
      <c r="D586" s="160"/>
      <c r="E586" s="161">
        <v>4.9000000000000004</v>
      </c>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288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89" t="s">
        <v>1466</v>
      </c>
      <c r="D587" s="160"/>
      <c r="E587" s="161">
        <v>4.4800000000000004</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288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89" t="s">
        <v>822</v>
      </c>
      <c r="D588" s="160"/>
      <c r="E588" s="161">
        <v>2.67</v>
      </c>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288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89" t="s">
        <v>823</v>
      </c>
      <c r="D589" s="160"/>
      <c r="E589" s="161">
        <v>4.9000000000000004</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288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9" t="s">
        <v>1466</v>
      </c>
      <c r="D590" s="160"/>
      <c r="E590" s="161">
        <v>4.4800000000000004</v>
      </c>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288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ht="22.5" outlineLevel="1" x14ac:dyDescent="0.2">
      <c r="A591" s="172">
        <v>80</v>
      </c>
      <c r="B591" s="173" t="s">
        <v>1481</v>
      </c>
      <c r="C591" s="188" t="s">
        <v>1482</v>
      </c>
      <c r="D591" s="174" t="s">
        <v>279</v>
      </c>
      <c r="E591" s="175">
        <v>71.569999999999993</v>
      </c>
      <c r="F591" s="176"/>
      <c r="G591" s="177">
        <f>ROUND(E591*F591,2)</f>
        <v>0</v>
      </c>
      <c r="H591" s="176"/>
      <c r="I591" s="177">
        <f>ROUND(E591*H591,2)</f>
        <v>0</v>
      </c>
      <c r="J591" s="176"/>
      <c r="K591" s="177">
        <f>ROUND(E591*J591,2)</f>
        <v>0</v>
      </c>
      <c r="L591" s="177">
        <v>21</v>
      </c>
      <c r="M591" s="177">
        <f>G591*(1+L591/100)</f>
        <v>0</v>
      </c>
      <c r="N591" s="175">
        <v>0</v>
      </c>
      <c r="O591" s="175">
        <f>ROUND(E591*N591,2)</f>
        <v>0</v>
      </c>
      <c r="P591" s="175">
        <v>0</v>
      </c>
      <c r="Q591" s="175">
        <f>ROUND(E591*P591,2)</f>
        <v>0</v>
      </c>
      <c r="R591" s="177" t="s">
        <v>1012</v>
      </c>
      <c r="S591" s="177" t="s">
        <v>281</v>
      </c>
      <c r="T591" s="178" t="s">
        <v>281</v>
      </c>
      <c r="U591" s="158">
        <v>0.28000000000000003</v>
      </c>
      <c r="V591" s="158">
        <f>ROUND(E591*U591,2)</f>
        <v>20.04</v>
      </c>
      <c r="W591" s="158"/>
      <c r="X591" s="158" t="s">
        <v>282</v>
      </c>
      <c r="Y591" s="158" t="s">
        <v>283</v>
      </c>
      <c r="Z591" s="147"/>
      <c r="AA591" s="147"/>
      <c r="AB591" s="147"/>
      <c r="AC591" s="147"/>
      <c r="AD591" s="147"/>
      <c r="AE591" s="147"/>
      <c r="AF591" s="147"/>
      <c r="AG591" s="147" t="s">
        <v>284</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2" x14ac:dyDescent="0.2">
      <c r="A592" s="154"/>
      <c r="B592" s="155"/>
      <c r="C592" s="189" t="s">
        <v>1480</v>
      </c>
      <c r="D592" s="160"/>
      <c r="E592" s="161"/>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89" t="s">
        <v>1450</v>
      </c>
      <c r="D593" s="160"/>
      <c r="E593" s="161">
        <v>8.98</v>
      </c>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288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89" t="s">
        <v>1463</v>
      </c>
      <c r="D594" s="160"/>
      <c r="E594" s="161">
        <v>7.51</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89" t="s">
        <v>1453</v>
      </c>
      <c r="D595" s="160"/>
      <c r="E595" s="161">
        <v>8.5299999999999994</v>
      </c>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89" t="s">
        <v>1457</v>
      </c>
      <c r="D596" s="160"/>
      <c r="E596" s="161">
        <v>9.86</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288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89" t="s">
        <v>1465</v>
      </c>
      <c r="D597" s="160"/>
      <c r="E597" s="161">
        <v>9.15</v>
      </c>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288</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89" t="s">
        <v>1453</v>
      </c>
      <c r="D598" s="160"/>
      <c r="E598" s="161">
        <v>8.5299999999999994</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89" t="s">
        <v>1457</v>
      </c>
      <c r="D599" s="160"/>
      <c r="E599" s="161">
        <v>9.86</v>
      </c>
      <c r="F599" s="158"/>
      <c r="G599" s="158"/>
      <c r="H599" s="158"/>
      <c r="I599" s="158"/>
      <c r="J599" s="158"/>
      <c r="K599" s="158"/>
      <c r="L599" s="158"/>
      <c r="M599" s="158"/>
      <c r="N599" s="157"/>
      <c r="O599" s="157"/>
      <c r="P599" s="157"/>
      <c r="Q599" s="157"/>
      <c r="R599" s="158"/>
      <c r="S599" s="158"/>
      <c r="T599" s="158"/>
      <c r="U599" s="158"/>
      <c r="V599" s="158"/>
      <c r="W599" s="158"/>
      <c r="X599" s="158"/>
      <c r="Y599" s="158"/>
      <c r="Z599" s="147"/>
      <c r="AA599" s="147"/>
      <c r="AB599" s="147"/>
      <c r="AC599" s="147"/>
      <c r="AD599" s="147"/>
      <c r="AE599" s="147"/>
      <c r="AF599" s="147"/>
      <c r="AG599" s="147" t="s">
        <v>288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89" t="s">
        <v>1465</v>
      </c>
      <c r="D600" s="160"/>
      <c r="E600" s="161">
        <v>9.15</v>
      </c>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ht="33.75" outlineLevel="1" x14ac:dyDescent="0.2">
      <c r="A601" s="172">
        <v>81</v>
      </c>
      <c r="B601" s="173" t="s">
        <v>1483</v>
      </c>
      <c r="C601" s="188" t="s">
        <v>1484</v>
      </c>
      <c r="D601" s="174" t="s">
        <v>279</v>
      </c>
      <c r="E601" s="175">
        <v>26.324999999999999</v>
      </c>
      <c r="F601" s="176"/>
      <c r="G601" s="177">
        <f>ROUND(E601*F601,2)</f>
        <v>0</v>
      </c>
      <c r="H601" s="176"/>
      <c r="I601" s="177">
        <f>ROUND(E601*H601,2)</f>
        <v>0</v>
      </c>
      <c r="J601" s="176"/>
      <c r="K601" s="177">
        <f>ROUND(E601*J601,2)</f>
        <v>0</v>
      </c>
      <c r="L601" s="177">
        <v>21</v>
      </c>
      <c r="M601" s="177">
        <f>G601*(1+L601/100)</f>
        <v>0</v>
      </c>
      <c r="N601" s="175">
        <v>1.336E-2</v>
      </c>
      <c r="O601" s="175">
        <f>ROUND(E601*N601,2)</f>
        <v>0.35</v>
      </c>
      <c r="P601" s="175">
        <v>0</v>
      </c>
      <c r="Q601" s="175">
        <f>ROUND(E601*P601,2)</f>
        <v>0</v>
      </c>
      <c r="R601" s="177" t="s">
        <v>1012</v>
      </c>
      <c r="S601" s="177" t="s">
        <v>281</v>
      </c>
      <c r="T601" s="178" t="s">
        <v>281</v>
      </c>
      <c r="U601" s="158">
        <v>1.28</v>
      </c>
      <c r="V601" s="158">
        <f>ROUND(E601*U601,2)</f>
        <v>33.700000000000003</v>
      </c>
      <c r="W601" s="158"/>
      <c r="X601" s="158" t="s">
        <v>282</v>
      </c>
      <c r="Y601" s="158" t="s">
        <v>283</v>
      </c>
      <c r="Z601" s="147"/>
      <c r="AA601" s="147"/>
      <c r="AB601" s="147"/>
      <c r="AC601" s="147"/>
      <c r="AD601" s="147"/>
      <c r="AE601" s="147"/>
      <c r="AF601" s="147"/>
      <c r="AG601" s="147" t="s">
        <v>284</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2" x14ac:dyDescent="0.2">
      <c r="A602" s="154"/>
      <c r="B602" s="155"/>
      <c r="C602" s="259" t="s">
        <v>1447</v>
      </c>
      <c r="D602" s="260"/>
      <c r="E602" s="260"/>
      <c r="F602" s="260"/>
      <c r="G602" s="260"/>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286</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2" x14ac:dyDescent="0.2">
      <c r="A603" s="154"/>
      <c r="B603" s="155"/>
      <c r="C603" s="189" t="s">
        <v>1485</v>
      </c>
      <c r="D603" s="160"/>
      <c r="E603" s="161"/>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288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89" t="s">
        <v>1486</v>
      </c>
      <c r="D604" s="160"/>
      <c r="E604" s="161"/>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89" t="s">
        <v>1487</v>
      </c>
      <c r="D605" s="160"/>
      <c r="E605" s="161">
        <v>26.324999999999999</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288</v>
      </c>
      <c r="AH605" s="147">
        <v>5</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ht="22.5" outlineLevel="1" x14ac:dyDescent="0.2">
      <c r="A606" s="172">
        <v>82</v>
      </c>
      <c r="B606" s="173" t="s">
        <v>1488</v>
      </c>
      <c r="C606" s="188" t="s">
        <v>1489</v>
      </c>
      <c r="D606" s="174" t="s">
        <v>279</v>
      </c>
      <c r="E606" s="175">
        <v>163.53</v>
      </c>
      <c r="F606" s="176"/>
      <c r="G606" s="177">
        <f>ROUND(E606*F606,2)</f>
        <v>0</v>
      </c>
      <c r="H606" s="176"/>
      <c r="I606" s="177">
        <f>ROUND(E606*H606,2)</f>
        <v>0</v>
      </c>
      <c r="J606" s="176"/>
      <c r="K606" s="177">
        <f>ROUND(E606*J606,2)</f>
        <v>0</v>
      </c>
      <c r="L606" s="177">
        <v>21</v>
      </c>
      <c r="M606" s="177">
        <f>G606*(1+L606/100)</f>
        <v>0</v>
      </c>
      <c r="N606" s="175">
        <v>2.8800000000000002E-3</v>
      </c>
      <c r="O606" s="175">
        <f>ROUND(E606*N606,2)</f>
        <v>0.47</v>
      </c>
      <c r="P606" s="175">
        <v>0</v>
      </c>
      <c r="Q606" s="175">
        <f>ROUND(E606*P606,2)</f>
        <v>0</v>
      </c>
      <c r="R606" s="177" t="s">
        <v>887</v>
      </c>
      <c r="S606" s="177" t="s">
        <v>281</v>
      </c>
      <c r="T606" s="178" t="s">
        <v>281</v>
      </c>
      <c r="U606" s="158">
        <v>0.52</v>
      </c>
      <c r="V606" s="158">
        <f>ROUND(E606*U606,2)</f>
        <v>85.04</v>
      </c>
      <c r="W606" s="158"/>
      <c r="X606" s="158" t="s">
        <v>282</v>
      </c>
      <c r="Y606" s="158" t="s">
        <v>283</v>
      </c>
      <c r="Z606" s="147"/>
      <c r="AA606" s="147"/>
      <c r="AB606" s="147"/>
      <c r="AC606" s="147"/>
      <c r="AD606" s="147"/>
      <c r="AE606" s="147"/>
      <c r="AF606" s="147"/>
      <c r="AG606" s="147" t="s">
        <v>284</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2" x14ac:dyDescent="0.2">
      <c r="A607" s="154"/>
      <c r="B607" s="155"/>
      <c r="C607" s="261" t="s">
        <v>1490</v>
      </c>
      <c r="D607" s="262"/>
      <c r="E607" s="262"/>
      <c r="F607" s="262"/>
      <c r="G607" s="262"/>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618</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189" t="s">
        <v>1491</v>
      </c>
      <c r="D608" s="160"/>
      <c r="E608" s="161"/>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288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89" t="s">
        <v>399</v>
      </c>
      <c r="D609" s="160"/>
      <c r="E609" s="161"/>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288</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89" t="s">
        <v>1492</v>
      </c>
      <c r="D610" s="160"/>
      <c r="E610" s="161">
        <v>57.99</v>
      </c>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288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89" t="s">
        <v>1493</v>
      </c>
      <c r="D611" s="160"/>
      <c r="E611" s="161">
        <v>46.88</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288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89" t="s">
        <v>1494</v>
      </c>
      <c r="D612" s="160"/>
      <c r="E612" s="161"/>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288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89" t="s">
        <v>406</v>
      </c>
      <c r="D613" s="160"/>
      <c r="E613" s="161"/>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89" t="s">
        <v>1495</v>
      </c>
      <c r="D614" s="160"/>
      <c r="E614" s="161">
        <v>58.66</v>
      </c>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288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ht="22.5" outlineLevel="1" x14ac:dyDescent="0.2">
      <c r="A615" s="172">
        <v>83</v>
      </c>
      <c r="B615" s="173" t="s">
        <v>1496</v>
      </c>
      <c r="C615" s="188" t="s">
        <v>1497</v>
      </c>
      <c r="D615" s="174" t="s">
        <v>279</v>
      </c>
      <c r="E615" s="175">
        <v>163.53</v>
      </c>
      <c r="F615" s="176"/>
      <c r="G615" s="177">
        <f>ROUND(E615*F615,2)</f>
        <v>0</v>
      </c>
      <c r="H615" s="176"/>
      <c r="I615" s="177">
        <f>ROUND(E615*H615,2)</f>
        <v>0</v>
      </c>
      <c r="J615" s="176"/>
      <c r="K615" s="177">
        <f>ROUND(E615*J615,2)</f>
        <v>0</v>
      </c>
      <c r="L615" s="177">
        <v>21</v>
      </c>
      <c r="M615" s="177">
        <f>G615*(1+L615/100)</f>
        <v>0</v>
      </c>
      <c r="N615" s="175">
        <v>2.2100000000000002E-3</v>
      </c>
      <c r="O615" s="175">
        <f>ROUND(E615*N615,2)</f>
        <v>0.36</v>
      </c>
      <c r="P615" s="175">
        <v>0</v>
      </c>
      <c r="Q615" s="175">
        <f>ROUND(E615*P615,2)</f>
        <v>0</v>
      </c>
      <c r="R615" s="177" t="s">
        <v>887</v>
      </c>
      <c r="S615" s="177" t="s">
        <v>281</v>
      </c>
      <c r="T615" s="178" t="s">
        <v>281</v>
      </c>
      <c r="U615" s="158">
        <v>0.94</v>
      </c>
      <c r="V615" s="158">
        <f>ROUND(E615*U615,2)</f>
        <v>153.72</v>
      </c>
      <c r="W615" s="158"/>
      <c r="X615" s="158" t="s">
        <v>282</v>
      </c>
      <c r="Y615" s="158" t="s">
        <v>283</v>
      </c>
      <c r="Z615" s="147"/>
      <c r="AA615" s="147"/>
      <c r="AB615" s="147"/>
      <c r="AC615" s="147"/>
      <c r="AD615" s="147"/>
      <c r="AE615" s="147"/>
      <c r="AF615" s="147"/>
      <c r="AG615" s="147" t="s">
        <v>284</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
      <c r="A616" s="154"/>
      <c r="B616" s="155"/>
      <c r="C616" s="261" t="s">
        <v>1498</v>
      </c>
      <c r="D616" s="262"/>
      <c r="E616" s="262"/>
      <c r="F616" s="262"/>
      <c r="G616" s="262"/>
      <c r="H616" s="158"/>
      <c r="I616" s="158"/>
      <c r="J616" s="158"/>
      <c r="K616" s="158"/>
      <c r="L616" s="158"/>
      <c r="M616" s="158"/>
      <c r="N616" s="157"/>
      <c r="O616" s="157"/>
      <c r="P616" s="157"/>
      <c r="Q616" s="157"/>
      <c r="R616" s="158"/>
      <c r="S616" s="158"/>
      <c r="T616" s="158"/>
      <c r="U616" s="158"/>
      <c r="V616" s="158"/>
      <c r="W616" s="158"/>
      <c r="X616" s="158"/>
      <c r="Y616" s="158"/>
      <c r="Z616" s="147"/>
      <c r="AA616" s="147"/>
      <c r="AB616" s="147"/>
      <c r="AC616" s="147"/>
      <c r="AD616" s="147"/>
      <c r="AE616" s="147"/>
      <c r="AF616" s="147"/>
      <c r="AG616" s="147" t="s">
        <v>618</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257" t="s">
        <v>1499</v>
      </c>
      <c r="D617" s="258"/>
      <c r="E617" s="258"/>
      <c r="F617" s="258"/>
      <c r="G617" s="2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618</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257" t="s">
        <v>1500</v>
      </c>
      <c r="D618" s="258"/>
      <c r="E618" s="258"/>
      <c r="F618" s="258"/>
      <c r="G618" s="2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618</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257" t="s">
        <v>1501</v>
      </c>
      <c r="D619" s="258"/>
      <c r="E619" s="258"/>
      <c r="F619" s="258"/>
      <c r="G619" s="2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618</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257" t="s">
        <v>1502</v>
      </c>
      <c r="D620" s="258"/>
      <c r="E620" s="258"/>
      <c r="F620" s="258"/>
      <c r="G620" s="258"/>
      <c r="H620" s="158"/>
      <c r="I620" s="158"/>
      <c r="J620" s="158"/>
      <c r="K620" s="158"/>
      <c r="L620" s="158"/>
      <c r="M620" s="158"/>
      <c r="N620" s="157"/>
      <c r="O620" s="157"/>
      <c r="P620" s="157"/>
      <c r="Q620" s="157"/>
      <c r="R620" s="158"/>
      <c r="S620" s="158"/>
      <c r="T620" s="158"/>
      <c r="U620" s="158"/>
      <c r="V620" s="158"/>
      <c r="W620" s="158"/>
      <c r="X620" s="158"/>
      <c r="Y620" s="158"/>
      <c r="Z620" s="147"/>
      <c r="AA620" s="147"/>
      <c r="AB620" s="147"/>
      <c r="AC620" s="147"/>
      <c r="AD620" s="147"/>
      <c r="AE620" s="147"/>
      <c r="AF620" s="147"/>
      <c r="AG620" s="147" t="s">
        <v>618</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
      <c r="A621" s="154"/>
      <c r="B621" s="155"/>
      <c r="C621" s="257" t="s">
        <v>1503</v>
      </c>
      <c r="D621" s="258"/>
      <c r="E621" s="258"/>
      <c r="F621" s="258"/>
      <c r="G621" s="258"/>
      <c r="H621" s="158"/>
      <c r="I621" s="158"/>
      <c r="J621" s="158"/>
      <c r="K621" s="158"/>
      <c r="L621" s="158"/>
      <c r="M621" s="158"/>
      <c r="N621" s="157"/>
      <c r="O621" s="157"/>
      <c r="P621" s="157"/>
      <c r="Q621" s="157"/>
      <c r="R621" s="158"/>
      <c r="S621" s="158"/>
      <c r="T621" s="158"/>
      <c r="U621" s="158"/>
      <c r="V621" s="158"/>
      <c r="W621" s="158"/>
      <c r="X621" s="158"/>
      <c r="Y621" s="158"/>
      <c r="Z621" s="147"/>
      <c r="AA621" s="147"/>
      <c r="AB621" s="147"/>
      <c r="AC621" s="147"/>
      <c r="AD621" s="147"/>
      <c r="AE621" s="147"/>
      <c r="AF621" s="147"/>
      <c r="AG621" s="147" t="s">
        <v>618</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2" x14ac:dyDescent="0.2">
      <c r="A622" s="154"/>
      <c r="B622" s="155"/>
      <c r="C622" s="189" t="s">
        <v>1504</v>
      </c>
      <c r="D622" s="160"/>
      <c r="E622" s="161"/>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288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89" t="s">
        <v>1505</v>
      </c>
      <c r="D623" s="160"/>
      <c r="E623" s="161">
        <v>163.53</v>
      </c>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288</v>
      </c>
      <c r="AH623" s="147">
        <v>5</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ht="22.5" outlineLevel="1" x14ac:dyDescent="0.2">
      <c r="A624" s="172">
        <v>84</v>
      </c>
      <c r="B624" s="173" t="s">
        <v>1506</v>
      </c>
      <c r="C624" s="188" t="s">
        <v>1507</v>
      </c>
      <c r="D624" s="174" t="s">
        <v>418</v>
      </c>
      <c r="E624" s="175">
        <v>6</v>
      </c>
      <c r="F624" s="176"/>
      <c r="G624" s="177">
        <f>ROUND(E624*F624,2)</f>
        <v>0</v>
      </c>
      <c r="H624" s="176"/>
      <c r="I624" s="177">
        <f>ROUND(E624*H624,2)</f>
        <v>0</v>
      </c>
      <c r="J624" s="176"/>
      <c r="K624" s="177">
        <f>ROUND(E624*J624,2)</f>
        <v>0</v>
      </c>
      <c r="L624" s="177">
        <v>21</v>
      </c>
      <c r="M624" s="177">
        <f>G624*(1+L624/100)</f>
        <v>0</v>
      </c>
      <c r="N624" s="175">
        <v>1.6000000000000001E-3</v>
      </c>
      <c r="O624" s="175">
        <f>ROUND(E624*N624,2)</f>
        <v>0.01</v>
      </c>
      <c r="P624" s="175">
        <v>0</v>
      </c>
      <c r="Q624" s="175">
        <f>ROUND(E624*P624,2)</f>
        <v>0</v>
      </c>
      <c r="R624" s="177" t="s">
        <v>1203</v>
      </c>
      <c r="S624" s="177" t="s">
        <v>281</v>
      </c>
      <c r="T624" s="178" t="s">
        <v>281</v>
      </c>
      <c r="U624" s="158">
        <v>0</v>
      </c>
      <c r="V624" s="158">
        <f>ROUND(E624*U624,2)</f>
        <v>0</v>
      </c>
      <c r="W624" s="158"/>
      <c r="X624" s="158" t="s">
        <v>1204</v>
      </c>
      <c r="Y624" s="158" t="s">
        <v>283</v>
      </c>
      <c r="Z624" s="147"/>
      <c r="AA624" s="147"/>
      <c r="AB624" s="147"/>
      <c r="AC624" s="147"/>
      <c r="AD624" s="147"/>
      <c r="AE624" s="147"/>
      <c r="AF624" s="147"/>
      <c r="AG624" s="147" t="s">
        <v>1205</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2" x14ac:dyDescent="0.2">
      <c r="A625" s="154"/>
      <c r="B625" s="155"/>
      <c r="C625" s="189" t="s">
        <v>1508</v>
      </c>
      <c r="D625" s="160"/>
      <c r="E625" s="161"/>
      <c r="F625" s="158"/>
      <c r="G625" s="158"/>
      <c r="H625" s="158"/>
      <c r="I625" s="158"/>
      <c r="J625" s="158"/>
      <c r="K625" s="158"/>
      <c r="L625" s="158"/>
      <c r="M625" s="158"/>
      <c r="N625" s="157"/>
      <c r="O625" s="157"/>
      <c r="P625" s="157"/>
      <c r="Q625" s="157"/>
      <c r="R625" s="158"/>
      <c r="S625" s="158"/>
      <c r="T625" s="158"/>
      <c r="U625" s="158"/>
      <c r="V625" s="158"/>
      <c r="W625" s="158"/>
      <c r="X625" s="158"/>
      <c r="Y625" s="158"/>
      <c r="Z625" s="147"/>
      <c r="AA625" s="147"/>
      <c r="AB625" s="147"/>
      <c r="AC625" s="147"/>
      <c r="AD625" s="147"/>
      <c r="AE625" s="147"/>
      <c r="AF625" s="147"/>
      <c r="AG625" s="147" t="s">
        <v>288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89" t="s">
        <v>166</v>
      </c>
      <c r="D626" s="160"/>
      <c r="E626" s="161">
        <v>6</v>
      </c>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288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ht="22.5" outlineLevel="1" x14ac:dyDescent="0.2">
      <c r="A627" s="172">
        <v>85</v>
      </c>
      <c r="B627" s="173" t="s">
        <v>1509</v>
      </c>
      <c r="C627" s="188" t="s">
        <v>1510</v>
      </c>
      <c r="D627" s="174" t="s">
        <v>418</v>
      </c>
      <c r="E627" s="175">
        <v>2</v>
      </c>
      <c r="F627" s="176"/>
      <c r="G627" s="177">
        <f>ROUND(E627*F627,2)</f>
        <v>0</v>
      </c>
      <c r="H627" s="176"/>
      <c r="I627" s="177">
        <f>ROUND(E627*H627,2)</f>
        <v>0</v>
      </c>
      <c r="J627" s="176"/>
      <c r="K627" s="177">
        <f>ROUND(E627*J627,2)</f>
        <v>0</v>
      </c>
      <c r="L627" s="177">
        <v>21</v>
      </c>
      <c r="M627" s="177">
        <f>G627*(1+L627/100)</f>
        <v>0</v>
      </c>
      <c r="N627" s="175">
        <v>2E-3</v>
      </c>
      <c r="O627" s="175">
        <f>ROUND(E627*N627,2)</f>
        <v>0</v>
      </c>
      <c r="P627" s="175">
        <v>0</v>
      </c>
      <c r="Q627" s="175">
        <f>ROUND(E627*P627,2)</f>
        <v>0</v>
      </c>
      <c r="R627" s="177" t="s">
        <v>1203</v>
      </c>
      <c r="S627" s="177" t="s">
        <v>281</v>
      </c>
      <c r="T627" s="178" t="s">
        <v>281</v>
      </c>
      <c r="U627" s="158">
        <v>0</v>
      </c>
      <c r="V627" s="158">
        <f>ROUND(E627*U627,2)</f>
        <v>0</v>
      </c>
      <c r="W627" s="158"/>
      <c r="X627" s="158" t="s">
        <v>1204</v>
      </c>
      <c r="Y627" s="158" t="s">
        <v>283</v>
      </c>
      <c r="Z627" s="147"/>
      <c r="AA627" s="147"/>
      <c r="AB627" s="147"/>
      <c r="AC627" s="147"/>
      <c r="AD627" s="147"/>
      <c r="AE627" s="147"/>
      <c r="AF627" s="147"/>
      <c r="AG627" s="147" t="s">
        <v>1205</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2" x14ac:dyDescent="0.2">
      <c r="A628" s="154"/>
      <c r="B628" s="155"/>
      <c r="C628" s="189" t="s">
        <v>1508</v>
      </c>
      <c r="D628" s="160"/>
      <c r="E628" s="161"/>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288</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89" t="s">
        <v>150</v>
      </c>
      <c r="D629" s="160"/>
      <c r="E629" s="161">
        <v>2</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288</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x14ac:dyDescent="0.2">
      <c r="A630" s="165" t="s">
        <v>275</v>
      </c>
      <c r="B630" s="166" t="s">
        <v>164</v>
      </c>
      <c r="C630" s="187" t="s">
        <v>165</v>
      </c>
      <c r="D630" s="167"/>
      <c r="E630" s="168"/>
      <c r="F630" s="169"/>
      <c r="G630" s="169">
        <f>SUMIF(AG631:AG705,"&lt;&gt;NOR",G631:G705)</f>
        <v>0</v>
      </c>
      <c r="H630" s="169"/>
      <c r="I630" s="169">
        <f>SUM(I631:I705)</f>
        <v>0</v>
      </c>
      <c r="J630" s="169"/>
      <c r="K630" s="169">
        <f>SUM(K631:K705)</f>
        <v>0</v>
      </c>
      <c r="L630" s="169"/>
      <c r="M630" s="169">
        <f>SUM(M631:M705)</f>
        <v>0</v>
      </c>
      <c r="N630" s="168"/>
      <c r="O630" s="168">
        <f>SUM(O631:O705)</f>
        <v>57.27</v>
      </c>
      <c r="P630" s="168"/>
      <c r="Q630" s="168">
        <f>SUM(Q631:Q705)</f>
        <v>0.57999999999999996</v>
      </c>
      <c r="R630" s="169"/>
      <c r="S630" s="169"/>
      <c r="T630" s="170"/>
      <c r="U630" s="164"/>
      <c r="V630" s="164">
        <f>SUM(V631:V705)</f>
        <v>182.20000000000002</v>
      </c>
      <c r="W630" s="164"/>
      <c r="X630" s="164"/>
      <c r="Y630" s="164"/>
      <c r="AG630" t="s">
        <v>276</v>
      </c>
    </row>
    <row r="631" spans="1:60" ht="22.5" outlineLevel="1" x14ac:dyDescent="0.2">
      <c r="A631" s="172">
        <v>86</v>
      </c>
      <c r="B631" s="173" t="s">
        <v>1511</v>
      </c>
      <c r="C631" s="188" t="s">
        <v>1512</v>
      </c>
      <c r="D631" s="174" t="s">
        <v>279</v>
      </c>
      <c r="E631" s="175">
        <v>51.472850000000001</v>
      </c>
      <c r="F631" s="176"/>
      <c r="G631" s="177">
        <f>ROUND(E631*F631,2)</f>
        <v>0</v>
      </c>
      <c r="H631" s="176"/>
      <c r="I631" s="177">
        <f>ROUND(E631*H631,2)</f>
        <v>0</v>
      </c>
      <c r="J631" s="176"/>
      <c r="K631" s="177">
        <f>ROUND(E631*J631,2)</f>
        <v>0</v>
      </c>
      <c r="L631" s="177">
        <v>21</v>
      </c>
      <c r="M631" s="177">
        <f>G631*(1+L631/100)</f>
        <v>0</v>
      </c>
      <c r="N631" s="175">
        <v>0</v>
      </c>
      <c r="O631" s="175">
        <f>ROUND(E631*N631,2)</f>
        <v>0</v>
      </c>
      <c r="P631" s="175">
        <v>0</v>
      </c>
      <c r="Q631" s="175">
        <f>ROUND(E631*P631,2)</f>
        <v>0</v>
      </c>
      <c r="R631" s="177" t="s">
        <v>297</v>
      </c>
      <c r="S631" s="177" t="s">
        <v>281</v>
      </c>
      <c r="T631" s="178" t="s">
        <v>281</v>
      </c>
      <c r="U631" s="158">
        <v>0.15</v>
      </c>
      <c r="V631" s="158">
        <f>ROUND(E631*U631,2)</f>
        <v>7.72</v>
      </c>
      <c r="W631" s="158"/>
      <c r="X631" s="158" t="s">
        <v>282</v>
      </c>
      <c r="Y631" s="158" t="s">
        <v>283</v>
      </c>
      <c r="Z631" s="147"/>
      <c r="AA631" s="147"/>
      <c r="AB631" s="147"/>
      <c r="AC631" s="147"/>
      <c r="AD631" s="147"/>
      <c r="AE631" s="147"/>
      <c r="AF631" s="147"/>
      <c r="AG631" s="147" t="s">
        <v>284</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
      <c r="A632" s="154"/>
      <c r="B632" s="155"/>
      <c r="C632" s="259" t="s">
        <v>1513</v>
      </c>
      <c r="D632" s="260"/>
      <c r="E632" s="260"/>
      <c r="F632" s="260"/>
      <c r="G632" s="260"/>
      <c r="H632" s="158"/>
      <c r="I632" s="158"/>
      <c r="J632" s="158"/>
      <c r="K632" s="158"/>
      <c r="L632" s="158"/>
      <c r="M632" s="158"/>
      <c r="N632" s="157"/>
      <c r="O632" s="157"/>
      <c r="P632" s="157"/>
      <c r="Q632" s="157"/>
      <c r="R632" s="158"/>
      <c r="S632" s="158"/>
      <c r="T632" s="158"/>
      <c r="U632" s="158"/>
      <c r="V632" s="158"/>
      <c r="W632" s="158"/>
      <c r="X632" s="158"/>
      <c r="Y632" s="158"/>
      <c r="Z632" s="147"/>
      <c r="AA632" s="147"/>
      <c r="AB632" s="147"/>
      <c r="AC632" s="147"/>
      <c r="AD632" s="147"/>
      <c r="AE632" s="147"/>
      <c r="AF632" s="147"/>
      <c r="AG632" s="147" t="s">
        <v>286</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79" t="str">
        <f>C632</f>
        <v>z rostlé horniny tř.1 - 4 pod násypy z hornin soudržných do 92% PS a hornin nesoudržných sypkých relativní ulehlosti I(d) do 0,8</v>
      </c>
      <c r="BB632" s="147"/>
      <c r="BC632" s="147"/>
      <c r="BD632" s="147"/>
      <c r="BE632" s="147"/>
      <c r="BF632" s="147"/>
      <c r="BG632" s="147"/>
      <c r="BH632" s="147"/>
    </row>
    <row r="633" spans="1:60" outlineLevel="2" x14ac:dyDescent="0.2">
      <c r="A633" s="154"/>
      <c r="B633" s="155"/>
      <c r="C633" s="189" t="s">
        <v>1514</v>
      </c>
      <c r="D633" s="160"/>
      <c r="E633" s="161"/>
      <c r="F633" s="158"/>
      <c r="G633" s="158"/>
      <c r="H633" s="158"/>
      <c r="I633" s="158"/>
      <c r="J633" s="158"/>
      <c r="K633" s="158"/>
      <c r="L633" s="158"/>
      <c r="M633" s="158"/>
      <c r="N633" s="157"/>
      <c r="O633" s="157"/>
      <c r="P633" s="157"/>
      <c r="Q633" s="157"/>
      <c r="R633" s="158"/>
      <c r="S633" s="158"/>
      <c r="T633" s="158"/>
      <c r="U633" s="158"/>
      <c r="V633" s="158"/>
      <c r="W633" s="158"/>
      <c r="X633" s="158"/>
      <c r="Y633" s="158"/>
      <c r="Z633" s="147"/>
      <c r="AA633" s="147"/>
      <c r="AB633" s="147"/>
      <c r="AC633" s="147"/>
      <c r="AD633" s="147"/>
      <c r="AE633" s="147"/>
      <c r="AF633" s="147"/>
      <c r="AG633" s="147" t="s">
        <v>288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
      <c r="A634" s="154"/>
      <c r="B634" s="155"/>
      <c r="C634" s="189" t="s">
        <v>1515</v>
      </c>
      <c r="D634" s="160"/>
      <c r="E634" s="161">
        <v>51.472850000000001</v>
      </c>
      <c r="F634" s="158"/>
      <c r="G634" s="158"/>
      <c r="H634" s="158"/>
      <c r="I634" s="158"/>
      <c r="J634" s="158"/>
      <c r="K634" s="158"/>
      <c r="L634" s="158"/>
      <c r="M634" s="158"/>
      <c r="N634" s="157"/>
      <c r="O634" s="157"/>
      <c r="P634" s="157"/>
      <c r="Q634" s="157"/>
      <c r="R634" s="158"/>
      <c r="S634" s="158"/>
      <c r="T634" s="158"/>
      <c r="U634" s="158"/>
      <c r="V634" s="158"/>
      <c r="W634" s="158"/>
      <c r="X634" s="158"/>
      <c r="Y634" s="158"/>
      <c r="Z634" s="147"/>
      <c r="AA634" s="147"/>
      <c r="AB634" s="147"/>
      <c r="AC634" s="147"/>
      <c r="AD634" s="147"/>
      <c r="AE634" s="147"/>
      <c r="AF634" s="147"/>
      <c r="AG634" s="147" t="s">
        <v>288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72">
        <v>87</v>
      </c>
      <c r="B635" s="173" t="s">
        <v>1516</v>
      </c>
      <c r="C635" s="188" t="s">
        <v>1517</v>
      </c>
      <c r="D635" s="174" t="s">
        <v>296</v>
      </c>
      <c r="E635" s="175">
        <v>8.5159000000000002</v>
      </c>
      <c r="F635" s="176"/>
      <c r="G635" s="177">
        <f>ROUND(E635*F635,2)</f>
        <v>0</v>
      </c>
      <c r="H635" s="176"/>
      <c r="I635" s="177">
        <f>ROUND(E635*H635,2)</f>
        <v>0</v>
      </c>
      <c r="J635" s="176"/>
      <c r="K635" s="177">
        <f>ROUND(E635*J635,2)</f>
        <v>0</v>
      </c>
      <c r="L635" s="177">
        <v>21</v>
      </c>
      <c r="M635" s="177">
        <f>G635*(1+L635/100)</f>
        <v>0</v>
      </c>
      <c r="N635" s="175">
        <v>2.16</v>
      </c>
      <c r="O635" s="175">
        <f>ROUND(E635*N635,2)</f>
        <v>18.39</v>
      </c>
      <c r="P635" s="175">
        <v>0</v>
      </c>
      <c r="Q635" s="175">
        <f>ROUND(E635*P635,2)</f>
        <v>0</v>
      </c>
      <c r="R635" s="177" t="s">
        <v>1271</v>
      </c>
      <c r="S635" s="177" t="s">
        <v>281</v>
      </c>
      <c r="T635" s="178" t="s">
        <v>281</v>
      </c>
      <c r="U635" s="158">
        <v>1.085</v>
      </c>
      <c r="V635" s="158">
        <f>ROUND(E635*U635,2)</f>
        <v>9.24</v>
      </c>
      <c r="W635" s="158"/>
      <c r="X635" s="158" t="s">
        <v>282</v>
      </c>
      <c r="Y635" s="158" t="s">
        <v>283</v>
      </c>
      <c r="Z635" s="147"/>
      <c r="AA635" s="147"/>
      <c r="AB635" s="147"/>
      <c r="AC635" s="147"/>
      <c r="AD635" s="147"/>
      <c r="AE635" s="147"/>
      <c r="AF635" s="147"/>
      <c r="AG635" s="147" t="s">
        <v>284</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2" x14ac:dyDescent="0.2">
      <c r="A636" s="154"/>
      <c r="B636" s="155"/>
      <c r="C636" s="189" t="s">
        <v>1518</v>
      </c>
      <c r="D636" s="160"/>
      <c r="E636" s="161"/>
      <c r="F636" s="158"/>
      <c r="G636" s="158"/>
      <c r="H636" s="158"/>
      <c r="I636" s="158"/>
      <c r="J636" s="158"/>
      <c r="K636" s="158"/>
      <c r="L636" s="158"/>
      <c r="M636" s="158"/>
      <c r="N636" s="157"/>
      <c r="O636" s="157"/>
      <c r="P636" s="157"/>
      <c r="Q636" s="157"/>
      <c r="R636" s="158"/>
      <c r="S636" s="158"/>
      <c r="T636" s="158"/>
      <c r="U636" s="158"/>
      <c r="V636" s="158"/>
      <c r="W636" s="158"/>
      <c r="X636" s="158"/>
      <c r="Y636" s="158"/>
      <c r="Z636" s="147"/>
      <c r="AA636" s="147"/>
      <c r="AB636" s="147"/>
      <c r="AC636" s="147"/>
      <c r="AD636" s="147"/>
      <c r="AE636" s="147"/>
      <c r="AF636" s="147"/>
      <c r="AG636" s="147" t="s">
        <v>288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ht="22.5" outlineLevel="3" x14ac:dyDescent="0.2">
      <c r="A637" s="154"/>
      <c r="B637" s="155"/>
      <c r="C637" s="189" t="s">
        <v>1519</v>
      </c>
      <c r="D637" s="160"/>
      <c r="E637" s="161">
        <v>8.5159000000000002</v>
      </c>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288</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72">
        <v>88</v>
      </c>
      <c r="B638" s="173" t="s">
        <v>1520</v>
      </c>
      <c r="C638" s="188" t="s">
        <v>1521</v>
      </c>
      <c r="D638" s="174" t="s">
        <v>279</v>
      </c>
      <c r="E638" s="175">
        <v>34.032499999999999</v>
      </c>
      <c r="F638" s="176"/>
      <c r="G638" s="177">
        <f>ROUND(E638*F638,2)</f>
        <v>0</v>
      </c>
      <c r="H638" s="176"/>
      <c r="I638" s="177">
        <f>ROUND(E638*H638,2)</f>
        <v>0</v>
      </c>
      <c r="J638" s="176"/>
      <c r="K638" s="177">
        <f>ROUND(E638*J638,2)</f>
        <v>0</v>
      </c>
      <c r="L638" s="177">
        <v>21</v>
      </c>
      <c r="M638" s="177">
        <f>G638*(1+L638/100)</f>
        <v>0</v>
      </c>
      <c r="N638" s="175">
        <v>3.9199999999999999E-2</v>
      </c>
      <c r="O638" s="175">
        <f>ROUND(E638*N638,2)</f>
        <v>1.33</v>
      </c>
      <c r="P638" s="175">
        <v>0</v>
      </c>
      <c r="Q638" s="175">
        <f>ROUND(E638*P638,2)</f>
        <v>0</v>
      </c>
      <c r="R638" s="177" t="s">
        <v>1012</v>
      </c>
      <c r="S638" s="177" t="s">
        <v>281</v>
      </c>
      <c r="T638" s="178" t="s">
        <v>281</v>
      </c>
      <c r="U638" s="158">
        <v>1.6</v>
      </c>
      <c r="V638" s="158">
        <f>ROUND(E638*U638,2)</f>
        <v>54.45</v>
      </c>
      <c r="W638" s="158"/>
      <c r="X638" s="158" t="s">
        <v>282</v>
      </c>
      <c r="Y638" s="158" t="s">
        <v>283</v>
      </c>
      <c r="Z638" s="147"/>
      <c r="AA638" s="147"/>
      <c r="AB638" s="147"/>
      <c r="AC638" s="147"/>
      <c r="AD638" s="147"/>
      <c r="AE638" s="147"/>
      <c r="AF638" s="147"/>
      <c r="AG638" s="147" t="s">
        <v>284</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ht="22.5" outlineLevel="2" x14ac:dyDescent="0.2">
      <c r="A639" s="154"/>
      <c r="B639" s="155"/>
      <c r="C639" s="259" t="s">
        <v>1522</v>
      </c>
      <c r="D639" s="260"/>
      <c r="E639" s="260"/>
      <c r="F639" s="260"/>
      <c r="G639" s="260"/>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286</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79" t="str">
        <f>C639</f>
        <v>svislé nebo šikmé (odkloněné) , půdorysně přímé nebo zalomené, stěn základových desek ve volných nebo zapažených jámách, rýhách, šachtách, včetně případných vzpěr,</v>
      </c>
      <c r="BB639" s="147"/>
      <c r="BC639" s="147"/>
      <c r="BD639" s="147"/>
      <c r="BE639" s="147"/>
      <c r="BF639" s="147"/>
      <c r="BG639" s="147"/>
      <c r="BH639" s="147"/>
    </row>
    <row r="640" spans="1:60" outlineLevel="2" x14ac:dyDescent="0.2">
      <c r="A640" s="154"/>
      <c r="B640" s="155"/>
      <c r="C640" s="189" t="s">
        <v>1523</v>
      </c>
      <c r="D640" s="160"/>
      <c r="E640" s="161"/>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89" t="s">
        <v>1524</v>
      </c>
      <c r="D641" s="160"/>
      <c r="E641" s="161">
        <v>31.357500000000002</v>
      </c>
      <c r="F641" s="158"/>
      <c r="G641" s="158"/>
      <c r="H641" s="158"/>
      <c r="I641" s="158"/>
      <c r="J641" s="158"/>
      <c r="K641" s="158"/>
      <c r="L641" s="158"/>
      <c r="M641" s="158"/>
      <c r="N641" s="157"/>
      <c r="O641" s="157"/>
      <c r="P641" s="157"/>
      <c r="Q641" s="157"/>
      <c r="R641" s="158"/>
      <c r="S641" s="158"/>
      <c r="T641" s="158"/>
      <c r="U641" s="158"/>
      <c r="V641" s="158"/>
      <c r="W641" s="158"/>
      <c r="X641" s="158"/>
      <c r="Y641" s="158"/>
      <c r="Z641" s="147"/>
      <c r="AA641" s="147"/>
      <c r="AB641" s="147"/>
      <c r="AC641" s="147"/>
      <c r="AD641" s="147"/>
      <c r="AE641" s="147"/>
      <c r="AF641" s="147"/>
      <c r="AG641" s="147" t="s">
        <v>288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
      <c r="A642" s="154"/>
      <c r="B642" s="155"/>
      <c r="C642" s="189" t="s">
        <v>1525</v>
      </c>
      <c r="D642" s="160"/>
      <c r="E642" s="161">
        <v>2.6749999999999998</v>
      </c>
      <c r="F642" s="158"/>
      <c r="G642" s="158"/>
      <c r="H642" s="158"/>
      <c r="I642" s="158"/>
      <c r="J642" s="158"/>
      <c r="K642" s="158"/>
      <c r="L642" s="158"/>
      <c r="M642" s="158"/>
      <c r="N642" s="157"/>
      <c r="O642" s="157"/>
      <c r="P642" s="157"/>
      <c r="Q642" s="157"/>
      <c r="R642" s="158"/>
      <c r="S642" s="158"/>
      <c r="T642" s="158"/>
      <c r="U642" s="158"/>
      <c r="V642" s="158"/>
      <c r="W642" s="158"/>
      <c r="X642" s="158"/>
      <c r="Y642" s="158"/>
      <c r="Z642" s="147"/>
      <c r="AA642" s="147"/>
      <c r="AB642" s="147"/>
      <c r="AC642" s="147"/>
      <c r="AD642" s="147"/>
      <c r="AE642" s="147"/>
      <c r="AF642" s="147"/>
      <c r="AG642" s="147" t="s">
        <v>288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72">
        <v>89</v>
      </c>
      <c r="B643" s="173" t="s">
        <v>1526</v>
      </c>
      <c r="C643" s="188" t="s">
        <v>1527</v>
      </c>
      <c r="D643" s="174" t="s">
        <v>279</v>
      </c>
      <c r="E643" s="175">
        <v>34.032499999999999</v>
      </c>
      <c r="F643" s="176"/>
      <c r="G643" s="177">
        <f>ROUND(E643*F643,2)</f>
        <v>0</v>
      </c>
      <c r="H643" s="176"/>
      <c r="I643" s="177">
        <f>ROUND(E643*H643,2)</f>
        <v>0</v>
      </c>
      <c r="J643" s="176"/>
      <c r="K643" s="177">
        <f>ROUND(E643*J643,2)</f>
        <v>0</v>
      </c>
      <c r="L643" s="177">
        <v>21</v>
      </c>
      <c r="M643" s="177">
        <f>G643*(1+L643/100)</f>
        <v>0</v>
      </c>
      <c r="N643" s="175">
        <v>0</v>
      </c>
      <c r="O643" s="175">
        <f>ROUND(E643*N643,2)</f>
        <v>0</v>
      </c>
      <c r="P643" s="175">
        <v>0</v>
      </c>
      <c r="Q643" s="175">
        <f>ROUND(E643*P643,2)</f>
        <v>0</v>
      </c>
      <c r="R643" s="177" t="s">
        <v>1012</v>
      </c>
      <c r="S643" s="177" t="s">
        <v>281</v>
      </c>
      <c r="T643" s="178" t="s">
        <v>281</v>
      </c>
      <c r="U643" s="158">
        <v>0.32</v>
      </c>
      <c r="V643" s="158">
        <f>ROUND(E643*U643,2)</f>
        <v>10.89</v>
      </c>
      <c r="W643" s="158"/>
      <c r="X643" s="158" t="s">
        <v>282</v>
      </c>
      <c r="Y643" s="158" t="s">
        <v>283</v>
      </c>
      <c r="Z643" s="147"/>
      <c r="AA643" s="147"/>
      <c r="AB643" s="147"/>
      <c r="AC643" s="147"/>
      <c r="AD643" s="147"/>
      <c r="AE643" s="147"/>
      <c r="AF643" s="147"/>
      <c r="AG643" s="147" t="s">
        <v>284</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ht="22.5" outlineLevel="2" x14ac:dyDescent="0.2">
      <c r="A644" s="154"/>
      <c r="B644" s="155"/>
      <c r="C644" s="259" t="s">
        <v>1522</v>
      </c>
      <c r="D644" s="260"/>
      <c r="E644" s="260"/>
      <c r="F644" s="260"/>
      <c r="G644" s="260"/>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286</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79" t="str">
        <f>C644</f>
        <v>svislé nebo šikmé (odkloněné) , půdorysně přímé nebo zalomené, stěn základových desek ve volných nebo zapažených jámách, rýhách, šachtách, včetně případných vzpěr,</v>
      </c>
      <c r="BB644" s="147"/>
      <c r="BC644" s="147"/>
      <c r="BD644" s="147"/>
      <c r="BE644" s="147"/>
      <c r="BF644" s="147"/>
      <c r="BG644" s="147"/>
      <c r="BH644" s="147"/>
    </row>
    <row r="645" spans="1:60" outlineLevel="2" x14ac:dyDescent="0.2">
      <c r="A645" s="154"/>
      <c r="B645" s="155"/>
      <c r="C645" s="257" t="s">
        <v>1528</v>
      </c>
      <c r="D645" s="258"/>
      <c r="E645" s="258"/>
      <c r="F645" s="258"/>
      <c r="G645" s="2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618</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2" x14ac:dyDescent="0.2">
      <c r="A646" s="154"/>
      <c r="B646" s="155"/>
      <c r="C646" s="189" t="s">
        <v>1529</v>
      </c>
      <c r="D646" s="160"/>
      <c r="E646" s="161"/>
      <c r="F646" s="158"/>
      <c r="G646" s="158"/>
      <c r="H646" s="158"/>
      <c r="I646" s="158"/>
      <c r="J646" s="158"/>
      <c r="K646" s="158"/>
      <c r="L646" s="158"/>
      <c r="M646" s="158"/>
      <c r="N646" s="157"/>
      <c r="O646" s="157"/>
      <c r="P646" s="157"/>
      <c r="Q646" s="157"/>
      <c r="R646" s="158"/>
      <c r="S646" s="158"/>
      <c r="T646" s="158"/>
      <c r="U646" s="158"/>
      <c r="V646" s="158"/>
      <c r="W646" s="158"/>
      <c r="X646" s="158"/>
      <c r="Y646" s="158"/>
      <c r="Z646" s="147"/>
      <c r="AA646" s="147"/>
      <c r="AB646" s="147"/>
      <c r="AC646" s="147"/>
      <c r="AD646" s="147"/>
      <c r="AE646" s="147"/>
      <c r="AF646" s="147"/>
      <c r="AG646" s="147" t="s">
        <v>288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3" x14ac:dyDescent="0.2">
      <c r="A647" s="154"/>
      <c r="B647" s="155"/>
      <c r="C647" s="189" t="s">
        <v>1530</v>
      </c>
      <c r="D647" s="160"/>
      <c r="E647" s="161">
        <v>34.032499999999999</v>
      </c>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288</v>
      </c>
      <c r="AH647" s="147">
        <v>5</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72">
        <v>90</v>
      </c>
      <c r="B648" s="173" t="s">
        <v>1531</v>
      </c>
      <c r="C648" s="188" t="s">
        <v>1532</v>
      </c>
      <c r="D648" s="174" t="s">
        <v>279</v>
      </c>
      <c r="E648" s="175">
        <v>24.414000000000001</v>
      </c>
      <c r="F648" s="176"/>
      <c r="G648" s="177">
        <f>ROUND(E648*F648,2)</f>
        <v>0</v>
      </c>
      <c r="H648" s="176"/>
      <c r="I648" s="177">
        <f>ROUND(E648*H648,2)</f>
        <v>0</v>
      </c>
      <c r="J648" s="176"/>
      <c r="K648" s="177">
        <f>ROUND(E648*J648,2)</f>
        <v>0</v>
      </c>
      <c r="L648" s="177">
        <v>21</v>
      </c>
      <c r="M648" s="177">
        <f>G648*(1+L648/100)</f>
        <v>0</v>
      </c>
      <c r="N648" s="175">
        <v>5.0000000000000001E-4</v>
      </c>
      <c r="O648" s="175">
        <f>ROUND(E648*N648,2)</f>
        <v>0.01</v>
      </c>
      <c r="P648" s="175">
        <v>0</v>
      </c>
      <c r="Q648" s="175">
        <f>ROUND(E648*P648,2)</f>
        <v>0</v>
      </c>
      <c r="R648" s="177" t="s">
        <v>1271</v>
      </c>
      <c r="S648" s="177" t="s">
        <v>281</v>
      </c>
      <c r="T648" s="178" t="s">
        <v>281</v>
      </c>
      <c r="U648" s="158">
        <v>9.4E-2</v>
      </c>
      <c r="V648" s="158">
        <f>ROUND(E648*U648,2)</f>
        <v>2.29</v>
      </c>
      <c r="W648" s="158"/>
      <c r="X648" s="158" t="s">
        <v>282</v>
      </c>
      <c r="Y648" s="158" t="s">
        <v>283</v>
      </c>
      <c r="Z648" s="147"/>
      <c r="AA648" s="147"/>
      <c r="AB648" s="147"/>
      <c r="AC648" s="147"/>
      <c r="AD648" s="147"/>
      <c r="AE648" s="147"/>
      <c r="AF648" s="147"/>
      <c r="AG648" s="147" t="s">
        <v>284</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2" x14ac:dyDescent="0.2">
      <c r="A649" s="154"/>
      <c r="B649" s="155"/>
      <c r="C649" s="189" t="s">
        <v>1533</v>
      </c>
      <c r="D649" s="160"/>
      <c r="E649" s="161"/>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288</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3" x14ac:dyDescent="0.2">
      <c r="A650" s="154"/>
      <c r="B650" s="155"/>
      <c r="C650" s="189" t="s">
        <v>1534</v>
      </c>
      <c r="D650" s="160"/>
      <c r="E650" s="161">
        <v>24.414000000000001</v>
      </c>
      <c r="F650" s="158"/>
      <c r="G650" s="158"/>
      <c r="H650" s="158"/>
      <c r="I650" s="158"/>
      <c r="J650" s="158"/>
      <c r="K650" s="158"/>
      <c r="L650" s="158"/>
      <c r="M650" s="158"/>
      <c r="N650" s="157"/>
      <c r="O650" s="157"/>
      <c r="P650" s="157"/>
      <c r="Q650" s="157"/>
      <c r="R650" s="158"/>
      <c r="S650" s="158"/>
      <c r="T650" s="158"/>
      <c r="U650" s="158"/>
      <c r="V650" s="158"/>
      <c r="W650" s="158"/>
      <c r="X650" s="158"/>
      <c r="Y650" s="158"/>
      <c r="Z650" s="147"/>
      <c r="AA650" s="147"/>
      <c r="AB650" s="147"/>
      <c r="AC650" s="147"/>
      <c r="AD650" s="147"/>
      <c r="AE650" s="147"/>
      <c r="AF650" s="147"/>
      <c r="AG650" s="147" t="s">
        <v>288</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72">
        <v>91</v>
      </c>
      <c r="B651" s="173" t="s">
        <v>1535</v>
      </c>
      <c r="C651" s="188" t="s">
        <v>1536</v>
      </c>
      <c r="D651" s="174" t="s">
        <v>366</v>
      </c>
      <c r="E651" s="175">
        <v>22.37</v>
      </c>
      <c r="F651" s="176"/>
      <c r="G651" s="177">
        <f>ROUND(E651*F651,2)</f>
        <v>0</v>
      </c>
      <c r="H651" s="176"/>
      <c r="I651" s="177">
        <f>ROUND(E651*H651,2)</f>
        <v>0</v>
      </c>
      <c r="J651" s="176"/>
      <c r="K651" s="177">
        <f>ROUND(E651*J651,2)</f>
        <v>0</v>
      </c>
      <c r="L651" s="177">
        <v>21</v>
      </c>
      <c r="M651" s="177">
        <f>G651*(1+L651/100)</f>
        <v>0</v>
      </c>
      <c r="N651" s="175">
        <v>0.11369</v>
      </c>
      <c r="O651" s="175">
        <f>ROUND(E651*N651,2)</f>
        <v>2.54</v>
      </c>
      <c r="P651" s="175">
        <v>0</v>
      </c>
      <c r="Q651" s="175">
        <f>ROUND(E651*P651,2)</f>
        <v>0</v>
      </c>
      <c r="R651" s="177" t="s">
        <v>1012</v>
      </c>
      <c r="S651" s="177" t="s">
        <v>281</v>
      </c>
      <c r="T651" s="178" t="s">
        <v>281</v>
      </c>
      <c r="U651" s="158">
        <v>0.56999999999999995</v>
      </c>
      <c r="V651" s="158">
        <f>ROUND(E651*U651,2)</f>
        <v>12.75</v>
      </c>
      <c r="W651" s="158"/>
      <c r="X651" s="158" t="s">
        <v>282</v>
      </c>
      <c r="Y651" s="158" t="s">
        <v>283</v>
      </c>
      <c r="Z651" s="147"/>
      <c r="AA651" s="147"/>
      <c r="AB651" s="147"/>
      <c r="AC651" s="147"/>
      <c r="AD651" s="147"/>
      <c r="AE651" s="147"/>
      <c r="AF651" s="147"/>
      <c r="AG651" s="147" t="s">
        <v>284</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259" t="s">
        <v>1537</v>
      </c>
      <c r="D652" s="260"/>
      <c r="E652" s="260"/>
      <c r="F652" s="260"/>
      <c r="G652" s="260"/>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286</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79" t="str">
        <f>C652</f>
        <v>na terén nebo na desku z betonu prostého nebo prokládaného kamenem, bez potěru, se zahlazením povrchu,</v>
      </c>
      <c r="BB652" s="147"/>
      <c r="BC652" s="147"/>
      <c r="BD652" s="147"/>
      <c r="BE652" s="147"/>
      <c r="BF652" s="147"/>
      <c r="BG652" s="147"/>
      <c r="BH652" s="147"/>
    </row>
    <row r="653" spans="1:60" outlineLevel="2" x14ac:dyDescent="0.2">
      <c r="A653" s="154"/>
      <c r="B653" s="155"/>
      <c r="C653" s="189" t="s">
        <v>1538</v>
      </c>
      <c r="D653" s="160"/>
      <c r="E653" s="161"/>
      <c r="F653" s="158"/>
      <c r="G653" s="158"/>
      <c r="H653" s="158"/>
      <c r="I653" s="158"/>
      <c r="J653" s="158"/>
      <c r="K653" s="158"/>
      <c r="L653" s="158"/>
      <c r="M653" s="158"/>
      <c r="N653" s="157"/>
      <c r="O653" s="157"/>
      <c r="P653" s="157"/>
      <c r="Q653" s="157"/>
      <c r="R653" s="158"/>
      <c r="S653" s="158"/>
      <c r="T653" s="158"/>
      <c r="U653" s="158"/>
      <c r="V653" s="158"/>
      <c r="W653" s="158"/>
      <c r="X653" s="158"/>
      <c r="Y653" s="158"/>
      <c r="Z653" s="147"/>
      <c r="AA653" s="147"/>
      <c r="AB653" s="147"/>
      <c r="AC653" s="147"/>
      <c r="AD653" s="147"/>
      <c r="AE653" s="147"/>
      <c r="AF653" s="147"/>
      <c r="AG653" s="147" t="s">
        <v>288</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3" x14ac:dyDescent="0.2">
      <c r="A654" s="154"/>
      <c r="B654" s="155"/>
      <c r="C654" s="189" t="s">
        <v>1539</v>
      </c>
      <c r="D654" s="160"/>
      <c r="E654" s="161">
        <v>15.15</v>
      </c>
      <c r="F654" s="158"/>
      <c r="G654" s="158"/>
      <c r="H654" s="158"/>
      <c r="I654" s="158"/>
      <c r="J654" s="158"/>
      <c r="K654" s="158"/>
      <c r="L654" s="158"/>
      <c r="M654" s="158"/>
      <c r="N654" s="157"/>
      <c r="O654" s="157"/>
      <c r="P654" s="157"/>
      <c r="Q654" s="157"/>
      <c r="R654" s="158"/>
      <c r="S654" s="158"/>
      <c r="T654" s="158"/>
      <c r="U654" s="158"/>
      <c r="V654" s="158"/>
      <c r="W654" s="158"/>
      <c r="X654" s="158"/>
      <c r="Y654" s="158"/>
      <c r="Z654" s="147"/>
      <c r="AA654" s="147"/>
      <c r="AB654" s="147"/>
      <c r="AC654" s="147"/>
      <c r="AD654" s="147"/>
      <c r="AE654" s="147"/>
      <c r="AF654" s="147"/>
      <c r="AG654" s="147" t="s">
        <v>288</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3" x14ac:dyDescent="0.2">
      <c r="A655" s="154"/>
      <c r="B655" s="155"/>
      <c r="C655" s="189" t="s">
        <v>1540</v>
      </c>
      <c r="D655" s="160"/>
      <c r="E655" s="161">
        <v>7.22</v>
      </c>
      <c r="F655" s="158"/>
      <c r="G655" s="158"/>
      <c r="H655" s="158"/>
      <c r="I655" s="158"/>
      <c r="J655" s="158"/>
      <c r="K655" s="158"/>
      <c r="L655" s="158"/>
      <c r="M655" s="158"/>
      <c r="N655" s="157"/>
      <c r="O655" s="157"/>
      <c r="P655" s="157"/>
      <c r="Q655" s="157"/>
      <c r="R655" s="158"/>
      <c r="S655" s="158"/>
      <c r="T655" s="158"/>
      <c r="U655" s="158"/>
      <c r="V655" s="158"/>
      <c r="W655" s="158"/>
      <c r="X655" s="158"/>
      <c r="Y655" s="158"/>
      <c r="Z655" s="147"/>
      <c r="AA655" s="147"/>
      <c r="AB655" s="147"/>
      <c r="AC655" s="147"/>
      <c r="AD655" s="147"/>
      <c r="AE655" s="147"/>
      <c r="AF655" s="147"/>
      <c r="AG655" s="147" t="s">
        <v>288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ht="22.5" outlineLevel="1" x14ac:dyDescent="0.2">
      <c r="A656" s="172">
        <v>92</v>
      </c>
      <c r="B656" s="173" t="s">
        <v>1541</v>
      </c>
      <c r="C656" s="188" t="s">
        <v>1542</v>
      </c>
      <c r="D656" s="174" t="s">
        <v>279</v>
      </c>
      <c r="E656" s="175">
        <v>4.6139999999999999</v>
      </c>
      <c r="F656" s="176"/>
      <c r="G656" s="177">
        <f>ROUND(E656*F656,2)</f>
        <v>0</v>
      </c>
      <c r="H656" s="176"/>
      <c r="I656" s="177">
        <f>ROUND(E656*H656,2)</f>
        <v>0</v>
      </c>
      <c r="J656" s="176"/>
      <c r="K656" s="177">
        <f>ROUND(E656*J656,2)</f>
        <v>0</v>
      </c>
      <c r="L656" s="177">
        <v>21</v>
      </c>
      <c r="M656" s="177">
        <f>G656*(1+L656/100)</f>
        <v>0</v>
      </c>
      <c r="N656" s="175">
        <v>1.6930000000000001E-2</v>
      </c>
      <c r="O656" s="175">
        <f>ROUND(E656*N656,2)</f>
        <v>0.08</v>
      </c>
      <c r="P656" s="175">
        <v>0</v>
      </c>
      <c r="Q656" s="175">
        <f>ROUND(E656*P656,2)</f>
        <v>0</v>
      </c>
      <c r="R656" s="177" t="s">
        <v>1012</v>
      </c>
      <c r="S656" s="177" t="s">
        <v>281</v>
      </c>
      <c r="T656" s="178" t="s">
        <v>281</v>
      </c>
      <c r="U656" s="158">
        <v>1.5396000000000001</v>
      </c>
      <c r="V656" s="158">
        <f>ROUND(E656*U656,2)</f>
        <v>7.1</v>
      </c>
      <c r="W656" s="158"/>
      <c r="X656" s="158" t="s">
        <v>282</v>
      </c>
      <c r="Y656" s="158" t="s">
        <v>283</v>
      </c>
      <c r="Z656" s="147"/>
      <c r="AA656" s="147"/>
      <c r="AB656" s="147"/>
      <c r="AC656" s="147"/>
      <c r="AD656" s="147"/>
      <c r="AE656" s="147"/>
      <c r="AF656" s="147"/>
      <c r="AG656" s="147" t="s">
        <v>284</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2" x14ac:dyDescent="0.2">
      <c r="A657" s="154"/>
      <c r="B657" s="155"/>
      <c r="C657" s="189" t="s">
        <v>1543</v>
      </c>
      <c r="D657" s="160"/>
      <c r="E657" s="161"/>
      <c r="F657" s="158"/>
      <c r="G657" s="158"/>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288</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89" t="s">
        <v>1544</v>
      </c>
      <c r="D658" s="160"/>
      <c r="E658" s="161">
        <v>3.17</v>
      </c>
      <c r="F658" s="158"/>
      <c r="G658" s="158"/>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288</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89" t="s">
        <v>1545</v>
      </c>
      <c r="D659" s="160"/>
      <c r="E659" s="161">
        <v>1.444</v>
      </c>
      <c r="F659" s="158"/>
      <c r="G659" s="158"/>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ht="22.5" outlineLevel="1" x14ac:dyDescent="0.2">
      <c r="A660" s="172">
        <v>93</v>
      </c>
      <c r="B660" s="173" t="s">
        <v>1546</v>
      </c>
      <c r="C660" s="188" t="s">
        <v>1547</v>
      </c>
      <c r="D660" s="174" t="s">
        <v>279</v>
      </c>
      <c r="E660" s="175">
        <v>4.6139999999999999</v>
      </c>
      <c r="F660" s="176"/>
      <c r="G660" s="177">
        <f>ROUND(E660*F660,2)</f>
        <v>0</v>
      </c>
      <c r="H660" s="176"/>
      <c r="I660" s="177">
        <f>ROUND(E660*H660,2)</f>
        <v>0</v>
      </c>
      <c r="J660" s="176"/>
      <c r="K660" s="177">
        <f>ROUND(E660*J660,2)</f>
        <v>0</v>
      </c>
      <c r="L660" s="177">
        <v>21</v>
      </c>
      <c r="M660" s="177">
        <f>G660*(1+L660/100)</f>
        <v>0</v>
      </c>
      <c r="N660" s="175">
        <v>0</v>
      </c>
      <c r="O660" s="175">
        <f>ROUND(E660*N660,2)</f>
        <v>0</v>
      </c>
      <c r="P660" s="175">
        <v>0</v>
      </c>
      <c r="Q660" s="175">
        <f>ROUND(E660*P660,2)</f>
        <v>0</v>
      </c>
      <c r="R660" s="177" t="s">
        <v>1012</v>
      </c>
      <c r="S660" s="177" t="s">
        <v>281</v>
      </c>
      <c r="T660" s="178" t="s">
        <v>281</v>
      </c>
      <c r="U660" s="158">
        <v>0.26</v>
      </c>
      <c r="V660" s="158">
        <f>ROUND(E660*U660,2)</f>
        <v>1.2</v>
      </c>
      <c r="W660" s="158"/>
      <c r="X660" s="158" t="s">
        <v>282</v>
      </c>
      <c r="Y660" s="158" t="s">
        <v>283</v>
      </c>
      <c r="Z660" s="147"/>
      <c r="AA660" s="147"/>
      <c r="AB660" s="147"/>
      <c r="AC660" s="147"/>
      <c r="AD660" s="147"/>
      <c r="AE660" s="147"/>
      <c r="AF660" s="147"/>
      <c r="AG660" s="147" t="s">
        <v>284</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2" x14ac:dyDescent="0.2">
      <c r="A661" s="154"/>
      <c r="B661" s="155"/>
      <c r="C661" s="189" t="s">
        <v>1548</v>
      </c>
      <c r="D661" s="160"/>
      <c r="E661" s="161"/>
      <c r="F661" s="158"/>
      <c r="G661" s="158"/>
      <c r="H661" s="158"/>
      <c r="I661" s="158"/>
      <c r="J661" s="158"/>
      <c r="K661" s="158"/>
      <c r="L661" s="158"/>
      <c r="M661" s="158"/>
      <c r="N661" s="157"/>
      <c r="O661" s="157"/>
      <c r="P661" s="157"/>
      <c r="Q661" s="157"/>
      <c r="R661" s="158"/>
      <c r="S661" s="158"/>
      <c r="T661" s="158"/>
      <c r="U661" s="158"/>
      <c r="V661" s="158"/>
      <c r="W661" s="158"/>
      <c r="X661" s="158"/>
      <c r="Y661" s="158"/>
      <c r="Z661" s="147"/>
      <c r="AA661" s="147"/>
      <c r="AB661" s="147"/>
      <c r="AC661" s="147"/>
      <c r="AD661" s="147"/>
      <c r="AE661" s="147"/>
      <c r="AF661" s="147"/>
      <c r="AG661" s="147" t="s">
        <v>288</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3" x14ac:dyDescent="0.2">
      <c r="A662" s="154"/>
      <c r="B662" s="155"/>
      <c r="C662" s="189" t="s">
        <v>1549</v>
      </c>
      <c r="D662" s="160"/>
      <c r="E662" s="161">
        <v>4.6139999999999999</v>
      </c>
      <c r="F662" s="158"/>
      <c r="G662" s="158"/>
      <c r="H662" s="158"/>
      <c r="I662" s="158"/>
      <c r="J662" s="158"/>
      <c r="K662" s="158"/>
      <c r="L662" s="158"/>
      <c r="M662" s="158"/>
      <c r="N662" s="157"/>
      <c r="O662" s="157"/>
      <c r="P662" s="157"/>
      <c r="Q662" s="157"/>
      <c r="R662" s="158"/>
      <c r="S662" s="158"/>
      <c r="T662" s="158"/>
      <c r="U662" s="158"/>
      <c r="V662" s="158"/>
      <c r="W662" s="158"/>
      <c r="X662" s="158"/>
      <c r="Y662" s="158"/>
      <c r="Z662" s="147"/>
      <c r="AA662" s="147"/>
      <c r="AB662" s="147"/>
      <c r="AC662" s="147"/>
      <c r="AD662" s="147"/>
      <c r="AE662" s="147"/>
      <c r="AF662" s="147"/>
      <c r="AG662" s="147" t="s">
        <v>288</v>
      </c>
      <c r="AH662" s="147">
        <v>5</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72">
        <v>94</v>
      </c>
      <c r="B663" s="173" t="s">
        <v>1550</v>
      </c>
      <c r="C663" s="188" t="s">
        <v>1551</v>
      </c>
      <c r="D663" s="174" t="s">
        <v>296</v>
      </c>
      <c r="E663" s="175">
        <v>5.7583099999999998</v>
      </c>
      <c r="F663" s="176"/>
      <c r="G663" s="177">
        <f>ROUND(E663*F663,2)</f>
        <v>0</v>
      </c>
      <c r="H663" s="176"/>
      <c r="I663" s="177">
        <f>ROUND(E663*H663,2)</f>
        <v>0</v>
      </c>
      <c r="J663" s="176"/>
      <c r="K663" s="177">
        <f>ROUND(E663*J663,2)</f>
        <v>0</v>
      </c>
      <c r="L663" s="177">
        <v>21</v>
      </c>
      <c r="M663" s="177">
        <f>G663*(1+L663/100)</f>
        <v>0</v>
      </c>
      <c r="N663" s="175">
        <v>2.52542</v>
      </c>
      <c r="O663" s="175">
        <f>ROUND(E663*N663,2)</f>
        <v>14.54</v>
      </c>
      <c r="P663" s="175">
        <v>0</v>
      </c>
      <c r="Q663" s="175">
        <f>ROUND(E663*P663,2)</f>
        <v>0</v>
      </c>
      <c r="R663" s="177" t="s">
        <v>1110</v>
      </c>
      <c r="S663" s="177" t="s">
        <v>281</v>
      </c>
      <c r="T663" s="178" t="s">
        <v>281</v>
      </c>
      <c r="U663" s="158">
        <v>3.57</v>
      </c>
      <c r="V663" s="158">
        <f>ROUND(E663*U663,2)</f>
        <v>20.56</v>
      </c>
      <c r="W663" s="158"/>
      <c r="X663" s="158" t="s">
        <v>282</v>
      </c>
      <c r="Y663" s="158" t="s">
        <v>283</v>
      </c>
      <c r="Z663" s="147"/>
      <c r="AA663" s="147"/>
      <c r="AB663" s="147"/>
      <c r="AC663" s="147"/>
      <c r="AD663" s="147"/>
      <c r="AE663" s="147"/>
      <c r="AF663" s="147"/>
      <c r="AG663" s="147" t="s">
        <v>284</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259" t="s">
        <v>1552</v>
      </c>
      <c r="D664" s="260"/>
      <c r="E664" s="260"/>
      <c r="F664" s="260"/>
      <c r="G664" s="260"/>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286</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2" x14ac:dyDescent="0.2">
      <c r="A665" s="154"/>
      <c r="B665" s="155"/>
      <c r="C665" s="189" t="s">
        <v>1553</v>
      </c>
      <c r="D665" s="160"/>
      <c r="E665" s="161"/>
      <c r="F665" s="158"/>
      <c r="G665" s="158"/>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89" t="s">
        <v>1554</v>
      </c>
      <c r="D666" s="160"/>
      <c r="E666" s="161">
        <v>4.6213100000000003</v>
      </c>
      <c r="F666" s="158"/>
      <c r="G666" s="158"/>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288</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189" t="s">
        <v>1555</v>
      </c>
      <c r="D667" s="160"/>
      <c r="E667" s="161">
        <v>1.137</v>
      </c>
      <c r="F667" s="158"/>
      <c r="G667" s="158"/>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288</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ht="22.5" outlineLevel="1" x14ac:dyDescent="0.2">
      <c r="A668" s="172">
        <v>95</v>
      </c>
      <c r="B668" s="173" t="s">
        <v>1556</v>
      </c>
      <c r="C668" s="188" t="s">
        <v>1557</v>
      </c>
      <c r="D668" s="174" t="s">
        <v>279</v>
      </c>
      <c r="E668" s="175">
        <v>51.472850000000001</v>
      </c>
      <c r="F668" s="176"/>
      <c r="G668" s="177">
        <f>ROUND(E668*F668,2)</f>
        <v>0</v>
      </c>
      <c r="H668" s="176"/>
      <c r="I668" s="177">
        <f>ROUND(E668*H668,2)</f>
        <v>0</v>
      </c>
      <c r="J668" s="176"/>
      <c r="K668" s="177">
        <f>ROUND(E668*J668,2)</f>
        <v>0</v>
      </c>
      <c r="L668" s="177">
        <v>21</v>
      </c>
      <c r="M668" s="177">
        <f>G668*(1+L668/100)</f>
        <v>0</v>
      </c>
      <c r="N668" s="175">
        <v>0.34499999999999997</v>
      </c>
      <c r="O668" s="175">
        <f>ROUND(E668*N668,2)</f>
        <v>17.760000000000002</v>
      </c>
      <c r="P668" s="175">
        <v>0</v>
      </c>
      <c r="Q668" s="175">
        <f>ROUND(E668*P668,2)</f>
        <v>0</v>
      </c>
      <c r="R668" s="177" t="s">
        <v>280</v>
      </c>
      <c r="S668" s="177" t="s">
        <v>281</v>
      </c>
      <c r="T668" s="178" t="s">
        <v>281</v>
      </c>
      <c r="U668" s="158">
        <v>2.5999999999999999E-2</v>
      </c>
      <c r="V668" s="158">
        <f>ROUND(E668*U668,2)</f>
        <v>1.34</v>
      </c>
      <c r="W668" s="158"/>
      <c r="X668" s="158" t="s">
        <v>282</v>
      </c>
      <c r="Y668" s="158" t="s">
        <v>283</v>
      </c>
      <c r="Z668" s="147"/>
      <c r="AA668" s="147"/>
      <c r="AB668" s="147"/>
      <c r="AC668" s="147"/>
      <c r="AD668" s="147"/>
      <c r="AE668" s="147"/>
      <c r="AF668" s="147"/>
      <c r="AG668" s="147" t="s">
        <v>284</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2" x14ac:dyDescent="0.2">
      <c r="A669" s="154"/>
      <c r="B669" s="155"/>
      <c r="C669" s="189" t="s">
        <v>1558</v>
      </c>
      <c r="D669" s="160"/>
      <c r="E669" s="161"/>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288</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3" x14ac:dyDescent="0.2">
      <c r="A670" s="154"/>
      <c r="B670" s="155"/>
      <c r="C670" s="189" t="s">
        <v>1559</v>
      </c>
      <c r="D670" s="160"/>
      <c r="E670" s="161">
        <v>51.472850000000001</v>
      </c>
      <c r="F670" s="158"/>
      <c r="G670" s="158"/>
      <c r="H670" s="158"/>
      <c r="I670" s="158"/>
      <c r="J670" s="158"/>
      <c r="K670" s="158"/>
      <c r="L670" s="158"/>
      <c r="M670" s="158"/>
      <c r="N670" s="157"/>
      <c r="O670" s="157"/>
      <c r="P670" s="157"/>
      <c r="Q670" s="157"/>
      <c r="R670" s="158"/>
      <c r="S670" s="158"/>
      <c r="T670" s="158"/>
      <c r="U670" s="158"/>
      <c r="V670" s="158"/>
      <c r="W670" s="158"/>
      <c r="X670" s="158"/>
      <c r="Y670" s="158"/>
      <c r="Z670" s="147"/>
      <c r="AA670" s="147"/>
      <c r="AB670" s="147"/>
      <c r="AC670" s="147"/>
      <c r="AD670" s="147"/>
      <c r="AE670" s="147"/>
      <c r="AF670" s="147"/>
      <c r="AG670" s="147" t="s">
        <v>288</v>
      </c>
      <c r="AH670" s="147">
        <v>5</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72">
        <v>96</v>
      </c>
      <c r="B671" s="173" t="s">
        <v>1560</v>
      </c>
      <c r="C671" s="188" t="s">
        <v>1561</v>
      </c>
      <c r="D671" s="174" t="s">
        <v>279</v>
      </c>
      <c r="E671" s="175">
        <v>21.384</v>
      </c>
      <c r="F671" s="176"/>
      <c r="G671" s="177">
        <f>ROUND(E671*F671,2)</f>
        <v>0</v>
      </c>
      <c r="H671" s="176"/>
      <c r="I671" s="177">
        <f>ROUND(E671*H671,2)</f>
        <v>0</v>
      </c>
      <c r="J671" s="176"/>
      <c r="K671" s="177">
        <f>ROUND(E671*J671,2)</f>
        <v>0</v>
      </c>
      <c r="L671" s="177">
        <v>21</v>
      </c>
      <c r="M671" s="177">
        <f>G671*(1+L671/100)</f>
        <v>0</v>
      </c>
      <c r="N671" s="175">
        <v>7.3899999999999993E-2</v>
      </c>
      <c r="O671" s="175">
        <f>ROUND(E671*N671,2)</f>
        <v>1.58</v>
      </c>
      <c r="P671" s="175">
        <v>0</v>
      </c>
      <c r="Q671" s="175">
        <f>ROUND(E671*P671,2)</f>
        <v>0</v>
      </c>
      <c r="R671" s="177" t="s">
        <v>280</v>
      </c>
      <c r="S671" s="177" t="s">
        <v>281</v>
      </c>
      <c r="T671" s="178" t="s">
        <v>281</v>
      </c>
      <c r="U671" s="158">
        <v>0.47799999999999998</v>
      </c>
      <c r="V671" s="158">
        <f>ROUND(E671*U671,2)</f>
        <v>10.220000000000001</v>
      </c>
      <c r="W671" s="158"/>
      <c r="X671" s="158" t="s">
        <v>282</v>
      </c>
      <c r="Y671" s="158" t="s">
        <v>283</v>
      </c>
      <c r="Z671" s="147"/>
      <c r="AA671" s="147"/>
      <c r="AB671" s="147"/>
      <c r="AC671" s="147"/>
      <c r="AD671" s="147"/>
      <c r="AE671" s="147"/>
      <c r="AF671" s="147"/>
      <c r="AG671" s="147" t="s">
        <v>284</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2.5" outlineLevel="2" x14ac:dyDescent="0.2">
      <c r="A672" s="154"/>
      <c r="B672" s="155"/>
      <c r="C672" s="259" t="s">
        <v>1562</v>
      </c>
      <c r="D672" s="260"/>
      <c r="E672" s="260"/>
      <c r="F672" s="260"/>
      <c r="G672" s="260"/>
      <c r="H672" s="158"/>
      <c r="I672" s="158"/>
      <c r="J672" s="158"/>
      <c r="K672" s="158"/>
      <c r="L672" s="158"/>
      <c r="M672" s="158"/>
      <c r="N672" s="157"/>
      <c r="O672" s="157"/>
      <c r="P672" s="157"/>
      <c r="Q672" s="157"/>
      <c r="R672" s="158"/>
      <c r="S672" s="158"/>
      <c r="T672" s="158"/>
      <c r="U672" s="158"/>
      <c r="V672" s="158"/>
      <c r="W672" s="158"/>
      <c r="X672" s="158"/>
      <c r="Y672" s="158"/>
      <c r="Z672" s="147"/>
      <c r="AA672" s="147"/>
      <c r="AB672" s="147"/>
      <c r="AC672" s="147"/>
      <c r="AD672" s="147"/>
      <c r="AE672" s="147"/>
      <c r="AF672" s="147"/>
      <c r="AG672" s="147" t="s">
        <v>286</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79" t="str">
        <f>C672</f>
        <v>s provedením lože z kameniva drceného, s vyplněním spár, s dvojitým hutněním a se smetením přebytečného materiálu na krajnici. S dodáním hmot pro lože a výplň spár.</v>
      </c>
      <c r="BB672" s="147"/>
      <c r="BC672" s="147"/>
      <c r="BD672" s="147"/>
      <c r="BE672" s="147"/>
      <c r="BF672" s="147"/>
      <c r="BG672" s="147"/>
      <c r="BH672" s="147"/>
    </row>
    <row r="673" spans="1:60" outlineLevel="2" x14ac:dyDescent="0.2">
      <c r="A673" s="154"/>
      <c r="B673" s="155"/>
      <c r="C673" s="189" t="s">
        <v>1563</v>
      </c>
      <c r="D673" s="160"/>
      <c r="E673" s="161"/>
      <c r="F673" s="158"/>
      <c r="G673" s="158"/>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288</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3" x14ac:dyDescent="0.2">
      <c r="A674" s="154"/>
      <c r="B674" s="155"/>
      <c r="C674" s="189" t="s">
        <v>293</v>
      </c>
      <c r="D674" s="160"/>
      <c r="E674" s="161">
        <v>21.384</v>
      </c>
      <c r="F674" s="158"/>
      <c r="G674" s="158"/>
      <c r="H674" s="158"/>
      <c r="I674" s="158"/>
      <c r="J674" s="158"/>
      <c r="K674" s="158"/>
      <c r="L674" s="158"/>
      <c r="M674" s="158"/>
      <c r="N674" s="157"/>
      <c r="O674" s="157"/>
      <c r="P674" s="157"/>
      <c r="Q674" s="157"/>
      <c r="R674" s="158"/>
      <c r="S674" s="158"/>
      <c r="T674" s="158"/>
      <c r="U674" s="158"/>
      <c r="V674" s="158"/>
      <c r="W674" s="158"/>
      <c r="X674" s="158"/>
      <c r="Y674" s="158"/>
      <c r="Z674" s="147"/>
      <c r="AA674" s="147"/>
      <c r="AB674" s="147"/>
      <c r="AC674" s="147"/>
      <c r="AD674" s="147"/>
      <c r="AE674" s="147"/>
      <c r="AF674" s="147"/>
      <c r="AG674" s="147" t="s">
        <v>288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72">
        <v>97</v>
      </c>
      <c r="B675" s="173" t="s">
        <v>1564</v>
      </c>
      <c r="C675" s="188" t="s">
        <v>1565</v>
      </c>
      <c r="D675" s="174" t="s">
        <v>279</v>
      </c>
      <c r="E675" s="175">
        <v>5.71</v>
      </c>
      <c r="F675" s="176"/>
      <c r="G675" s="177">
        <f>ROUND(E675*F675,2)</f>
        <v>0</v>
      </c>
      <c r="H675" s="176"/>
      <c r="I675" s="177">
        <f>ROUND(E675*H675,2)</f>
        <v>0</v>
      </c>
      <c r="J675" s="176"/>
      <c r="K675" s="177">
        <f>ROUND(E675*J675,2)</f>
        <v>0</v>
      </c>
      <c r="L675" s="177">
        <v>21</v>
      </c>
      <c r="M675" s="177">
        <f>G675*(1+L675/100)</f>
        <v>0</v>
      </c>
      <c r="N675" s="175">
        <v>7.1999999999999995E-2</v>
      </c>
      <c r="O675" s="175">
        <f>ROUND(E675*N675,2)</f>
        <v>0.41</v>
      </c>
      <c r="P675" s="175">
        <v>0</v>
      </c>
      <c r="Q675" s="175">
        <f>ROUND(E675*P675,2)</f>
        <v>0</v>
      </c>
      <c r="R675" s="177" t="s">
        <v>280</v>
      </c>
      <c r="S675" s="177" t="s">
        <v>281</v>
      </c>
      <c r="T675" s="178" t="s">
        <v>281</v>
      </c>
      <c r="U675" s="158">
        <v>0.375</v>
      </c>
      <c r="V675" s="158">
        <f>ROUND(E675*U675,2)</f>
        <v>2.14</v>
      </c>
      <c r="W675" s="158"/>
      <c r="X675" s="158" t="s">
        <v>282</v>
      </c>
      <c r="Y675" s="158" t="s">
        <v>283</v>
      </c>
      <c r="Z675" s="147"/>
      <c r="AA675" s="147"/>
      <c r="AB675" s="147"/>
      <c r="AC675" s="147"/>
      <c r="AD675" s="147"/>
      <c r="AE675" s="147"/>
      <c r="AF675" s="147"/>
      <c r="AG675" s="147" t="s">
        <v>284</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ht="22.5" outlineLevel="2" x14ac:dyDescent="0.2">
      <c r="A676" s="154"/>
      <c r="B676" s="155"/>
      <c r="C676" s="259" t="s">
        <v>1566</v>
      </c>
      <c r="D676" s="260"/>
      <c r="E676" s="260"/>
      <c r="F676" s="260"/>
      <c r="G676" s="260"/>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286</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79" t="str">
        <f>C676</f>
        <v>komunikací pro pěší, z dlaždic betonových a teracových, do velikosti dlaždic 0,25 m2, s provedením lože do tl. 30 mm, s vyplněním spár a se smetením přebytečného materiálu na vzdálenost do 3 m</v>
      </c>
      <c r="BB676" s="147"/>
      <c r="BC676" s="147"/>
      <c r="BD676" s="147"/>
      <c r="BE676" s="147"/>
      <c r="BF676" s="147"/>
      <c r="BG676" s="147"/>
      <c r="BH676" s="147"/>
    </row>
    <row r="677" spans="1:60" outlineLevel="2" x14ac:dyDescent="0.2">
      <c r="A677" s="154"/>
      <c r="B677" s="155"/>
      <c r="C677" s="189" t="s">
        <v>1567</v>
      </c>
      <c r="D677" s="160"/>
      <c r="E677" s="161"/>
      <c r="F677" s="158"/>
      <c r="G677" s="158"/>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3" x14ac:dyDescent="0.2">
      <c r="A678" s="154"/>
      <c r="B678" s="155"/>
      <c r="C678" s="189" t="s">
        <v>289</v>
      </c>
      <c r="D678" s="160"/>
      <c r="E678" s="161">
        <v>5.71</v>
      </c>
      <c r="F678" s="158"/>
      <c r="G678" s="158"/>
      <c r="H678" s="158"/>
      <c r="I678" s="158"/>
      <c r="J678" s="158"/>
      <c r="K678" s="158"/>
      <c r="L678" s="158"/>
      <c r="M678" s="158"/>
      <c r="N678" s="157"/>
      <c r="O678" s="157"/>
      <c r="P678" s="157"/>
      <c r="Q678" s="157"/>
      <c r="R678" s="158"/>
      <c r="S678" s="158"/>
      <c r="T678" s="158"/>
      <c r="U678" s="158"/>
      <c r="V678" s="158"/>
      <c r="W678" s="158"/>
      <c r="X678" s="158"/>
      <c r="Y678" s="158"/>
      <c r="Z678" s="147"/>
      <c r="AA678" s="147"/>
      <c r="AB678" s="147"/>
      <c r="AC678" s="147"/>
      <c r="AD678" s="147"/>
      <c r="AE678" s="147"/>
      <c r="AF678" s="147"/>
      <c r="AG678" s="147" t="s">
        <v>288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ht="22.5" outlineLevel="1" x14ac:dyDescent="0.2">
      <c r="A679" s="172">
        <v>98</v>
      </c>
      <c r="B679" s="173" t="s">
        <v>1568</v>
      </c>
      <c r="C679" s="188" t="s">
        <v>1569</v>
      </c>
      <c r="D679" s="174" t="s">
        <v>279</v>
      </c>
      <c r="E679" s="175">
        <v>46.218249999999998</v>
      </c>
      <c r="F679" s="176"/>
      <c r="G679" s="177">
        <f>ROUND(E679*F679,2)</f>
        <v>0</v>
      </c>
      <c r="H679" s="176"/>
      <c r="I679" s="177">
        <f>ROUND(E679*H679,2)</f>
        <v>0</v>
      </c>
      <c r="J679" s="176"/>
      <c r="K679" s="177">
        <f>ROUND(E679*J679,2)</f>
        <v>0</v>
      </c>
      <c r="L679" s="177">
        <v>21</v>
      </c>
      <c r="M679" s="177">
        <f>G679*(1+L679/100)</f>
        <v>0</v>
      </c>
      <c r="N679" s="175">
        <v>4.0000000000000001E-3</v>
      </c>
      <c r="O679" s="175">
        <f>ROUND(E679*N679,2)</f>
        <v>0.18</v>
      </c>
      <c r="P679" s="175">
        <v>0</v>
      </c>
      <c r="Q679" s="175">
        <f>ROUND(E679*P679,2)</f>
        <v>0</v>
      </c>
      <c r="R679" s="177" t="s">
        <v>1012</v>
      </c>
      <c r="S679" s="177" t="s">
        <v>281</v>
      </c>
      <c r="T679" s="178" t="s">
        <v>281</v>
      </c>
      <c r="U679" s="158">
        <v>5.79E-2</v>
      </c>
      <c r="V679" s="158">
        <f>ROUND(E679*U679,2)</f>
        <v>2.68</v>
      </c>
      <c r="W679" s="158"/>
      <c r="X679" s="158" t="s">
        <v>282</v>
      </c>
      <c r="Y679" s="158" t="s">
        <v>283</v>
      </c>
      <c r="Z679" s="147"/>
      <c r="AA679" s="147"/>
      <c r="AB679" s="147"/>
      <c r="AC679" s="147"/>
      <c r="AD679" s="147"/>
      <c r="AE679" s="147"/>
      <c r="AF679" s="147"/>
      <c r="AG679" s="147" t="s">
        <v>284</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2" x14ac:dyDescent="0.2">
      <c r="A680" s="154"/>
      <c r="B680" s="155"/>
      <c r="C680" s="259" t="s">
        <v>1570</v>
      </c>
      <c r="D680" s="260"/>
      <c r="E680" s="260"/>
      <c r="F680" s="260"/>
      <c r="G680" s="260"/>
      <c r="H680" s="158"/>
      <c r="I680" s="158"/>
      <c r="J680" s="158"/>
      <c r="K680" s="158"/>
      <c r="L680" s="158"/>
      <c r="M680" s="158"/>
      <c r="N680" s="157"/>
      <c r="O680" s="157"/>
      <c r="P680" s="157"/>
      <c r="Q680" s="157"/>
      <c r="R680" s="158"/>
      <c r="S680" s="158"/>
      <c r="T680" s="158"/>
      <c r="U680" s="158"/>
      <c r="V680" s="158"/>
      <c r="W680" s="158"/>
      <c r="X680" s="158"/>
      <c r="Y680" s="158"/>
      <c r="Z680" s="147"/>
      <c r="AA680" s="147"/>
      <c r="AB680" s="147"/>
      <c r="AC680" s="147"/>
      <c r="AD680" s="147"/>
      <c r="AE680" s="147"/>
      <c r="AF680" s="147"/>
      <c r="AG680" s="147" t="s">
        <v>286</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2" x14ac:dyDescent="0.2">
      <c r="A681" s="154"/>
      <c r="B681" s="155"/>
      <c r="C681" s="189" t="s">
        <v>1571</v>
      </c>
      <c r="D681" s="160"/>
      <c r="E681" s="161"/>
      <c r="F681" s="158"/>
      <c r="G681" s="158"/>
      <c r="H681" s="158"/>
      <c r="I681" s="158"/>
      <c r="J681" s="158"/>
      <c r="K681" s="158"/>
      <c r="L681" s="158"/>
      <c r="M681" s="158"/>
      <c r="N681" s="157"/>
      <c r="O681" s="157"/>
      <c r="P681" s="157"/>
      <c r="Q681" s="157"/>
      <c r="R681" s="158"/>
      <c r="S681" s="158"/>
      <c r="T681" s="158"/>
      <c r="U681" s="158"/>
      <c r="V681" s="158"/>
      <c r="W681" s="158"/>
      <c r="X681" s="158"/>
      <c r="Y681" s="158"/>
      <c r="Z681" s="147"/>
      <c r="AA681" s="147"/>
      <c r="AB681" s="147"/>
      <c r="AC681" s="147"/>
      <c r="AD681" s="147"/>
      <c r="AE681" s="147"/>
      <c r="AF681" s="147"/>
      <c r="AG681" s="147" t="s">
        <v>288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3" x14ac:dyDescent="0.2">
      <c r="A682" s="154"/>
      <c r="B682" s="155"/>
      <c r="C682" s="189" t="s">
        <v>1572</v>
      </c>
      <c r="D682" s="160"/>
      <c r="E682" s="161">
        <v>30.80875</v>
      </c>
      <c r="F682" s="158"/>
      <c r="G682" s="158"/>
      <c r="H682" s="158"/>
      <c r="I682" s="158"/>
      <c r="J682" s="158"/>
      <c r="K682" s="158"/>
      <c r="L682" s="158"/>
      <c r="M682" s="158"/>
      <c r="N682" s="157"/>
      <c r="O682" s="157"/>
      <c r="P682" s="157"/>
      <c r="Q682" s="157"/>
      <c r="R682" s="158"/>
      <c r="S682" s="158"/>
      <c r="T682" s="158"/>
      <c r="U682" s="158"/>
      <c r="V682" s="158"/>
      <c r="W682" s="158"/>
      <c r="X682" s="158"/>
      <c r="Y682" s="158"/>
      <c r="Z682" s="147"/>
      <c r="AA682" s="147"/>
      <c r="AB682" s="147"/>
      <c r="AC682" s="147"/>
      <c r="AD682" s="147"/>
      <c r="AE682" s="147"/>
      <c r="AF682" s="147"/>
      <c r="AG682" s="147" t="s">
        <v>288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3" x14ac:dyDescent="0.2">
      <c r="A683" s="154"/>
      <c r="B683" s="155"/>
      <c r="C683" s="189" t="s">
        <v>1573</v>
      </c>
      <c r="D683" s="160"/>
      <c r="E683" s="161">
        <v>5.3025000000000002</v>
      </c>
      <c r="F683" s="158"/>
      <c r="G683" s="158"/>
      <c r="H683" s="158"/>
      <c r="I683" s="158"/>
      <c r="J683" s="158"/>
      <c r="K683" s="158"/>
      <c r="L683" s="158"/>
      <c r="M683" s="158"/>
      <c r="N683" s="157"/>
      <c r="O683" s="157"/>
      <c r="P683" s="157"/>
      <c r="Q683" s="157"/>
      <c r="R683" s="158"/>
      <c r="S683" s="158"/>
      <c r="T683" s="158"/>
      <c r="U683" s="158"/>
      <c r="V683" s="158"/>
      <c r="W683" s="158"/>
      <c r="X683" s="158"/>
      <c r="Y683" s="158"/>
      <c r="Z683" s="147"/>
      <c r="AA683" s="147"/>
      <c r="AB683" s="147"/>
      <c r="AC683" s="147"/>
      <c r="AD683" s="147"/>
      <c r="AE683" s="147"/>
      <c r="AF683" s="147"/>
      <c r="AG683" s="147" t="s">
        <v>288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3" x14ac:dyDescent="0.2">
      <c r="A684" s="154"/>
      <c r="B684" s="155"/>
      <c r="C684" s="189" t="s">
        <v>1574</v>
      </c>
      <c r="D684" s="160"/>
      <c r="E684" s="161">
        <v>2.5270000000000001</v>
      </c>
      <c r="F684" s="158"/>
      <c r="G684" s="158"/>
      <c r="H684" s="158"/>
      <c r="I684" s="158"/>
      <c r="J684" s="158"/>
      <c r="K684" s="158"/>
      <c r="L684" s="158"/>
      <c r="M684" s="158"/>
      <c r="N684" s="157"/>
      <c r="O684" s="157"/>
      <c r="P684" s="157"/>
      <c r="Q684" s="157"/>
      <c r="R684" s="158"/>
      <c r="S684" s="158"/>
      <c r="T684" s="158"/>
      <c r="U684" s="158"/>
      <c r="V684" s="158"/>
      <c r="W684" s="158"/>
      <c r="X684" s="158"/>
      <c r="Y684" s="158"/>
      <c r="Z684" s="147"/>
      <c r="AA684" s="147"/>
      <c r="AB684" s="147"/>
      <c r="AC684" s="147"/>
      <c r="AD684" s="147"/>
      <c r="AE684" s="147"/>
      <c r="AF684" s="147"/>
      <c r="AG684" s="147" t="s">
        <v>288</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3" x14ac:dyDescent="0.2">
      <c r="A685" s="154"/>
      <c r="B685" s="155"/>
      <c r="C685" s="189" t="s">
        <v>1575</v>
      </c>
      <c r="D685" s="160"/>
      <c r="E685" s="161">
        <v>7.58</v>
      </c>
      <c r="F685" s="158"/>
      <c r="G685" s="158"/>
      <c r="H685" s="158"/>
      <c r="I685" s="158"/>
      <c r="J685" s="158"/>
      <c r="K685" s="158"/>
      <c r="L685" s="158"/>
      <c r="M685" s="158"/>
      <c r="N685" s="157"/>
      <c r="O685" s="157"/>
      <c r="P685" s="157"/>
      <c r="Q685" s="157"/>
      <c r="R685" s="158"/>
      <c r="S685" s="158"/>
      <c r="T685" s="158"/>
      <c r="U685" s="158"/>
      <c r="V685" s="158"/>
      <c r="W685" s="158"/>
      <c r="X685" s="158"/>
      <c r="Y685" s="158"/>
      <c r="Z685" s="147"/>
      <c r="AA685" s="147"/>
      <c r="AB685" s="147"/>
      <c r="AC685" s="147"/>
      <c r="AD685" s="147"/>
      <c r="AE685" s="147"/>
      <c r="AF685" s="147"/>
      <c r="AG685" s="147" t="s">
        <v>288</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72">
        <v>99</v>
      </c>
      <c r="B686" s="173" t="s">
        <v>1576</v>
      </c>
      <c r="C686" s="188" t="s">
        <v>1577</v>
      </c>
      <c r="D686" s="174" t="s">
        <v>296</v>
      </c>
      <c r="E686" s="175">
        <v>6.9886600000000003</v>
      </c>
      <c r="F686" s="176"/>
      <c r="G686" s="177">
        <f>ROUND(E686*F686,2)</f>
        <v>0</v>
      </c>
      <c r="H686" s="176"/>
      <c r="I686" s="177">
        <f>ROUND(E686*H686,2)</f>
        <v>0</v>
      </c>
      <c r="J686" s="176"/>
      <c r="K686" s="177">
        <f>ROUND(E686*J686,2)</f>
        <v>0</v>
      </c>
      <c r="L686" s="177">
        <v>21</v>
      </c>
      <c r="M686" s="177">
        <f>G686*(1+L686/100)</f>
        <v>0</v>
      </c>
      <c r="N686" s="175">
        <v>0.04</v>
      </c>
      <c r="O686" s="175">
        <f>ROUND(E686*N686,2)</f>
        <v>0.28000000000000003</v>
      </c>
      <c r="P686" s="175">
        <v>0</v>
      </c>
      <c r="Q686" s="175">
        <f>ROUND(E686*P686,2)</f>
        <v>0</v>
      </c>
      <c r="R686" s="177" t="s">
        <v>1012</v>
      </c>
      <c r="S686" s="177" t="s">
        <v>281</v>
      </c>
      <c r="T686" s="178" t="s">
        <v>281</v>
      </c>
      <c r="U686" s="158">
        <v>2.7</v>
      </c>
      <c r="V686" s="158">
        <f>ROUND(E686*U686,2)</f>
        <v>18.87</v>
      </c>
      <c r="W686" s="158"/>
      <c r="X686" s="158" t="s">
        <v>282</v>
      </c>
      <c r="Y686" s="158" t="s">
        <v>283</v>
      </c>
      <c r="Z686" s="147"/>
      <c r="AA686" s="147"/>
      <c r="AB686" s="147"/>
      <c r="AC686" s="147"/>
      <c r="AD686" s="147"/>
      <c r="AE686" s="147"/>
      <c r="AF686" s="147"/>
      <c r="AG686" s="147" t="s">
        <v>284</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2" x14ac:dyDescent="0.2">
      <c r="A687" s="154"/>
      <c r="B687" s="155"/>
      <c r="C687" s="259" t="s">
        <v>1578</v>
      </c>
      <c r="D687" s="260"/>
      <c r="E687" s="260"/>
      <c r="F687" s="260"/>
      <c r="G687" s="260"/>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286</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2" x14ac:dyDescent="0.2">
      <c r="A688" s="154"/>
      <c r="B688" s="155"/>
      <c r="C688" s="189" t="s">
        <v>1579</v>
      </c>
      <c r="D688" s="160"/>
      <c r="E688" s="161"/>
      <c r="F688" s="158"/>
      <c r="G688" s="158"/>
      <c r="H688" s="158"/>
      <c r="I688" s="158"/>
      <c r="J688" s="158"/>
      <c r="K688" s="158"/>
      <c r="L688" s="158"/>
      <c r="M688" s="158"/>
      <c r="N688" s="157"/>
      <c r="O688" s="157"/>
      <c r="P688" s="157"/>
      <c r="Q688" s="157"/>
      <c r="R688" s="158"/>
      <c r="S688" s="158"/>
      <c r="T688" s="158"/>
      <c r="U688" s="158"/>
      <c r="V688" s="158"/>
      <c r="W688" s="158"/>
      <c r="X688" s="158"/>
      <c r="Y688" s="158"/>
      <c r="Z688" s="147"/>
      <c r="AA688" s="147"/>
      <c r="AB688" s="147"/>
      <c r="AC688" s="147"/>
      <c r="AD688" s="147"/>
      <c r="AE688" s="147"/>
      <c r="AF688" s="147"/>
      <c r="AG688" s="147" t="s">
        <v>288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
      <c r="A689" s="154"/>
      <c r="B689" s="155"/>
      <c r="C689" s="189" t="s">
        <v>1580</v>
      </c>
      <c r="D689" s="160"/>
      <c r="E689" s="161">
        <v>5.7583099999999998</v>
      </c>
      <c r="F689" s="158"/>
      <c r="G689" s="158"/>
      <c r="H689" s="158"/>
      <c r="I689" s="158"/>
      <c r="J689" s="158"/>
      <c r="K689" s="158"/>
      <c r="L689" s="158"/>
      <c r="M689" s="158"/>
      <c r="N689" s="157"/>
      <c r="O689" s="157"/>
      <c r="P689" s="157"/>
      <c r="Q689" s="157"/>
      <c r="R689" s="158"/>
      <c r="S689" s="158"/>
      <c r="T689" s="158"/>
      <c r="U689" s="158"/>
      <c r="V689" s="158"/>
      <c r="W689" s="158"/>
      <c r="X689" s="158"/>
      <c r="Y689" s="158"/>
      <c r="Z689" s="147"/>
      <c r="AA689" s="147"/>
      <c r="AB689" s="147"/>
      <c r="AC689" s="147"/>
      <c r="AD689" s="147"/>
      <c r="AE689" s="147"/>
      <c r="AF689" s="147"/>
      <c r="AG689" s="147" t="s">
        <v>288</v>
      </c>
      <c r="AH689" s="147">
        <v>5</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
      <c r="A690" s="154"/>
      <c r="B690" s="155"/>
      <c r="C690" s="189" t="s">
        <v>1581</v>
      </c>
      <c r="D690" s="160"/>
      <c r="E690" s="161">
        <v>1.2303500000000001</v>
      </c>
      <c r="F690" s="158"/>
      <c r="G690" s="158"/>
      <c r="H690" s="158"/>
      <c r="I690" s="158"/>
      <c r="J690" s="158"/>
      <c r="K690" s="158"/>
      <c r="L690" s="158"/>
      <c r="M690" s="158"/>
      <c r="N690" s="157"/>
      <c r="O690" s="157"/>
      <c r="P690" s="157"/>
      <c r="Q690" s="157"/>
      <c r="R690" s="158"/>
      <c r="S690" s="158"/>
      <c r="T690" s="158"/>
      <c r="U690" s="158"/>
      <c r="V690" s="158"/>
      <c r="W690" s="158"/>
      <c r="X690" s="158"/>
      <c r="Y690" s="158"/>
      <c r="Z690" s="147"/>
      <c r="AA690" s="147"/>
      <c r="AB690" s="147"/>
      <c r="AC690" s="147"/>
      <c r="AD690" s="147"/>
      <c r="AE690" s="147"/>
      <c r="AF690" s="147"/>
      <c r="AG690" s="147" t="s">
        <v>288</v>
      </c>
      <c r="AH690" s="147">
        <v>5</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22.5" outlineLevel="1" x14ac:dyDescent="0.2">
      <c r="A691" s="172">
        <v>100</v>
      </c>
      <c r="B691" s="173" t="s">
        <v>1582</v>
      </c>
      <c r="C691" s="188" t="s">
        <v>1583</v>
      </c>
      <c r="D691" s="174" t="s">
        <v>436</v>
      </c>
      <c r="E691" s="175">
        <v>0.15656999999999999</v>
      </c>
      <c r="F691" s="176"/>
      <c r="G691" s="177">
        <f>ROUND(E691*F691,2)</f>
        <v>0</v>
      </c>
      <c r="H691" s="176"/>
      <c r="I691" s="177">
        <f>ROUND(E691*H691,2)</f>
        <v>0</v>
      </c>
      <c r="J691" s="176"/>
      <c r="K691" s="177">
        <f>ROUND(E691*J691,2)</f>
        <v>0</v>
      </c>
      <c r="L691" s="177">
        <v>21</v>
      </c>
      <c r="M691" s="177">
        <f>G691*(1+L691/100)</f>
        <v>0</v>
      </c>
      <c r="N691" s="175">
        <v>1.0800399999999999</v>
      </c>
      <c r="O691" s="175">
        <f>ROUND(E691*N691,2)</f>
        <v>0.17</v>
      </c>
      <c r="P691" s="175">
        <v>0</v>
      </c>
      <c r="Q691" s="175">
        <f>ROUND(E691*P691,2)</f>
        <v>0</v>
      </c>
      <c r="R691" s="177" t="s">
        <v>1012</v>
      </c>
      <c r="S691" s="177" t="s">
        <v>281</v>
      </c>
      <c r="T691" s="178" t="s">
        <v>281</v>
      </c>
      <c r="U691" s="158">
        <v>15.231</v>
      </c>
      <c r="V691" s="158">
        <f>ROUND(E691*U691,2)</f>
        <v>2.38</v>
      </c>
      <c r="W691" s="158"/>
      <c r="X691" s="158" t="s">
        <v>282</v>
      </c>
      <c r="Y691" s="158" t="s">
        <v>283</v>
      </c>
      <c r="Z691" s="147"/>
      <c r="AA691" s="147"/>
      <c r="AB691" s="147"/>
      <c r="AC691" s="147"/>
      <c r="AD691" s="147"/>
      <c r="AE691" s="147"/>
      <c r="AF691" s="147"/>
      <c r="AG691" s="147" t="s">
        <v>284</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2" x14ac:dyDescent="0.2">
      <c r="A692" s="154"/>
      <c r="B692" s="155"/>
      <c r="C692" s="259" t="s">
        <v>1414</v>
      </c>
      <c r="D692" s="260"/>
      <c r="E692" s="260"/>
      <c r="F692" s="260"/>
      <c r="G692" s="260"/>
      <c r="H692" s="158"/>
      <c r="I692" s="158"/>
      <c r="J692" s="158"/>
      <c r="K692" s="158"/>
      <c r="L692" s="158"/>
      <c r="M692" s="158"/>
      <c r="N692" s="157"/>
      <c r="O692" s="157"/>
      <c r="P692" s="157"/>
      <c r="Q692" s="157"/>
      <c r="R692" s="158"/>
      <c r="S692" s="158"/>
      <c r="T692" s="158"/>
      <c r="U692" s="158"/>
      <c r="V692" s="158"/>
      <c r="W692" s="158"/>
      <c r="X692" s="158"/>
      <c r="Y692" s="158"/>
      <c r="Z692" s="147"/>
      <c r="AA692" s="147"/>
      <c r="AB692" s="147"/>
      <c r="AC692" s="147"/>
      <c r="AD692" s="147"/>
      <c r="AE692" s="147"/>
      <c r="AF692" s="147"/>
      <c r="AG692" s="147" t="s">
        <v>286</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2" x14ac:dyDescent="0.2">
      <c r="A693" s="154"/>
      <c r="B693" s="155"/>
      <c r="C693" s="189" t="s">
        <v>1584</v>
      </c>
      <c r="D693" s="160"/>
      <c r="E693" s="161"/>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288</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
      <c r="A694" s="154"/>
      <c r="B694" s="155"/>
      <c r="C694" s="189" t="s">
        <v>1585</v>
      </c>
      <c r="D694" s="160"/>
      <c r="E694" s="161">
        <v>0.10279000000000001</v>
      </c>
      <c r="F694" s="158"/>
      <c r="G694" s="158"/>
      <c r="H694" s="158"/>
      <c r="I694" s="158"/>
      <c r="J694" s="158"/>
      <c r="K694" s="158"/>
      <c r="L694" s="158"/>
      <c r="M694" s="158"/>
      <c r="N694" s="157"/>
      <c r="O694" s="157"/>
      <c r="P694" s="157"/>
      <c r="Q694" s="157"/>
      <c r="R694" s="158"/>
      <c r="S694" s="158"/>
      <c r="T694" s="158"/>
      <c r="U694" s="158"/>
      <c r="V694" s="158"/>
      <c r="W694" s="158"/>
      <c r="X694" s="158"/>
      <c r="Y694" s="158"/>
      <c r="Z694" s="147"/>
      <c r="AA694" s="147"/>
      <c r="AB694" s="147"/>
      <c r="AC694" s="147"/>
      <c r="AD694" s="147"/>
      <c r="AE694" s="147"/>
      <c r="AF694" s="147"/>
      <c r="AG694" s="147" t="s">
        <v>288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
      <c r="A695" s="154"/>
      <c r="B695" s="155"/>
      <c r="C695" s="189" t="s">
        <v>1586</v>
      </c>
      <c r="D695" s="160"/>
      <c r="E695" s="161">
        <v>2.529E-2</v>
      </c>
      <c r="F695" s="158"/>
      <c r="G695" s="158"/>
      <c r="H695" s="158"/>
      <c r="I695" s="158"/>
      <c r="J695" s="158"/>
      <c r="K695" s="158"/>
      <c r="L695" s="158"/>
      <c r="M695" s="158"/>
      <c r="N695" s="157"/>
      <c r="O695" s="157"/>
      <c r="P695" s="157"/>
      <c r="Q695" s="157"/>
      <c r="R695" s="158"/>
      <c r="S695" s="158"/>
      <c r="T695" s="158"/>
      <c r="U695" s="158"/>
      <c r="V695" s="158"/>
      <c r="W695" s="158"/>
      <c r="X695" s="158"/>
      <c r="Y695" s="158"/>
      <c r="Z695" s="147"/>
      <c r="AA695" s="147"/>
      <c r="AB695" s="147"/>
      <c r="AC695" s="147"/>
      <c r="AD695" s="147"/>
      <c r="AE695" s="147"/>
      <c r="AF695" s="147"/>
      <c r="AG695" s="147" t="s">
        <v>288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3" x14ac:dyDescent="0.2">
      <c r="A696" s="154"/>
      <c r="B696" s="155"/>
      <c r="C696" s="189" t="s">
        <v>1587</v>
      </c>
      <c r="D696" s="160"/>
      <c r="E696" s="161">
        <v>1.9300000000000001E-2</v>
      </c>
      <c r="F696" s="158"/>
      <c r="G696" s="158"/>
      <c r="H696" s="158"/>
      <c r="I696" s="158"/>
      <c r="J696" s="158"/>
      <c r="K696" s="158"/>
      <c r="L696" s="158"/>
      <c r="M696" s="158"/>
      <c r="N696" s="157"/>
      <c r="O696" s="157"/>
      <c r="P696" s="157"/>
      <c r="Q696" s="157"/>
      <c r="R696" s="158"/>
      <c r="S696" s="158"/>
      <c r="T696" s="158"/>
      <c r="U696" s="158"/>
      <c r="V696" s="158"/>
      <c r="W696" s="158"/>
      <c r="X696" s="158"/>
      <c r="Y696" s="158"/>
      <c r="Z696" s="147"/>
      <c r="AA696" s="147"/>
      <c r="AB696" s="147"/>
      <c r="AC696" s="147"/>
      <c r="AD696" s="147"/>
      <c r="AE696" s="147"/>
      <c r="AF696" s="147"/>
      <c r="AG696" s="147" t="s">
        <v>288</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3" x14ac:dyDescent="0.2">
      <c r="A697" s="154"/>
      <c r="B697" s="155"/>
      <c r="C697" s="189" t="s">
        <v>1588</v>
      </c>
      <c r="D697" s="160"/>
      <c r="E697" s="161">
        <v>9.1999999999999998E-3</v>
      </c>
      <c r="F697" s="158"/>
      <c r="G697" s="158"/>
      <c r="H697" s="158"/>
      <c r="I697" s="158"/>
      <c r="J697" s="158"/>
      <c r="K697" s="158"/>
      <c r="L697" s="158"/>
      <c r="M697" s="158"/>
      <c r="N697" s="157"/>
      <c r="O697" s="157"/>
      <c r="P697" s="157"/>
      <c r="Q697" s="157"/>
      <c r="R697" s="158"/>
      <c r="S697" s="158"/>
      <c r="T697" s="158"/>
      <c r="U697" s="158"/>
      <c r="V697" s="158"/>
      <c r="W697" s="158"/>
      <c r="X697" s="158"/>
      <c r="Y697" s="158"/>
      <c r="Z697" s="147"/>
      <c r="AA697" s="147"/>
      <c r="AB697" s="147"/>
      <c r="AC697" s="147"/>
      <c r="AD697" s="147"/>
      <c r="AE697" s="147"/>
      <c r="AF697" s="147"/>
      <c r="AG697" s="147" t="s">
        <v>288</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72">
        <v>101</v>
      </c>
      <c r="B698" s="173" t="s">
        <v>1589</v>
      </c>
      <c r="C698" s="188" t="s">
        <v>1590</v>
      </c>
      <c r="D698" s="174" t="s">
        <v>279</v>
      </c>
      <c r="E698" s="175">
        <v>46.218249999999998</v>
      </c>
      <c r="F698" s="176"/>
      <c r="G698" s="177">
        <f>ROUND(E698*F698,2)</f>
        <v>0</v>
      </c>
      <c r="H698" s="176"/>
      <c r="I698" s="177">
        <f>ROUND(E698*H698,2)</f>
        <v>0</v>
      </c>
      <c r="J698" s="176"/>
      <c r="K698" s="177">
        <f>ROUND(E698*J698,2)</f>
        <v>0</v>
      </c>
      <c r="L698" s="177">
        <v>21</v>
      </c>
      <c r="M698" s="177">
        <f>G698*(1+L698/100)</f>
        <v>0</v>
      </c>
      <c r="N698" s="175">
        <v>0</v>
      </c>
      <c r="O698" s="175">
        <f>ROUND(E698*N698,2)</f>
        <v>0</v>
      </c>
      <c r="P698" s="175">
        <v>1.26E-2</v>
      </c>
      <c r="Q698" s="175">
        <f>ROUND(E698*P698,2)</f>
        <v>0.57999999999999996</v>
      </c>
      <c r="R698" s="177" t="s">
        <v>356</v>
      </c>
      <c r="S698" s="177" t="s">
        <v>281</v>
      </c>
      <c r="T698" s="178" t="s">
        <v>281</v>
      </c>
      <c r="U698" s="158">
        <v>0.33</v>
      </c>
      <c r="V698" s="158">
        <f>ROUND(E698*U698,2)</f>
        <v>15.25</v>
      </c>
      <c r="W698" s="158"/>
      <c r="X698" s="158" t="s">
        <v>282</v>
      </c>
      <c r="Y698" s="158" t="s">
        <v>283</v>
      </c>
      <c r="Z698" s="147"/>
      <c r="AA698" s="147"/>
      <c r="AB698" s="147"/>
      <c r="AC698" s="147"/>
      <c r="AD698" s="147"/>
      <c r="AE698" s="147"/>
      <c r="AF698" s="147"/>
      <c r="AG698" s="147" t="s">
        <v>284</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2" x14ac:dyDescent="0.2">
      <c r="A699" s="154"/>
      <c r="B699" s="155"/>
      <c r="C699" s="189" t="s">
        <v>1591</v>
      </c>
      <c r="D699" s="160"/>
      <c r="E699" s="161"/>
      <c r="F699" s="158"/>
      <c r="G699" s="158"/>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288</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3" x14ac:dyDescent="0.2">
      <c r="A700" s="154"/>
      <c r="B700" s="155"/>
      <c r="C700" s="189" t="s">
        <v>1592</v>
      </c>
      <c r="D700" s="160"/>
      <c r="E700" s="161">
        <v>46.218249999999998</v>
      </c>
      <c r="F700" s="158"/>
      <c r="G700" s="158"/>
      <c r="H700" s="158"/>
      <c r="I700" s="158"/>
      <c r="J700" s="158"/>
      <c r="K700" s="158"/>
      <c r="L700" s="158"/>
      <c r="M700" s="158"/>
      <c r="N700" s="157"/>
      <c r="O700" s="157"/>
      <c r="P700" s="157"/>
      <c r="Q700" s="157"/>
      <c r="R700" s="158"/>
      <c r="S700" s="158"/>
      <c r="T700" s="158"/>
      <c r="U700" s="158"/>
      <c r="V700" s="158"/>
      <c r="W700" s="158"/>
      <c r="X700" s="158"/>
      <c r="Y700" s="158"/>
      <c r="Z700" s="147"/>
      <c r="AA700" s="147"/>
      <c r="AB700" s="147"/>
      <c r="AC700" s="147"/>
      <c r="AD700" s="147"/>
      <c r="AE700" s="147"/>
      <c r="AF700" s="147"/>
      <c r="AG700" s="147" t="s">
        <v>288</v>
      </c>
      <c r="AH700" s="147">
        <v>5</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ht="22.5" outlineLevel="1" x14ac:dyDescent="0.2">
      <c r="A701" s="172">
        <v>102</v>
      </c>
      <c r="B701" s="173" t="s">
        <v>1593</v>
      </c>
      <c r="C701" s="188" t="s">
        <v>1594</v>
      </c>
      <c r="D701" s="174" t="s">
        <v>279</v>
      </c>
      <c r="E701" s="175">
        <v>27.094000000000001</v>
      </c>
      <c r="F701" s="176"/>
      <c r="G701" s="177">
        <f>ROUND(E701*F701,2)</f>
        <v>0</v>
      </c>
      <c r="H701" s="176"/>
      <c r="I701" s="177">
        <f>ROUND(E701*H701,2)</f>
        <v>0</v>
      </c>
      <c r="J701" s="176"/>
      <c r="K701" s="177">
        <f>ROUND(E701*J701,2)</f>
        <v>0</v>
      </c>
      <c r="L701" s="177">
        <v>21</v>
      </c>
      <c r="M701" s="177">
        <f>G701*(1+L701/100)</f>
        <v>0</v>
      </c>
      <c r="N701" s="175">
        <v>0</v>
      </c>
      <c r="O701" s="175">
        <f>ROUND(E701*N701,2)</f>
        <v>0</v>
      </c>
      <c r="P701" s="175">
        <v>0</v>
      </c>
      <c r="Q701" s="175">
        <f>ROUND(E701*P701,2)</f>
        <v>0</v>
      </c>
      <c r="R701" s="177" t="s">
        <v>280</v>
      </c>
      <c r="S701" s="177" t="s">
        <v>281</v>
      </c>
      <c r="T701" s="178" t="s">
        <v>281</v>
      </c>
      <c r="U701" s="158">
        <v>0.115</v>
      </c>
      <c r="V701" s="158">
        <f>ROUND(E701*U701,2)</f>
        <v>3.12</v>
      </c>
      <c r="W701" s="158"/>
      <c r="X701" s="158" t="s">
        <v>282</v>
      </c>
      <c r="Y701" s="158" t="s">
        <v>283</v>
      </c>
      <c r="Z701" s="147"/>
      <c r="AA701" s="147"/>
      <c r="AB701" s="147"/>
      <c r="AC701" s="147"/>
      <c r="AD701" s="147"/>
      <c r="AE701" s="147"/>
      <c r="AF701" s="147"/>
      <c r="AG701" s="147" t="s">
        <v>284</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ht="22.5" outlineLevel="2" x14ac:dyDescent="0.2">
      <c r="A702" s="154"/>
      <c r="B702" s="155"/>
      <c r="C702" s="259" t="s">
        <v>1595</v>
      </c>
      <c r="D702" s="260"/>
      <c r="E702" s="260"/>
      <c r="F702" s="260"/>
      <c r="G702" s="260"/>
      <c r="H702" s="158"/>
      <c r="I702" s="158"/>
      <c r="J702" s="158"/>
      <c r="K702" s="158"/>
      <c r="L702" s="158"/>
      <c r="M702" s="158"/>
      <c r="N702" s="157"/>
      <c r="O702" s="157"/>
      <c r="P702" s="157"/>
      <c r="Q702" s="157"/>
      <c r="R702" s="158"/>
      <c r="S702" s="158"/>
      <c r="T702" s="158"/>
      <c r="U702" s="158"/>
      <c r="V702" s="158"/>
      <c r="W702" s="158"/>
      <c r="X702" s="158"/>
      <c r="Y702" s="158"/>
      <c r="Z702" s="147"/>
      <c r="AA702" s="147"/>
      <c r="AB702" s="147"/>
      <c r="AC702" s="147"/>
      <c r="AD702" s="147"/>
      <c r="AE702" s="147"/>
      <c r="AF702" s="147"/>
      <c r="AG702" s="147" t="s">
        <v>286</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79" t="str">
        <f>C702</f>
        <v>krajníků, desek nebo panelů od spojovacího materiálu s odklizením a uložením očištěných hmot a spojovacího materiálu na skládku na vzdálenost do 10 m</v>
      </c>
      <c r="BB702" s="147"/>
      <c r="BC702" s="147"/>
      <c r="BD702" s="147"/>
      <c r="BE702" s="147"/>
      <c r="BF702" s="147"/>
      <c r="BG702" s="147"/>
      <c r="BH702" s="147"/>
    </row>
    <row r="703" spans="1:60" outlineLevel="2" x14ac:dyDescent="0.2">
      <c r="A703" s="154"/>
      <c r="B703" s="155"/>
      <c r="C703" s="189" t="s">
        <v>1596</v>
      </c>
      <c r="D703" s="160"/>
      <c r="E703" s="161"/>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288</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
      <c r="A704" s="154"/>
      <c r="B704" s="155"/>
      <c r="C704" s="189" t="s">
        <v>1597</v>
      </c>
      <c r="D704" s="160"/>
      <c r="E704" s="161">
        <v>21.384</v>
      </c>
      <c r="F704" s="158"/>
      <c r="G704" s="158"/>
      <c r="H704" s="158"/>
      <c r="I704" s="158"/>
      <c r="J704" s="158"/>
      <c r="K704" s="158"/>
      <c r="L704" s="158"/>
      <c r="M704" s="158"/>
      <c r="N704" s="157"/>
      <c r="O704" s="157"/>
      <c r="P704" s="157"/>
      <c r="Q704" s="157"/>
      <c r="R704" s="158"/>
      <c r="S704" s="158"/>
      <c r="T704" s="158"/>
      <c r="U704" s="158"/>
      <c r="V704" s="158"/>
      <c r="W704" s="158"/>
      <c r="X704" s="158"/>
      <c r="Y704" s="158"/>
      <c r="Z704" s="147"/>
      <c r="AA704" s="147"/>
      <c r="AB704" s="147"/>
      <c r="AC704" s="147"/>
      <c r="AD704" s="147"/>
      <c r="AE704" s="147"/>
      <c r="AF704" s="147"/>
      <c r="AG704" s="147" t="s">
        <v>288</v>
      </c>
      <c r="AH704" s="147">
        <v>5</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
      <c r="A705" s="154"/>
      <c r="B705" s="155"/>
      <c r="C705" s="189" t="s">
        <v>1598</v>
      </c>
      <c r="D705" s="160"/>
      <c r="E705" s="161">
        <v>5.71</v>
      </c>
      <c r="F705" s="158"/>
      <c r="G705" s="158"/>
      <c r="H705" s="158"/>
      <c r="I705" s="158"/>
      <c r="J705" s="158"/>
      <c r="K705" s="158"/>
      <c r="L705" s="158"/>
      <c r="M705" s="158"/>
      <c r="N705" s="157"/>
      <c r="O705" s="157"/>
      <c r="P705" s="157"/>
      <c r="Q705" s="157"/>
      <c r="R705" s="158"/>
      <c r="S705" s="158"/>
      <c r="T705" s="158"/>
      <c r="U705" s="158"/>
      <c r="V705" s="158"/>
      <c r="W705" s="158"/>
      <c r="X705" s="158"/>
      <c r="Y705" s="158"/>
      <c r="Z705" s="147"/>
      <c r="AA705" s="147"/>
      <c r="AB705" s="147"/>
      <c r="AC705" s="147"/>
      <c r="AD705" s="147"/>
      <c r="AE705" s="147"/>
      <c r="AF705" s="147"/>
      <c r="AG705" s="147" t="s">
        <v>288</v>
      </c>
      <c r="AH705" s="147">
        <v>5</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x14ac:dyDescent="0.2">
      <c r="A706" s="165" t="s">
        <v>275</v>
      </c>
      <c r="B706" s="166" t="s">
        <v>168</v>
      </c>
      <c r="C706" s="187" t="s">
        <v>169</v>
      </c>
      <c r="D706" s="167"/>
      <c r="E706" s="168"/>
      <c r="F706" s="169"/>
      <c r="G706" s="169">
        <f>SUMIF(AG707:AG938,"&lt;&gt;NOR",G707:G938)</f>
        <v>0</v>
      </c>
      <c r="H706" s="169"/>
      <c r="I706" s="169">
        <f>SUM(I707:I938)</f>
        <v>0</v>
      </c>
      <c r="J706" s="169"/>
      <c r="K706" s="169">
        <f>SUM(K707:K938)</f>
        <v>0</v>
      </c>
      <c r="L706" s="169"/>
      <c r="M706" s="169">
        <f>SUM(M707:M938)</f>
        <v>0</v>
      </c>
      <c r="N706" s="168"/>
      <c r="O706" s="168">
        <f>SUM(O707:O938)</f>
        <v>63.460000000000008</v>
      </c>
      <c r="P706" s="168"/>
      <c r="Q706" s="168">
        <f>SUM(Q707:Q938)</f>
        <v>0</v>
      </c>
      <c r="R706" s="169"/>
      <c r="S706" s="169"/>
      <c r="T706" s="170"/>
      <c r="U706" s="164"/>
      <c r="V706" s="164">
        <f>SUM(V707:V938)</f>
        <v>2228.9499999999998</v>
      </c>
      <c r="W706" s="164"/>
      <c r="X706" s="164"/>
      <c r="Y706" s="164"/>
      <c r="AG706" t="s">
        <v>276</v>
      </c>
    </row>
    <row r="707" spans="1:60" ht="22.5" outlineLevel="1" x14ac:dyDescent="0.2">
      <c r="A707" s="172">
        <v>103</v>
      </c>
      <c r="B707" s="173" t="s">
        <v>1599</v>
      </c>
      <c r="C707" s="188" t="s">
        <v>1600</v>
      </c>
      <c r="D707" s="174" t="s">
        <v>279</v>
      </c>
      <c r="E707" s="175">
        <v>316.69475</v>
      </c>
      <c r="F707" s="176"/>
      <c r="G707" s="177">
        <f>ROUND(E707*F707,2)</f>
        <v>0</v>
      </c>
      <c r="H707" s="176"/>
      <c r="I707" s="177">
        <f>ROUND(E707*H707,2)</f>
        <v>0</v>
      </c>
      <c r="J707" s="176"/>
      <c r="K707" s="177">
        <f>ROUND(E707*J707,2)</f>
        <v>0</v>
      </c>
      <c r="L707" s="177">
        <v>21</v>
      </c>
      <c r="M707" s="177">
        <f>G707*(1+L707/100)</f>
        <v>0</v>
      </c>
      <c r="N707" s="175">
        <v>0</v>
      </c>
      <c r="O707" s="175">
        <f>ROUND(E707*N707,2)</f>
        <v>0</v>
      </c>
      <c r="P707" s="175">
        <v>0</v>
      </c>
      <c r="Q707" s="175">
        <f>ROUND(E707*P707,2)</f>
        <v>0</v>
      </c>
      <c r="R707" s="177" t="s">
        <v>1271</v>
      </c>
      <c r="S707" s="177" t="s">
        <v>281</v>
      </c>
      <c r="T707" s="178" t="s">
        <v>281</v>
      </c>
      <c r="U707" s="158">
        <v>0.34899999999999998</v>
      </c>
      <c r="V707" s="158">
        <f>ROUND(E707*U707,2)</f>
        <v>110.53</v>
      </c>
      <c r="W707" s="158"/>
      <c r="X707" s="158" t="s">
        <v>282</v>
      </c>
      <c r="Y707" s="158" t="s">
        <v>283</v>
      </c>
      <c r="Z707" s="147"/>
      <c r="AA707" s="147"/>
      <c r="AB707" s="147"/>
      <c r="AC707" s="147"/>
      <c r="AD707" s="147"/>
      <c r="AE707" s="147"/>
      <c r="AF707" s="147"/>
      <c r="AG707" s="147" t="s">
        <v>284</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2" x14ac:dyDescent="0.2">
      <c r="A708" s="154"/>
      <c r="B708" s="155"/>
      <c r="C708" s="189" t="s">
        <v>1601</v>
      </c>
      <c r="D708" s="160"/>
      <c r="E708" s="161"/>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288</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3" x14ac:dyDescent="0.2">
      <c r="A709" s="154"/>
      <c r="B709" s="155"/>
      <c r="C709" s="189" t="s">
        <v>655</v>
      </c>
      <c r="D709" s="160"/>
      <c r="E709" s="161"/>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288</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3" x14ac:dyDescent="0.2">
      <c r="A710" s="154"/>
      <c r="B710" s="155"/>
      <c r="C710" s="189" t="s">
        <v>656</v>
      </c>
      <c r="D710" s="160"/>
      <c r="E710" s="161">
        <v>21.131</v>
      </c>
      <c r="F710" s="158"/>
      <c r="G710" s="158"/>
      <c r="H710" s="158"/>
      <c r="I710" s="158"/>
      <c r="J710" s="158"/>
      <c r="K710" s="158"/>
      <c r="L710" s="158"/>
      <c r="M710" s="158"/>
      <c r="N710" s="157"/>
      <c r="O710" s="157"/>
      <c r="P710" s="157"/>
      <c r="Q710" s="157"/>
      <c r="R710" s="158"/>
      <c r="S710" s="158"/>
      <c r="T710" s="158"/>
      <c r="U710" s="158"/>
      <c r="V710" s="158"/>
      <c r="W710" s="158"/>
      <c r="X710" s="158"/>
      <c r="Y710" s="158"/>
      <c r="Z710" s="147"/>
      <c r="AA710" s="147"/>
      <c r="AB710" s="147"/>
      <c r="AC710" s="147"/>
      <c r="AD710" s="147"/>
      <c r="AE710" s="147"/>
      <c r="AF710" s="147"/>
      <c r="AG710" s="147" t="s">
        <v>288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3" x14ac:dyDescent="0.2">
      <c r="A711" s="154"/>
      <c r="B711" s="155"/>
      <c r="C711" s="189" t="s">
        <v>657</v>
      </c>
      <c r="D711" s="160"/>
      <c r="E711" s="161">
        <v>18.282</v>
      </c>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
      <c r="A712" s="154"/>
      <c r="B712" s="155"/>
      <c r="C712" s="189" t="s">
        <v>658</v>
      </c>
      <c r="D712" s="160"/>
      <c r="E712" s="161">
        <v>26.622499999999999</v>
      </c>
      <c r="F712" s="158"/>
      <c r="G712" s="158"/>
      <c r="H712" s="158"/>
      <c r="I712" s="158"/>
      <c r="J712" s="158"/>
      <c r="K712" s="158"/>
      <c r="L712" s="158"/>
      <c r="M712" s="158"/>
      <c r="N712" s="157"/>
      <c r="O712" s="157"/>
      <c r="P712" s="157"/>
      <c r="Q712" s="157"/>
      <c r="R712" s="158"/>
      <c r="S712" s="158"/>
      <c r="T712" s="158"/>
      <c r="U712" s="158"/>
      <c r="V712" s="158"/>
      <c r="W712" s="158"/>
      <c r="X712" s="158"/>
      <c r="Y712" s="158"/>
      <c r="Z712" s="147"/>
      <c r="AA712" s="147"/>
      <c r="AB712" s="147"/>
      <c r="AC712" s="147"/>
      <c r="AD712" s="147"/>
      <c r="AE712" s="147"/>
      <c r="AF712" s="147"/>
      <c r="AG712" s="147" t="s">
        <v>288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
      <c r="A713" s="154"/>
      <c r="B713" s="155"/>
      <c r="C713" s="189" t="s">
        <v>659</v>
      </c>
      <c r="D713" s="160"/>
      <c r="E713" s="161">
        <v>10.2235</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
      <c r="A714" s="154"/>
      <c r="B714" s="155"/>
      <c r="C714" s="189" t="s">
        <v>660</v>
      </c>
      <c r="D714" s="160"/>
      <c r="E714" s="161">
        <v>18.975000000000001</v>
      </c>
      <c r="F714" s="158"/>
      <c r="G714" s="158"/>
      <c r="H714" s="158"/>
      <c r="I714" s="158"/>
      <c r="J714" s="158"/>
      <c r="K714" s="158"/>
      <c r="L714" s="158"/>
      <c r="M714" s="158"/>
      <c r="N714" s="157"/>
      <c r="O714" s="157"/>
      <c r="P714" s="157"/>
      <c r="Q714" s="157"/>
      <c r="R714" s="158"/>
      <c r="S714" s="158"/>
      <c r="T714" s="158"/>
      <c r="U714" s="158"/>
      <c r="V714" s="158"/>
      <c r="W714" s="158"/>
      <c r="X714" s="158"/>
      <c r="Y714" s="158"/>
      <c r="Z714" s="147"/>
      <c r="AA714" s="147"/>
      <c r="AB714" s="147"/>
      <c r="AC714" s="147"/>
      <c r="AD714" s="147"/>
      <c r="AE714" s="147"/>
      <c r="AF714" s="147"/>
      <c r="AG714" s="147" t="s">
        <v>288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
      <c r="A715" s="154"/>
      <c r="B715" s="155"/>
      <c r="C715" s="189" t="s">
        <v>661</v>
      </c>
      <c r="D715" s="160"/>
      <c r="E715" s="161">
        <v>5.39</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89" t="s">
        <v>1602</v>
      </c>
      <c r="D716" s="160"/>
      <c r="E716" s="161"/>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288</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ht="22.5" outlineLevel="3" x14ac:dyDescent="0.2">
      <c r="A717" s="154"/>
      <c r="B717" s="155"/>
      <c r="C717" s="189" t="s">
        <v>1603</v>
      </c>
      <c r="D717" s="160"/>
      <c r="E717" s="161">
        <v>30.897500000000001</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ht="22.5" outlineLevel="3" x14ac:dyDescent="0.2">
      <c r="A718" s="154"/>
      <c r="B718" s="155"/>
      <c r="C718" s="189" t="s">
        <v>1604</v>
      </c>
      <c r="D718" s="160"/>
      <c r="E718" s="161">
        <v>26.190249999999999</v>
      </c>
      <c r="F718" s="158"/>
      <c r="G718" s="158"/>
      <c r="H718" s="158"/>
      <c r="I718" s="158"/>
      <c r="J718" s="158"/>
      <c r="K718" s="158"/>
      <c r="L718" s="158"/>
      <c r="M718" s="158"/>
      <c r="N718" s="157"/>
      <c r="O718" s="157"/>
      <c r="P718" s="157"/>
      <c r="Q718" s="157"/>
      <c r="R718" s="158"/>
      <c r="S718" s="158"/>
      <c r="T718" s="158"/>
      <c r="U718" s="158"/>
      <c r="V718" s="158"/>
      <c r="W718" s="158"/>
      <c r="X718" s="158"/>
      <c r="Y718" s="158"/>
      <c r="Z718" s="147"/>
      <c r="AA718" s="147"/>
      <c r="AB718" s="147"/>
      <c r="AC718" s="147"/>
      <c r="AD718" s="147"/>
      <c r="AE718" s="147"/>
      <c r="AF718" s="147"/>
      <c r="AG718" s="147" t="s">
        <v>288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ht="22.5" outlineLevel="3" x14ac:dyDescent="0.2">
      <c r="A719" s="154"/>
      <c r="B719" s="155"/>
      <c r="C719" s="189" t="s">
        <v>1605</v>
      </c>
      <c r="D719" s="160"/>
      <c r="E719" s="161">
        <v>33.015999999999998</v>
      </c>
      <c r="F719" s="158"/>
      <c r="G719" s="158"/>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
      <c r="A720" s="154"/>
      <c r="B720" s="155"/>
      <c r="C720" s="189" t="s">
        <v>1606</v>
      </c>
      <c r="D720" s="160"/>
      <c r="E720" s="161">
        <v>16.170000000000002</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89" t="s">
        <v>1607</v>
      </c>
      <c r="D721" s="160"/>
      <c r="E721" s="161">
        <v>23.058</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89" t="s">
        <v>1608</v>
      </c>
      <c r="D722" s="160"/>
      <c r="E722" s="161">
        <v>13.9755</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288</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
      <c r="A723" s="154"/>
      <c r="B723" s="155"/>
      <c r="C723" s="189" t="s">
        <v>1609</v>
      </c>
      <c r="D723" s="160"/>
      <c r="E723" s="161">
        <v>9.3765000000000001</v>
      </c>
      <c r="F723" s="158"/>
      <c r="G723" s="158"/>
      <c r="H723" s="158"/>
      <c r="I723" s="158"/>
      <c r="J723" s="158"/>
      <c r="K723" s="158"/>
      <c r="L723" s="158"/>
      <c r="M723" s="158"/>
      <c r="N723" s="157"/>
      <c r="O723" s="157"/>
      <c r="P723" s="157"/>
      <c r="Q723" s="157"/>
      <c r="R723" s="158"/>
      <c r="S723" s="158"/>
      <c r="T723" s="158"/>
      <c r="U723" s="158"/>
      <c r="V723" s="158"/>
      <c r="W723" s="158"/>
      <c r="X723" s="158"/>
      <c r="Y723" s="158"/>
      <c r="Z723" s="147"/>
      <c r="AA723" s="147"/>
      <c r="AB723" s="147"/>
      <c r="AC723" s="147"/>
      <c r="AD723" s="147"/>
      <c r="AE723" s="147"/>
      <c r="AF723" s="147"/>
      <c r="AG723" s="147" t="s">
        <v>288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
      <c r="A724" s="154"/>
      <c r="B724" s="155"/>
      <c r="C724" s="189" t="s">
        <v>1610</v>
      </c>
      <c r="D724" s="160"/>
      <c r="E724" s="161"/>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288</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89" t="s">
        <v>1611</v>
      </c>
      <c r="D725" s="160"/>
      <c r="E725" s="161">
        <v>13.079000000000001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288</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89" t="s">
        <v>1612</v>
      </c>
      <c r="D726" s="160"/>
      <c r="E726" s="161">
        <v>7.766</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
      <c r="A727" s="154"/>
      <c r="B727" s="155"/>
      <c r="C727" s="189" t="s">
        <v>1613</v>
      </c>
      <c r="D727" s="160"/>
      <c r="E727" s="161">
        <v>5.4340000000000002</v>
      </c>
      <c r="F727" s="158"/>
      <c r="G727" s="158"/>
      <c r="H727" s="158"/>
      <c r="I727" s="158"/>
      <c r="J727" s="158"/>
      <c r="K727" s="158"/>
      <c r="L727" s="158"/>
      <c r="M727" s="158"/>
      <c r="N727" s="157"/>
      <c r="O727" s="157"/>
      <c r="P727" s="157"/>
      <c r="Q727" s="157"/>
      <c r="R727" s="158"/>
      <c r="S727" s="158"/>
      <c r="T727" s="158"/>
      <c r="U727" s="158"/>
      <c r="V727" s="158"/>
      <c r="W727" s="158"/>
      <c r="X727" s="158"/>
      <c r="Y727" s="158"/>
      <c r="Z727" s="147"/>
      <c r="AA727" s="147"/>
      <c r="AB727" s="147"/>
      <c r="AC727" s="147"/>
      <c r="AD727" s="147"/>
      <c r="AE727" s="147"/>
      <c r="AF727" s="147"/>
      <c r="AG727" s="147" t="s">
        <v>288</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
      <c r="A728" s="154"/>
      <c r="B728" s="155"/>
      <c r="C728" s="189" t="s">
        <v>1614</v>
      </c>
      <c r="D728" s="160"/>
      <c r="E728" s="161">
        <v>4.1859999999999999</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288</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89" t="s">
        <v>1615</v>
      </c>
      <c r="D729" s="160"/>
      <c r="E729" s="161">
        <v>12.672000000000001</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288</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89" t="s">
        <v>1616</v>
      </c>
      <c r="D730" s="160"/>
      <c r="E730" s="161"/>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288</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
      <c r="A731" s="154"/>
      <c r="B731" s="155"/>
      <c r="C731" s="189" t="s">
        <v>1617</v>
      </c>
      <c r="D731" s="160"/>
      <c r="E731" s="161">
        <v>20.25</v>
      </c>
      <c r="F731" s="158"/>
      <c r="G731" s="158"/>
      <c r="H731" s="158"/>
      <c r="I731" s="158"/>
      <c r="J731" s="158"/>
      <c r="K731" s="158"/>
      <c r="L731" s="158"/>
      <c r="M731" s="158"/>
      <c r="N731" s="157"/>
      <c r="O731" s="157"/>
      <c r="P731" s="157"/>
      <c r="Q731" s="157"/>
      <c r="R731" s="158"/>
      <c r="S731" s="158"/>
      <c r="T731" s="158"/>
      <c r="U731" s="158"/>
      <c r="V731" s="158"/>
      <c r="W731" s="158"/>
      <c r="X731" s="158"/>
      <c r="Y731" s="158"/>
      <c r="Z731" s="147"/>
      <c r="AA731" s="147"/>
      <c r="AB731" s="147"/>
      <c r="AC731" s="147"/>
      <c r="AD731" s="147"/>
      <c r="AE731" s="147"/>
      <c r="AF731" s="147"/>
      <c r="AG731" s="147" t="s">
        <v>288</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72">
        <v>104</v>
      </c>
      <c r="B732" s="173" t="s">
        <v>1618</v>
      </c>
      <c r="C732" s="188" t="s">
        <v>1619</v>
      </c>
      <c r="D732" s="174" t="s">
        <v>279</v>
      </c>
      <c r="E732" s="175">
        <v>145.30099999999999</v>
      </c>
      <c r="F732" s="176"/>
      <c r="G732" s="177">
        <f>ROUND(E732*F732,2)</f>
        <v>0</v>
      </c>
      <c r="H732" s="176"/>
      <c r="I732" s="177">
        <f>ROUND(E732*H732,2)</f>
        <v>0</v>
      </c>
      <c r="J732" s="176"/>
      <c r="K732" s="177">
        <f>ROUND(E732*J732,2)</f>
        <v>0</v>
      </c>
      <c r="L732" s="177">
        <v>21</v>
      </c>
      <c r="M732" s="177">
        <f>G732*(1+L732/100)</f>
        <v>0</v>
      </c>
      <c r="N732" s="175">
        <v>8.0000000000000007E-5</v>
      </c>
      <c r="O732" s="175">
        <f>ROUND(E732*N732,2)</f>
        <v>0.01</v>
      </c>
      <c r="P732" s="175">
        <v>0</v>
      </c>
      <c r="Q732" s="175">
        <f>ROUND(E732*P732,2)</f>
        <v>0</v>
      </c>
      <c r="R732" s="177" t="s">
        <v>1012</v>
      </c>
      <c r="S732" s="177" t="s">
        <v>281</v>
      </c>
      <c r="T732" s="178" t="s">
        <v>281</v>
      </c>
      <c r="U732" s="158">
        <v>7.0000000000000007E-2</v>
      </c>
      <c r="V732" s="158">
        <f>ROUND(E732*U732,2)</f>
        <v>10.17</v>
      </c>
      <c r="W732" s="158"/>
      <c r="X732" s="158" t="s">
        <v>282</v>
      </c>
      <c r="Y732" s="158" t="s">
        <v>283</v>
      </c>
      <c r="Z732" s="147"/>
      <c r="AA732" s="147"/>
      <c r="AB732" s="147"/>
      <c r="AC732" s="147"/>
      <c r="AD732" s="147"/>
      <c r="AE732" s="147"/>
      <c r="AF732" s="147"/>
      <c r="AG732" s="147" t="s">
        <v>284</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2" x14ac:dyDescent="0.2">
      <c r="A733" s="154"/>
      <c r="B733" s="155"/>
      <c r="C733" s="189" t="s">
        <v>1620</v>
      </c>
      <c r="D733" s="160"/>
      <c r="E733" s="161"/>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288</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89" t="s">
        <v>1280</v>
      </c>
      <c r="D734" s="160"/>
      <c r="E734" s="161">
        <v>143.761</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288</v>
      </c>
      <c r="AH734" s="147">
        <v>5</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
      <c r="A735" s="154"/>
      <c r="B735" s="155"/>
      <c r="C735" s="189" t="s">
        <v>1621</v>
      </c>
      <c r="D735" s="160"/>
      <c r="E735" s="161">
        <v>1.54</v>
      </c>
      <c r="F735" s="158"/>
      <c r="G735" s="158"/>
      <c r="H735" s="158"/>
      <c r="I735" s="158"/>
      <c r="J735" s="158"/>
      <c r="K735" s="158"/>
      <c r="L735" s="158"/>
      <c r="M735" s="158"/>
      <c r="N735" s="157"/>
      <c r="O735" s="157"/>
      <c r="P735" s="157"/>
      <c r="Q735" s="157"/>
      <c r="R735" s="158"/>
      <c r="S735" s="158"/>
      <c r="T735" s="158"/>
      <c r="U735" s="158"/>
      <c r="V735" s="158"/>
      <c r="W735" s="158"/>
      <c r="X735" s="158"/>
      <c r="Y735" s="158"/>
      <c r="Z735" s="147"/>
      <c r="AA735" s="147"/>
      <c r="AB735" s="147"/>
      <c r="AC735" s="147"/>
      <c r="AD735" s="147"/>
      <c r="AE735" s="147"/>
      <c r="AF735" s="147"/>
      <c r="AG735" s="147" t="s">
        <v>288</v>
      </c>
      <c r="AH735" s="147">
        <v>5</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72">
        <v>105</v>
      </c>
      <c r="B736" s="173" t="s">
        <v>1622</v>
      </c>
      <c r="C736" s="188" t="s">
        <v>1623</v>
      </c>
      <c r="D736" s="174" t="s">
        <v>279</v>
      </c>
      <c r="E736" s="175">
        <v>1232.8666499999999</v>
      </c>
      <c r="F736" s="176"/>
      <c r="G736" s="177">
        <f>ROUND(E736*F736,2)</f>
        <v>0</v>
      </c>
      <c r="H736" s="176"/>
      <c r="I736" s="177">
        <f>ROUND(E736*H736,2)</f>
        <v>0</v>
      </c>
      <c r="J736" s="176"/>
      <c r="K736" s="177">
        <f>ROUND(E736*J736,2)</f>
        <v>0</v>
      </c>
      <c r="L736" s="177">
        <v>21</v>
      </c>
      <c r="M736" s="177">
        <f>G736*(1+L736/100)</f>
        <v>0</v>
      </c>
      <c r="N736" s="175">
        <v>4.0000000000000003E-5</v>
      </c>
      <c r="O736" s="175">
        <f>ROUND(E736*N736,2)</f>
        <v>0.05</v>
      </c>
      <c r="P736" s="175">
        <v>0</v>
      </c>
      <c r="Q736" s="175">
        <f>ROUND(E736*P736,2)</f>
        <v>0</v>
      </c>
      <c r="R736" s="177" t="s">
        <v>1012</v>
      </c>
      <c r="S736" s="177" t="s">
        <v>281</v>
      </c>
      <c r="T736" s="178" t="s">
        <v>281</v>
      </c>
      <c r="U736" s="158">
        <v>7.0000000000000007E-2</v>
      </c>
      <c r="V736" s="158">
        <f>ROUND(E736*U736,2)</f>
        <v>86.3</v>
      </c>
      <c r="W736" s="158"/>
      <c r="X736" s="158" t="s">
        <v>282</v>
      </c>
      <c r="Y736" s="158" t="s">
        <v>283</v>
      </c>
      <c r="Z736" s="147"/>
      <c r="AA736" s="147"/>
      <c r="AB736" s="147"/>
      <c r="AC736" s="147"/>
      <c r="AD736" s="147"/>
      <c r="AE736" s="147"/>
      <c r="AF736" s="147"/>
      <c r="AG736" s="147" t="s">
        <v>284</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2" x14ac:dyDescent="0.2">
      <c r="A737" s="154"/>
      <c r="B737" s="155"/>
      <c r="C737" s="189" t="s">
        <v>1624</v>
      </c>
      <c r="D737" s="160"/>
      <c r="E737" s="161"/>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288</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
      <c r="A738" s="154"/>
      <c r="B738" s="155"/>
      <c r="C738" s="189" t="s">
        <v>1625</v>
      </c>
      <c r="D738" s="160"/>
      <c r="E738" s="161">
        <v>101.44029999999999</v>
      </c>
      <c r="F738" s="158"/>
      <c r="G738" s="158"/>
      <c r="H738" s="158"/>
      <c r="I738" s="158"/>
      <c r="J738" s="158"/>
      <c r="K738" s="158"/>
      <c r="L738" s="158"/>
      <c r="M738" s="158"/>
      <c r="N738" s="157"/>
      <c r="O738" s="157"/>
      <c r="P738" s="157"/>
      <c r="Q738" s="157"/>
      <c r="R738" s="158"/>
      <c r="S738" s="158"/>
      <c r="T738" s="158"/>
      <c r="U738" s="158"/>
      <c r="V738" s="158"/>
      <c r="W738" s="158"/>
      <c r="X738" s="158"/>
      <c r="Y738" s="158"/>
      <c r="Z738" s="147"/>
      <c r="AA738" s="147"/>
      <c r="AB738" s="147"/>
      <c r="AC738" s="147"/>
      <c r="AD738" s="147"/>
      <c r="AE738" s="147"/>
      <c r="AF738" s="147"/>
      <c r="AG738" s="147" t="s">
        <v>288</v>
      </c>
      <c r="AH738" s="147">
        <v>5</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
      <c r="A739" s="154"/>
      <c r="B739" s="155"/>
      <c r="C739" s="189" t="s">
        <v>1626</v>
      </c>
      <c r="D739" s="160"/>
      <c r="E739" s="161">
        <v>15.8512</v>
      </c>
      <c r="F739" s="158"/>
      <c r="G739" s="158"/>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288</v>
      </c>
      <c r="AH739" s="147">
        <v>5</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
      <c r="A740" s="154"/>
      <c r="B740" s="155"/>
      <c r="C740" s="189" t="s">
        <v>1627</v>
      </c>
      <c r="D740" s="160"/>
      <c r="E740" s="161">
        <v>142.76589999999999</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288</v>
      </c>
      <c r="AH740" s="147">
        <v>5</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89" t="s">
        <v>1628</v>
      </c>
      <c r="D741" s="160"/>
      <c r="E741" s="161">
        <v>972.80925000000002</v>
      </c>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288</v>
      </c>
      <c r="AH741" s="147">
        <v>5</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72">
        <v>106</v>
      </c>
      <c r="B742" s="173" t="s">
        <v>1629</v>
      </c>
      <c r="C742" s="188" t="s">
        <v>1630</v>
      </c>
      <c r="D742" s="174" t="s">
        <v>279</v>
      </c>
      <c r="E742" s="175">
        <v>177.15360000000001</v>
      </c>
      <c r="F742" s="176"/>
      <c r="G742" s="177">
        <f>ROUND(E742*F742,2)</f>
        <v>0</v>
      </c>
      <c r="H742" s="176"/>
      <c r="I742" s="177">
        <f>ROUND(E742*H742,2)</f>
        <v>0</v>
      </c>
      <c r="J742" s="176"/>
      <c r="K742" s="177">
        <f>ROUND(E742*J742,2)</f>
        <v>0</v>
      </c>
      <c r="L742" s="177">
        <v>21</v>
      </c>
      <c r="M742" s="177">
        <f>G742*(1+L742/100)</f>
        <v>0</v>
      </c>
      <c r="N742" s="175">
        <v>4.0000000000000003E-5</v>
      </c>
      <c r="O742" s="175">
        <f>ROUND(E742*N742,2)</f>
        <v>0.01</v>
      </c>
      <c r="P742" s="175">
        <v>0</v>
      </c>
      <c r="Q742" s="175">
        <f>ROUND(E742*P742,2)</f>
        <v>0</v>
      </c>
      <c r="R742" s="177" t="s">
        <v>1012</v>
      </c>
      <c r="S742" s="177" t="s">
        <v>281</v>
      </c>
      <c r="T742" s="178" t="s">
        <v>281</v>
      </c>
      <c r="U742" s="158">
        <v>7.8E-2</v>
      </c>
      <c r="V742" s="158">
        <f>ROUND(E742*U742,2)</f>
        <v>13.82</v>
      </c>
      <c r="W742" s="158"/>
      <c r="X742" s="158" t="s">
        <v>282</v>
      </c>
      <c r="Y742" s="158" t="s">
        <v>283</v>
      </c>
      <c r="Z742" s="147"/>
      <c r="AA742" s="147"/>
      <c r="AB742" s="147"/>
      <c r="AC742" s="147"/>
      <c r="AD742" s="147"/>
      <c r="AE742" s="147"/>
      <c r="AF742" s="147"/>
      <c r="AG742" s="147" t="s">
        <v>284</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ht="22.5" outlineLevel="2" x14ac:dyDescent="0.2">
      <c r="A743" s="154"/>
      <c r="B743" s="155"/>
      <c r="C743" s="259" t="s">
        <v>1631</v>
      </c>
      <c r="D743" s="260"/>
      <c r="E743" s="260"/>
      <c r="F743" s="260"/>
      <c r="G743" s="260"/>
      <c r="H743" s="158"/>
      <c r="I743" s="158"/>
      <c r="J743" s="158"/>
      <c r="K743" s="158"/>
      <c r="L743" s="158"/>
      <c r="M743" s="158"/>
      <c r="N743" s="157"/>
      <c r="O743" s="157"/>
      <c r="P743" s="157"/>
      <c r="Q743" s="157"/>
      <c r="R743" s="158"/>
      <c r="S743" s="158"/>
      <c r="T743" s="158"/>
      <c r="U743" s="158"/>
      <c r="V743" s="158"/>
      <c r="W743" s="158"/>
      <c r="X743" s="158"/>
      <c r="Y743" s="158"/>
      <c r="Z743" s="147"/>
      <c r="AA743" s="147"/>
      <c r="AB743" s="147"/>
      <c r="AC743" s="147"/>
      <c r="AD743" s="147"/>
      <c r="AE743" s="147"/>
      <c r="AF743" s="147"/>
      <c r="AG743" s="147" t="s">
        <v>286</v>
      </c>
      <c r="AH743" s="147"/>
      <c r="AI743" s="147"/>
      <c r="AJ743" s="147"/>
      <c r="AK743" s="147"/>
      <c r="AL743" s="147"/>
      <c r="AM743" s="147"/>
      <c r="AN743" s="147"/>
      <c r="AO743" s="147"/>
      <c r="AP743" s="147"/>
      <c r="AQ743" s="147"/>
      <c r="AR743" s="147"/>
      <c r="AS743" s="147"/>
      <c r="AT743" s="147"/>
      <c r="AU743" s="147"/>
      <c r="AV743" s="147"/>
      <c r="AW743" s="147"/>
      <c r="AX743" s="147"/>
      <c r="AY743" s="147"/>
      <c r="AZ743" s="147"/>
      <c r="BA743" s="179" t="str">
        <f>C743</f>
        <v>které se zřizují před úpravami povrchu, a obalení osazených dveřních zárubní před znečištěním při úpravách povrchu nástřikem plastických maltovin včetně pozdějšího odkrytí,</v>
      </c>
      <c r="BB743" s="147"/>
      <c r="BC743" s="147"/>
      <c r="BD743" s="147"/>
      <c r="BE743" s="147"/>
      <c r="BF743" s="147"/>
      <c r="BG743" s="147"/>
      <c r="BH743" s="147"/>
    </row>
    <row r="744" spans="1:60" outlineLevel="2" x14ac:dyDescent="0.2">
      <c r="A744" s="154"/>
      <c r="B744" s="155"/>
      <c r="C744" s="189" t="s">
        <v>1632</v>
      </c>
      <c r="D744" s="160"/>
      <c r="E744" s="161"/>
      <c r="F744" s="158"/>
      <c r="G744" s="158"/>
      <c r="H744" s="158"/>
      <c r="I744" s="158"/>
      <c r="J744" s="158"/>
      <c r="K744" s="158"/>
      <c r="L744" s="158"/>
      <c r="M744" s="158"/>
      <c r="N744" s="157"/>
      <c r="O744" s="157"/>
      <c r="P744" s="157"/>
      <c r="Q744" s="157"/>
      <c r="R744" s="158"/>
      <c r="S744" s="158"/>
      <c r="T744" s="158"/>
      <c r="U744" s="158"/>
      <c r="V744" s="158"/>
      <c r="W744" s="158"/>
      <c r="X744" s="158"/>
      <c r="Y744" s="158"/>
      <c r="Z744" s="147"/>
      <c r="AA744" s="147"/>
      <c r="AB744" s="147"/>
      <c r="AC744" s="147"/>
      <c r="AD744" s="147"/>
      <c r="AE744" s="147"/>
      <c r="AF744" s="147"/>
      <c r="AG744" s="147" t="s">
        <v>288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3" x14ac:dyDescent="0.2">
      <c r="A745" s="154"/>
      <c r="B745" s="155"/>
      <c r="C745" s="189" t="s">
        <v>1633</v>
      </c>
      <c r="D745" s="160"/>
      <c r="E745" s="161"/>
      <c r="F745" s="158"/>
      <c r="G745" s="158"/>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ht="33.75" outlineLevel="3" x14ac:dyDescent="0.2">
      <c r="A746" s="154"/>
      <c r="B746" s="155"/>
      <c r="C746" s="189" t="s">
        <v>1634</v>
      </c>
      <c r="D746" s="160"/>
      <c r="E746" s="161">
        <v>37.868000000000002</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ht="33.75" outlineLevel="3" x14ac:dyDescent="0.2">
      <c r="A747" s="154"/>
      <c r="B747" s="155"/>
      <c r="C747" s="189" t="s">
        <v>1635</v>
      </c>
      <c r="D747" s="160"/>
      <c r="E747" s="161">
        <v>26.376100000000001</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288</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
      <c r="A748" s="154"/>
      <c r="B748" s="155"/>
      <c r="C748" s="189" t="s">
        <v>1636</v>
      </c>
      <c r="D748" s="160"/>
      <c r="E748" s="161"/>
      <c r="F748" s="158"/>
      <c r="G748" s="158"/>
      <c r="H748" s="158"/>
      <c r="I748" s="158"/>
      <c r="J748" s="158"/>
      <c r="K748" s="158"/>
      <c r="L748" s="158"/>
      <c r="M748" s="158"/>
      <c r="N748" s="157"/>
      <c r="O748" s="157"/>
      <c r="P748" s="157"/>
      <c r="Q748" s="157"/>
      <c r="R748" s="158"/>
      <c r="S748" s="158"/>
      <c r="T748" s="158"/>
      <c r="U748" s="158"/>
      <c r="V748" s="158"/>
      <c r="W748" s="158"/>
      <c r="X748" s="158"/>
      <c r="Y748" s="158"/>
      <c r="Z748" s="147"/>
      <c r="AA748" s="147"/>
      <c r="AB748" s="147"/>
      <c r="AC748" s="147"/>
      <c r="AD748" s="147"/>
      <c r="AE748" s="147"/>
      <c r="AF748" s="147"/>
      <c r="AG748" s="147" t="s">
        <v>288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
      <c r="A749" s="154"/>
      <c r="B749" s="155"/>
      <c r="C749" s="189" t="s">
        <v>399</v>
      </c>
      <c r="D749" s="160"/>
      <c r="E749" s="161"/>
      <c r="F749" s="158"/>
      <c r="G749" s="158"/>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ht="33.75" outlineLevel="3" x14ac:dyDescent="0.2">
      <c r="A750" s="154"/>
      <c r="B750" s="155"/>
      <c r="C750" s="189" t="s">
        <v>1637</v>
      </c>
      <c r="D750" s="160"/>
      <c r="E750" s="161">
        <v>52.196800000000003</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89" t="s">
        <v>406</v>
      </c>
      <c r="D751" s="160"/>
      <c r="E751" s="161"/>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ht="22.5" outlineLevel="3" x14ac:dyDescent="0.2">
      <c r="A752" s="154"/>
      <c r="B752" s="155"/>
      <c r="C752" s="189" t="s">
        <v>1638</v>
      </c>
      <c r="D752" s="160"/>
      <c r="E752" s="161">
        <v>60.712699999999998</v>
      </c>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288</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72">
        <v>107</v>
      </c>
      <c r="B753" s="173" t="s">
        <v>1639</v>
      </c>
      <c r="C753" s="188" t="s">
        <v>1640</v>
      </c>
      <c r="D753" s="174" t="s">
        <v>366</v>
      </c>
      <c r="E753" s="175">
        <v>144.61500000000001</v>
      </c>
      <c r="F753" s="176"/>
      <c r="G753" s="177">
        <f>ROUND(E753*F753,2)</f>
        <v>0</v>
      </c>
      <c r="H753" s="176"/>
      <c r="I753" s="177">
        <f>ROUND(E753*H753,2)</f>
        <v>0</v>
      </c>
      <c r="J753" s="176"/>
      <c r="K753" s="177">
        <f>ROUND(E753*J753,2)</f>
        <v>0</v>
      </c>
      <c r="L753" s="177">
        <v>21</v>
      </c>
      <c r="M753" s="177">
        <f>G753*(1+L753/100)</f>
        <v>0</v>
      </c>
      <c r="N753" s="175">
        <v>1.4999999999999999E-4</v>
      </c>
      <c r="O753" s="175">
        <f>ROUND(E753*N753,2)</f>
        <v>0.02</v>
      </c>
      <c r="P753" s="175">
        <v>0</v>
      </c>
      <c r="Q753" s="175">
        <f>ROUND(E753*P753,2)</f>
        <v>0</v>
      </c>
      <c r="R753" s="177" t="s">
        <v>1012</v>
      </c>
      <c r="S753" s="177" t="s">
        <v>281</v>
      </c>
      <c r="T753" s="178" t="s">
        <v>281</v>
      </c>
      <c r="U753" s="158">
        <v>0.05</v>
      </c>
      <c r="V753" s="158">
        <f>ROUND(E753*U753,2)</f>
        <v>7.23</v>
      </c>
      <c r="W753" s="158"/>
      <c r="X753" s="158" t="s">
        <v>282</v>
      </c>
      <c r="Y753" s="158" t="s">
        <v>283</v>
      </c>
      <c r="Z753" s="147"/>
      <c r="AA753" s="147"/>
      <c r="AB753" s="147"/>
      <c r="AC753" s="147"/>
      <c r="AD753" s="147"/>
      <c r="AE753" s="147"/>
      <c r="AF753" s="147"/>
      <c r="AG753" s="147" t="s">
        <v>284</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2" x14ac:dyDescent="0.2">
      <c r="A754" s="154"/>
      <c r="B754" s="155"/>
      <c r="C754" s="259" t="s">
        <v>1641</v>
      </c>
      <c r="D754" s="260"/>
      <c r="E754" s="260"/>
      <c r="F754" s="260"/>
      <c r="G754" s="260"/>
      <c r="H754" s="158"/>
      <c r="I754" s="158"/>
      <c r="J754" s="158"/>
      <c r="K754" s="158"/>
      <c r="L754" s="158"/>
      <c r="M754" s="158"/>
      <c r="N754" s="157"/>
      <c r="O754" s="157"/>
      <c r="P754" s="157"/>
      <c r="Q754" s="157"/>
      <c r="R754" s="158"/>
      <c r="S754" s="158"/>
      <c r="T754" s="158"/>
      <c r="U754" s="158"/>
      <c r="V754" s="158"/>
      <c r="W754" s="158"/>
      <c r="X754" s="158"/>
      <c r="Y754" s="158"/>
      <c r="Z754" s="147"/>
      <c r="AA754" s="147"/>
      <c r="AB754" s="147"/>
      <c r="AC754" s="147"/>
      <c r="AD754" s="147"/>
      <c r="AE754" s="147"/>
      <c r="AF754" s="147"/>
      <c r="AG754" s="147" t="s">
        <v>286</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89" t="s">
        <v>1642</v>
      </c>
      <c r="D755" s="160"/>
      <c r="E755" s="161"/>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ht="33.75" outlineLevel="3" x14ac:dyDescent="0.2">
      <c r="A756" s="154"/>
      <c r="B756" s="155"/>
      <c r="C756" s="189" t="s">
        <v>1643</v>
      </c>
      <c r="D756" s="160"/>
      <c r="E756" s="161">
        <v>77.694999999999993</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288</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ht="33.75" outlineLevel="3" x14ac:dyDescent="0.2">
      <c r="A757" s="154"/>
      <c r="B757" s="155"/>
      <c r="C757" s="189" t="s">
        <v>1644</v>
      </c>
      <c r="D757" s="160"/>
      <c r="E757" s="161">
        <v>66.92</v>
      </c>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288</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
      <c r="A758" s="172">
        <v>108</v>
      </c>
      <c r="B758" s="173" t="s">
        <v>1645</v>
      </c>
      <c r="C758" s="188" t="s">
        <v>1646</v>
      </c>
      <c r="D758" s="174" t="s">
        <v>279</v>
      </c>
      <c r="E758" s="175">
        <v>143.761</v>
      </c>
      <c r="F758" s="176"/>
      <c r="G758" s="177">
        <f>ROUND(E758*F758,2)</f>
        <v>0</v>
      </c>
      <c r="H758" s="176"/>
      <c r="I758" s="177">
        <f>ROUND(E758*H758,2)</f>
        <v>0</v>
      </c>
      <c r="J758" s="176"/>
      <c r="K758" s="177">
        <f>ROUND(E758*J758,2)</f>
        <v>0</v>
      </c>
      <c r="L758" s="177">
        <v>21</v>
      </c>
      <c r="M758" s="177">
        <f>G758*(1+L758/100)</f>
        <v>0</v>
      </c>
      <c r="N758" s="175">
        <v>4.4490000000000002E-2</v>
      </c>
      <c r="O758" s="175">
        <f>ROUND(E758*N758,2)</f>
        <v>6.4</v>
      </c>
      <c r="P758" s="175">
        <v>0</v>
      </c>
      <c r="Q758" s="175">
        <f>ROUND(E758*P758,2)</f>
        <v>0</v>
      </c>
      <c r="R758" s="177" t="s">
        <v>1012</v>
      </c>
      <c r="S758" s="177" t="s">
        <v>281</v>
      </c>
      <c r="T758" s="178" t="s">
        <v>281</v>
      </c>
      <c r="U758" s="158">
        <v>0.73</v>
      </c>
      <c r="V758" s="158">
        <f>ROUND(E758*U758,2)</f>
        <v>104.95</v>
      </c>
      <c r="W758" s="158"/>
      <c r="X758" s="158" t="s">
        <v>282</v>
      </c>
      <c r="Y758" s="158" t="s">
        <v>283</v>
      </c>
      <c r="Z758" s="147"/>
      <c r="AA758" s="147"/>
      <c r="AB758" s="147"/>
      <c r="AC758" s="147"/>
      <c r="AD758" s="147"/>
      <c r="AE758" s="147"/>
      <c r="AF758" s="147"/>
      <c r="AG758" s="147" t="s">
        <v>284</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2" x14ac:dyDescent="0.2">
      <c r="A759" s="154"/>
      <c r="B759" s="155"/>
      <c r="C759" s="259" t="s">
        <v>1394</v>
      </c>
      <c r="D759" s="260"/>
      <c r="E759" s="260"/>
      <c r="F759" s="260"/>
      <c r="G759" s="260"/>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286</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2" x14ac:dyDescent="0.2">
      <c r="A760" s="154"/>
      <c r="B760" s="155"/>
      <c r="C760" s="189" t="s">
        <v>1647</v>
      </c>
      <c r="D760" s="160"/>
      <c r="E760" s="161"/>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288</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3" x14ac:dyDescent="0.2">
      <c r="A761" s="154"/>
      <c r="B761" s="155"/>
      <c r="C761" s="189" t="s">
        <v>655</v>
      </c>
      <c r="D761" s="160"/>
      <c r="E761" s="161"/>
      <c r="F761" s="158"/>
      <c r="G761" s="158"/>
      <c r="H761" s="158"/>
      <c r="I761" s="158"/>
      <c r="J761" s="158"/>
      <c r="K761" s="158"/>
      <c r="L761" s="158"/>
      <c r="M761" s="158"/>
      <c r="N761" s="157"/>
      <c r="O761" s="157"/>
      <c r="P761" s="157"/>
      <c r="Q761" s="157"/>
      <c r="R761" s="158"/>
      <c r="S761" s="158"/>
      <c r="T761" s="158"/>
      <c r="U761" s="158"/>
      <c r="V761" s="158"/>
      <c r="W761" s="158"/>
      <c r="X761" s="158"/>
      <c r="Y761" s="158"/>
      <c r="Z761" s="147"/>
      <c r="AA761" s="147"/>
      <c r="AB761" s="147"/>
      <c r="AC761" s="147"/>
      <c r="AD761" s="147"/>
      <c r="AE761" s="147"/>
      <c r="AF761" s="147"/>
      <c r="AG761" s="147" t="s">
        <v>288</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3" x14ac:dyDescent="0.2">
      <c r="A762" s="154"/>
      <c r="B762" s="155"/>
      <c r="C762" s="189" t="s">
        <v>656</v>
      </c>
      <c r="D762" s="160"/>
      <c r="E762" s="161">
        <v>21.131</v>
      </c>
      <c r="F762" s="158"/>
      <c r="G762" s="158"/>
      <c r="H762" s="158"/>
      <c r="I762" s="158"/>
      <c r="J762" s="158"/>
      <c r="K762" s="158"/>
      <c r="L762" s="158"/>
      <c r="M762" s="158"/>
      <c r="N762" s="157"/>
      <c r="O762" s="157"/>
      <c r="P762" s="157"/>
      <c r="Q762" s="157"/>
      <c r="R762" s="158"/>
      <c r="S762" s="158"/>
      <c r="T762" s="158"/>
      <c r="U762" s="158"/>
      <c r="V762" s="158"/>
      <c r="W762" s="158"/>
      <c r="X762" s="158"/>
      <c r="Y762" s="158"/>
      <c r="Z762" s="147"/>
      <c r="AA762" s="147"/>
      <c r="AB762" s="147"/>
      <c r="AC762" s="147"/>
      <c r="AD762" s="147"/>
      <c r="AE762" s="147"/>
      <c r="AF762" s="147"/>
      <c r="AG762" s="147" t="s">
        <v>288</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
      <c r="A763" s="154"/>
      <c r="B763" s="155"/>
      <c r="C763" s="189" t="s">
        <v>657</v>
      </c>
      <c r="D763" s="160"/>
      <c r="E763" s="161">
        <v>18.282</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288</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3" x14ac:dyDescent="0.2">
      <c r="A764" s="154"/>
      <c r="B764" s="155"/>
      <c r="C764" s="189" t="s">
        <v>658</v>
      </c>
      <c r="D764" s="160"/>
      <c r="E764" s="161">
        <v>26.622499999999999</v>
      </c>
      <c r="F764" s="158"/>
      <c r="G764" s="158"/>
      <c r="H764" s="158"/>
      <c r="I764" s="158"/>
      <c r="J764" s="158"/>
      <c r="K764" s="158"/>
      <c r="L764" s="158"/>
      <c r="M764" s="158"/>
      <c r="N764" s="157"/>
      <c r="O764" s="157"/>
      <c r="P764" s="157"/>
      <c r="Q764" s="157"/>
      <c r="R764" s="158"/>
      <c r="S764" s="158"/>
      <c r="T764" s="158"/>
      <c r="U764" s="158"/>
      <c r="V764" s="158"/>
      <c r="W764" s="158"/>
      <c r="X764" s="158"/>
      <c r="Y764" s="158"/>
      <c r="Z764" s="147"/>
      <c r="AA764" s="147"/>
      <c r="AB764" s="147"/>
      <c r="AC764" s="147"/>
      <c r="AD764" s="147"/>
      <c r="AE764" s="147"/>
      <c r="AF764" s="147"/>
      <c r="AG764" s="147" t="s">
        <v>288</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3" x14ac:dyDescent="0.2">
      <c r="A765" s="154"/>
      <c r="B765" s="155"/>
      <c r="C765" s="189" t="s">
        <v>659</v>
      </c>
      <c r="D765" s="160"/>
      <c r="E765" s="161">
        <v>10.2235</v>
      </c>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89" t="s">
        <v>660</v>
      </c>
      <c r="D766" s="160"/>
      <c r="E766" s="161">
        <v>18.975000000000001</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288</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3" x14ac:dyDescent="0.2">
      <c r="A767" s="154"/>
      <c r="B767" s="155"/>
      <c r="C767" s="189" t="s">
        <v>661</v>
      </c>
      <c r="D767" s="160"/>
      <c r="E767" s="161">
        <v>5.39</v>
      </c>
      <c r="F767" s="158"/>
      <c r="G767" s="158"/>
      <c r="H767" s="158"/>
      <c r="I767" s="158"/>
      <c r="J767" s="158"/>
      <c r="K767" s="158"/>
      <c r="L767" s="158"/>
      <c r="M767" s="158"/>
      <c r="N767" s="157"/>
      <c r="O767" s="157"/>
      <c r="P767" s="157"/>
      <c r="Q767" s="157"/>
      <c r="R767" s="158"/>
      <c r="S767" s="158"/>
      <c r="T767" s="158"/>
      <c r="U767" s="158"/>
      <c r="V767" s="158"/>
      <c r="W767" s="158"/>
      <c r="X767" s="158"/>
      <c r="Y767" s="158"/>
      <c r="Z767" s="147"/>
      <c r="AA767" s="147"/>
      <c r="AB767" s="147"/>
      <c r="AC767" s="147"/>
      <c r="AD767" s="147"/>
      <c r="AE767" s="147"/>
      <c r="AF767" s="147"/>
      <c r="AG767" s="147" t="s">
        <v>288</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3" x14ac:dyDescent="0.2">
      <c r="A768" s="154"/>
      <c r="B768" s="155"/>
      <c r="C768" s="189" t="s">
        <v>1610</v>
      </c>
      <c r="D768" s="160"/>
      <c r="E768" s="161"/>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89" t="s">
        <v>1611</v>
      </c>
      <c r="D769" s="160"/>
      <c r="E769" s="161">
        <v>13.079000000000001</v>
      </c>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89" t="s">
        <v>1612</v>
      </c>
      <c r="D770" s="160"/>
      <c r="E770" s="161">
        <v>7.766</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288</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
      <c r="A771" s="154"/>
      <c r="B771" s="155"/>
      <c r="C771" s="189" t="s">
        <v>1613</v>
      </c>
      <c r="D771" s="160"/>
      <c r="E771" s="161">
        <v>5.4340000000000002</v>
      </c>
      <c r="F771" s="158"/>
      <c r="G771" s="158"/>
      <c r="H771" s="158"/>
      <c r="I771" s="158"/>
      <c r="J771" s="158"/>
      <c r="K771" s="158"/>
      <c r="L771" s="158"/>
      <c r="M771" s="158"/>
      <c r="N771" s="157"/>
      <c r="O771" s="157"/>
      <c r="P771" s="157"/>
      <c r="Q771" s="157"/>
      <c r="R771" s="158"/>
      <c r="S771" s="158"/>
      <c r="T771" s="158"/>
      <c r="U771" s="158"/>
      <c r="V771" s="158"/>
      <c r="W771" s="158"/>
      <c r="X771" s="158"/>
      <c r="Y771" s="158"/>
      <c r="Z771" s="147"/>
      <c r="AA771" s="147"/>
      <c r="AB771" s="147"/>
      <c r="AC771" s="147"/>
      <c r="AD771" s="147"/>
      <c r="AE771" s="147"/>
      <c r="AF771" s="147"/>
      <c r="AG771" s="147" t="s">
        <v>288</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
      <c r="A772" s="154"/>
      <c r="B772" s="155"/>
      <c r="C772" s="189" t="s">
        <v>1614</v>
      </c>
      <c r="D772" s="160"/>
      <c r="E772" s="161">
        <v>4.1859999999999999</v>
      </c>
      <c r="F772" s="158"/>
      <c r="G772" s="158"/>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3" x14ac:dyDescent="0.2">
      <c r="A773" s="154"/>
      <c r="B773" s="155"/>
      <c r="C773" s="189" t="s">
        <v>1615</v>
      </c>
      <c r="D773" s="160"/>
      <c r="E773" s="161">
        <v>12.672000000000001</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ht="22.5" outlineLevel="1" x14ac:dyDescent="0.2">
      <c r="A774" s="172">
        <v>109</v>
      </c>
      <c r="B774" s="173" t="s">
        <v>1648</v>
      </c>
      <c r="C774" s="188" t="s">
        <v>1649</v>
      </c>
      <c r="D774" s="174" t="s">
        <v>279</v>
      </c>
      <c r="E774" s="175">
        <v>1.54</v>
      </c>
      <c r="F774" s="176"/>
      <c r="G774" s="177">
        <f>ROUND(E774*F774,2)</f>
        <v>0</v>
      </c>
      <c r="H774" s="176"/>
      <c r="I774" s="177">
        <f>ROUND(E774*H774,2)</f>
        <v>0</v>
      </c>
      <c r="J774" s="176"/>
      <c r="K774" s="177">
        <f>ROUND(E774*J774,2)</f>
        <v>0</v>
      </c>
      <c r="L774" s="177">
        <v>21</v>
      </c>
      <c r="M774" s="177">
        <f>G774*(1+L774/100)</f>
        <v>0</v>
      </c>
      <c r="N774" s="175">
        <v>3.3369999999999997E-2</v>
      </c>
      <c r="O774" s="175">
        <f>ROUND(E774*N774,2)</f>
        <v>0.05</v>
      </c>
      <c r="P774" s="175">
        <v>0</v>
      </c>
      <c r="Q774" s="175">
        <f>ROUND(E774*P774,2)</f>
        <v>0</v>
      </c>
      <c r="R774" s="177" t="s">
        <v>1012</v>
      </c>
      <c r="S774" s="177" t="s">
        <v>281</v>
      </c>
      <c r="T774" s="178" t="s">
        <v>281</v>
      </c>
      <c r="U774" s="158">
        <v>1.08487</v>
      </c>
      <c r="V774" s="158">
        <f>ROUND(E774*U774,2)</f>
        <v>1.67</v>
      </c>
      <c r="W774" s="158"/>
      <c r="X774" s="158" t="s">
        <v>282</v>
      </c>
      <c r="Y774" s="158" t="s">
        <v>283</v>
      </c>
      <c r="Z774" s="147"/>
      <c r="AA774" s="147"/>
      <c r="AB774" s="147"/>
      <c r="AC774" s="147"/>
      <c r="AD774" s="147"/>
      <c r="AE774" s="147"/>
      <c r="AF774" s="147"/>
      <c r="AG774" s="147" t="s">
        <v>284</v>
      </c>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2" x14ac:dyDescent="0.2">
      <c r="A775" s="154"/>
      <c r="B775" s="155"/>
      <c r="C775" s="259" t="s">
        <v>1650</v>
      </c>
      <c r="D775" s="260"/>
      <c r="E775" s="260"/>
      <c r="F775" s="260"/>
      <c r="G775" s="260"/>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286</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2" x14ac:dyDescent="0.2">
      <c r="A776" s="154"/>
      <c r="B776" s="155"/>
      <c r="C776" s="257" t="s">
        <v>1651</v>
      </c>
      <c r="D776" s="258"/>
      <c r="E776" s="258"/>
      <c r="F776" s="258"/>
      <c r="G776" s="2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618</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2" x14ac:dyDescent="0.2">
      <c r="A777" s="154"/>
      <c r="B777" s="155"/>
      <c r="C777" s="189" t="s">
        <v>1652</v>
      </c>
      <c r="D777" s="160"/>
      <c r="E777" s="161"/>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3" x14ac:dyDescent="0.2">
      <c r="A778" s="154"/>
      <c r="B778" s="155"/>
      <c r="C778" s="189" t="s">
        <v>1653</v>
      </c>
      <c r="D778" s="160"/>
      <c r="E778" s="161">
        <v>1.54</v>
      </c>
      <c r="F778" s="158"/>
      <c r="G778" s="158"/>
      <c r="H778" s="158"/>
      <c r="I778" s="158"/>
      <c r="J778" s="158"/>
      <c r="K778" s="158"/>
      <c r="L778" s="158"/>
      <c r="M778" s="158"/>
      <c r="N778" s="157"/>
      <c r="O778" s="157"/>
      <c r="P778" s="157"/>
      <c r="Q778" s="157"/>
      <c r="R778" s="158"/>
      <c r="S778" s="158"/>
      <c r="T778" s="158"/>
      <c r="U778" s="158"/>
      <c r="V778" s="158"/>
      <c r="W778" s="158"/>
      <c r="X778" s="158"/>
      <c r="Y778" s="158"/>
      <c r="Z778" s="147"/>
      <c r="AA778" s="147"/>
      <c r="AB778" s="147"/>
      <c r="AC778" s="147"/>
      <c r="AD778" s="147"/>
      <c r="AE778" s="147"/>
      <c r="AF778" s="147"/>
      <c r="AG778" s="147" t="s">
        <v>288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72">
        <v>110</v>
      </c>
      <c r="B779" s="173" t="s">
        <v>1654</v>
      </c>
      <c r="C779" s="188" t="s">
        <v>1655</v>
      </c>
      <c r="D779" s="174" t="s">
        <v>366</v>
      </c>
      <c r="E779" s="175">
        <v>444.85500000000002</v>
      </c>
      <c r="F779" s="176"/>
      <c r="G779" s="177">
        <f>ROUND(E779*F779,2)</f>
        <v>0</v>
      </c>
      <c r="H779" s="176"/>
      <c r="I779" s="177">
        <f>ROUND(E779*H779,2)</f>
        <v>0</v>
      </c>
      <c r="J779" s="176"/>
      <c r="K779" s="177">
        <f>ROUND(E779*J779,2)</f>
        <v>0</v>
      </c>
      <c r="L779" s="177">
        <v>21</v>
      </c>
      <c r="M779" s="177">
        <f>G779*(1+L779/100)</f>
        <v>0</v>
      </c>
      <c r="N779" s="175">
        <v>3.7100000000000002E-3</v>
      </c>
      <c r="O779" s="175">
        <f>ROUND(E779*N779,2)</f>
        <v>1.65</v>
      </c>
      <c r="P779" s="175">
        <v>0</v>
      </c>
      <c r="Q779" s="175">
        <f>ROUND(E779*P779,2)</f>
        <v>0</v>
      </c>
      <c r="R779" s="177" t="s">
        <v>990</v>
      </c>
      <c r="S779" s="177" t="s">
        <v>281</v>
      </c>
      <c r="T779" s="178" t="s">
        <v>281</v>
      </c>
      <c r="U779" s="158">
        <v>0.18179999999999999</v>
      </c>
      <c r="V779" s="158">
        <f>ROUND(E779*U779,2)</f>
        <v>80.87</v>
      </c>
      <c r="W779" s="158"/>
      <c r="X779" s="158" t="s">
        <v>282</v>
      </c>
      <c r="Y779" s="158" t="s">
        <v>283</v>
      </c>
      <c r="Z779" s="147"/>
      <c r="AA779" s="147"/>
      <c r="AB779" s="147"/>
      <c r="AC779" s="147"/>
      <c r="AD779" s="147"/>
      <c r="AE779" s="147"/>
      <c r="AF779" s="147"/>
      <c r="AG779" s="147" t="s">
        <v>284</v>
      </c>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2" x14ac:dyDescent="0.2">
      <c r="A780" s="154"/>
      <c r="B780" s="155"/>
      <c r="C780" s="189" t="s">
        <v>1656</v>
      </c>
      <c r="D780" s="160"/>
      <c r="E780" s="161"/>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3" x14ac:dyDescent="0.2">
      <c r="A781" s="154"/>
      <c r="B781" s="155"/>
      <c r="C781" s="189" t="s">
        <v>1633</v>
      </c>
      <c r="D781" s="160"/>
      <c r="E781" s="161"/>
      <c r="F781" s="158"/>
      <c r="G781" s="158"/>
      <c r="H781" s="158"/>
      <c r="I781" s="158"/>
      <c r="J781" s="158"/>
      <c r="K781" s="158"/>
      <c r="L781" s="158"/>
      <c r="M781" s="158"/>
      <c r="N781" s="157"/>
      <c r="O781" s="157"/>
      <c r="P781" s="157"/>
      <c r="Q781" s="157"/>
      <c r="R781" s="158"/>
      <c r="S781" s="158"/>
      <c r="T781" s="158"/>
      <c r="U781" s="158"/>
      <c r="V781" s="158"/>
      <c r="W781" s="158"/>
      <c r="X781" s="158"/>
      <c r="Y781" s="158"/>
      <c r="Z781" s="147"/>
      <c r="AA781" s="147"/>
      <c r="AB781" s="147"/>
      <c r="AC781" s="147"/>
      <c r="AD781" s="147"/>
      <c r="AE781" s="147"/>
      <c r="AF781" s="147"/>
      <c r="AG781" s="147" t="s">
        <v>288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ht="33.75" outlineLevel="3" x14ac:dyDescent="0.2">
      <c r="A782" s="154"/>
      <c r="B782" s="155"/>
      <c r="C782" s="189" t="s">
        <v>1643</v>
      </c>
      <c r="D782" s="160"/>
      <c r="E782" s="161">
        <v>77.694999999999993</v>
      </c>
      <c r="F782" s="158"/>
      <c r="G782" s="158"/>
      <c r="H782" s="158"/>
      <c r="I782" s="158"/>
      <c r="J782" s="158"/>
      <c r="K782" s="158"/>
      <c r="L782" s="158"/>
      <c r="M782" s="158"/>
      <c r="N782" s="157"/>
      <c r="O782" s="157"/>
      <c r="P782" s="157"/>
      <c r="Q782" s="157"/>
      <c r="R782" s="158"/>
      <c r="S782" s="158"/>
      <c r="T782" s="158"/>
      <c r="U782" s="158"/>
      <c r="V782" s="158"/>
      <c r="W782" s="158"/>
      <c r="X782" s="158"/>
      <c r="Y782" s="158"/>
      <c r="Z782" s="147"/>
      <c r="AA782" s="147"/>
      <c r="AB782" s="147"/>
      <c r="AC782" s="147"/>
      <c r="AD782" s="147"/>
      <c r="AE782" s="147"/>
      <c r="AF782" s="147"/>
      <c r="AG782" s="147" t="s">
        <v>288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ht="33.75" outlineLevel="3" x14ac:dyDescent="0.2">
      <c r="A783" s="154"/>
      <c r="B783" s="155"/>
      <c r="C783" s="189" t="s">
        <v>1644</v>
      </c>
      <c r="D783" s="160"/>
      <c r="E783" s="161">
        <v>66.92</v>
      </c>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3" x14ac:dyDescent="0.2">
      <c r="A784" s="154"/>
      <c r="B784" s="155"/>
      <c r="C784" s="189" t="s">
        <v>1636</v>
      </c>
      <c r="D784" s="160"/>
      <c r="E784" s="161"/>
      <c r="F784" s="158"/>
      <c r="G784" s="158"/>
      <c r="H784" s="158"/>
      <c r="I784" s="158"/>
      <c r="J784" s="158"/>
      <c r="K784" s="158"/>
      <c r="L784" s="158"/>
      <c r="M784" s="158"/>
      <c r="N784" s="157"/>
      <c r="O784" s="157"/>
      <c r="P784" s="157"/>
      <c r="Q784" s="157"/>
      <c r="R784" s="158"/>
      <c r="S784" s="158"/>
      <c r="T784" s="158"/>
      <c r="U784" s="158"/>
      <c r="V784" s="158"/>
      <c r="W784" s="158"/>
      <c r="X784" s="158"/>
      <c r="Y784" s="158"/>
      <c r="Z784" s="147"/>
      <c r="AA784" s="147"/>
      <c r="AB784" s="147"/>
      <c r="AC784" s="147"/>
      <c r="AD784" s="147"/>
      <c r="AE784" s="147"/>
      <c r="AF784" s="147"/>
      <c r="AG784" s="147" t="s">
        <v>288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3" x14ac:dyDescent="0.2">
      <c r="A785" s="154"/>
      <c r="B785" s="155"/>
      <c r="C785" s="189" t="s">
        <v>399</v>
      </c>
      <c r="D785" s="160"/>
      <c r="E785" s="161"/>
      <c r="F785" s="158"/>
      <c r="G785" s="158"/>
      <c r="H785" s="158"/>
      <c r="I785" s="158"/>
      <c r="J785" s="158"/>
      <c r="K785" s="158"/>
      <c r="L785" s="158"/>
      <c r="M785" s="158"/>
      <c r="N785" s="157"/>
      <c r="O785" s="157"/>
      <c r="P785" s="157"/>
      <c r="Q785" s="157"/>
      <c r="R785" s="158"/>
      <c r="S785" s="158"/>
      <c r="T785" s="158"/>
      <c r="U785" s="158"/>
      <c r="V785" s="158"/>
      <c r="W785" s="158"/>
      <c r="X785" s="158"/>
      <c r="Y785" s="158"/>
      <c r="Z785" s="147"/>
      <c r="AA785" s="147"/>
      <c r="AB785" s="147"/>
      <c r="AC785" s="147"/>
      <c r="AD785" s="147"/>
      <c r="AE785" s="147"/>
      <c r="AF785" s="147"/>
      <c r="AG785" s="147" t="s">
        <v>288</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ht="33.75" outlineLevel="3" x14ac:dyDescent="0.2">
      <c r="A786" s="154"/>
      <c r="B786" s="155"/>
      <c r="C786" s="189" t="s">
        <v>1657</v>
      </c>
      <c r="D786" s="160"/>
      <c r="E786" s="161">
        <v>144.44</v>
      </c>
      <c r="F786" s="158"/>
      <c r="G786" s="158"/>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3" x14ac:dyDescent="0.2">
      <c r="A787" s="154"/>
      <c r="B787" s="155"/>
      <c r="C787" s="189" t="s">
        <v>406</v>
      </c>
      <c r="D787" s="160"/>
      <c r="E787" s="161"/>
      <c r="F787" s="158"/>
      <c r="G787" s="158"/>
      <c r="H787" s="158"/>
      <c r="I787" s="158"/>
      <c r="J787" s="158"/>
      <c r="K787" s="158"/>
      <c r="L787" s="158"/>
      <c r="M787" s="158"/>
      <c r="N787" s="157"/>
      <c r="O787" s="157"/>
      <c r="P787" s="157"/>
      <c r="Q787" s="157"/>
      <c r="R787" s="158"/>
      <c r="S787" s="158"/>
      <c r="T787" s="158"/>
      <c r="U787" s="158"/>
      <c r="V787" s="158"/>
      <c r="W787" s="158"/>
      <c r="X787" s="158"/>
      <c r="Y787" s="158"/>
      <c r="Z787" s="147"/>
      <c r="AA787" s="147"/>
      <c r="AB787" s="147"/>
      <c r="AC787" s="147"/>
      <c r="AD787" s="147"/>
      <c r="AE787" s="147"/>
      <c r="AF787" s="147"/>
      <c r="AG787" s="147" t="s">
        <v>288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ht="33.75" outlineLevel="3" x14ac:dyDescent="0.2">
      <c r="A788" s="154"/>
      <c r="B788" s="155"/>
      <c r="C788" s="189" t="s">
        <v>1658</v>
      </c>
      <c r="D788" s="160"/>
      <c r="E788" s="161">
        <v>155.80000000000001</v>
      </c>
      <c r="F788" s="158"/>
      <c r="G788" s="158"/>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ht="22.5" outlineLevel="1" x14ac:dyDescent="0.2">
      <c r="A789" s="172">
        <v>111</v>
      </c>
      <c r="B789" s="173" t="s">
        <v>1659</v>
      </c>
      <c r="C789" s="188" t="s">
        <v>1660</v>
      </c>
      <c r="D789" s="174" t="s">
        <v>279</v>
      </c>
      <c r="E789" s="175">
        <v>101.44029999999999</v>
      </c>
      <c r="F789" s="176"/>
      <c r="G789" s="177">
        <f>ROUND(E789*F789,2)</f>
        <v>0</v>
      </c>
      <c r="H789" s="176"/>
      <c r="I789" s="177">
        <f>ROUND(E789*H789,2)</f>
        <v>0</v>
      </c>
      <c r="J789" s="176"/>
      <c r="K789" s="177">
        <f>ROUND(E789*J789,2)</f>
        <v>0</v>
      </c>
      <c r="L789" s="177">
        <v>21</v>
      </c>
      <c r="M789" s="177">
        <f>G789*(1+L789/100)</f>
        <v>0</v>
      </c>
      <c r="N789" s="175">
        <v>3.9210000000000002E-2</v>
      </c>
      <c r="O789" s="175">
        <f>ROUND(E789*N789,2)</f>
        <v>3.98</v>
      </c>
      <c r="P789" s="175">
        <v>0</v>
      </c>
      <c r="Q789" s="175">
        <f>ROUND(E789*P789,2)</f>
        <v>0</v>
      </c>
      <c r="R789" s="177" t="s">
        <v>1012</v>
      </c>
      <c r="S789" s="177" t="s">
        <v>281</v>
      </c>
      <c r="T789" s="178" t="s">
        <v>281</v>
      </c>
      <c r="U789" s="158">
        <v>0.39600000000000002</v>
      </c>
      <c r="V789" s="158">
        <f>ROUND(E789*U789,2)</f>
        <v>40.17</v>
      </c>
      <c r="W789" s="158"/>
      <c r="X789" s="158" t="s">
        <v>282</v>
      </c>
      <c r="Y789" s="158" t="s">
        <v>283</v>
      </c>
      <c r="Z789" s="147"/>
      <c r="AA789" s="147"/>
      <c r="AB789" s="147"/>
      <c r="AC789" s="147"/>
      <c r="AD789" s="147"/>
      <c r="AE789" s="147"/>
      <c r="AF789" s="147"/>
      <c r="AG789" s="147" t="s">
        <v>284</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2" x14ac:dyDescent="0.2">
      <c r="A790" s="154"/>
      <c r="B790" s="155"/>
      <c r="C790" s="189" t="s">
        <v>1661</v>
      </c>
      <c r="D790" s="160"/>
      <c r="E790" s="161"/>
      <c r="F790" s="158"/>
      <c r="G790" s="158"/>
      <c r="H790" s="158"/>
      <c r="I790" s="158"/>
      <c r="J790" s="158"/>
      <c r="K790" s="158"/>
      <c r="L790" s="158"/>
      <c r="M790" s="158"/>
      <c r="N790" s="157"/>
      <c r="O790" s="157"/>
      <c r="P790" s="157"/>
      <c r="Q790" s="157"/>
      <c r="R790" s="158"/>
      <c r="S790" s="158"/>
      <c r="T790" s="158"/>
      <c r="U790" s="158"/>
      <c r="V790" s="158"/>
      <c r="W790" s="158"/>
      <c r="X790" s="158"/>
      <c r="Y790" s="158"/>
      <c r="Z790" s="147"/>
      <c r="AA790" s="147"/>
      <c r="AB790" s="147"/>
      <c r="AC790" s="147"/>
      <c r="AD790" s="147"/>
      <c r="AE790" s="147"/>
      <c r="AF790" s="147"/>
      <c r="AG790" s="147" t="s">
        <v>288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
      <c r="A791" s="154"/>
      <c r="B791" s="155"/>
      <c r="C791" s="189" t="s">
        <v>1662</v>
      </c>
      <c r="D791" s="160"/>
      <c r="E791" s="161"/>
      <c r="F791" s="158"/>
      <c r="G791" s="158"/>
      <c r="H791" s="158"/>
      <c r="I791" s="158"/>
      <c r="J791" s="158"/>
      <c r="K791" s="158"/>
      <c r="L791" s="158"/>
      <c r="M791" s="158"/>
      <c r="N791" s="157"/>
      <c r="O791" s="157"/>
      <c r="P791" s="157"/>
      <c r="Q791" s="157"/>
      <c r="R791" s="158"/>
      <c r="S791" s="158"/>
      <c r="T791" s="158"/>
      <c r="U791" s="158"/>
      <c r="V791" s="158"/>
      <c r="W791" s="158"/>
      <c r="X791" s="158"/>
      <c r="Y791" s="158"/>
      <c r="Z791" s="147"/>
      <c r="AA791" s="147"/>
      <c r="AB791" s="147"/>
      <c r="AC791" s="147"/>
      <c r="AD791" s="147"/>
      <c r="AE791" s="147"/>
      <c r="AF791" s="147"/>
      <c r="AG791" s="147" t="s">
        <v>288</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
      <c r="A792" s="154"/>
      <c r="B792" s="155"/>
      <c r="C792" s="189" t="s">
        <v>1663</v>
      </c>
      <c r="D792" s="160"/>
      <c r="E792" s="161">
        <v>28.4038</v>
      </c>
      <c r="F792" s="158"/>
      <c r="G792" s="158"/>
      <c r="H792" s="158"/>
      <c r="I792" s="158"/>
      <c r="J792" s="158"/>
      <c r="K792" s="158"/>
      <c r="L792" s="158"/>
      <c r="M792" s="158"/>
      <c r="N792" s="157"/>
      <c r="O792" s="157"/>
      <c r="P792" s="157"/>
      <c r="Q792" s="157"/>
      <c r="R792" s="158"/>
      <c r="S792" s="158"/>
      <c r="T792" s="158"/>
      <c r="U792" s="158"/>
      <c r="V792" s="158"/>
      <c r="W792" s="158"/>
      <c r="X792" s="158"/>
      <c r="Y792" s="158"/>
      <c r="Z792" s="147"/>
      <c r="AA792" s="147"/>
      <c r="AB792" s="147"/>
      <c r="AC792" s="147"/>
      <c r="AD792" s="147"/>
      <c r="AE792" s="147"/>
      <c r="AF792" s="147"/>
      <c r="AG792" s="147" t="s">
        <v>288</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3" x14ac:dyDescent="0.2">
      <c r="A793" s="154"/>
      <c r="B793" s="155"/>
      <c r="C793" s="189" t="s">
        <v>1664</v>
      </c>
      <c r="D793" s="160"/>
      <c r="E793" s="161">
        <v>25.26755</v>
      </c>
      <c r="F793" s="158"/>
      <c r="G793" s="158"/>
      <c r="H793" s="158"/>
      <c r="I793" s="158"/>
      <c r="J793" s="158"/>
      <c r="K793" s="158"/>
      <c r="L793" s="158"/>
      <c r="M793" s="158"/>
      <c r="N793" s="157"/>
      <c r="O793" s="157"/>
      <c r="P793" s="157"/>
      <c r="Q793" s="157"/>
      <c r="R793" s="158"/>
      <c r="S793" s="158"/>
      <c r="T793" s="158"/>
      <c r="U793" s="158"/>
      <c r="V793" s="158"/>
      <c r="W793" s="158"/>
      <c r="X793" s="158"/>
      <c r="Y793" s="158"/>
      <c r="Z793" s="147"/>
      <c r="AA793" s="147"/>
      <c r="AB793" s="147"/>
      <c r="AC793" s="147"/>
      <c r="AD793" s="147"/>
      <c r="AE793" s="147"/>
      <c r="AF793" s="147"/>
      <c r="AG793" s="147" t="s">
        <v>288</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3" x14ac:dyDescent="0.2">
      <c r="A794" s="154"/>
      <c r="B794" s="155"/>
      <c r="C794" s="189" t="s">
        <v>1665</v>
      </c>
      <c r="D794" s="160"/>
      <c r="E794" s="161">
        <v>22.746400000000001</v>
      </c>
      <c r="F794" s="158"/>
      <c r="G794" s="158"/>
      <c r="H794" s="158"/>
      <c r="I794" s="158"/>
      <c r="J794" s="158"/>
      <c r="K794" s="158"/>
      <c r="L794" s="158"/>
      <c r="M794" s="158"/>
      <c r="N794" s="157"/>
      <c r="O794" s="157"/>
      <c r="P794" s="157"/>
      <c r="Q794" s="157"/>
      <c r="R794" s="158"/>
      <c r="S794" s="158"/>
      <c r="T794" s="158"/>
      <c r="U794" s="158"/>
      <c r="V794" s="158"/>
      <c r="W794" s="158"/>
      <c r="X794" s="158"/>
      <c r="Y794" s="158"/>
      <c r="Z794" s="147"/>
      <c r="AA794" s="147"/>
      <c r="AB794" s="147"/>
      <c r="AC794" s="147"/>
      <c r="AD794" s="147"/>
      <c r="AE794" s="147"/>
      <c r="AF794" s="147"/>
      <c r="AG794" s="147" t="s">
        <v>288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3" x14ac:dyDescent="0.2">
      <c r="A795" s="154"/>
      <c r="B795" s="155"/>
      <c r="C795" s="189" t="s">
        <v>1666</v>
      </c>
      <c r="D795" s="160"/>
      <c r="E795" s="161">
        <v>25.022549999999999</v>
      </c>
      <c r="F795" s="158"/>
      <c r="G795" s="158"/>
      <c r="H795" s="158"/>
      <c r="I795" s="158"/>
      <c r="J795" s="158"/>
      <c r="K795" s="158"/>
      <c r="L795" s="158"/>
      <c r="M795" s="158"/>
      <c r="N795" s="157"/>
      <c r="O795" s="157"/>
      <c r="P795" s="157"/>
      <c r="Q795" s="157"/>
      <c r="R795" s="158"/>
      <c r="S795" s="158"/>
      <c r="T795" s="158"/>
      <c r="U795" s="158"/>
      <c r="V795" s="158"/>
      <c r="W795" s="158"/>
      <c r="X795" s="158"/>
      <c r="Y795" s="158"/>
      <c r="Z795" s="147"/>
      <c r="AA795" s="147"/>
      <c r="AB795" s="147"/>
      <c r="AC795" s="147"/>
      <c r="AD795" s="147"/>
      <c r="AE795" s="147"/>
      <c r="AF795" s="147"/>
      <c r="AG795" s="147" t="s">
        <v>288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72">
        <v>112</v>
      </c>
      <c r="B796" s="173" t="s">
        <v>1667</v>
      </c>
      <c r="C796" s="188" t="s">
        <v>1668</v>
      </c>
      <c r="D796" s="174" t="s">
        <v>279</v>
      </c>
      <c r="E796" s="175">
        <v>15.8512</v>
      </c>
      <c r="F796" s="176"/>
      <c r="G796" s="177">
        <f>ROUND(E796*F796,2)</f>
        <v>0</v>
      </c>
      <c r="H796" s="176"/>
      <c r="I796" s="177">
        <f>ROUND(E796*H796,2)</f>
        <v>0</v>
      </c>
      <c r="J796" s="176"/>
      <c r="K796" s="177">
        <f>ROUND(E796*J796,2)</f>
        <v>0</v>
      </c>
      <c r="L796" s="177">
        <v>21</v>
      </c>
      <c r="M796" s="177">
        <f>G796*(1+L796/100)</f>
        <v>0</v>
      </c>
      <c r="N796" s="175">
        <v>5.2839999999999998E-2</v>
      </c>
      <c r="O796" s="175">
        <f>ROUND(E796*N796,2)</f>
        <v>0.84</v>
      </c>
      <c r="P796" s="175">
        <v>0</v>
      </c>
      <c r="Q796" s="175">
        <f>ROUND(E796*P796,2)</f>
        <v>0</v>
      </c>
      <c r="R796" s="177" t="s">
        <v>990</v>
      </c>
      <c r="S796" s="177" t="s">
        <v>281</v>
      </c>
      <c r="T796" s="178" t="s">
        <v>281</v>
      </c>
      <c r="U796" s="158">
        <v>1.0569999999999999</v>
      </c>
      <c r="V796" s="158">
        <f>ROUND(E796*U796,2)</f>
        <v>16.75</v>
      </c>
      <c r="W796" s="158"/>
      <c r="X796" s="158" t="s">
        <v>282</v>
      </c>
      <c r="Y796" s="158" t="s">
        <v>283</v>
      </c>
      <c r="Z796" s="147"/>
      <c r="AA796" s="147"/>
      <c r="AB796" s="147"/>
      <c r="AC796" s="147"/>
      <c r="AD796" s="147"/>
      <c r="AE796" s="147"/>
      <c r="AF796" s="147"/>
      <c r="AG796" s="147" t="s">
        <v>284</v>
      </c>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2" x14ac:dyDescent="0.2">
      <c r="A797" s="154"/>
      <c r="B797" s="155"/>
      <c r="C797" s="259" t="s">
        <v>1669</v>
      </c>
      <c r="D797" s="260"/>
      <c r="E797" s="260"/>
      <c r="F797" s="260"/>
      <c r="G797" s="260"/>
      <c r="H797" s="158"/>
      <c r="I797" s="158"/>
      <c r="J797" s="158"/>
      <c r="K797" s="158"/>
      <c r="L797" s="158"/>
      <c r="M797" s="158"/>
      <c r="N797" s="157"/>
      <c r="O797" s="157"/>
      <c r="P797" s="157"/>
      <c r="Q797" s="157"/>
      <c r="R797" s="158"/>
      <c r="S797" s="158"/>
      <c r="T797" s="158"/>
      <c r="U797" s="158"/>
      <c r="V797" s="158"/>
      <c r="W797" s="158"/>
      <c r="X797" s="158"/>
      <c r="Y797" s="158"/>
      <c r="Z797" s="147"/>
      <c r="AA797" s="147"/>
      <c r="AB797" s="147"/>
      <c r="AC797" s="147"/>
      <c r="AD797" s="147"/>
      <c r="AE797" s="147"/>
      <c r="AF797" s="147"/>
      <c r="AG797" s="147" t="s">
        <v>286</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79" t="str">
        <f>C797</f>
        <v>okenního nebo dveřního, z pomocného pracovního lešení o výšce podlahy do 1900 mm a pro zatížení do 1,5 kPa,</v>
      </c>
      <c r="BB797" s="147"/>
      <c r="BC797" s="147"/>
      <c r="BD797" s="147"/>
      <c r="BE797" s="147"/>
      <c r="BF797" s="147"/>
      <c r="BG797" s="147"/>
      <c r="BH797" s="147"/>
    </row>
    <row r="798" spans="1:60" outlineLevel="2" x14ac:dyDescent="0.2">
      <c r="A798" s="154"/>
      <c r="B798" s="155"/>
      <c r="C798" s="189" t="s">
        <v>1670</v>
      </c>
      <c r="D798" s="160"/>
      <c r="E798" s="161"/>
      <c r="F798" s="158"/>
      <c r="G798" s="158"/>
      <c r="H798" s="158"/>
      <c r="I798" s="158"/>
      <c r="J798" s="158"/>
      <c r="K798" s="158"/>
      <c r="L798" s="158"/>
      <c r="M798" s="158"/>
      <c r="N798" s="157"/>
      <c r="O798" s="157"/>
      <c r="P798" s="157"/>
      <c r="Q798" s="157"/>
      <c r="R798" s="158"/>
      <c r="S798" s="158"/>
      <c r="T798" s="158"/>
      <c r="U798" s="158"/>
      <c r="V798" s="158"/>
      <c r="W798" s="158"/>
      <c r="X798" s="158"/>
      <c r="Y798" s="158"/>
      <c r="Z798" s="147"/>
      <c r="AA798" s="147"/>
      <c r="AB798" s="147"/>
      <c r="AC798" s="147"/>
      <c r="AD798" s="147"/>
      <c r="AE798" s="147"/>
      <c r="AF798" s="147"/>
      <c r="AG798" s="147" t="s">
        <v>288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3" x14ac:dyDescent="0.2">
      <c r="A799" s="154"/>
      <c r="B799" s="155"/>
      <c r="C799" s="189" t="s">
        <v>1662</v>
      </c>
      <c r="D799" s="160"/>
      <c r="E799" s="161"/>
      <c r="F799" s="158"/>
      <c r="G799" s="158"/>
      <c r="H799" s="158"/>
      <c r="I799" s="158"/>
      <c r="J799" s="158"/>
      <c r="K799" s="158"/>
      <c r="L799" s="158"/>
      <c r="M799" s="158"/>
      <c r="N799" s="157"/>
      <c r="O799" s="157"/>
      <c r="P799" s="157"/>
      <c r="Q799" s="157"/>
      <c r="R799" s="158"/>
      <c r="S799" s="158"/>
      <c r="T799" s="158"/>
      <c r="U799" s="158"/>
      <c r="V799" s="158"/>
      <c r="W799" s="158"/>
      <c r="X799" s="158"/>
      <c r="Y799" s="158"/>
      <c r="Z799" s="147"/>
      <c r="AA799" s="147"/>
      <c r="AB799" s="147"/>
      <c r="AC799" s="147"/>
      <c r="AD799" s="147"/>
      <c r="AE799" s="147"/>
      <c r="AF799" s="147"/>
      <c r="AG799" s="147" t="s">
        <v>288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
      <c r="A800" s="154"/>
      <c r="B800" s="155"/>
      <c r="C800" s="189" t="s">
        <v>1671</v>
      </c>
      <c r="D800" s="160"/>
      <c r="E800" s="161">
        <v>1.6719999999999999</v>
      </c>
      <c r="F800" s="158"/>
      <c r="G800" s="158"/>
      <c r="H800" s="158"/>
      <c r="I800" s="158"/>
      <c r="J800" s="158"/>
      <c r="K800" s="158"/>
      <c r="L800" s="158"/>
      <c r="M800" s="158"/>
      <c r="N800" s="157"/>
      <c r="O800" s="157"/>
      <c r="P800" s="157"/>
      <c r="Q800" s="157"/>
      <c r="R800" s="158"/>
      <c r="S800" s="158"/>
      <c r="T800" s="158"/>
      <c r="U800" s="158"/>
      <c r="V800" s="158"/>
      <c r="W800" s="158"/>
      <c r="X800" s="158"/>
      <c r="Y800" s="158"/>
      <c r="Z800" s="147"/>
      <c r="AA800" s="147"/>
      <c r="AB800" s="147"/>
      <c r="AC800" s="147"/>
      <c r="AD800" s="147"/>
      <c r="AE800" s="147"/>
      <c r="AF800" s="147"/>
      <c r="AG800" s="147" t="s">
        <v>288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
      <c r="A801" s="154"/>
      <c r="B801" s="155"/>
      <c r="C801" s="189" t="s">
        <v>1672</v>
      </c>
      <c r="D801" s="160"/>
      <c r="E801" s="161">
        <v>3.2349999999999999</v>
      </c>
      <c r="F801" s="158"/>
      <c r="G801" s="158"/>
      <c r="H801" s="158"/>
      <c r="I801" s="158"/>
      <c r="J801" s="158"/>
      <c r="K801" s="158"/>
      <c r="L801" s="158"/>
      <c r="M801" s="158"/>
      <c r="N801" s="157"/>
      <c r="O801" s="157"/>
      <c r="P801" s="157"/>
      <c r="Q801" s="157"/>
      <c r="R801" s="158"/>
      <c r="S801" s="158"/>
      <c r="T801" s="158"/>
      <c r="U801" s="158"/>
      <c r="V801" s="158"/>
      <c r="W801" s="158"/>
      <c r="X801" s="158"/>
      <c r="Y801" s="158"/>
      <c r="Z801" s="147"/>
      <c r="AA801" s="147"/>
      <c r="AB801" s="147"/>
      <c r="AC801" s="147"/>
      <c r="AD801" s="147"/>
      <c r="AE801" s="147"/>
      <c r="AF801" s="147"/>
      <c r="AG801" s="147" t="s">
        <v>288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3" x14ac:dyDescent="0.2">
      <c r="A802" s="154"/>
      <c r="B802" s="155"/>
      <c r="C802" s="189" t="s">
        <v>1673</v>
      </c>
      <c r="D802" s="160"/>
      <c r="E802" s="161">
        <v>2.86</v>
      </c>
      <c r="F802" s="158"/>
      <c r="G802" s="158"/>
      <c r="H802" s="158"/>
      <c r="I802" s="158"/>
      <c r="J802" s="158"/>
      <c r="K802" s="158"/>
      <c r="L802" s="158"/>
      <c r="M802" s="158"/>
      <c r="N802" s="157"/>
      <c r="O802" s="157"/>
      <c r="P802" s="157"/>
      <c r="Q802" s="157"/>
      <c r="R802" s="158"/>
      <c r="S802" s="158"/>
      <c r="T802" s="158"/>
      <c r="U802" s="158"/>
      <c r="V802" s="158"/>
      <c r="W802" s="158"/>
      <c r="X802" s="158"/>
      <c r="Y802" s="158"/>
      <c r="Z802" s="147"/>
      <c r="AA802" s="147"/>
      <c r="AB802" s="147"/>
      <c r="AC802" s="147"/>
      <c r="AD802" s="147"/>
      <c r="AE802" s="147"/>
      <c r="AF802" s="147"/>
      <c r="AG802" s="147" t="s">
        <v>288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3" x14ac:dyDescent="0.2">
      <c r="A803" s="154"/>
      <c r="B803" s="155"/>
      <c r="C803" s="189" t="s">
        <v>1674</v>
      </c>
      <c r="D803" s="160"/>
      <c r="E803" s="161">
        <v>0.77100000000000002</v>
      </c>
      <c r="F803" s="158"/>
      <c r="G803" s="158"/>
      <c r="H803" s="158"/>
      <c r="I803" s="158"/>
      <c r="J803" s="158"/>
      <c r="K803" s="158"/>
      <c r="L803" s="158"/>
      <c r="M803" s="158"/>
      <c r="N803" s="157"/>
      <c r="O803" s="157"/>
      <c r="P803" s="157"/>
      <c r="Q803" s="157"/>
      <c r="R803" s="158"/>
      <c r="S803" s="158"/>
      <c r="T803" s="158"/>
      <c r="U803" s="158"/>
      <c r="V803" s="158"/>
      <c r="W803" s="158"/>
      <c r="X803" s="158"/>
      <c r="Y803" s="158"/>
      <c r="Z803" s="147"/>
      <c r="AA803" s="147"/>
      <c r="AB803" s="147"/>
      <c r="AC803" s="147"/>
      <c r="AD803" s="147"/>
      <c r="AE803" s="147"/>
      <c r="AF803" s="147"/>
      <c r="AG803" s="147" t="s">
        <v>288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
      <c r="A804" s="154"/>
      <c r="B804" s="155"/>
      <c r="C804" s="189" t="s">
        <v>406</v>
      </c>
      <c r="D804" s="160"/>
      <c r="E804" s="161"/>
      <c r="F804" s="158"/>
      <c r="G804" s="158"/>
      <c r="H804" s="158"/>
      <c r="I804" s="158"/>
      <c r="J804" s="158"/>
      <c r="K804" s="158"/>
      <c r="L804" s="158"/>
      <c r="M804" s="158"/>
      <c r="N804" s="157"/>
      <c r="O804" s="157"/>
      <c r="P804" s="157"/>
      <c r="Q804" s="157"/>
      <c r="R804" s="158"/>
      <c r="S804" s="158"/>
      <c r="T804" s="158"/>
      <c r="U804" s="158"/>
      <c r="V804" s="158"/>
      <c r="W804" s="158"/>
      <c r="X804" s="158"/>
      <c r="Y804" s="158"/>
      <c r="Z804" s="147"/>
      <c r="AA804" s="147"/>
      <c r="AB804" s="147"/>
      <c r="AC804" s="147"/>
      <c r="AD804" s="147"/>
      <c r="AE804" s="147"/>
      <c r="AF804" s="147"/>
      <c r="AG804" s="147" t="s">
        <v>288</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
      <c r="A805" s="154"/>
      <c r="B805" s="155"/>
      <c r="C805" s="189" t="s">
        <v>1675</v>
      </c>
      <c r="D805" s="160"/>
      <c r="E805" s="161">
        <v>0.628</v>
      </c>
      <c r="F805" s="158"/>
      <c r="G805" s="158"/>
      <c r="H805" s="158"/>
      <c r="I805" s="158"/>
      <c r="J805" s="158"/>
      <c r="K805" s="158"/>
      <c r="L805" s="158"/>
      <c r="M805" s="158"/>
      <c r="N805" s="157"/>
      <c r="O805" s="157"/>
      <c r="P805" s="157"/>
      <c r="Q805" s="157"/>
      <c r="R805" s="158"/>
      <c r="S805" s="158"/>
      <c r="T805" s="158"/>
      <c r="U805" s="158"/>
      <c r="V805" s="158"/>
      <c r="W805" s="158"/>
      <c r="X805" s="158"/>
      <c r="Y805" s="158"/>
      <c r="Z805" s="147"/>
      <c r="AA805" s="147"/>
      <c r="AB805" s="147"/>
      <c r="AC805" s="147"/>
      <c r="AD805" s="147"/>
      <c r="AE805" s="147"/>
      <c r="AF805" s="147"/>
      <c r="AG805" s="147" t="s">
        <v>288</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3" x14ac:dyDescent="0.2">
      <c r="A806" s="154"/>
      <c r="B806" s="155"/>
      <c r="C806" s="189" t="s">
        <v>1676</v>
      </c>
      <c r="D806" s="160"/>
      <c r="E806" s="161">
        <v>3.7252000000000001</v>
      </c>
      <c r="F806" s="158"/>
      <c r="G806" s="158"/>
      <c r="H806" s="158"/>
      <c r="I806" s="158"/>
      <c r="J806" s="158"/>
      <c r="K806" s="158"/>
      <c r="L806" s="158"/>
      <c r="M806" s="158"/>
      <c r="N806" s="157"/>
      <c r="O806" s="157"/>
      <c r="P806" s="157"/>
      <c r="Q806" s="157"/>
      <c r="R806" s="158"/>
      <c r="S806" s="158"/>
      <c r="T806" s="158"/>
      <c r="U806" s="158"/>
      <c r="V806" s="158"/>
      <c r="W806" s="158"/>
      <c r="X806" s="158"/>
      <c r="Y806" s="158"/>
      <c r="Z806" s="147"/>
      <c r="AA806" s="147"/>
      <c r="AB806" s="147"/>
      <c r="AC806" s="147"/>
      <c r="AD806" s="147"/>
      <c r="AE806" s="147"/>
      <c r="AF806" s="147"/>
      <c r="AG806" s="147" t="s">
        <v>288</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3" x14ac:dyDescent="0.2">
      <c r="A807" s="154"/>
      <c r="B807" s="155"/>
      <c r="C807" s="189" t="s">
        <v>1677</v>
      </c>
      <c r="D807" s="160"/>
      <c r="E807" s="161">
        <v>2.96</v>
      </c>
      <c r="F807" s="158"/>
      <c r="G807" s="158"/>
      <c r="H807" s="158"/>
      <c r="I807" s="158"/>
      <c r="J807" s="158"/>
      <c r="K807" s="158"/>
      <c r="L807" s="158"/>
      <c r="M807" s="158"/>
      <c r="N807" s="157"/>
      <c r="O807" s="157"/>
      <c r="P807" s="157"/>
      <c r="Q807" s="157"/>
      <c r="R807" s="158"/>
      <c r="S807" s="158"/>
      <c r="T807" s="158"/>
      <c r="U807" s="158"/>
      <c r="V807" s="158"/>
      <c r="W807" s="158"/>
      <c r="X807" s="158"/>
      <c r="Y807" s="158"/>
      <c r="Z807" s="147"/>
      <c r="AA807" s="147"/>
      <c r="AB807" s="147"/>
      <c r="AC807" s="147"/>
      <c r="AD807" s="147"/>
      <c r="AE807" s="147"/>
      <c r="AF807" s="147"/>
      <c r="AG807" s="147" t="s">
        <v>288</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72">
        <v>113</v>
      </c>
      <c r="B808" s="173" t="s">
        <v>1678</v>
      </c>
      <c r="C808" s="188" t="s">
        <v>1679</v>
      </c>
      <c r="D808" s="174" t="s">
        <v>279</v>
      </c>
      <c r="E808" s="175">
        <v>142.76589999999999</v>
      </c>
      <c r="F808" s="176"/>
      <c r="G808" s="177">
        <f>ROUND(E808*F808,2)</f>
        <v>0</v>
      </c>
      <c r="H808" s="176"/>
      <c r="I808" s="177">
        <f>ROUND(E808*H808,2)</f>
        <v>0</v>
      </c>
      <c r="J808" s="176"/>
      <c r="K808" s="177">
        <f>ROUND(E808*J808,2)</f>
        <v>0</v>
      </c>
      <c r="L808" s="177">
        <v>21</v>
      </c>
      <c r="M808" s="177">
        <f>G808*(1+L808/100)</f>
        <v>0</v>
      </c>
      <c r="N808" s="175">
        <v>5.3690000000000002E-2</v>
      </c>
      <c r="O808" s="175">
        <f>ROUND(E808*N808,2)</f>
        <v>7.67</v>
      </c>
      <c r="P808" s="175">
        <v>0</v>
      </c>
      <c r="Q808" s="175">
        <f>ROUND(E808*P808,2)</f>
        <v>0</v>
      </c>
      <c r="R808" s="177" t="s">
        <v>990</v>
      </c>
      <c r="S808" s="177" t="s">
        <v>281</v>
      </c>
      <c r="T808" s="178" t="s">
        <v>281</v>
      </c>
      <c r="U808" s="158">
        <v>1.17717</v>
      </c>
      <c r="V808" s="158">
        <f>ROUND(E808*U808,2)</f>
        <v>168.06</v>
      </c>
      <c r="W808" s="158"/>
      <c r="X808" s="158" t="s">
        <v>282</v>
      </c>
      <c r="Y808" s="158" t="s">
        <v>283</v>
      </c>
      <c r="Z808" s="147"/>
      <c r="AA808" s="147"/>
      <c r="AB808" s="147"/>
      <c r="AC808" s="147"/>
      <c r="AD808" s="147"/>
      <c r="AE808" s="147"/>
      <c r="AF808" s="147"/>
      <c r="AG808" s="147" t="s">
        <v>284</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2" x14ac:dyDescent="0.2">
      <c r="A809" s="154"/>
      <c r="B809" s="155"/>
      <c r="C809" s="259" t="s">
        <v>1669</v>
      </c>
      <c r="D809" s="260"/>
      <c r="E809" s="260"/>
      <c r="F809" s="260"/>
      <c r="G809" s="260"/>
      <c r="H809" s="158"/>
      <c r="I809" s="158"/>
      <c r="J809" s="158"/>
      <c r="K809" s="158"/>
      <c r="L809" s="158"/>
      <c r="M809" s="158"/>
      <c r="N809" s="157"/>
      <c r="O809" s="157"/>
      <c r="P809" s="157"/>
      <c r="Q809" s="157"/>
      <c r="R809" s="158"/>
      <c r="S809" s="158"/>
      <c r="T809" s="158"/>
      <c r="U809" s="158"/>
      <c r="V809" s="158"/>
      <c r="W809" s="158"/>
      <c r="X809" s="158"/>
      <c r="Y809" s="158"/>
      <c r="Z809" s="147"/>
      <c r="AA809" s="147"/>
      <c r="AB809" s="147"/>
      <c r="AC809" s="147"/>
      <c r="AD809" s="147"/>
      <c r="AE809" s="147"/>
      <c r="AF809" s="147"/>
      <c r="AG809" s="147" t="s">
        <v>286</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79" t="str">
        <f>C809</f>
        <v>okenního nebo dveřního, z pomocného pracovního lešení o výšce podlahy do 1900 mm a pro zatížení do 1,5 kPa,</v>
      </c>
      <c r="BB809" s="147"/>
      <c r="BC809" s="147"/>
      <c r="BD809" s="147"/>
      <c r="BE809" s="147"/>
      <c r="BF809" s="147"/>
      <c r="BG809" s="147"/>
      <c r="BH809" s="147"/>
    </row>
    <row r="810" spans="1:60" outlineLevel="2" x14ac:dyDescent="0.2">
      <c r="A810" s="154"/>
      <c r="B810" s="155"/>
      <c r="C810" s="189" t="s">
        <v>1680</v>
      </c>
      <c r="D810" s="160"/>
      <c r="E810" s="161"/>
      <c r="F810" s="158"/>
      <c r="G810" s="158"/>
      <c r="H810" s="158"/>
      <c r="I810" s="158"/>
      <c r="J810" s="158"/>
      <c r="K810" s="158"/>
      <c r="L810" s="158"/>
      <c r="M810" s="158"/>
      <c r="N810" s="157"/>
      <c r="O810" s="157"/>
      <c r="P810" s="157"/>
      <c r="Q810" s="157"/>
      <c r="R810" s="158"/>
      <c r="S810" s="158"/>
      <c r="T810" s="158"/>
      <c r="U810" s="158"/>
      <c r="V810" s="158"/>
      <c r="W810" s="158"/>
      <c r="X810" s="158"/>
      <c r="Y810" s="158"/>
      <c r="Z810" s="147"/>
      <c r="AA810" s="147"/>
      <c r="AB810" s="147"/>
      <c r="AC810" s="147"/>
      <c r="AD810" s="147"/>
      <c r="AE810" s="147"/>
      <c r="AF810" s="147"/>
      <c r="AG810" s="147" t="s">
        <v>288</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3" x14ac:dyDescent="0.2">
      <c r="A811" s="154"/>
      <c r="B811" s="155"/>
      <c r="C811" s="189" t="s">
        <v>1662</v>
      </c>
      <c r="D811" s="160"/>
      <c r="E811" s="161"/>
      <c r="F811" s="158"/>
      <c r="G811" s="158"/>
      <c r="H811" s="158"/>
      <c r="I811" s="158"/>
      <c r="J811" s="158"/>
      <c r="K811" s="158"/>
      <c r="L811" s="158"/>
      <c r="M811" s="158"/>
      <c r="N811" s="157"/>
      <c r="O811" s="157"/>
      <c r="P811" s="157"/>
      <c r="Q811" s="157"/>
      <c r="R811" s="158"/>
      <c r="S811" s="158"/>
      <c r="T811" s="158"/>
      <c r="U811" s="158"/>
      <c r="V811" s="158"/>
      <c r="W811" s="158"/>
      <c r="X811" s="158"/>
      <c r="Y811" s="158"/>
      <c r="Z811" s="147"/>
      <c r="AA811" s="147"/>
      <c r="AB811" s="147"/>
      <c r="AC811" s="147"/>
      <c r="AD811" s="147"/>
      <c r="AE811" s="147"/>
      <c r="AF811" s="147"/>
      <c r="AG811" s="147" t="s">
        <v>288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3" x14ac:dyDescent="0.2">
      <c r="A812" s="154"/>
      <c r="B812" s="155"/>
      <c r="C812" s="189" t="s">
        <v>1681</v>
      </c>
      <c r="D812" s="160"/>
      <c r="E812" s="161">
        <v>12.438000000000001</v>
      </c>
      <c r="F812" s="158"/>
      <c r="G812" s="158"/>
      <c r="H812" s="158"/>
      <c r="I812" s="158"/>
      <c r="J812" s="158"/>
      <c r="K812" s="158"/>
      <c r="L812" s="158"/>
      <c r="M812" s="158"/>
      <c r="N812" s="157"/>
      <c r="O812" s="157"/>
      <c r="P812" s="157"/>
      <c r="Q812" s="157"/>
      <c r="R812" s="158"/>
      <c r="S812" s="158"/>
      <c r="T812" s="158"/>
      <c r="U812" s="158"/>
      <c r="V812" s="158"/>
      <c r="W812" s="158"/>
      <c r="X812" s="158"/>
      <c r="Y812" s="158"/>
      <c r="Z812" s="147"/>
      <c r="AA812" s="147"/>
      <c r="AB812" s="147"/>
      <c r="AC812" s="147"/>
      <c r="AD812" s="147"/>
      <c r="AE812" s="147"/>
      <c r="AF812" s="147"/>
      <c r="AG812" s="147" t="s">
        <v>288</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3" x14ac:dyDescent="0.2">
      <c r="A813" s="154"/>
      <c r="B813" s="155"/>
      <c r="C813" s="189" t="s">
        <v>1682</v>
      </c>
      <c r="D813" s="160"/>
      <c r="E813" s="161">
        <v>5.9474</v>
      </c>
      <c r="F813" s="158"/>
      <c r="G813" s="158"/>
      <c r="H813" s="158"/>
      <c r="I813" s="158"/>
      <c r="J813" s="158"/>
      <c r="K813" s="158"/>
      <c r="L813" s="158"/>
      <c r="M813" s="158"/>
      <c r="N813" s="157"/>
      <c r="O813" s="157"/>
      <c r="P813" s="157"/>
      <c r="Q813" s="157"/>
      <c r="R813" s="158"/>
      <c r="S813" s="158"/>
      <c r="T813" s="158"/>
      <c r="U813" s="158"/>
      <c r="V813" s="158"/>
      <c r="W813" s="158"/>
      <c r="X813" s="158"/>
      <c r="Y813" s="158"/>
      <c r="Z813" s="147"/>
      <c r="AA813" s="147"/>
      <c r="AB813" s="147"/>
      <c r="AC813" s="147"/>
      <c r="AD813" s="147"/>
      <c r="AE813" s="147"/>
      <c r="AF813" s="147"/>
      <c r="AG813" s="147" t="s">
        <v>288</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ht="22.5" outlineLevel="3" x14ac:dyDescent="0.2">
      <c r="A814" s="154"/>
      <c r="B814" s="155"/>
      <c r="C814" s="189" t="s">
        <v>1683</v>
      </c>
      <c r="D814" s="160"/>
      <c r="E814" s="161">
        <v>11.19575</v>
      </c>
      <c r="F814" s="158"/>
      <c r="G814" s="158"/>
      <c r="H814" s="158"/>
      <c r="I814" s="158"/>
      <c r="J814" s="158"/>
      <c r="K814" s="158"/>
      <c r="L814" s="158"/>
      <c r="M814" s="158"/>
      <c r="N814" s="157"/>
      <c r="O814" s="157"/>
      <c r="P814" s="157"/>
      <c r="Q814" s="157"/>
      <c r="R814" s="158"/>
      <c r="S814" s="158"/>
      <c r="T814" s="158"/>
      <c r="U814" s="158"/>
      <c r="V814" s="158"/>
      <c r="W814" s="158"/>
      <c r="X814" s="158"/>
      <c r="Y814" s="158"/>
      <c r="Z814" s="147"/>
      <c r="AA814" s="147"/>
      <c r="AB814" s="147"/>
      <c r="AC814" s="147"/>
      <c r="AD814" s="147"/>
      <c r="AE814" s="147"/>
      <c r="AF814" s="147"/>
      <c r="AG814" s="147" t="s">
        <v>288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3" x14ac:dyDescent="0.2">
      <c r="A815" s="154"/>
      <c r="B815" s="155"/>
      <c r="C815" s="189" t="s">
        <v>1671</v>
      </c>
      <c r="D815" s="160"/>
      <c r="E815" s="161">
        <v>1.6719999999999999</v>
      </c>
      <c r="F815" s="158"/>
      <c r="G815" s="158"/>
      <c r="H815" s="158"/>
      <c r="I815" s="158"/>
      <c r="J815" s="158"/>
      <c r="K815" s="158"/>
      <c r="L815" s="158"/>
      <c r="M815" s="158"/>
      <c r="N815" s="157"/>
      <c r="O815" s="157"/>
      <c r="P815" s="157"/>
      <c r="Q815" s="157"/>
      <c r="R815" s="158"/>
      <c r="S815" s="158"/>
      <c r="T815" s="158"/>
      <c r="U815" s="158"/>
      <c r="V815" s="158"/>
      <c r="W815" s="158"/>
      <c r="X815" s="158"/>
      <c r="Y815" s="158"/>
      <c r="Z815" s="147"/>
      <c r="AA815" s="147"/>
      <c r="AB815" s="147"/>
      <c r="AC815" s="147"/>
      <c r="AD815" s="147"/>
      <c r="AE815" s="147"/>
      <c r="AF815" s="147"/>
      <c r="AG815" s="147" t="s">
        <v>288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ht="33.75" outlineLevel="3" x14ac:dyDescent="0.2">
      <c r="A816" s="154"/>
      <c r="B816" s="155"/>
      <c r="C816" s="189" t="s">
        <v>1684</v>
      </c>
      <c r="D816" s="160"/>
      <c r="E816" s="161">
        <v>16.186199999999999</v>
      </c>
      <c r="F816" s="158"/>
      <c r="G816" s="158"/>
      <c r="H816" s="158"/>
      <c r="I816" s="158"/>
      <c r="J816" s="158"/>
      <c r="K816" s="158"/>
      <c r="L816" s="158"/>
      <c r="M816" s="158"/>
      <c r="N816" s="157"/>
      <c r="O816" s="157"/>
      <c r="P816" s="157"/>
      <c r="Q816" s="157"/>
      <c r="R816" s="158"/>
      <c r="S816" s="158"/>
      <c r="T816" s="158"/>
      <c r="U816" s="158"/>
      <c r="V816" s="158"/>
      <c r="W816" s="158"/>
      <c r="X816" s="158"/>
      <c r="Y816" s="158"/>
      <c r="Z816" s="147"/>
      <c r="AA816" s="147"/>
      <c r="AB816" s="147"/>
      <c r="AC816" s="147"/>
      <c r="AD816" s="147"/>
      <c r="AE816" s="147"/>
      <c r="AF816" s="147"/>
      <c r="AG816" s="147" t="s">
        <v>288</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3" x14ac:dyDescent="0.2">
      <c r="A817" s="154"/>
      <c r="B817" s="155"/>
      <c r="C817" s="189" t="s">
        <v>1685</v>
      </c>
      <c r="D817" s="160"/>
      <c r="E817" s="161">
        <v>11.375</v>
      </c>
      <c r="F817" s="158"/>
      <c r="G817" s="158"/>
      <c r="H817" s="158"/>
      <c r="I817" s="158"/>
      <c r="J817" s="158"/>
      <c r="K817" s="158"/>
      <c r="L817" s="158"/>
      <c r="M817" s="158"/>
      <c r="N817" s="157"/>
      <c r="O817" s="157"/>
      <c r="P817" s="157"/>
      <c r="Q817" s="157"/>
      <c r="R817" s="158"/>
      <c r="S817" s="158"/>
      <c r="T817" s="158"/>
      <c r="U817" s="158"/>
      <c r="V817" s="158"/>
      <c r="W817" s="158"/>
      <c r="X817" s="158"/>
      <c r="Y817" s="158"/>
      <c r="Z817" s="147"/>
      <c r="AA817" s="147"/>
      <c r="AB817" s="147"/>
      <c r="AC817" s="147"/>
      <c r="AD817" s="147"/>
      <c r="AE817" s="147"/>
      <c r="AF817" s="147"/>
      <c r="AG817" s="147" t="s">
        <v>288</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3" x14ac:dyDescent="0.2">
      <c r="A818" s="154"/>
      <c r="B818" s="155"/>
      <c r="C818" s="189" t="s">
        <v>1672</v>
      </c>
      <c r="D818" s="160"/>
      <c r="E818" s="161">
        <v>3.2349999999999999</v>
      </c>
      <c r="F818" s="158"/>
      <c r="G818" s="158"/>
      <c r="H818" s="158"/>
      <c r="I818" s="158"/>
      <c r="J818" s="158"/>
      <c r="K818" s="158"/>
      <c r="L818" s="158"/>
      <c r="M818" s="158"/>
      <c r="N818" s="157"/>
      <c r="O818" s="157"/>
      <c r="P818" s="157"/>
      <c r="Q818" s="157"/>
      <c r="R818" s="158"/>
      <c r="S818" s="158"/>
      <c r="T818" s="158"/>
      <c r="U818" s="158"/>
      <c r="V818" s="158"/>
      <c r="W818" s="158"/>
      <c r="X818" s="158"/>
      <c r="Y818" s="158"/>
      <c r="Z818" s="147"/>
      <c r="AA818" s="147"/>
      <c r="AB818" s="147"/>
      <c r="AC818" s="147"/>
      <c r="AD818" s="147"/>
      <c r="AE818" s="147"/>
      <c r="AF818" s="147"/>
      <c r="AG818" s="147" t="s">
        <v>288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3" x14ac:dyDescent="0.2">
      <c r="A819" s="154"/>
      <c r="B819" s="155"/>
      <c r="C819" s="189" t="s">
        <v>1686</v>
      </c>
      <c r="D819" s="160"/>
      <c r="E819" s="161">
        <v>2.9535</v>
      </c>
      <c r="F819" s="158"/>
      <c r="G819" s="158"/>
      <c r="H819" s="158"/>
      <c r="I819" s="158"/>
      <c r="J819" s="158"/>
      <c r="K819" s="158"/>
      <c r="L819" s="158"/>
      <c r="M819" s="158"/>
      <c r="N819" s="157"/>
      <c r="O819" s="157"/>
      <c r="P819" s="157"/>
      <c r="Q819" s="157"/>
      <c r="R819" s="158"/>
      <c r="S819" s="158"/>
      <c r="T819" s="158"/>
      <c r="U819" s="158"/>
      <c r="V819" s="158"/>
      <c r="W819" s="158"/>
      <c r="X819" s="158"/>
      <c r="Y819" s="158"/>
      <c r="Z819" s="147"/>
      <c r="AA819" s="147"/>
      <c r="AB819" s="147"/>
      <c r="AC819" s="147"/>
      <c r="AD819" s="147"/>
      <c r="AE819" s="147"/>
      <c r="AF819" s="147"/>
      <c r="AG819" s="147" t="s">
        <v>288</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33.75" outlineLevel="3" x14ac:dyDescent="0.2">
      <c r="A820" s="154"/>
      <c r="B820" s="155"/>
      <c r="C820" s="189" t="s">
        <v>1687</v>
      </c>
      <c r="D820" s="160"/>
      <c r="E820" s="161">
        <v>19.921700000000001</v>
      </c>
      <c r="F820" s="158"/>
      <c r="G820" s="158"/>
      <c r="H820" s="158"/>
      <c r="I820" s="158"/>
      <c r="J820" s="158"/>
      <c r="K820" s="158"/>
      <c r="L820" s="158"/>
      <c r="M820" s="158"/>
      <c r="N820" s="157"/>
      <c r="O820" s="157"/>
      <c r="P820" s="157"/>
      <c r="Q820" s="157"/>
      <c r="R820" s="158"/>
      <c r="S820" s="158"/>
      <c r="T820" s="158"/>
      <c r="U820" s="158"/>
      <c r="V820" s="158"/>
      <c r="W820" s="158"/>
      <c r="X820" s="158"/>
      <c r="Y820" s="158"/>
      <c r="Z820" s="147"/>
      <c r="AA820" s="147"/>
      <c r="AB820" s="147"/>
      <c r="AC820" s="147"/>
      <c r="AD820" s="147"/>
      <c r="AE820" s="147"/>
      <c r="AF820" s="147"/>
      <c r="AG820" s="147" t="s">
        <v>288</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3" x14ac:dyDescent="0.2">
      <c r="A821" s="154"/>
      <c r="B821" s="155"/>
      <c r="C821" s="189" t="s">
        <v>1688</v>
      </c>
      <c r="D821" s="160"/>
      <c r="E821" s="161">
        <v>5.1563499999999998</v>
      </c>
      <c r="F821" s="158"/>
      <c r="G821" s="158"/>
      <c r="H821" s="158"/>
      <c r="I821" s="158"/>
      <c r="J821" s="158"/>
      <c r="K821" s="158"/>
      <c r="L821" s="158"/>
      <c r="M821" s="158"/>
      <c r="N821" s="157"/>
      <c r="O821" s="157"/>
      <c r="P821" s="157"/>
      <c r="Q821" s="157"/>
      <c r="R821" s="158"/>
      <c r="S821" s="158"/>
      <c r="T821" s="158"/>
      <c r="U821" s="158"/>
      <c r="V821" s="158"/>
      <c r="W821" s="158"/>
      <c r="X821" s="158"/>
      <c r="Y821" s="158"/>
      <c r="Z821" s="147"/>
      <c r="AA821" s="147"/>
      <c r="AB821" s="147"/>
      <c r="AC821" s="147"/>
      <c r="AD821" s="147"/>
      <c r="AE821" s="147"/>
      <c r="AF821" s="147"/>
      <c r="AG821" s="147" t="s">
        <v>288</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3" x14ac:dyDescent="0.2">
      <c r="A822" s="154"/>
      <c r="B822" s="155"/>
      <c r="C822" s="189" t="s">
        <v>1673</v>
      </c>
      <c r="D822" s="160"/>
      <c r="E822" s="161">
        <v>2.86</v>
      </c>
      <c r="F822" s="158"/>
      <c r="G822" s="158"/>
      <c r="H822" s="158"/>
      <c r="I822" s="158"/>
      <c r="J822" s="158"/>
      <c r="K822" s="158"/>
      <c r="L822" s="158"/>
      <c r="M822" s="158"/>
      <c r="N822" s="157"/>
      <c r="O822" s="157"/>
      <c r="P822" s="157"/>
      <c r="Q822" s="157"/>
      <c r="R822" s="158"/>
      <c r="S822" s="158"/>
      <c r="T822" s="158"/>
      <c r="U822" s="158"/>
      <c r="V822" s="158"/>
      <c r="W822" s="158"/>
      <c r="X822" s="158"/>
      <c r="Y822" s="158"/>
      <c r="Z822" s="147"/>
      <c r="AA822" s="147"/>
      <c r="AB822" s="147"/>
      <c r="AC822" s="147"/>
      <c r="AD822" s="147"/>
      <c r="AE822" s="147"/>
      <c r="AF822" s="147"/>
      <c r="AG822" s="147" t="s">
        <v>288</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3" x14ac:dyDescent="0.2">
      <c r="A823" s="154"/>
      <c r="B823" s="155"/>
      <c r="C823" s="189" t="s">
        <v>1674</v>
      </c>
      <c r="D823" s="160"/>
      <c r="E823" s="161">
        <v>0.77100000000000002</v>
      </c>
      <c r="F823" s="158"/>
      <c r="G823" s="158"/>
      <c r="H823" s="158"/>
      <c r="I823" s="158"/>
      <c r="J823" s="158"/>
      <c r="K823" s="158"/>
      <c r="L823" s="158"/>
      <c r="M823" s="158"/>
      <c r="N823" s="157"/>
      <c r="O823" s="157"/>
      <c r="P823" s="157"/>
      <c r="Q823" s="157"/>
      <c r="R823" s="158"/>
      <c r="S823" s="158"/>
      <c r="T823" s="158"/>
      <c r="U823" s="158"/>
      <c r="V823" s="158"/>
      <c r="W823" s="158"/>
      <c r="X823" s="158"/>
      <c r="Y823" s="158"/>
      <c r="Z823" s="147"/>
      <c r="AA823" s="147"/>
      <c r="AB823" s="147"/>
      <c r="AC823" s="147"/>
      <c r="AD823" s="147"/>
      <c r="AE823" s="147"/>
      <c r="AF823" s="147"/>
      <c r="AG823" s="147" t="s">
        <v>288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3" x14ac:dyDescent="0.2">
      <c r="A824" s="154"/>
      <c r="B824" s="155"/>
      <c r="C824" s="189" t="s">
        <v>1689</v>
      </c>
      <c r="D824" s="160"/>
      <c r="E824" s="161">
        <v>2.3001999999999998</v>
      </c>
      <c r="F824" s="158"/>
      <c r="G824" s="158"/>
      <c r="H824" s="158"/>
      <c r="I824" s="158"/>
      <c r="J824" s="158"/>
      <c r="K824" s="158"/>
      <c r="L824" s="158"/>
      <c r="M824" s="158"/>
      <c r="N824" s="157"/>
      <c r="O824" s="157"/>
      <c r="P824" s="157"/>
      <c r="Q824" s="157"/>
      <c r="R824" s="158"/>
      <c r="S824" s="158"/>
      <c r="T824" s="158"/>
      <c r="U824" s="158"/>
      <c r="V824" s="158"/>
      <c r="W824" s="158"/>
      <c r="X824" s="158"/>
      <c r="Y824" s="158"/>
      <c r="Z824" s="147"/>
      <c r="AA824" s="147"/>
      <c r="AB824" s="147"/>
      <c r="AC824" s="147"/>
      <c r="AD824" s="147"/>
      <c r="AE824" s="147"/>
      <c r="AF824" s="147"/>
      <c r="AG824" s="147" t="s">
        <v>288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3" x14ac:dyDescent="0.2">
      <c r="A825" s="154"/>
      <c r="B825" s="155"/>
      <c r="C825" s="189" t="s">
        <v>1690</v>
      </c>
      <c r="D825" s="160"/>
      <c r="E825" s="161"/>
      <c r="F825" s="158"/>
      <c r="G825" s="158"/>
      <c r="H825" s="158"/>
      <c r="I825" s="158"/>
      <c r="J825" s="158"/>
      <c r="K825" s="158"/>
      <c r="L825" s="158"/>
      <c r="M825" s="158"/>
      <c r="N825" s="157"/>
      <c r="O825" s="157"/>
      <c r="P825" s="157"/>
      <c r="Q825" s="157"/>
      <c r="R825" s="158"/>
      <c r="S825" s="158"/>
      <c r="T825" s="158"/>
      <c r="U825" s="158"/>
      <c r="V825" s="158"/>
      <c r="W825" s="158"/>
      <c r="X825" s="158"/>
      <c r="Y825" s="158"/>
      <c r="Z825" s="147"/>
      <c r="AA825" s="147"/>
      <c r="AB825" s="147"/>
      <c r="AC825" s="147"/>
      <c r="AD825" s="147"/>
      <c r="AE825" s="147"/>
      <c r="AF825" s="147"/>
      <c r="AG825" s="147" t="s">
        <v>288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3" x14ac:dyDescent="0.2">
      <c r="A826" s="154"/>
      <c r="B826" s="155"/>
      <c r="C826" s="189" t="s">
        <v>1691</v>
      </c>
      <c r="D826" s="160"/>
      <c r="E826" s="161">
        <v>-15.8512</v>
      </c>
      <c r="F826" s="158"/>
      <c r="G826" s="158"/>
      <c r="H826" s="158"/>
      <c r="I826" s="158"/>
      <c r="J826" s="158"/>
      <c r="K826" s="158"/>
      <c r="L826" s="158"/>
      <c r="M826" s="158"/>
      <c r="N826" s="157"/>
      <c r="O826" s="157"/>
      <c r="P826" s="157"/>
      <c r="Q826" s="157"/>
      <c r="R826" s="158"/>
      <c r="S826" s="158"/>
      <c r="T826" s="158"/>
      <c r="U826" s="158"/>
      <c r="V826" s="158"/>
      <c r="W826" s="158"/>
      <c r="X826" s="158"/>
      <c r="Y826" s="158"/>
      <c r="Z826" s="147"/>
      <c r="AA826" s="147"/>
      <c r="AB826" s="147"/>
      <c r="AC826" s="147"/>
      <c r="AD826" s="147"/>
      <c r="AE826" s="147"/>
      <c r="AF826" s="147"/>
      <c r="AG826" s="147" t="s">
        <v>288</v>
      </c>
      <c r="AH826" s="147">
        <v>5</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3" x14ac:dyDescent="0.2">
      <c r="A827" s="154"/>
      <c r="B827" s="155"/>
      <c r="C827" s="189" t="s">
        <v>406</v>
      </c>
      <c r="D827" s="160"/>
      <c r="E827" s="161"/>
      <c r="F827" s="158"/>
      <c r="G827" s="158"/>
      <c r="H827" s="158"/>
      <c r="I827" s="158"/>
      <c r="J827" s="158"/>
      <c r="K827" s="158"/>
      <c r="L827" s="158"/>
      <c r="M827" s="158"/>
      <c r="N827" s="157"/>
      <c r="O827" s="157"/>
      <c r="P827" s="157"/>
      <c r="Q827" s="157"/>
      <c r="R827" s="158"/>
      <c r="S827" s="158"/>
      <c r="T827" s="158"/>
      <c r="U827" s="158"/>
      <c r="V827" s="158"/>
      <c r="W827" s="158"/>
      <c r="X827" s="158"/>
      <c r="Y827" s="158"/>
      <c r="Z827" s="147"/>
      <c r="AA827" s="147"/>
      <c r="AB827" s="147"/>
      <c r="AC827" s="147"/>
      <c r="AD827" s="147"/>
      <c r="AE827" s="147"/>
      <c r="AF827" s="147"/>
      <c r="AG827" s="147" t="s">
        <v>288</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3" x14ac:dyDescent="0.2">
      <c r="A828" s="154"/>
      <c r="B828" s="155"/>
      <c r="C828" s="189" t="s">
        <v>1692</v>
      </c>
      <c r="D828" s="160"/>
      <c r="E828" s="161">
        <v>6.2674000000000003</v>
      </c>
      <c r="F828" s="158"/>
      <c r="G828" s="158"/>
      <c r="H828" s="158"/>
      <c r="I828" s="158"/>
      <c r="J828" s="158"/>
      <c r="K828" s="158"/>
      <c r="L828" s="158"/>
      <c r="M828" s="158"/>
      <c r="N828" s="157"/>
      <c r="O828" s="157"/>
      <c r="P828" s="157"/>
      <c r="Q828" s="157"/>
      <c r="R828" s="158"/>
      <c r="S828" s="158"/>
      <c r="T828" s="158"/>
      <c r="U828" s="158"/>
      <c r="V828" s="158"/>
      <c r="W828" s="158"/>
      <c r="X828" s="158"/>
      <c r="Y828" s="158"/>
      <c r="Z828" s="147"/>
      <c r="AA828" s="147"/>
      <c r="AB828" s="147"/>
      <c r="AC828" s="147"/>
      <c r="AD828" s="147"/>
      <c r="AE828" s="147"/>
      <c r="AF828" s="147"/>
      <c r="AG828" s="147" t="s">
        <v>288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3" x14ac:dyDescent="0.2">
      <c r="A829" s="154"/>
      <c r="B829" s="155"/>
      <c r="C829" s="189" t="s">
        <v>1675</v>
      </c>
      <c r="D829" s="160"/>
      <c r="E829" s="161">
        <v>0.628</v>
      </c>
      <c r="F829" s="158"/>
      <c r="G829" s="158"/>
      <c r="H829" s="158"/>
      <c r="I829" s="158"/>
      <c r="J829" s="158"/>
      <c r="K829" s="158"/>
      <c r="L829" s="158"/>
      <c r="M829" s="158"/>
      <c r="N829" s="157"/>
      <c r="O829" s="157"/>
      <c r="P829" s="157"/>
      <c r="Q829" s="157"/>
      <c r="R829" s="158"/>
      <c r="S829" s="158"/>
      <c r="T829" s="158"/>
      <c r="U829" s="158"/>
      <c r="V829" s="158"/>
      <c r="W829" s="158"/>
      <c r="X829" s="158"/>
      <c r="Y829" s="158"/>
      <c r="Z829" s="147"/>
      <c r="AA829" s="147"/>
      <c r="AB829" s="147"/>
      <c r="AC829" s="147"/>
      <c r="AD829" s="147"/>
      <c r="AE829" s="147"/>
      <c r="AF829" s="147"/>
      <c r="AG829" s="147" t="s">
        <v>288</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3" x14ac:dyDescent="0.2">
      <c r="A830" s="154"/>
      <c r="B830" s="155"/>
      <c r="C830" s="189" t="s">
        <v>1693</v>
      </c>
      <c r="D830" s="160"/>
      <c r="E830" s="161">
        <v>7.9660000000000002</v>
      </c>
      <c r="F830" s="158"/>
      <c r="G830" s="158"/>
      <c r="H830" s="158"/>
      <c r="I830" s="158"/>
      <c r="J830" s="158"/>
      <c r="K830" s="158"/>
      <c r="L830" s="158"/>
      <c r="M830" s="158"/>
      <c r="N830" s="157"/>
      <c r="O830" s="157"/>
      <c r="P830" s="157"/>
      <c r="Q830" s="157"/>
      <c r="R830" s="158"/>
      <c r="S830" s="158"/>
      <c r="T830" s="158"/>
      <c r="U830" s="158"/>
      <c r="V830" s="158"/>
      <c r="W830" s="158"/>
      <c r="X830" s="158"/>
      <c r="Y830" s="158"/>
      <c r="Z830" s="147"/>
      <c r="AA830" s="147"/>
      <c r="AB830" s="147"/>
      <c r="AC830" s="147"/>
      <c r="AD830" s="147"/>
      <c r="AE830" s="147"/>
      <c r="AF830" s="147"/>
      <c r="AG830" s="147" t="s">
        <v>288</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3" x14ac:dyDescent="0.2">
      <c r="A831" s="154"/>
      <c r="B831" s="155"/>
      <c r="C831" s="189" t="s">
        <v>1676</v>
      </c>
      <c r="D831" s="160"/>
      <c r="E831" s="161">
        <v>3.7252000000000001</v>
      </c>
      <c r="F831" s="158"/>
      <c r="G831" s="158"/>
      <c r="H831" s="158"/>
      <c r="I831" s="158"/>
      <c r="J831" s="158"/>
      <c r="K831" s="158"/>
      <c r="L831" s="158"/>
      <c r="M831" s="158"/>
      <c r="N831" s="157"/>
      <c r="O831" s="157"/>
      <c r="P831" s="157"/>
      <c r="Q831" s="157"/>
      <c r="R831" s="158"/>
      <c r="S831" s="158"/>
      <c r="T831" s="158"/>
      <c r="U831" s="158"/>
      <c r="V831" s="158"/>
      <c r="W831" s="158"/>
      <c r="X831" s="158"/>
      <c r="Y831" s="158"/>
      <c r="Z831" s="147"/>
      <c r="AA831" s="147"/>
      <c r="AB831" s="147"/>
      <c r="AC831" s="147"/>
      <c r="AD831" s="147"/>
      <c r="AE831" s="147"/>
      <c r="AF831" s="147"/>
      <c r="AG831" s="147" t="s">
        <v>288</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ht="33.75" outlineLevel="3" x14ac:dyDescent="0.2">
      <c r="A832" s="154"/>
      <c r="B832" s="155"/>
      <c r="C832" s="189" t="s">
        <v>1694</v>
      </c>
      <c r="D832" s="160"/>
      <c r="E832" s="161">
        <v>18.2121</v>
      </c>
      <c r="F832" s="158"/>
      <c r="G832" s="158"/>
      <c r="H832" s="158"/>
      <c r="I832" s="158"/>
      <c r="J832" s="158"/>
      <c r="K832" s="158"/>
      <c r="L832" s="158"/>
      <c r="M832" s="158"/>
      <c r="N832" s="157"/>
      <c r="O832" s="157"/>
      <c r="P832" s="157"/>
      <c r="Q832" s="157"/>
      <c r="R832" s="158"/>
      <c r="S832" s="158"/>
      <c r="T832" s="158"/>
      <c r="U832" s="158"/>
      <c r="V832" s="158"/>
      <c r="W832" s="158"/>
      <c r="X832" s="158"/>
      <c r="Y832" s="158"/>
      <c r="Z832" s="147"/>
      <c r="AA832" s="147"/>
      <c r="AB832" s="147"/>
      <c r="AC832" s="147"/>
      <c r="AD832" s="147"/>
      <c r="AE832" s="147"/>
      <c r="AF832" s="147"/>
      <c r="AG832" s="147" t="s">
        <v>288</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
      <c r="A833" s="154"/>
      <c r="B833" s="155"/>
      <c r="C833" s="189" t="s">
        <v>1677</v>
      </c>
      <c r="D833" s="160"/>
      <c r="E833" s="161">
        <v>2.96</v>
      </c>
      <c r="F833" s="158"/>
      <c r="G833" s="158"/>
      <c r="H833" s="158"/>
      <c r="I833" s="158"/>
      <c r="J833" s="158"/>
      <c r="K833" s="158"/>
      <c r="L833" s="158"/>
      <c r="M833" s="158"/>
      <c r="N833" s="157"/>
      <c r="O833" s="157"/>
      <c r="P833" s="157"/>
      <c r="Q833" s="157"/>
      <c r="R833" s="158"/>
      <c r="S833" s="158"/>
      <c r="T833" s="158"/>
      <c r="U833" s="158"/>
      <c r="V833" s="158"/>
      <c r="W833" s="158"/>
      <c r="X833" s="158"/>
      <c r="Y833" s="158"/>
      <c r="Z833" s="147"/>
      <c r="AA833" s="147"/>
      <c r="AB833" s="147"/>
      <c r="AC833" s="147"/>
      <c r="AD833" s="147"/>
      <c r="AE833" s="147"/>
      <c r="AF833" s="147"/>
      <c r="AG833" s="147" t="s">
        <v>288</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
      <c r="A834" s="154"/>
      <c r="B834" s="155"/>
      <c r="C834" s="189" t="s">
        <v>1695</v>
      </c>
      <c r="D834" s="160"/>
      <c r="E834" s="161">
        <v>2.34</v>
      </c>
      <c r="F834" s="158"/>
      <c r="G834" s="158"/>
      <c r="H834" s="158"/>
      <c r="I834" s="158"/>
      <c r="J834" s="158"/>
      <c r="K834" s="158"/>
      <c r="L834" s="158"/>
      <c r="M834" s="158"/>
      <c r="N834" s="157"/>
      <c r="O834" s="157"/>
      <c r="P834" s="157"/>
      <c r="Q834" s="157"/>
      <c r="R834" s="158"/>
      <c r="S834" s="158"/>
      <c r="T834" s="158"/>
      <c r="U834" s="158"/>
      <c r="V834" s="158"/>
      <c r="W834" s="158"/>
      <c r="X834" s="158"/>
      <c r="Y834" s="158"/>
      <c r="Z834" s="147"/>
      <c r="AA834" s="147"/>
      <c r="AB834" s="147"/>
      <c r="AC834" s="147"/>
      <c r="AD834" s="147"/>
      <c r="AE834" s="147"/>
      <c r="AF834" s="147"/>
      <c r="AG834" s="147" t="s">
        <v>288</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3" x14ac:dyDescent="0.2">
      <c r="A835" s="154"/>
      <c r="B835" s="155"/>
      <c r="C835" s="189" t="s">
        <v>1696</v>
      </c>
      <c r="D835" s="160"/>
      <c r="E835" s="161">
        <v>8.5083000000000002</v>
      </c>
      <c r="F835" s="158"/>
      <c r="G835" s="158"/>
      <c r="H835" s="158"/>
      <c r="I835" s="158"/>
      <c r="J835" s="158"/>
      <c r="K835" s="158"/>
      <c r="L835" s="158"/>
      <c r="M835" s="158"/>
      <c r="N835" s="157"/>
      <c r="O835" s="157"/>
      <c r="P835" s="157"/>
      <c r="Q835" s="157"/>
      <c r="R835" s="158"/>
      <c r="S835" s="158"/>
      <c r="T835" s="158"/>
      <c r="U835" s="158"/>
      <c r="V835" s="158"/>
      <c r="W835" s="158"/>
      <c r="X835" s="158"/>
      <c r="Y835" s="158"/>
      <c r="Z835" s="147"/>
      <c r="AA835" s="147"/>
      <c r="AB835" s="147"/>
      <c r="AC835" s="147"/>
      <c r="AD835" s="147"/>
      <c r="AE835" s="147"/>
      <c r="AF835" s="147"/>
      <c r="AG835" s="147" t="s">
        <v>288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3" x14ac:dyDescent="0.2">
      <c r="A836" s="154"/>
      <c r="B836" s="155"/>
      <c r="C836" s="189" t="s">
        <v>1697</v>
      </c>
      <c r="D836" s="160"/>
      <c r="E836" s="161">
        <v>2.96</v>
      </c>
      <c r="F836" s="158"/>
      <c r="G836" s="158"/>
      <c r="H836" s="158"/>
      <c r="I836" s="158"/>
      <c r="J836" s="158"/>
      <c r="K836" s="158"/>
      <c r="L836" s="158"/>
      <c r="M836" s="158"/>
      <c r="N836" s="157"/>
      <c r="O836" s="157"/>
      <c r="P836" s="157"/>
      <c r="Q836" s="157"/>
      <c r="R836" s="158"/>
      <c r="S836" s="158"/>
      <c r="T836" s="158"/>
      <c r="U836" s="158"/>
      <c r="V836" s="158"/>
      <c r="W836" s="158"/>
      <c r="X836" s="158"/>
      <c r="Y836" s="158"/>
      <c r="Z836" s="147"/>
      <c r="AA836" s="147"/>
      <c r="AB836" s="147"/>
      <c r="AC836" s="147"/>
      <c r="AD836" s="147"/>
      <c r="AE836" s="147"/>
      <c r="AF836" s="147"/>
      <c r="AG836" s="147" t="s">
        <v>288</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
      <c r="A837" s="154"/>
      <c r="B837" s="155"/>
      <c r="C837" s="189" t="s">
        <v>1698</v>
      </c>
      <c r="D837" s="160"/>
      <c r="E837" s="161">
        <v>3.6355</v>
      </c>
      <c r="F837" s="158"/>
      <c r="G837" s="158"/>
      <c r="H837" s="158"/>
      <c r="I837" s="158"/>
      <c r="J837" s="158"/>
      <c r="K837" s="158"/>
      <c r="L837" s="158"/>
      <c r="M837" s="158"/>
      <c r="N837" s="157"/>
      <c r="O837" s="157"/>
      <c r="P837" s="157"/>
      <c r="Q837" s="157"/>
      <c r="R837" s="158"/>
      <c r="S837" s="158"/>
      <c r="T837" s="158"/>
      <c r="U837" s="158"/>
      <c r="V837" s="158"/>
      <c r="W837" s="158"/>
      <c r="X837" s="158"/>
      <c r="Y837" s="158"/>
      <c r="Z837" s="147"/>
      <c r="AA837" s="147"/>
      <c r="AB837" s="147"/>
      <c r="AC837" s="147"/>
      <c r="AD837" s="147"/>
      <c r="AE837" s="147"/>
      <c r="AF837" s="147"/>
      <c r="AG837" s="147" t="s">
        <v>288</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
      <c r="A838" s="154"/>
      <c r="B838" s="155"/>
      <c r="C838" s="189" t="s">
        <v>1699</v>
      </c>
      <c r="D838" s="160"/>
      <c r="E838" s="161">
        <v>5.4024999999999999</v>
      </c>
      <c r="F838" s="158"/>
      <c r="G838" s="158"/>
      <c r="H838" s="158"/>
      <c r="I838" s="158"/>
      <c r="J838" s="158"/>
      <c r="K838" s="158"/>
      <c r="L838" s="158"/>
      <c r="M838" s="158"/>
      <c r="N838" s="157"/>
      <c r="O838" s="157"/>
      <c r="P838" s="157"/>
      <c r="Q838" s="157"/>
      <c r="R838" s="158"/>
      <c r="S838" s="158"/>
      <c r="T838" s="158"/>
      <c r="U838" s="158"/>
      <c r="V838" s="158"/>
      <c r="W838" s="158"/>
      <c r="X838" s="158"/>
      <c r="Y838" s="158"/>
      <c r="Z838" s="147"/>
      <c r="AA838" s="147"/>
      <c r="AB838" s="147"/>
      <c r="AC838" s="147"/>
      <c r="AD838" s="147"/>
      <c r="AE838" s="147"/>
      <c r="AF838" s="147"/>
      <c r="AG838" s="147" t="s">
        <v>288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72">
        <v>114</v>
      </c>
      <c r="B839" s="173" t="s">
        <v>1700</v>
      </c>
      <c r="C839" s="188" t="s">
        <v>1701</v>
      </c>
      <c r="D839" s="174" t="s">
        <v>279</v>
      </c>
      <c r="E839" s="175">
        <v>166.47821999999999</v>
      </c>
      <c r="F839" s="176"/>
      <c r="G839" s="177">
        <f>ROUND(E839*F839,2)</f>
        <v>0</v>
      </c>
      <c r="H839" s="176"/>
      <c r="I839" s="177">
        <f>ROUND(E839*H839,2)</f>
        <v>0</v>
      </c>
      <c r="J839" s="176"/>
      <c r="K839" s="177">
        <f>ROUND(E839*J839,2)</f>
        <v>0</v>
      </c>
      <c r="L839" s="177">
        <v>21</v>
      </c>
      <c r="M839" s="177">
        <f>G839*(1+L839/100)</f>
        <v>0</v>
      </c>
      <c r="N839" s="175">
        <v>3.2559999999999999E-2</v>
      </c>
      <c r="O839" s="175">
        <f>ROUND(E839*N839,2)</f>
        <v>5.42</v>
      </c>
      <c r="P839" s="175">
        <v>0</v>
      </c>
      <c r="Q839" s="175">
        <f>ROUND(E839*P839,2)</f>
        <v>0</v>
      </c>
      <c r="R839" s="177" t="s">
        <v>990</v>
      </c>
      <c r="S839" s="177" t="s">
        <v>281</v>
      </c>
      <c r="T839" s="178" t="s">
        <v>281</v>
      </c>
      <c r="U839" s="158">
        <v>0.72843999999999998</v>
      </c>
      <c r="V839" s="158">
        <f>ROUND(E839*U839,2)</f>
        <v>121.27</v>
      </c>
      <c r="W839" s="158"/>
      <c r="X839" s="158" t="s">
        <v>282</v>
      </c>
      <c r="Y839" s="158" t="s">
        <v>283</v>
      </c>
      <c r="Z839" s="147"/>
      <c r="AA839" s="147"/>
      <c r="AB839" s="147"/>
      <c r="AC839" s="147"/>
      <c r="AD839" s="147"/>
      <c r="AE839" s="147"/>
      <c r="AF839" s="147"/>
      <c r="AG839" s="147" t="s">
        <v>284</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2" x14ac:dyDescent="0.2">
      <c r="A840" s="154"/>
      <c r="B840" s="155"/>
      <c r="C840" s="189" t="s">
        <v>1702</v>
      </c>
      <c r="D840" s="160"/>
      <c r="E840" s="161"/>
      <c r="F840" s="158"/>
      <c r="G840" s="158"/>
      <c r="H840" s="158"/>
      <c r="I840" s="158"/>
      <c r="J840" s="158"/>
      <c r="K840" s="158"/>
      <c r="L840" s="158"/>
      <c r="M840" s="158"/>
      <c r="N840" s="157"/>
      <c r="O840" s="157"/>
      <c r="P840" s="157"/>
      <c r="Q840" s="157"/>
      <c r="R840" s="158"/>
      <c r="S840" s="158"/>
      <c r="T840" s="158"/>
      <c r="U840" s="158"/>
      <c r="V840" s="158"/>
      <c r="W840" s="158"/>
      <c r="X840" s="158"/>
      <c r="Y840" s="158"/>
      <c r="Z840" s="147"/>
      <c r="AA840" s="147"/>
      <c r="AB840" s="147"/>
      <c r="AC840" s="147"/>
      <c r="AD840" s="147"/>
      <c r="AE840" s="147"/>
      <c r="AF840" s="147"/>
      <c r="AG840" s="147" t="s">
        <v>288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3" x14ac:dyDescent="0.2">
      <c r="A841" s="154"/>
      <c r="B841" s="155"/>
      <c r="C841" s="189" t="s">
        <v>1703</v>
      </c>
      <c r="D841" s="160"/>
      <c r="E841" s="161"/>
      <c r="F841" s="158"/>
      <c r="G841" s="158"/>
      <c r="H841" s="158"/>
      <c r="I841" s="158"/>
      <c r="J841" s="158"/>
      <c r="K841" s="158"/>
      <c r="L841" s="158"/>
      <c r="M841" s="158"/>
      <c r="N841" s="157"/>
      <c r="O841" s="157"/>
      <c r="P841" s="157"/>
      <c r="Q841" s="157"/>
      <c r="R841" s="158"/>
      <c r="S841" s="158"/>
      <c r="T841" s="158"/>
      <c r="U841" s="158"/>
      <c r="V841" s="158"/>
      <c r="W841" s="158"/>
      <c r="X841" s="158"/>
      <c r="Y841" s="158"/>
      <c r="Z841" s="147"/>
      <c r="AA841" s="147"/>
      <c r="AB841" s="147"/>
      <c r="AC841" s="147"/>
      <c r="AD841" s="147"/>
      <c r="AE841" s="147"/>
      <c r="AF841" s="147"/>
      <c r="AG841" s="147" t="s">
        <v>288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ht="22.5" outlineLevel="3" x14ac:dyDescent="0.2">
      <c r="A842" s="154"/>
      <c r="B842" s="155"/>
      <c r="C842" s="189" t="s">
        <v>1704</v>
      </c>
      <c r="D842" s="160"/>
      <c r="E842" s="161">
        <v>6.1795</v>
      </c>
      <c r="F842" s="158"/>
      <c r="G842" s="158"/>
      <c r="H842" s="158"/>
      <c r="I842" s="158"/>
      <c r="J842" s="158"/>
      <c r="K842" s="158"/>
      <c r="L842" s="158"/>
      <c r="M842" s="158"/>
      <c r="N842" s="157"/>
      <c r="O842" s="157"/>
      <c r="P842" s="157"/>
      <c r="Q842" s="157"/>
      <c r="R842" s="158"/>
      <c r="S842" s="158"/>
      <c r="T842" s="158"/>
      <c r="U842" s="158"/>
      <c r="V842" s="158"/>
      <c r="W842" s="158"/>
      <c r="X842" s="158"/>
      <c r="Y842" s="158"/>
      <c r="Z842" s="147"/>
      <c r="AA842" s="147"/>
      <c r="AB842" s="147"/>
      <c r="AC842" s="147"/>
      <c r="AD842" s="147"/>
      <c r="AE842" s="147"/>
      <c r="AF842" s="147"/>
      <c r="AG842" s="147" t="s">
        <v>288</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ht="22.5" outlineLevel="3" x14ac:dyDescent="0.2">
      <c r="A843" s="154"/>
      <c r="B843" s="155"/>
      <c r="C843" s="189" t="s">
        <v>1705</v>
      </c>
      <c r="D843" s="160"/>
      <c r="E843" s="161">
        <v>5.2380500000000003</v>
      </c>
      <c r="F843" s="158"/>
      <c r="G843" s="158"/>
      <c r="H843" s="158"/>
      <c r="I843" s="158"/>
      <c r="J843" s="158"/>
      <c r="K843" s="158"/>
      <c r="L843" s="158"/>
      <c r="M843" s="158"/>
      <c r="N843" s="157"/>
      <c r="O843" s="157"/>
      <c r="P843" s="157"/>
      <c r="Q843" s="157"/>
      <c r="R843" s="158"/>
      <c r="S843" s="158"/>
      <c r="T843" s="158"/>
      <c r="U843" s="158"/>
      <c r="V843" s="158"/>
      <c r="W843" s="158"/>
      <c r="X843" s="158"/>
      <c r="Y843" s="158"/>
      <c r="Z843" s="147"/>
      <c r="AA843" s="147"/>
      <c r="AB843" s="147"/>
      <c r="AC843" s="147"/>
      <c r="AD843" s="147"/>
      <c r="AE843" s="147"/>
      <c r="AF843" s="147"/>
      <c r="AG843" s="147" t="s">
        <v>288</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ht="22.5" outlineLevel="3" x14ac:dyDescent="0.2">
      <c r="A844" s="154"/>
      <c r="B844" s="155"/>
      <c r="C844" s="189" t="s">
        <v>1706</v>
      </c>
      <c r="D844" s="160"/>
      <c r="E844" s="161">
        <v>6.6032000000000002</v>
      </c>
      <c r="F844" s="158"/>
      <c r="G844" s="158"/>
      <c r="H844" s="158"/>
      <c r="I844" s="158"/>
      <c r="J844" s="158"/>
      <c r="K844" s="158"/>
      <c r="L844" s="158"/>
      <c r="M844" s="158"/>
      <c r="N844" s="157"/>
      <c r="O844" s="157"/>
      <c r="P844" s="157"/>
      <c r="Q844" s="157"/>
      <c r="R844" s="158"/>
      <c r="S844" s="158"/>
      <c r="T844" s="158"/>
      <c r="U844" s="158"/>
      <c r="V844" s="158"/>
      <c r="W844" s="158"/>
      <c r="X844" s="158"/>
      <c r="Y844" s="158"/>
      <c r="Z844" s="147"/>
      <c r="AA844" s="147"/>
      <c r="AB844" s="147"/>
      <c r="AC844" s="147"/>
      <c r="AD844" s="147"/>
      <c r="AE844" s="147"/>
      <c r="AF844" s="147"/>
      <c r="AG844" s="147" t="s">
        <v>288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3" x14ac:dyDescent="0.2">
      <c r="A845" s="154"/>
      <c r="B845" s="155"/>
      <c r="C845" s="189" t="s">
        <v>1707</v>
      </c>
      <c r="D845" s="160"/>
      <c r="E845" s="161">
        <v>3.234</v>
      </c>
      <c r="F845" s="158"/>
      <c r="G845" s="158"/>
      <c r="H845" s="158"/>
      <c r="I845" s="158"/>
      <c r="J845" s="158"/>
      <c r="K845" s="158"/>
      <c r="L845" s="158"/>
      <c r="M845" s="158"/>
      <c r="N845" s="157"/>
      <c r="O845" s="157"/>
      <c r="P845" s="157"/>
      <c r="Q845" s="157"/>
      <c r="R845" s="158"/>
      <c r="S845" s="158"/>
      <c r="T845" s="158"/>
      <c r="U845" s="158"/>
      <c r="V845" s="158"/>
      <c r="W845" s="158"/>
      <c r="X845" s="158"/>
      <c r="Y845" s="158"/>
      <c r="Z845" s="147"/>
      <c r="AA845" s="147"/>
      <c r="AB845" s="147"/>
      <c r="AC845" s="147"/>
      <c r="AD845" s="147"/>
      <c r="AE845" s="147"/>
      <c r="AF845" s="147"/>
      <c r="AG845" s="147" t="s">
        <v>288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3" x14ac:dyDescent="0.2">
      <c r="A846" s="154"/>
      <c r="B846" s="155"/>
      <c r="C846" s="189" t="s">
        <v>1708</v>
      </c>
      <c r="D846" s="160"/>
      <c r="E846" s="161">
        <v>4.6116000000000001</v>
      </c>
      <c r="F846" s="158"/>
      <c r="G846" s="158"/>
      <c r="H846" s="158"/>
      <c r="I846" s="158"/>
      <c r="J846" s="158"/>
      <c r="K846" s="158"/>
      <c r="L846" s="158"/>
      <c r="M846" s="158"/>
      <c r="N846" s="157"/>
      <c r="O846" s="157"/>
      <c r="P846" s="157"/>
      <c r="Q846" s="157"/>
      <c r="R846" s="158"/>
      <c r="S846" s="158"/>
      <c r="T846" s="158"/>
      <c r="U846" s="158"/>
      <c r="V846" s="158"/>
      <c r="W846" s="158"/>
      <c r="X846" s="158"/>
      <c r="Y846" s="158"/>
      <c r="Z846" s="147"/>
      <c r="AA846" s="147"/>
      <c r="AB846" s="147"/>
      <c r="AC846" s="147"/>
      <c r="AD846" s="147"/>
      <c r="AE846" s="147"/>
      <c r="AF846" s="147"/>
      <c r="AG846" s="147" t="s">
        <v>288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3" x14ac:dyDescent="0.2">
      <c r="A847" s="154"/>
      <c r="B847" s="155"/>
      <c r="C847" s="189" t="s">
        <v>1709</v>
      </c>
      <c r="D847" s="160"/>
      <c r="E847" s="161">
        <v>2.7951000000000001</v>
      </c>
      <c r="F847" s="158"/>
      <c r="G847" s="158"/>
      <c r="H847" s="158"/>
      <c r="I847" s="158"/>
      <c r="J847" s="158"/>
      <c r="K847" s="158"/>
      <c r="L847" s="158"/>
      <c r="M847" s="158"/>
      <c r="N847" s="157"/>
      <c r="O847" s="157"/>
      <c r="P847" s="157"/>
      <c r="Q847" s="157"/>
      <c r="R847" s="158"/>
      <c r="S847" s="158"/>
      <c r="T847" s="158"/>
      <c r="U847" s="158"/>
      <c r="V847" s="158"/>
      <c r="W847" s="158"/>
      <c r="X847" s="158"/>
      <c r="Y847" s="158"/>
      <c r="Z847" s="147"/>
      <c r="AA847" s="147"/>
      <c r="AB847" s="147"/>
      <c r="AC847" s="147"/>
      <c r="AD847" s="147"/>
      <c r="AE847" s="147"/>
      <c r="AF847" s="147"/>
      <c r="AG847" s="147" t="s">
        <v>288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3" x14ac:dyDescent="0.2">
      <c r="A848" s="154"/>
      <c r="B848" s="155"/>
      <c r="C848" s="189" t="s">
        <v>1710</v>
      </c>
      <c r="D848" s="160"/>
      <c r="E848" s="161">
        <v>2.1131000000000002</v>
      </c>
      <c r="F848" s="158"/>
      <c r="G848" s="158"/>
      <c r="H848" s="158"/>
      <c r="I848" s="158"/>
      <c r="J848" s="158"/>
      <c r="K848" s="158"/>
      <c r="L848" s="158"/>
      <c r="M848" s="158"/>
      <c r="N848" s="157"/>
      <c r="O848" s="157"/>
      <c r="P848" s="157"/>
      <c r="Q848" s="157"/>
      <c r="R848" s="158"/>
      <c r="S848" s="158"/>
      <c r="T848" s="158"/>
      <c r="U848" s="158"/>
      <c r="V848" s="158"/>
      <c r="W848" s="158"/>
      <c r="X848" s="158"/>
      <c r="Y848" s="158"/>
      <c r="Z848" s="147"/>
      <c r="AA848" s="147"/>
      <c r="AB848" s="147"/>
      <c r="AC848" s="147"/>
      <c r="AD848" s="147"/>
      <c r="AE848" s="147"/>
      <c r="AF848" s="147"/>
      <c r="AG848" s="147" t="s">
        <v>288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3" x14ac:dyDescent="0.2">
      <c r="A849" s="154"/>
      <c r="B849" s="155"/>
      <c r="C849" s="189" t="s">
        <v>1711</v>
      </c>
      <c r="D849" s="160"/>
      <c r="E849" s="161">
        <v>1.8282</v>
      </c>
      <c r="F849" s="158"/>
      <c r="G849" s="158"/>
      <c r="H849" s="158"/>
      <c r="I849" s="158"/>
      <c r="J849" s="158"/>
      <c r="K849" s="158"/>
      <c r="L849" s="158"/>
      <c r="M849" s="158"/>
      <c r="N849" s="157"/>
      <c r="O849" s="157"/>
      <c r="P849" s="157"/>
      <c r="Q849" s="157"/>
      <c r="R849" s="158"/>
      <c r="S849" s="158"/>
      <c r="T849" s="158"/>
      <c r="U849" s="158"/>
      <c r="V849" s="158"/>
      <c r="W849" s="158"/>
      <c r="X849" s="158"/>
      <c r="Y849" s="158"/>
      <c r="Z849" s="147"/>
      <c r="AA849" s="147"/>
      <c r="AB849" s="147"/>
      <c r="AC849" s="147"/>
      <c r="AD849" s="147"/>
      <c r="AE849" s="147"/>
      <c r="AF849" s="147"/>
      <c r="AG849" s="147" t="s">
        <v>288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3" x14ac:dyDescent="0.2">
      <c r="A850" s="154"/>
      <c r="B850" s="155"/>
      <c r="C850" s="189" t="s">
        <v>1712</v>
      </c>
      <c r="D850" s="160"/>
      <c r="E850" s="161">
        <v>2.6622499999999998</v>
      </c>
      <c r="F850" s="158"/>
      <c r="G850" s="158"/>
      <c r="H850" s="158"/>
      <c r="I850" s="158"/>
      <c r="J850" s="158"/>
      <c r="K850" s="158"/>
      <c r="L850" s="158"/>
      <c r="M850" s="158"/>
      <c r="N850" s="157"/>
      <c r="O850" s="157"/>
      <c r="P850" s="157"/>
      <c r="Q850" s="157"/>
      <c r="R850" s="158"/>
      <c r="S850" s="158"/>
      <c r="T850" s="158"/>
      <c r="U850" s="158"/>
      <c r="V850" s="158"/>
      <c r="W850" s="158"/>
      <c r="X850" s="158"/>
      <c r="Y850" s="158"/>
      <c r="Z850" s="147"/>
      <c r="AA850" s="147"/>
      <c r="AB850" s="147"/>
      <c r="AC850" s="147"/>
      <c r="AD850" s="147"/>
      <c r="AE850" s="147"/>
      <c r="AF850" s="147"/>
      <c r="AG850" s="147" t="s">
        <v>288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3" x14ac:dyDescent="0.2">
      <c r="A851" s="154"/>
      <c r="B851" s="155"/>
      <c r="C851" s="189" t="s">
        <v>1713</v>
      </c>
      <c r="D851" s="160"/>
      <c r="E851" s="161">
        <v>1.0223500000000001</v>
      </c>
      <c r="F851" s="158"/>
      <c r="G851" s="158"/>
      <c r="H851" s="158"/>
      <c r="I851" s="158"/>
      <c r="J851" s="158"/>
      <c r="K851" s="158"/>
      <c r="L851" s="158"/>
      <c r="M851" s="158"/>
      <c r="N851" s="157"/>
      <c r="O851" s="157"/>
      <c r="P851" s="157"/>
      <c r="Q851" s="157"/>
      <c r="R851" s="158"/>
      <c r="S851" s="158"/>
      <c r="T851" s="158"/>
      <c r="U851" s="158"/>
      <c r="V851" s="158"/>
      <c r="W851" s="158"/>
      <c r="X851" s="158"/>
      <c r="Y851" s="158"/>
      <c r="Z851" s="147"/>
      <c r="AA851" s="147"/>
      <c r="AB851" s="147"/>
      <c r="AC851" s="147"/>
      <c r="AD851" s="147"/>
      <c r="AE851" s="147"/>
      <c r="AF851" s="147"/>
      <c r="AG851" s="147" t="s">
        <v>288</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3" x14ac:dyDescent="0.2">
      <c r="A852" s="154"/>
      <c r="B852" s="155"/>
      <c r="C852" s="189" t="s">
        <v>1714</v>
      </c>
      <c r="D852" s="160"/>
      <c r="E852" s="161">
        <v>1.8975</v>
      </c>
      <c r="F852" s="158"/>
      <c r="G852" s="158"/>
      <c r="H852" s="158"/>
      <c r="I852" s="158"/>
      <c r="J852" s="158"/>
      <c r="K852" s="158"/>
      <c r="L852" s="158"/>
      <c r="M852" s="158"/>
      <c r="N852" s="157"/>
      <c r="O852" s="157"/>
      <c r="P852" s="157"/>
      <c r="Q852" s="157"/>
      <c r="R852" s="158"/>
      <c r="S852" s="158"/>
      <c r="T852" s="158"/>
      <c r="U852" s="158"/>
      <c r="V852" s="158"/>
      <c r="W852" s="158"/>
      <c r="X852" s="158"/>
      <c r="Y852" s="158"/>
      <c r="Z852" s="147"/>
      <c r="AA852" s="147"/>
      <c r="AB852" s="147"/>
      <c r="AC852" s="147"/>
      <c r="AD852" s="147"/>
      <c r="AE852" s="147"/>
      <c r="AF852" s="147"/>
      <c r="AG852" s="147" t="s">
        <v>288</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
      <c r="A853" s="154"/>
      <c r="B853" s="155"/>
      <c r="C853" s="189" t="s">
        <v>1715</v>
      </c>
      <c r="D853" s="160"/>
      <c r="E853" s="161">
        <v>0.53900000000000003</v>
      </c>
      <c r="F853" s="158"/>
      <c r="G853" s="158"/>
      <c r="H853" s="158"/>
      <c r="I853" s="158"/>
      <c r="J853" s="158"/>
      <c r="K853" s="158"/>
      <c r="L853" s="158"/>
      <c r="M853" s="158"/>
      <c r="N853" s="157"/>
      <c r="O853" s="157"/>
      <c r="P853" s="157"/>
      <c r="Q853" s="157"/>
      <c r="R853" s="158"/>
      <c r="S853" s="158"/>
      <c r="T853" s="158"/>
      <c r="U853" s="158"/>
      <c r="V853" s="158"/>
      <c r="W853" s="158"/>
      <c r="X853" s="158"/>
      <c r="Y853" s="158"/>
      <c r="Z853" s="147"/>
      <c r="AA853" s="147"/>
      <c r="AB853" s="147"/>
      <c r="AC853" s="147"/>
      <c r="AD853" s="147"/>
      <c r="AE853" s="147"/>
      <c r="AF853" s="147"/>
      <c r="AG853" s="147" t="s">
        <v>288</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3" x14ac:dyDescent="0.2">
      <c r="A854" s="154"/>
      <c r="B854" s="155"/>
      <c r="C854" s="189" t="s">
        <v>1716</v>
      </c>
      <c r="D854" s="160"/>
      <c r="E854" s="161"/>
      <c r="F854" s="158"/>
      <c r="G854" s="158"/>
      <c r="H854" s="158"/>
      <c r="I854" s="158"/>
      <c r="J854" s="158"/>
      <c r="K854" s="158"/>
      <c r="L854" s="158"/>
      <c r="M854" s="158"/>
      <c r="N854" s="157"/>
      <c r="O854" s="157"/>
      <c r="P854" s="157"/>
      <c r="Q854" s="157"/>
      <c r="R854" s="158"/>
      <c r="S854" s="158"/>
      <c r="T854" s="158"/>
      <c r="U854" s="158"/>
      <c r="V854" s="158"/>
      <c r="W854" s="158"/>
      <c r="X854" s="158"/>
      <c r="Y854" s="158"/>
      <c r="Z854" s="147"/>
      <c r="AA854" s="147"/>
      <c r="AB854" s="147"/>
      <c r="AC854" s="147"/>
      <c r="AD854" s="147"/>
      <c r="AE854" s="147"/>
      <c r="AF854" s="147"/>
      <c r="AG854" s="147" t="s">
        <v>288</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3" x14ac:dyDescent="0.2">
      <c r="A855" s="154"/>
      <c r="B855" s="155"/>
      <c r="C855" s="189" t="s">
        <v>1717</v>
      </c>
      <c r="D855" s="160"/>
      <c r="E855" s="161">
        <v>0.154</v>
      </c>
      <c r="F855" s="158"/>
      <c r="G855" s="158"/>
      <c r="H855" s="158"/>
      <c r="I855" s="158"/>
      <c r="J855" s="158"/>
      <c r="K855" s="158"/>
      <c r="L855" s="158"/>
      <c r="M855" s="158"/>
      <c r="N855" s="157"/>
      <c r="O855" s="157"/>
      <c r="P855" s="157"/>
      <c r="Q855" s="157"/>
      <c r="R855" s="158"/>
      <c r="S855" s="158"/>
      <c r="T855" s="158"/>
      <c r="U855" s="158"/>
      <c r="V855" s="158"/>
      <c r="W855" s="158"/>
      <c r="X855" s="158"/>
      <c r="Y855" s="158"/>
      <c r="Z855" s="147"/>
      <c r="AA855" s="147"/>
      <c r="AB855" s="147"/>
      <c r="AC855" s="147"/>
      <c r="AD855" s="147"/>
      <c r="AE855" s="147"/>
      <c r="AF855" s="147"/>
      <c r="AG855" s="147" t="s">
        <v>288</v>
      </c>
      <c r="AH855" s="147">
        <v>5</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
      <c r="A856" s="154"/>
      <c r="B856" s="155"/>
      <c r="C856" s="189" t="s">
        <v>1718</v>
      </c>
      <c r="D856" s="160"/>
      <c r="E856" s="161">
        <v>10.144030000000001</v>
      </c>
      <c r="F856" s="158"/>
      <c r="G856" s="158"/>
      <c r="H856" s="158"/>
      <c r="I856" s="158"/>
      <c r="J856" s="158"/>
      <c r="K856" s="158"/>
      <c r="L856" s="158"/>
      <c r="M856" s="158"/>
      <c r="N856" s="157"/>
      <c r="O856" s="157"/>
      <c r="P856" s="157"/>
      <c r="Q856" s="157"/>
      <c r="R856" s="158"/>
      <c r="S856" s="158"/>
      <c r="T856" s="158"/>
      <c r="U856" s="158"/>
      <c r="V856" s="158"/>
      <c r="W856" s="158"/>
      <c r="X856" s="158"/>
      <c r="Y856" s="158"/>
      <c r="Z856" s="147"/>
      <c r="AA856" s="147"/>
      <c r="AB856" s="147"/>
      <c r="AC856" s="147"/>
      <c r="AD856" s="147"/>
      <c r="AE856" s="147"/>
      <c r="AF856" s="147"/>
      <c r="AG856" s="147" t="s">
        <v>288</v>
      </c>
      <c r="AH856" s="147">
        <v>5</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3" x14ac:dyDescent="0.2">
      <c r="A857" s="154"/>
      <c r="B857" s="155"/>
      <c r="C857" s="189" t="s">
        <v>1719</v>
      </c>
      <c r="D857" s="160"/>
      <c r="E857" s="161">
        <v>1.5851200000000001</v>
      </c>
      <c r="F857" s="158"/>
      <c r="G857" s="158"/>
      <c r="H857" s="158"/>
      <c r="I857" s="158"/>
      <c r="J857" s="158"/>
      <c r="K857" s="158"/>
      <c r="L857" s="158"/>
      <c r="M857" s="158"/>
      <c r="N857" s="157"/>
      <c r="O857" s="157"/>
      <c r="P857" s="157"/>
      <c r="Q857" s="157"/>
      <c r="R857" s="158"/>
      <c r="S857" s="158"/>
      <c r="T857" s="158"/>
      <c r="U857" s="158"/>
      <c r="V857" s="158"/>
      <c r="W857" s="158"/>
      <c r="X857" s="158"/>
      <c r="Y857" s="158"/>
      <c r="Z857" s="147"/>
      <c r="AA857" s="147"/>
      <c r="AB857" s="147"/>
      <c r="AC857" s="147"/>
      <c r="AD857" s="147"/>
      <c r="AE857" s="147"/>
      <c r="AF857" s="147"/>
      <c r="AG857" s="147" t="s">
        <v>288</v>
      </c>
      <c r="AH857" s="147">
        <v>5</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3" x14ac:dyDescent="0.2">
      <c r="A858" s="154"/>
      <c r="B858" s="155"/>
      <c r="C858" s="189" t="s">
        <v>1720</v>
      </c>
      <c r="D858" s="160"/>
      <c r="E858" s="161">
        <v>14.276590000000001</v>
      </c>
      <c r="F858" s="158"/>
      <c r="G858" s="158"/>
      <c r="H858" s="158"/>
      <c r="I858" s="158"/>
      <c r="J858" s="158"/>
      <c r="K858" s="158"/>
      <c r="L858" s="158"/>
      <c r="M858" s="158"/>
      <c r="N858" s="157"/>
      <c r="O858" s="157"/>
      <c r="P858" s="157"/>
      <c r="Q858" s="157"/>
      <c r="R858" s="158"/>
      <c r="S858" s="158"/>
      <c r="T858" s="158"/>
      <c r="U858" s="158"/>
      <c r="V858" s="158"/>
      <c r="W858" s="158"/>
      <c r="X858" s="158"/>
      <c r="Y858" s="158"/>
      <c r="Z858" s="147"/>
      <c r="AA858" s="147"/>
      <c r="AB858" s="147"/>
      <c r="AC858" s="147"/>
      <c r="AD858" s="147"/>
      <c r="AE858" s="147"/>
      <c r="AF858" s="147"/>
      <c r="AG858" s="147" t="s">
        <v>288</v>
      </c>
      <c r="AH858" s="147">
        <v>5</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3" x14ac:dyDescent="0.2">
      <c r="A859" s="154"/>
      <c r="B859" s="155"/>
      <c r="C859" s="189" t="s">
        <v>1721</v>
      </c>
      <c r="D859" s="160"/>
      <c r="E859" s="161">
        <v>97.280929999999998</v>
      </c>
      <c r="F859" s="158"/>
      <c r="G859" s="158"/>
      <c r="H859" s="158"/>
      <c r="I859" s="158"/>
      <c r="J859" s="158"/>
      <c r="K859" s="158"/>
      <c r="L859" s="158"/>
      <c r="M859" s="158"/>
      <c r="N859" s="157"/>
      <c r="O859" s="157"/>
      <c r="P859" s="157"/>
      <c r="Q859" s="157"/>
      <c r="R859" s="158"/>
      <c r="S859" s="158"/>
      <c r="T859" s="158"/>
      <c r="U859" s="158"/>
      <c r="V859" s="158"/>
      <c r="W859" s="158"/>
      <c r="X859" s="158"/>
      <c r="Y859" s="158"/>
      <c r="Z859" s="147"/>
      <c r="AA859" s="147"/>
      <c r="AB859" s="147"/>
      <c r="AC859" s="147"/>
      <c r="AD859" s="147"/>
      <c r="AE859" s="147"/>
      <c r="AF859" s="147"/>
      <c r="AG859" s="147" t="s">
        <v>288</v>
      </c>
      <c r="AH859" s="147">
        <v>5</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3" x14ac:dyDescent="0.2">
      <c r="A860" s="154"/>
      <c r="B860" s="155"/>
      <c r="C860" s="189" t="s">
        <v>1722</v>
      </c>
      <c r="D860" s="160"/>
      <c r="E860" s="161">
        <v>1.3079000000000001</v>
      </c>
      <c r="F860" s="158"/>
      <c r="G860" s="158"/>
      <c r="H860" s="158"/>
      <c r="I860" s="158"/>
      <c r="J860" s="158"/>
      <c r="K860" s="158"/>
      <c r="L860" s="158"/>
      <c r="M860" s="158"/>
      <c r="N860" s="157"/>
      <c r="O860" s="157"/>
      <c r="P860" s="157"/>
      <c r="Q860" s="157"/>
      <c r="R860" s="158"/>
      <c r="S860" s="158"/>
      <c r="T860" s="158"/>
      <c r="U860" s="158"/>
      <c r="V860" s="158"/>
      <c r="W860" s="158"/>
      <c r="X860" s="158"/>
      <c r="Y860" s="158"/>
      <c r="Z860" s="147"/>
      <c r="AA860" s="147"/>
      <c r="AB860" s="147"/>
      <c r="AC860" s="147"/>
      <c r="AD860" s="147"/>
      <c r="AE860" s="147"/>
      <c r="AF860" s="147"/>
      <c r="AG860" s="147" t="s">
        <v>288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
      <c r="A861" s="154"/>
      <c r="B861" s="155"/>
      <c r="C861" s="189" t="s">
        <v>1723</v>
      </c>
      <c r="D861" s="160"/>
      <c r="E861" s="161">
        <v>0.77659999999999996</v>
      </c>
      <c r="F861" s="158"/>
      <c r="G861" s="158"/>
      <c r="H861" s="158"/>
      <c r="I861" s="158"/>
      <c r="J861" s="158"/>
      <c r="K861" s="158"/>
      <c r="L861" s="158"/>
      <c r="M861" s="158"/>
      <c r="N861" s="157"/>
      <c r="O861" s="157"/>
      <c r="P861" s="157"/>
      <c r="Q861" s="157"/>
      <c r="R861" s="158"/>
      <c r="S861" s="158"/>
      <c r="T861" s="158"/>
      <c r="U861" s="158"/>
      <c r="V861" s="158"/>
      <c r="W861" s="158"/>
      <c r="X861" s="158"/>
      <c r="Y861" s="158"/>
      <c r="Z861" s="147"/>
      <c r="AA861" s="147"/>
      <c r="AB861" s="147"/>
      <c r="AC861" s="147"/>
      <c r="AD861" s="147"/>
      <c r="AE861" s="147"/>
      <c r="AF861" s="147"/>
      <c r="AG861" s="147" t="s">
        <v>288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
      <c r="A862" s="154"/>
      <c r="B862" s="155"/>
      <c r="C862" s="189" t="s">
        <v>1724</v>
      </c>
      <c r="D862" s="160"/>
      <c r="E862" s="161">
        <v>0.54339999999999999</v>
      </c>
      <c r="F862" s="158"/>
      <c r="G862" s="158"/>
      <c r="H862" s="158"/>
      <c r="I862" s="158"/>
      <c r="J862" s="158"/>
      <c r="K862" s="158"/>
      <c r="L862" s="158"/>
      <c r="M862" s="158"/>
      <c r="N862" s="157"/>
      <c r="O862" s="157"/>
      <c r="P862" s="157"/>
      <c r="Q862" s="157"/>
      <c r="R862" s="158"/>
      <c r="S862" s="158"/>
      <c r="T862" s="158"/>
      <c r="U862" s="158"/>
      <c r="V862" s="158"/>
      <c r="W862" s="158"/>
      <c r="X862" s="158"/>
      <c r="Y862" s="158"/>
      <c r="Z862" s="147"/>
      <c r="AA862" s="147"/>
      <c r="AB862" s="147"/>
      <c r="AC862" s="147"/>
      <c r="AD862" s="147"/>
      <c r="AE862" s="147"/>
      <c r="AF862" s="147"/>
      <c r="AG862" s="147" t="s">
        <v>288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
      <c r="A863" s="154"/>
      <c r="B863" s="155"/>
      <c r="C863" s="189" t="s">
        <v>1725</v>
      </c>
      <c r="D863" s="160"/>
      <c r="E863" s="161">
        <v>0.41860000000000003</v>
      </c>
      <c r="F863" s="158"/>
      <c r="G863" s="158"/>
      <c r="H863" s="158"/>
      <c r="I863" s="158"/>
      <c r="J863" s="158"/>
      <c r="K863" s="158"/>
      <c r="L863" s="158"/>
      <c r="M863" s="158"/>
      <c r="N863" s="157"/>
      <c r="O863" s="157"/>
      <c r="P863" s="157"/>
      <c r="Q863" s="157"/>
      <c r="R863" s="158"/>
      <c r="S863" s="158"/>
      <c r="T863" s="158"/>
      <c r="U863" s="158"/>
      <c r="V863" s="158"/>
      <c r="W863" s="158"/>
      <c r="X863" s="158"/>
      <c r="Y863" s="158"/>
      <c r="Z863" s="147"/>
      <c r="AA863" s="147"/>
      <c r="AB863" s="147"/>
      <c r="AC863" s="147"/>
      <c r="AD863" s="147"/>
      <c r="AE863" s="147"/>
      <c r="AF863" s="147"/>
      <c r="AG863" s="147" t="s">
        <v>288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
      <c r="A864" s="154"/>
      <c r="B864" s="155"/>
      <c r="C864" s="189" t="s">
        <v>1726</v>
      </c>
      <c r="D864" s="160"/>
      <c r="E864" s="161">
        <v>1.2672000000000001</v>
      </c>
      <c r="F864" s="158"/>
      <c r="G864" s="158"/>
      <c r="H864" s="158"/>
      <c r="I864" s="158"/>
      <c r="J864" s="158"/>
      <c r="K864" s="158"/>
      <c r="L864" s="158"/>
      <c r="M864" s="158"/>
      <c r="N864" s="157"/>
      <c r="O864" s="157"/>
      <c r="P864" s="157"/>
      <c r="Q864" s="157"/>
      <c r="R864" s="158"/>
      <c r="S864" s="158"/>
      <c r="T864" s="158"/>
      <c r="U864" s="158"/>
      <c r="V864" s="158"/>
      <c r="W864" s="158"/>
      <c r="X864" s="158"/>
      <c r="Y864" s="158"/>
      <c r="Z864" s="147"/>
      <c r="AA864" s="147"/>
      <c r="AB864" s="147"/>
      <c r="AC864" s="147"/>
      <c r="AD864" s="147"/>
      <c r="AE864" s="147"/>
      <c r="AF864" s="147"/>
      <c r="AG864" s="147" t="s">
        <v>288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72">
        <v>115</v>
      </c>
      <c r="B865" s="173" t="s">
        <v>1727</v>
      </c>
      <c r="C865" s="188" t="s">
        <v>1728</v>
      </c>
      <c r="D865" s="174" t="s">
        <v>279</v>
      </c>
      <c r="E865" s="175">
        <v>1378.1676500000001</v>
      </c>
      <c r="F865" s="176"/>
      <c r="G865" s="177">
        <f>ROUND(E865*F865,2)</f>
        <v>0</v>
      </c>
      <c r="H865" s="176"/>
      <c r="I865" s="177">
        <f>ROUND(E865*H865,2)</f>
        <v>0</v>
      </c>
      <c r="J865" s="176"/>
      <c r="K865" s="177">
        <f>ROUND(E865*J865,2)</f>
        <v>0</v>
      </c>
      <c r="L865" s="177">
        <v>21</v>
      </c>
      <c r="M865" s="177">
        <f>G865*(1+L865/100)</f>
        <v>0</v>
      </c>
      <c r="N865" s="175">
        <v>8.0000000000000007E-5</v>
      </c>
      <c r="O865" s="175">
        <f>ROUND(E865*N865,2)</f>
        <v>0.11</v>
      </c>
      <c r="P865" s="175">
        <v>0</v>
      </c>
      <c r="Q865" s="175">
        <f>ROUND(E865*P865,2)</f>
        <v>0</v>
      </c>
      <c r="R865" s="177" t="s">
        <v>1012</v>
      </c>
      <c r="S865" s="177" t="s">
        <v>281</v>
      </c>
      <c r="T865" s="178" t="s">
        <v>281</v>
      </c>
      <c r="U865" s="158">
        <v>0</v>
      </c>
      <c r="V865" s="158">
        <f>ROUND(E865*U865,2)</f>
        <v>0</v>
      </c>
      <c r="W865" s="158"/>
      <c r="X865" s="158" t="s">
        <v>282</v>
      </c>
      <c r="Y865" s="158" t="s">
        <v>283</v>
      </c>
      <c r="Z865" s="147"/>
      <c r="AA865" s="147"/>
      <c r="AB865" s="147"/>
      <c r="AC865" s="147"/>
      <c r="AD865" s="147"/>
      <c r="AE865" s="147"/>
      <c r="AF865" s="147"/>
      <c r="AG865" s="147" t="s">
        <v>284</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2" x14ac:dyDescent="0.2">
      <c r="A866" s="154"/>
      <c r="B866" s="155"/>
      <c r="C866" s="259" t="s">
        <v>1729</v>
      </c>
      <c r="D866" s="260"/>
      <c r="E866" s="260"/>
      <c r="F866" s="260"/>
      <c r="G866" s="260"/>
      <c r="H866" s="158"/>
      <c r="I866" s="158"/>
      <c r="J866" s="158"/>
      <c r="K866" s="158"/>
      <c r="L866" s="158"/>
      <c r="M866" s="158"/>
      <c r="N866" s="157"/>
      <c r="O866" s="157"/>
      <c r="P866" s="157"/>
      <c r="Q866" s="157"/>
      <c r="R866" s="158"/>
      <c r="S866" s="158"/>
      <c r="T866" s="158"/>
      <c r="U866" s="158"/>
      <c r="V866" s="158"/>
      <c r="W866" s="158"/>
      <c r="X866" s="158"/>
      <c r="Y866" s="158"/>
      <c r="Z866" s="147"/>
      <c r="AA866" s="147"/>
      <c r="AB866" s="147"/>
      <c r="AC866" s="147"/>
      <c r="AD866" s="147"/>
      <c r="AE866" s="147"/>
      <c r="AF866" s="147"/>
      <c r="AG866" s="147" t="s">
        <v>286</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79" t="str">
        <f>C866</f>
        <v>omítka vápenocementová, strojně nebo ručně nanášená v podlaží i ve schodišti na jakýkoliv druh podkladu, kompletní souvrství</v>
      </c>
      <c r="BB866" s="147"/>
      <c r="BC866" s="147"/>
      <c r="BD866" s="147"/>
      <c r="BE866" s="147"/>
      <c r="BF866" s="147"/>
      <c r="BG866" s="147"/>
      <c r="BH866" s="147"/>
    </row>
    <row r="867" spans="1:60" outlineLevel="2" x14ac:dyDescent="0.2">
      <c r="A867" s="154"/>
      <c r="B867" s="155"/>
      <c r="C867" s="189" t="s">
        <v>1730</v>
      </c>
      <c r="D867" s="160"/>
      <c r="E867" s="161"/>
      <c r="F867" s="158"/>
      <c r="G867" s="158"/>
      <c r="H867" s="158"/>
      <c r="I867" s="158"/>
      <c r="J867" s="158"/>
      <c r="K867" s="158"/>
      <c r="L867" s="158"/>
      <c r="M867" s="158"/>
      <c r="N867" s="157"/>
      <c r="O867" s="157"/>
      <c r="P867" s="157"/>
      <c r="Q867" s="157"/>
      <c r="R867" s="158"/>
      <c r="S867" s="158"/>
      <c r="T867" s="158"/>
      <c r="U867" s="158"/>
      <c r="V867" s="158"/>
      <c r="W867" s="158"/>
      <c r="X867" s="158"/>
      <c r="Y867" s="158"/>
      <c r="Z867" s="147"/>
      <c r="AA867" s="147"/>
      <c r="AB867" s="147"/>
      <c r="AC867" s="147"/>
      <c r="AD867" s="147"/>
      <c r="AE867" s="147"/>
      <c r="AF867" s="147"/>
      <c r="AG867" s="147" t="s">
        <v>288</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3" x14ac:dyDescent="0.2">
      <c r="A868" s="154"/>
      <c r="B868" s="155"/>
      <c r="C868" s="189" t="s">
        <v>1280</v>
      </c>
      <c r="D868" s="160"/>
      <c r="E868" s="161">
        <v>143.761</v>
      </c>
      <c r="F868" s="158"/>
      <c r="G868" s="158"/>
      <c r="H868" s="158"/>
      <c r="I868" s="158"/>
      <c r="J868" s="158"/>
      <c r="K868" s="158"/>
      <c r="L868" s="158"/>
      <c r="M868" s="158"/>
      <c r="N868" s="157"/>
      <c r="O868" s="157"/>
      <c r="P868" s="157"/>
      <c r="Q868" s="157"/>
      <c r="R868" s="158"/>
      <c r="S868" s="158"/>
      <c r="T868" s="158"/>
      <c r="U868" s="158"/>
      <c r="V868" s="158"/>
      <c r="W868" s="158"/>
      <c r="X868" s="158"/>
      <c r="Y868" s="158"/>
      <c r="Z868" s="147"/>
      <c r="AA868" s="147"/>
      <c r="AB868" s="147"/>
      <c r="AC868" s="147"/>
      <c r="AD868" s="147"/>
      <c r="AE868" s="147"/>
      <c r="AF868" s="147"/>
      <c r="AG868" s="147" t="s">
        <v>288</v>
      </c>
      <c r="AH868" s="147">
        <v>5</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3" x14ac:dyDescent="0.2">
      <c r="A869" s="154"/>
      <c r="B869" s="155"/>
      <c r="C869" s="189" t="s">
        <v>1621</v>
      </c>
      <c r="D869" s="160"/>
      <c r="E869" s="161">
        <v>1.54</v>
      </c>
      <c r="F869" s="158"/>
      <c r="G869" s="158"/>
      <c r="H869" s="158"/>
      <c r="I869" s="158"/>
      <c r="J869" s="158"/>
      <c r="K869" s="158"/>
      <c r="L869" s="158"/>
      <c r="M869" s="158"/>
      <c r="N869" s="157"/>
      <c r="O869" s="157"/>
      <c r="P869" s="157"/>
      <c r="Q869" s="157"/>
      <c r="R869" s="158"/>
      <c r="S869" s="158"/>
      <c r="T869" s="158"/>
      <c r="U869" s="158"/>
      <c r="V869" s="158"/>
      <c r="W869" s="158"/>
      <c r="X869" s="158"/>
      <c r="Y869" s="158"/>
      <c r="Z869" s="147"/>
      <c r="AA869" s="147"/>
      <c r="AB869" s="147"/>
      <c r="AC869" s="147"/>
      <c r="AD869" s="147"/>
      <c r="AE869" s="147"/>
      <c r="AF869" s="147"/>
      <c r="AG869" s="147" t="s">
        <v>288</v>
      </c>
      <c r="AH869" s="147">
        <v>5</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3" x14ac:dyDescent="0.2">
      <c r="A870" s="154"/>
      <c r="B870" s="155"/>
      <c r="C870" s="189" t="s">
        <v>1625</v>
      </c>
      <c r="D870" s="160"/>
      <c r="E870" s="161">
        <v>101.44029999999999</v>
      </c>
      <c r="F870" s="158"/>
      <c r="G870" s="158"/>
      <c r="H870" s="158"/>
      <c r="I870" s="158"/>
      <c r="J870" s="158"/>
      <c r="K870" s="158"/>
      <c r="L870" s="158"/>
      <c r="M870" s="158"/>
      <c r="N870" s="157"/>
      <c r="O870" s="157"/>
      <c r="P870" s="157"/>
      <c r="Q870" s="157"/>
      <c r="R870" s="158"/>
      <c r="S870" s="158"/>
      <c r="T870" s="158"/>
      <c r="U870" s="158"/>
      <c r="V870" s="158"/>
      <c r="W870" s="158"/>
      <c r="X870" s="158"/>
      <c r="Y870" s="158"/>
      <c r="Z870" s="147"/>
      <c r="AA870" s="147"/>
      <c r="AB870" s="147"/>
      <c r="AC870" s="147"/>
      <c r="AD870" s="147"/>
      <c r="AE870" s="147"/>
      <c r="AF870" s="147"/>
      <c r="AG870" s="147" t="s">
        <v>288</v>
      </c>
      <c r="AH870" s="147">
        <v>5</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3" x14ac:dyDescent="0.2">
      <c r="A871" s="154"/>
      <c r="B871" s="155"/>
      <c r="C871" s="189" t="s">
        <v>1626</v>
      </c>
      <c r="D871" s="160"/>
      <c r="E871" s="161">
        <v>15.8512</v>
      </c>
      <c r="F871" s="158"/>
      <c r="G871" s="158"/>
      <c r="H871" s="158"/>
      <c r="I871" s="158"/>
      <c r="J871" s="158"/>
      <c r="K871" s="158"/>
      <c r="L871" s="158"/>
      <c r="M871" s="158"/>
      <c r="N871" s="157"/>
      <c r="O871" s="157"/>
      <c r="P871" s="157"/>
      <c r="Q871" s="157"/>
      <c r="R871" s="158"/>
      <c r="S871" s="158"/>
      <c r="T871" s="158"/>
      <c r="U871" s="158"/>
      <c r="V871" s="158"/>
      <c r="W871" s="158"/>
      <c r="X871" s="158"/>
      <c r="Y871" s="158"/>
      <c r="Z871" s="147"/>
      <c r="AA871" s="147"/>
      <c r="AB871" s="147"/>
      <c r="AC871" s="147"/>
      <c r="AD871" s="147"/>
      <c r="AE871" s="147"/>
      <c r="AF871" s="147"/>
      <c r="AG871" s="147" t="s">
        <v>288</v>
      </c>
      <c r="AH871" s="147">
        <v>5</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
      <c r="A872" s="154"/>
      <c r="B872" s="155"/>
      <c r="C872" s="189" t="s">
        <v>1627</v>
      </c>
      <c r="D872" s="160"/>
      <c r="E872" s="161">
        <v>142.76589999999999</v>
      </c>
      <c r="F872" s="158"/>
      <c r="G872" s="158"/>
      <c r="H872" s="158"/>
      <c r="I872" s="158"/>
      <c r="J872" s="158"/>
      <c r="K872" s="158"/>
      <c r="L872" s="158"/>
      <c r="M872" s="158"/>
      <c r="N872" s="157"/>
      <c r="O872" s="157"/>
      <c r="P872" s="157"/>
      <c r="Q872" s="157"/>
      <c r="R872" s="158"/>
      <c r="S872" s="158"/>
      <c r="T872" s="158"/>
      <c r="U872" s="158"/>
      <c r="V872" s="158"/>
      <c r="W872" s="158"/>
      <c r="X872" s="158"/>
      <c r="Y872" s="158"/>
      <c r="Z872" s="147"/>
      <c r="AA872" s="147"/>
      <c r="AB872" s="147"/>
      <c r="AC872" s="147"/>
      <c r="AD872" s="147"/>
      <c r="AE872" s="147"/>
      <c r="AF872" s="147"/>
      <c r="AG872" s="147" t="s">
        <v>288</v>
      </c>
      <c r="AH872" s="147">
        <v>5</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3" x14ac:dyDescent="0.2">
      <c r="A873" s="154"/>
      <c r="B873" s="155"/>
      <c r="C873" s="189" t="s">
        <v>1628</v>
      </c>
      <c r="D873" s="160"/>
      <c r="E873" s="161">
        <v>972.80925000000002</v>
      </c>
      <c r="F873" s="158"/>
      <c r="G873" s="158"/>
      <c r="H873" s="158"/>
      <c r="I873" s="158"/>
      <c r="J873" s="158"/>
      <c r="K873" s="158"/>
      <c r="L873" s="158"/>
      <c r="M873" s="158"/>
      <c r="N873" s="157"/>
      <c r="O873" s="157"/>
      <c r="P873" s="157"/>
      <c r="Q873" s="157"/>
      <c r="R873" s="158"/>
      <c r="S873" s="158"/>
      <c r="T873" s="158"/>
      <c r="U873" s="158"/>
      <c r="V873" s="158"/>
      <c r="W873" s="158"/>
      <c r="X873" s="158"/>
      <c r="Y873" s="158"/>
      <c r="Z873" s="147"/>
      <c r="AA873" s="147"/>
      <c r="AB873" s="147"/>
      <c r="AC873" s="147"/>
      <c r="AD873" s="147"/>
      <c r="AE873" s="147"/>
      <c r="AF873" s="147"/>
      <c r="AG873" s="147" t="s">
        <v>288</v>
      </c>
      <c r="AH873" s="147">
        <v>5</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ht="22.5" outlineLevel="1" x14ac:dyDescent="0.2">
      <c r="A874" s="172">
        <v>116</v>
      </c>
      <c r="B874" s="173" t="s">
        <v>1731</v>
      </c>
      <c r="C874" s="188" t="s">
        <v>1732</v>
      </c>
      <c r="D874" s="174" t="s">
        <v>279</v>
      </c>
      <c r="E874" s="175">
        <v>972.80925000000002</v>
      </c>
      <c r="F874" s="176"/>
      <c r="G874" s="177">
        <f>ROUND(E874*F874,2)</f>
        <v>0</v>
      </c>
      <c r="H874" s="176"/>
      <c r="I874" s="177">
        <f>ROUND(E874*H874,2)</f>
        <v>0</v>
      </c>
      <c r="J874" s="176"/>
      <c r="K874" s="177">
        <f>ROUND(E874*J874,2)</f>
        <v>0</v>
      </c>
      <c r="L874" s="177">
        <v>21</v>
      </c>
      <c r="M874" s="177">
        <f>G874*(1+L874/100)</f>
        <v>0</v>
      </c>
      <c r="N874" s="175">
        <v>3.2030000000000003E-2</v>
      </c>
      <c r="O874" s="175">
        <f>ROUND(E874*N874,2)</f>
        <v>31.16</v>
      </c>
      <c r="P874" s="175">
        <v>0</v>
      </c>
      <c r="Q874" s="175">
        <f>ROUND(E874*P874,2)</f>
        <v>0</v>
      </c>
      <c r="R874" s="177" t="s">
        <v>1012</v>
      </c>
      <c r="S874" s="177" t="s">
        <v>281</v>
      </c>
      <c r="T874" s="178" t="s">
        <v>281</v>
      </c>
      <c r="U874" s="158">
        <v>0.81599999999999995</v>
      </c>
      <c r="V874" s="158">
        <f>ROUND(E874*U874,2)</f>
        <v>793.81</v>
      </c>
      <c r="W874" s="158"/>
      <c r="X874" s="158" t="s">
        <v>282</v>
      </c>
      <c r="Y874" s="158" t="s">
        <v>283</v>
      </c>
      <c r="Z874" s="147"/>
      <c r="AA874" s="147"/>
      <c r="AB874" s="147"/>
      <c r="AC874" s="147"/>
      <c r="AD874" s="147"/>
      <c r="AE874" s="147"/>
      <c r="AF874" s="147"/>
      <c r="AG874" s="147" t="s">
        <v>284</v>
      </c>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2" x14ac:dyDescent="0.2">
      <c r="A875" s="154"/>
      <c r="B875" s="155"/>
      <c r="C875" s="259" t="s">
        <v>1650</v>
      </c>
      <c r="D875" s="260"/>
      <c r="E875" s="260"/>
      <c r="F875" s="260"/>
      <c r="G875" s="260"/>
      <c r="H875" s="158"/>
      <c r="I875" s="158"/>
      <c r="J875" s="158"/>
      <c r="K875" s="158"/>
      <c r="L875" s="158"/>
      <c r="M875" s="158"/>
      <c r="N875" s="157"/>
      <c r="O875" s="157"/>
      <c r="P875" s="157"/>
      <c r="Q875" s="157"/>
      <c r="R875" s="158"/>
      <c r="S875" s="158"/>
      <c r="T875" s="158"/>
      <c r="U875" s="158"/>
      <c r="V875" s="158"/>
      <c r="W875" s="158"/>
      <c r="X875" s="158"/>
      <c r="Y875" s="158"/>
      <c r="Z875" s="147"/>
      <c r="AA875" s="147"/>
      <c r="AB875" s="147"/>
      <c r="AC875" s="147"/>
      <c r="AD875" s="147"/>
      <c r="AE875" s="147"/>
      <c r="AF875" s="147"/>
      <c r="AG875" s="147" t="s">
        <v>286</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2" x14ac:dyDescent="0.2">
      <c r="A876" s="154"/>
      <c r="B876" s="155"/>
      <c r="C876" s="189" t="s">
        <v>1733</v>
      </c>
      <c r="D876" s="160"/>
      <c r="E876" s="161"/>
      <c r="F876" s="158"/>
      <c r="G876" s="158"/>
      <c r="H876" s="158"/>
      <c r="I876" s="158"/>
      <c r="J876" s="158"/>
      <c r="K876" s="158"/>
      <c r="L876" s="158"/>
      <c r="M876" s="158"/>
      <c r="N876" s="157"/>
      <c r="O876" s="157"/>
      <c r="P876" s="157"/>
      <c r="Q876" s="157"/>
      <c r="R876" s="158"/>
      <c r="S876" s="158"/>
      <c r="T876" s="158"/>
      <c r="U876" s="158"/>
      <c r="V876" s="158"/>
      <c r="W876" s="158"/>
      <c r="X876" s="158"/>
      <c r="Y876" s="158"/>
      <c r="Z876" s="147"/>
      <c r="AA876" s="147"/>
      <c r="AB876" s="147"/>
      <c r="AC876" s="147"/>
      <c r="AD876" s="147"/>
      <c r="AE876" s="147"/>
      <c r="AF876" s="147"/>
      <c r="AG876" s="147" t="s">
        <v>288</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3" x14ac:dyDescent="0.2">
      <c r="A877" s="154"/>
      <c r="B877" s="155"/>
      <c r="C877" s="189" t="s">
        <v>1662</v>
      </c>
      <c r="D877" s="160"/>
      <c r="E877" s="161"/>
      <c r="F877" s="158"/>
      <c r="G877" s="158"/>
      <c r="H877" s="158"/>
      <c r="I877" s="158"/>
      <c r="J877" s="158"/>
      <c r="K877" s="158"/>
      <c r="L877" s="158"/>
      <c r="M877" s="158"/>
      <c r="N877" s="157"/>
      <c r="O877" s="157"/>
      <c r="P877" s="157"/>
      <c r="Q877" s="157"/>
      <c r="R877" s="158"/>
      <c r="S877" s="158"/>
      <c r="T877" s="158"/>
      <c r="U877" s="158"/>
      <c r="V877" s="158"/>
      <c r="W877" s="158"/>
      <c r="X877" s="158"/>
      <c r="Y877" s="158"/>
      <c r="Z877" s="147"/>
      <c r="AA877" s="147"/>
      <c r="AB877" s="147"/>
      <c r="AC877" s="147"/>
      <c r="AD877" s="147"/>
      <c r="AE877" s="147"/>
      <c r="AF877" s="147"/>
      <c r="AG877" s="147" t="s">
        <v>288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
      <c r="A878" s="154"/>
      <c r="B878" s="155"/>
      <c r="C878" s="189" t="s">
        <v>678</v>
      </c>
      <c r="D878" s="160"/>
      <c r="E878" s="161">
        <v>14.6012</v>
      </c>
      <c r="F878" s="158"/>
      <c r="G878" s="158"/>
      <c r="H878" s="158"/>
      <c r="I878" s="158"/>
      <c r="J878" s="158"/>
      <c r="K878" s="158"/>
      <c r="L878" s="158"/>
      <c r="M878" s="158"/>
      <c r="N878" s="157"/>
      <c r="O878" s="157"/>
      <c r="P878" s="157"/>
      <c r="Q878" s="157"/>
      <c r="R878" s="158"/>
      <c r="S878" s="158"/>
      <c r="T878" s="158"/>
      <c r="U878" s="158"/>
      <c r="V878" s="158"/>
      <c r="W878" s="158"/>
      <c r="X878" s="158"/>
      <c r="Y878" s="158"/>
      <c r="Z878" s="147"/>
      <c r="AA878" s="147"/>
      <c r="AB878" s="147"/>
      <c r="AC878" s="147"/>
      <c r="AD878" s="147"/>
      <c r="AE878" s="147"/>
      <c r="AF878" s="147"/>
      <c r="AG878" s="147" t="s">
        <v>288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3" x14ac:dyDescent="0.2">
      <c r="A879" s="154"/>
      <c r="B879" s="155"/>
      <c r="C879" s="189" t="s">
        <v>1734</v>
      </c>
      <c r="D879" s="160"/>
      <c r="E879" s="161">
        <v>36.441699999999997</v>
      </c>
      <c r="F879" s="158"/>
      <c r="G879" s="158"/>
      <c r="H879" s="158"/>
      <c r="I879" s="158"/>
      <c r="J879" s="158"/>
      <c r="K879" s="158"/>
      <c r="L879" s="158"/>
      <c r="M879" s="158"/>
      <c r="N879" s="157"/>
      <c r="O879" s="157"/>
      <c r="P879" s="157"/>
      <c r="Q879" s="157"/>
      <c r="R879" s="158"/>
      <c r="S879" s="158"/>
      <c r="T879" s="158"/>
      <c r="U879" s="158"/>
      <c r="V879" s="158"/>
      <c r="W879" s="158"/>
      <c r="X879" s="158"/>
      <c r="Y879" s="158"/>
      <c r="Z879" s="147"/>
      <c r="AA879" s="147"/>
      <c r="AB879" s="147"/>
      <c r="AC879" s="147"/>
      <c r="AD879" s="147"/>
      <c r="AE879" s="147"/>
      <c r="AF879" s="147"/>
      <c r="AG879" s="147" t="s">
        <v>288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3" x14ac:dyDescent="0.2">
      <c r="A880" s="154"/>
      <c r="B880" s="155"/>
      <c r="C880" s="189" t="s">
        <v>1735</v>
      </c>
      <c r="D880" s="160"/>
      <c r="E880" s="161">
        <v>33.987499999999997</v>
      </c>
      <c r="F880" s="158"/>
      <c r="G880" s="158"/>
      <c r="H880" s="158"/>
      <c r="I880" s="158"/>
      <c r="J880" s="158"/>
      <c r="K880" s="158"/>
      <c r="L880" s="158"/>
      <c r="M880" s="158"/>
      <c r="N880" s="157"/>
      <c r="O880" s="157"/>
      <c r="P880" s="157"/>
      <c r="Q880" s="157"/>
      <c r="R880" s="158"/>
      <c r="S880" s="158"/>
      <c r="T880" s="158"/>
      <c r="U880" s="158"/>
      <c r="V880" s="158"/>
      <c r="W880" s="158"/>
      <c r="X880" s="158"/>
      <c r="Y880" s="158"/>
      <c r="Z880" s="147"/>
      <c r="AA880" s="147"/>
      <c r="AB880" s="147"/>
      <c r="AC880" s="147"/>
      <c r="AD880" s="147"/>
      <c r="AE880" s="147"/>
      <c r="AF880" s="147"/>
      <c r="AG880" s="147" t="s">
        <v>288</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3" x14ac:dyDescent="0.2">
      <c r="A881" s="154"/>
      <c r="B881" s="155"/>
      <c r="C881" s="189" t="s">
        <v>1736</v>
      </c>
      <c r="D881" s="160"/>
      <c r="E881" s="161">
        <v>68.391000000000005</v>
      </c>
      <c r="F881" s="158"/>
      <c r="G881" s="158"/>
      <c r="H881" s="158"/>
      <c r="I881" s="158"/>
      <c r="J881" s="158"/>
      <c r="K881" s="158"/>
      <c r="L881" s="158"/>
      <c r="M881" s="158"/>
      <c r="N881" s="157"/>
      <c r="O881" s="157"/>
      <c r="P881" s="157"/>
      <c r="Q881" s="157"/>
      <c r="R881" s="158"/>
      <c r="S881" s="158"/>
      <c r="T881" s="158"/>
      <c r="U881" s="158"/>
      <c r="V881" s="158"/>
      <c r="W881" s="158"/>
      <c r="X881" s="158"/>
      <c r="Y881" s="158"/>
      <c r="Z881" s="147"/>
      <c r="AA881" s="147"/>
      <c r="AB881" s="147"/>
      <c r="AC881" s="147"/>
      <c r="AD881" s="147"/>
      <c r="AE881" s="147"/>
      <c r="AF881" s="147"/>
      <c r="AG881" s="147" t="s">
        <v>288</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3" x14ac:dyDescent="0.2">
      <c r="A882" s="154"/>
      <c r="B882" s="155"/>
      <c r="C882" s="189" t="s">
        <v>1663</v>
      </c>
      <c r="D882" s="160"/>
      <c r="E882" s="161">
        <v>28.4038</v>
      </c>
      <c r="F882" s="158"/>
      <c r="G882" s="158"/>
      <c r="H882" s="158"/>
      <c r="I882" s="158"/>
      <c r="J882" s="158"/>
      <c r="K882" s="158"/>
      <c r="L882" s="158"/>
      <c r="M882" s="158"/>
      <c r="N882" s="157"/>
      <c r="O882" s="157"/>
      <c r="P882" s="157"/>
      <c r="Q882" s="157"/>
      <c r="R882" s="158"/>
      <c r="S882" s="158"/>
      <c r="T882" s="158"/>
      <c r="U882" s="158"/>
      <c r="V882" s="158"/>
      <c r="W882" s="158"/>
      <c r="X882" s="158"/>
      <c r="Y882" s="158"/>
      <c r="Z882" s="147"/>
      <c r="AA882" s="147"/>
      <c r="AB882" s="147"/>
      <c r="AC882" s="147"/>
      <c r="AD882" s="147"/>
      <c r="AE882" s="147"/>
      <c r="AF882" s="147"/>
      <c r="AG882" s="147" t="s">
        <v>288</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3" x14ac:dyDescent="0.2">
      <c r="A883" s="154"/>
      <c r="B883" s="155"/>
      <c r="C883" s="189" t="s">
        <v>1737</v>
      </c>
      <c r="D883" s="160"/>
      <c r="E883" s="161">
        <v>29.834350000000001</v>
      </c>
      <c r="F883" s="158"/>
      <c r="G883" s="158"/>
      <c r="H883" s="158"/>
      <c r="I883" s="158"/>
      <c r="J883" s="158"/>
      <c r="K883" s="158"/>
      <c r="L883" s="158"/>
      <c r="M883" s="158"/>
      <c r="N883" s="157"/>
      <c r="O883" s="157"/>
      <c r="P883" s="157"/>
      <c r="Q883" s="157"/>
      <c r="R883" s="158"/>
      <c r="S883" s="158"/>
      <c r="T883" s="158"/>
      <c r="U883" s="158"/>
      <c r="V883" s="158"/>
      <c r="W883" s="158"/>
      <c r="X883" s="158"/>
      <c r="Y883" s="158"/>
      <c r="Z883" s="147"/>
      <c r="AA883" s="147"/>
      <c r="AB883" s="147"/>
      <c r="AC883" s="147"/>
      <c r="AD883" s="147"/>
      <c r="AE883" s="147"/>
      <c r="AF883" s="147"/>
      <c r="AG883" s="147" t="s">
        <v>288</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3" x14ac:dyDescent="0.2">
      <c r="A884" s="154"/>
      <c r="B884" s="155"/>
      <c r="C884" s="189" t="s">
        <v>1738</v>
      </c>
      <c r="D884" s="160"/>
      <c r="E884" s="161">
        <v>44.809100000000001</v>
      </c>
      <c r="F884" s="158"/>
      <c r="G884" s="158"/>
      <c r="H884" s="158"/>
      <c r="I884" s="158"/>
      <c r="J884" s="158"/>
      <c r="K884" s="158"/>
      <c r="L884" s="158"/>
      <c r="M884" s="158"/>
      <c r="N884" s="157"/>
      <c r="O884" s="157"/>
      <c r="P884" s="157"/>
      <c r="Q884" s="157"/>
      <c r="R884" s="158"/>
      <c r="S884" s="158"/>
      <c r="T884" s="158"/>
      <c r="U884" s="158"/>
      <c r="V884" s="158"/>
      <c r="W884" s="158"/>
      <c r="X884" s="158"/>
      <c r="Y884" s="158"/>
      <c r="Z884" s="147"/>
      <c r="AA884" s="147"/>
      <c r="AB884" s="147"/>
      <c r="AC884" s="147"/>
      <c r="AD884" s="147"/>
      <c r="AE884" s="147"/>
      <c r="AF884" s="147"/>
      <c r="AG884" s="147" t="s">
        <v>288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3" x14ac:dyDescent="0.2">
      <c r="A885" s="154"/>
      <c r="B885" s="155"/>
      <c r="C885" s="189" t="s">
        <v>1664</v>
      </c>
      <c r="D885" s="160"/>
      <c r="E885" s="161">
        <v>25.26755</v>
      </c>
      <c r="F885" s="158"/>
      <c r="G885" s="158"/>
      <c r="H885" s="158"/>
      <c r="I885" s="158"/>
      <c r="J885" s="158"/>
      <c r="K885" s="158"/>
      <c r="L885" s="158"/>
      <c r="M885" s="158"/>
      <c r="N885" s="157"/>
      <c r="O885" s="157"/>
      <c r="P885" s="157"/>
      <c r="Q885" s="157"/>
      <c r="R885" s="158"/>
      <c r="S885" s="158"/>
      <c r="T885" s="158"/>
      <c r="U885" s="158"/>
      <c r="V885" s="158"/>
      <c r="W885" s="158"/>
      <c r="X885" s="158"/>
      <c r="Y885" s="158"/>
      <c r="Z885" s="147"/>
      <c r="AA885" s="147"/>
      <c r="AB885" s="147"/>
      <c r="AC885" s="147"/>
      <c r="AD885" s="147"/>
      <c r="AE885" s="147"/>
      <c r="AF885" s="147"/>
      <c r="AG885" s="147" t="s">
        <v>288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3" x14ac:dyDescent="0.2">
      <c r="A886" s="154"/>
      <c r="B886" s="155"/>
      <c r="C886" s="189" t="s">
        <v>1739</v>
      </c>
      <c r="D886" s="160"/>
      <c r="E886" s="161">
        <v>24.08315</v>
      </c>
      <c r="F886" s="158"/>
      <c r="G886" s="158"/>
      <c r="H886" s="158"/>
      <c r="I886" s="158"/>
      <c r="J886" s="158"/>
      <c r="K886" s="158"/>
      <c r="L886" s="158"/>
      <c r="M886" s="158"/>
      <c r="N886" s="157"/>
      <c r="O886" s="157"/>
      <c r="P886" s="157"/>
      <c r="Q886" s="157"/>
      <c r="R886" s="158"/>
      <c r="S886" s="158"/>
      <c r="T886" s="158"/>
      <c r="U886" s="158"/>
      <c r="V886" s="158"/>
      <c r="W886" s="158"/>
      <c r="X886" s="158"/>
      <c r="Y886" s="158"/>
      <c r="Z886" s="147"/>
      <c r="AA886" s="147"/>
      <c r="AB886" s="147"/>
      <c r="AC886" s="147"/>
      <c r="AD886" s="147"/>
      <c r="AE886" s="147"/>
      <c r="AF886" s="147"/>
      <c r="AG886" s="147" t="s">
        <v>288</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3" x14ac:dyDescent="0.2">
      <c r="A887" s="154"/>
      <c r="B887" s="155"/>
      <c r="C887" s="189" t="s">
        <v>1740</v>
      </c>
      <c r="D887" s="160"/>
      <c r="E887" s="161">
        <v>64.174250000000001</v>
      </c>
      <c r="F887" s="158"/>
      <c r="G887" s="158"/>
      <c r="H887" s="158"/>
      <c r="I887" s="158"/>
      <c r="J887" s="158"/>
      <c r="K887" s="158"/>
      <c r="L887" s="158"/>
      <c r="M887" s="158"/>
      <c r="N887" s="157"/>
      <c r="O887" s="157"/>
      <c r="P887" s="157"/>
      <c r="Q887" s="157"/>
      <c r="R887" s="158"/>
      <c r="S887" s="158"/>
      <c r="T887" s="158"/>
      <c r="U887" s="158"/>
      <c r="V887" s="158"/>
      <c r="W887" s="158"/>
      <c r="X887" s="158"/>
      <c r="Y887" s="158"/>
      <c r="Z887" s="147"/>
      <c r="AA887" s="147"/>
      <c r="AB887" s="147"/>
      <c r="AC887" s="147"/>
      <c r="AD887" s="147"/>
      <c r="AE887" s="147"/>
      <c r="AF887" s="147"/>
      <c r="AG887" s="147" t="s">
        <v>288</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3" x14ac:dyDescent="0.2">
      <c r="A888" s="154"/>
      <c r="B888" s="155"/>
      <c r="C888" s="189" t="s">
        <v>1741</v>
      </c>
      <c r="D888" s="160"/>
      <c r="E888" s="161">
        <v>29.398599999999998</v>
      </c>
      <c r="F888" s="158"/>
      <c r="G888" s="158"/>
      <c r="H888" s="158"/>
      <c r="I888" s="158"/>
      <c r="J888" s="158"/>
      <c r="K888" s="158"/>
      <c r="L888" s="158"/>
      <c r="M888" s="158"/>
      <c r="N888" s="157"/>
      <c r="O888" s="157"/>
      <c r="P888" s="157"/>
      <c r="Q888" s="157"/>
      <c r="R888" s="158"/>
      <c r="S888" s="158"/>
      <c r="T888" s="158"/>
      <c r="U888" s="158"/>
      <c r="V888" s="158"/>
      <c r="W888" s="158"/>
      <c r="X888" s="158"/>
      <c r="Y888" s="158"/>
      <c r="Z888" s="147"/>
      <c r="AA888" s="147"/>
      <c r="AB888" s="147"/>
      <c r="AC888" s="147"/>
      <c r="AD888" s="147"/>
      <c r="AE888" s="147"/>
      <c r="AF888" s="147"/>
      <c r="AG888" s="147" t="s">
        <v>288</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3" x14ac:dyDescent="0.2">
      <c r="A889" s="154"/>
      <c r="B889" s="155"/>
      <c r="C889" s="189" t="s">
        <v>1665</v>
      </c>
      <c r="D889" s="160"/>
      <c r="E889" s="161">
        <v>22.746400000000001</v>
      </c>
      <c r="F889" s="158"/>
      <c r="G889" s="158"/>
      <c r="H889" s="158"/>
      <c r="I889" s="158"/>
      <c r="J889" s="158"/>
      <c r="K889" s="158"/>
      <c r="L889" s="158"/>
      <c r="M889" s="158"/>
      <c r="N889" s="157"/>
      <c r="O889" s="157"/>
      <c r="P889" s="157"/>
      <c r="Q889" s="157"/>
      <c r="R889" s="158"/>
      <c r="S889" s="158"/>
      <c r="T889" s="158"/>
      <c r="U889" s="158"/>
      <c r="V889" s="158"/>
      <c r="W889" s="158"/>
      <c r="X889" s="158"/>
      <c r="Y889" s="158"/>
      <c r="Z889" s="147"/>
      <c r="AA889" s="147"/>
      <c r="AB889" s="147"/>
      <c r="AC889" s="147"/>
      <c r="AD889" s="147"/>
      <c r="AE889" s="147"/>
      <c r="AF889" s="147"/>
      <c r="AG889" s="147" t="s">
        <v>288</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3" x14ac:dyDescent="0.2">
      <c r="A890" s="154"/>
      <c r="B890" s="155"/>
      <c r="C890" s="189" t="s">
        <v>1666</v>
      </c>
      <c r="D890" s="160"/>
      <c r="E890" s="161">
        <v>25.022549999999999</v>
      </c>
      <c r="F890" s="158"/>
      <c r="G890" s="158"/>
      <c r="H890" s="158"/>
      <c r="I890" s="158"/>
      <c r="J890" s="158"/>
      <c r="K890" s="158"/>
      <c r="L890" s="158"/>
      <c r="M890" s="158"/>
      <c r="N890" s="157"/>
      <c r="O890" s="157"/>
      <c r="P890" s="157"/>
      <c r="Q890" s="157"/>
      <c r="R890" s="158"/>
      <c r="S890" s="158"/>
      <c r="T890" s="158"/>
      <c r="U890" s="158"/>
      <c r="V890" s="158"/>
      <c r="W890" s="158"/>
      <c r="X890" s="158"/>
      <c r="Y890" s="158"/>
      <c r="Z890" s="147"/>
      <c r="AA890" s="147"/>
      <c r="AB890" s="147"/>
      <c r="AC890" s="147"/>
      <c r="AD890" s="147"/>
      <c r="AE890" s="147"/>
      <c r="AF890" s="147"/>
      <c r="AG890" s="147" t="s">
        <v>288</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3" x14ac:dyDescent="0.2">
      <c r="A891" s="154"/>
      <c r="B891" s="155"/>
      <c r="C891" s="189" t="s">
        <v>1742</v>
      </c>
      <c r="D891" s="160"/>
      <c r="E891" s="161">
        <v>7.0679999999999996</v>
      </c>
      <c r="F891" s="158"/>
      <c r="G891" s="158"/>
      <c r="H891" s="158"/>
      <c r="I891" s="158"/>
      <c r="J891" s="158"/>
      <c r="K891" s="158"/>
      <c r="L891" s="158"/>
      <c r="M891" s="158"/>
      <c r="N891" s="157"/>
      <c r="O891" s="157"/>
      <c r="P891" s="157"/>
      <c r="Q891" s="157"/>
      <c r="R891" s="158"/>
      <c r="S891" s="158"/>
      <c r="T891" s="158"/>
      <c r="U891" s="158"/>
      <c r="V891" s="158"/>
      <c r="W891" s="158"/>
      <c r="X891" s="158"/>
      <c r="Y891" s="158"/>
      <c r="Z891" s="147"/>
      <c r="AA891" s="147"/>
      <c r="AB891" s="147"/>
      <c r="AC891" s="147"/>
      <c r="AD891" s="147"/>
      <c r="AE891" s="147"/>
      <c r="AF891" s="147"/>
      <c r="AG891" s="147" t="s">
        <v>288</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2.5" outlineLevel="3" x14ac:dyDescent="0.2">
      <c r="A892" s="154"/>
      <c r="B892" s="155"/>
      <c r="C892" s="189" t="s">
        <v>1743</v>
      </c>
      <c r="D892" s="160"/>
      <c r="E892" s="161">
        <v>116.998</v>
      </c>
      <c r="F892" s="158"/>
      <c r="G892" s="158"/>
      <c r="H892" s="158"/>
      <c r="I892" s="158"/>
      <c r="J892" s="158"/>
      <c r="K892" s="158"/>
      <c r="L892" s="158"/>
      <c r="M892" s="158"/>
      <c r="N892" s="157"/>
      <c r="O892" s="157"/>
      <c r="P892" s="157"/>
      <c r="Q892" s="157"/>
      <c r="R892" s="158"/>
      <c r="S892" s="158"/>
      <c r="T892" s="158"/>
      <c r="U892" s="158"/>
      <c r="V892" s="158"/>
      <c r="W892" s="158"/>
      <c r="X892" s="158"/>
      <c r="Y892" s="158"/>
      <c r="Z892" s="147"/>
      <c r="AA892" s="147"/>
      <c r="AB892" s="147"/>
      <c r="AC892" s="147"/>
      <c r="AD892" s="147"/>
      <c r="AE892" s="147"/>
      <c r="AF892" s="147"/>
      <c r="AG892" s="147" t="s">
        <v>288</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3" x14ac:dyDescent="0.2">
      <c r="A893" s="154"/>
      <c r="B893" s="155"/>
      <c r="C893" s="190" t="s">
        <v>677</v>
      </c>
      <c r="D893" s="162"/>
      <c r="E893" s="163">
        <v>571.22715000000005</v>
      </c>
      <c r="F893" s="158"/>
      <c r="G893" s="158"/>
      <c r="H893" s="158"/>
      <c r="I893" s="158"/>
      <c r="J893" s="158"/>
      <c r="K893" s="158"/>
      <c r="L893" s="158"/>
      <c r="M893" s="158"/>
      <c r="N893" s="157"/>
      <c r="O893" s="157"/>
      <c r="P893" s="157"/>
      <c r="Q893" s="157"/>
      <c r="R893" s="158"/>
      <c r="S893" s="158"/>
      <c r="T893" s="158"/>
      <c r="U893" s="158"/>
      <c r="V893" s="158"/>
      <c r="W893" s="158"/>
      <c r="X893" s="158"/>
      <c r="Y893" s="158"/>
      <c r="Z893" s="147"/>
      <c r="AA893" s="147"/>
      <c r="AB893" s="147"/>
      <c r="AC893" s="147"/>
      <c r="AD893" s="147"/>
      <c r="AE893" s="147"/>
      <c r="AF893" s="147"/>
      <c r="AG893" s="147" t="s">
        <v>288</v>
      </c>
      <c r="AH893" s="147">
        <v>1</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3" x14ac:dyDescent="0.2">
      <c r="A894" s="154"/>
      <c r="B894" s="155"/>
      <c r="C894" s="189" t="s">
        <v>406</v>
      </c>
      <c r="D894" s="160"/>
      <c r="E894" s="161"/>
      <c r="F894" s="158"/>
      <c r="G894" s="158"/>
      <c r="H894" s="158"/>
      <c r="I894" s="158"/>
      <c r="J894" s="158"/>
      <c r="K894" s="158"/>
      <c r="L894" s="158"/>
      <c r="M894" s="158"/>
      <c r="N894" s="157"/>
      <c r="O894" s="157"/>
      <c r="P894" s="157"/>
      <c r="Q894" s="157"/>
      <c r="R894" s="158"/>
      <c r="S894" s="158"/>
      <c r="T894" s="158"/>
      <c r="U894" s="158"/>
      <c r="V894" s="158"/>
      <c r="W894" s="158"/>
      <c r="X894" s="158"/>
      <c r="Y894" s="158"/>
      <c r="Z894" s="147"/>
      <c r="AA894" s="147"/>
      <c r="AB894" s="147"/>
      <c r="AC894" s="147"/>
      <c r="AD894" s="147"/>
      <c r="AE894" s="147"/>
      <c r="AF894" s="147"/>
      <c r="AG894" s="147" t="s">
        <v>288</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ht="22.5" outlineLevel="3" x14ac:dyDescent="0.2">
      <c r="A895" s="154"/>
      <c r="B895" s="155"/>
      <c r="C895" s="189" t="s">
        <v>1744</v>
      </c>
      <c r="D895" s="160"/>
      <c r="E895" s="161">
        <v>51.245649999999998</v>
      </c>
      <c r="F895" s="158"/>
      <c r="G895" s="158"/>
      <c r="H895" s="158"/>
      <c r="I895" s="158"/>
      <c r="J895" s="158"/>
      <c r="K895" s="158"/>
      <c r="L895" s="158"/>
      <c r="M895" s="158"/>
      <c r="N895" s="157"/>
      <c r="O895" s="157"/>
      <c r="P895" s="157"/>
      <c r="Q895" s="157"/>
      <c r="R895" s="158"/>
      <c r="S895" s="158"/>
      <c r="T895" s="158"/>
      <c r="U895" s="158"/>
      <c r="V895" s="158"/>
      <c r="W895" s="158"/>
      <c r="X895" s="158"/>
      <c r="Y895" s="158"/>
      <c r="Z895" s="147"/>
      <c r="AA895" s="147"/>
      <c r="AB895" s="147"/>
      <c r="AC895" s="147"/>
      <c r="AD895" s="147"/>
      <c r="AE895" s="147"/>
      <c r="AF895" s="147"/>
      <c r="AG895" s="147" t="s">
        <v>288</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3" x14ac:dyDescent="0.2">
      <c r="A896" s="154"/>
      <c r="B896" s="155"/>
      <c r="C896" s="189" t="s">
        <v>1745</v>
      </c>
      <c r="D896" s="160"/>
      <c r="E896" s="161">
        <v>18.038550000000001</v>
      </c>
      <c r="F896" s="158"/>
      <c r="G896" s="158"/>
      <c r="H896" s="158"/>
      <c r="I896" s="158"/>
      <c r="J896" s="158"/>
      <c r="K896" s="158"/>
      <c r="L896" s="158"/>
      <c r="M896" s="158"/>
      <c r="N896" s="157"/>
      <c r="O896" s="157"/>
      <c r="P896" s="157"/>
      <c r="Q896" s="157"/>
      <c r="R896" s="158"/>
      <c r="S896" s="158"/>
      <c r="T896" s="158"/>
      <c r="U896" s="158"/>
      <c r="V896" s="158"/>
      <c r="W896" s="158"/>
      <c r="X896" s="158"/>
      <c r="Y896" s="158"/>
      <c r="Z896" s="147"/>
      <c r="AA896" s="147"/>
      <c r="AB896" s="147"/>
      <c r="AC896" s="147"/>
      <c r="AD896" s="147"/>
      <c r="AE896" s="147"/>
      <c r="AF896" s="147"/>
      <c r="AG896" s="147" t="s">
        <v>288</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3" x14ac:dyDescent="0.2">
      <c r="A897" s="154"/>
      <c r="B897" s="155"/>
      <c r="C897" s="189" t="s">
        <v>1746</v>
      </c>
      <c r="D897" s="160"/>
      <c r="E897" s="161">
        <v>44.022199999999998</v>
      </c>
      <c r="F897" s="158"/>
      <c r="G897" s="158"/>
      <c r="H897" s="158"/>
      <c r="I897" s="158"/>
      <c r="J897" s="158"/>
      <c r="K897" s="158"/>
      <c r="L897" s="158"/>
      <c r="M897" s="158"/>
      <c r="N897" s="157"/>
      <c r="O897" s="157"/>
      <c r="P897" s="157"/>
      <c r="Q897" s="157"/>
      <c r="R897" s="158"/>
      <c r="S897" s="158"/>
      <c r="T897" s="158"/>
      <c r="U897" s="158"/>
      <c r="V897" s="158"/>
      <c r="W897" s="158"/>
      <c r="X897" s="158"/>
      <c r="Y897" s="158"/>
      <c r="Z897" s="147"/>
      <c r="AA897" s="147"/>
      <c r="AB897" s="147"/>
      <c r="AC897" s="147"/>
      <c r="AD897" s="147"/>
      <c r="AE897" s="147"/>
      <c r="AF897" s="147"/>
      <c r="AG897" s="147" t="s">
        <v>288</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
      <c r="A898" s="154"/>
      <c r="B898" s="155"/>
      <c r="C898" s="189" t="s">
        <v>1747</v>
      </c>
      <c r="D898" s="160"/>
      <c r="E898" s="161">
        <v>18.138500000000001</v>
      </c>
      <c r="F898" s="158"/>
      <c r="G898" s="158"/>
      <c r="H898" s="158"/>
      <c r="I898" s="158"/>
      <c r="J898" s="158"/>
      <c r="K898" s="158"/>
      <c r="L898" s="158"/>
      <c r="M898" s="158"/>
      <c r="N898" s="157"/>
      <c r="O898" s="157"/>
      <c r="P898" s="157"/>
      <c r="Q898" s="157"/>
      <c r="R898" s="158"/>
      <c r="S898" s="158"/>
      <c r="T898" s="158"/>
      <c r="U898" s="158"/>
      <c r="V898" s="158"/>
      <c r="W898" s="158"/>
      <c r="X898" s="158"/>
      <c r="Y898" s="158"/>
      <c r="Z898" s="147"/>
      <c r="AA898" s="147"/>
      <c r="AB898" s="147"/>
      <c r="AC898" s="147"/>
      <c r="AD898" s="147"/>
      <c r="AE898" s="147"/>
      <c r="AF898" s="147"/>
      <c r="AG898" s="147" t="s">
        <v>288</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3" x14ac:dyDescent="0.2">
      <c r="A899" s="154"/>
      <c r="B899" s="155"/>
      <c r="C899" s="189" t="s">
        <v>1748</v>
      </c>
      <c r="D899" s="160"/>
      <c r="E899" s="161">
        <v>36.33005</v>
      </c>
      <c r="F899" s="158"/>
      <c r="G899" s="158"/>
      <c r="H899" s="158"/>
      <c r="I899" s="158"/>
      <c r="J899" s="158"/>
      <c r="K899" s="158"/>
      <c r="L899" s="158"/>
      <c r="M899" s="158"/>
      <c r="N899" s="157"/>
      <c r="O899" s="157"/>
      <c r="P899" s="157"/>
      <c r="Q899" s="157"/>
      <c r="R899" s="158"/>
      <c r="S899" s="158"/>
      <c r="T899" s="158"/>
      <c r="U899" s="158"/>
      <c r="V899" s="158"/>
      <c r="W899" s="158"/>
      <c r="X899" s="158"/>
      <c r="Y899" s="158"/>
      <c r="Z899" s="147"/>
      <c r="AA899" s="147"/>
      <c r="AB899" s="147"/>
      <c r="AC899" s="147"/>
      <c r="AD899" s="147"/>
      <c r="AE899" s="147"/>
      <c r="AF899" s="147"/>
      <c r="AG899" s="147" t="s">
        <v>288</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3" x14ac:dyDescent="0.2">
      <c r="A900" s="154"/>
      <c r="B900" s="155"/>
      <c r="C900" s="189" t="s">
        <v>1749</v>
      </c>
      <c r="D900" s="160"/>
      <c r="E900" s="161">
        <v>52.2485</v>
      </c>
      <c r="F900" s="158"/>
      <c r="G900" s="158"/>
      <c r="H900" s="158"/>
      <c r="I900" s="158"/>
      <c r="J900" s="158"/>
      <c r="K900" s="158"/>
      <c r="L900" s="158"/>
      <c r="M900" s="158"/>
      <c r="N900" s="157"/>
      <c r="O900" s="157"/>
      <c r="P900" s="157"/>
      <c r="Q900" s="157"/>
      <c r="R900" s="158"/>
      <c r="S900" s="158"/>
      <c r="T900" s="158"/>
      <c r="U900" s="158"/>
      <c r="V900" s="158"/>
      <c r="W900" s="158"/>
      <c r="X900" s="158"/>
      <c r="Y900" s="158"/>
      <c r="Z900" s="147"/>
      <c r="AA900" s="147"/>
      <c r="AB900" s="147"/>
      <c r="AC900" s="147"/>
      <c r="AD900" s="147"/>
      <c r="AE900" s="147"/>
      <c r="AF900" s="147"/>
      <c r="AG900" s="147" t="s">
        <v>288</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3" x14ac:dyDescent="0.2">
      <c r="A901" s="154"/>
      <c r="B901" s="155"/>
      <c r="C901" s="189" t="s">
        <v>1750</v>
      </c>
      <c r="D901" s="160"/>
      <c r="E901" s="161">
        <v>31.241050000000001</v>
      </c>
      <c r="F901" s="158"/>
      <c r="G901" s="158"/>
      <c r="H901" s="158"/>
      <c r="I901" s="158"/>
      <c r="J901" s="158"/>
      <c r="K901" s="158"/>
      <c r="L901" s="158"/>
      <c r="M901" s="158"/>
      <c r="N901" s="157"/>
      <c r="O901" s="157"/>
      <c r="P901" s="157"/>
      <c r="Q901" s="157"/>
      <c r="R901" s="158"/>
      <c r="S901" s="158"/>
      <c r="T901" s="158"/>
      <c r="U901" s="158"/>
      <c r="V901" s="158"/>
      <c r="W901" s="158"/>
      <c r="X901" s="158"/>
      <c r="Y901" s="158"/>
      <c r="Z901" s="147"/>
      <c r="AA901" s="147"/>
      <c r="AB901" s="147"/>
      <c r="AC901" s="147"/>
      <c r="AD901" s="147"/>
      <c r="AE901" s="147"/>
      <c r="AF901" s="147"/>
      <c r="AG901" s="147" t="s">
        <v>288</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3" x14ac:dyDescent="0.2">
      <c r="A902" s="154"/>
      <c r="B902" s="155"/>
      <c r="C902" s="189" t="s">
        <v>1751</v>
      </c>
      <c r="D902" s="160"/>
      <c r="E902" s="161">
        <v>31.515250000000002</v>
      </c>
      <c r="F902" s="158"/>
      <c r="G902" s="158"/>
      <c r="H902" s="158"/>
      <c r="I902" s="158"/>
      <c r="J902" s="158"/>
      <c r="K902" s="158"/>
      <c r="L902" s="158"/>
      <c r="M902" s="158"/>
      <c r="N902" s="157"/>
      <c r="O902" s="157"/>
      <c r="P902" s="157"/>
      <c r="Q902" s="157"/>
      <c r="R902" s="158"/>
      <c r="S902" s="158"/>
      <c r="T902" s="158"/>
      <c r="U902" s="158"/>
      <c r="V902" s="158"/>
      <c r="W902" s="158"/>
      <c r="X902" s="158"/>
      <c r="Y902" s="158"/>
      <c r="Z902" s="147"/>
      <c r="AA902" s="147"/>
      <c r="AB902" s="147"/>
      <c r="AC902" s="147"/>
      <c r="AD902" s="147"/>
      <c r="AE902" s="147"/>
      <c r="AF902" s="147"/>
      <c r="AG902" s="147" t="s">
        <v>288</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3" x14ac:dyDescent="0.2">
      <c r="A903" s="154"/>
      <c r="B903" s="155"/>
      <c r="C903" s="189" t="s">
        <v>1752</v>
      </c>
      <c r="D903" s="160"/>
      <c r="E903" s="161">
        <v>30.256450000000001</v>
      </c>
      <c r="F903" s="158"/>
      <c r="G903" s="158"/>
      <c r="H903" s="158"/>
      <c r="I903" s="158"/>
      <c r="J903" s="158"/>
      <c r="K903" s="158"/>
      <c r="L903" s="158"/>
      <c r="M903" s="158"/>
      <c r="N903" s="157"/>
      <c r="O903" s="157"/>
      <c r="P903" s="157"/>
      <c r="Q903" s="157"/>
      <c r="R903" s="158"/>
      <c r="S903" s="158"/>
      <c r="T903" s="158"/>
      <c r="U903" s="158"/>
      <c r="V903" s="158"/>
      <c r="W903" s="158"/>
      <c r="X903" s="158"/>
      <c r="Y903" s="158"/>
      <c r="Z903" s="147"/>
      <c r="AA903" s="147"/>
      <c r="AB903" s="147"/>
      <c r="AC903" s="147"/>
      <c r="AD903" s="147"/>
      <c r="AE903" s="147"/>
      <c r="AF903" s="147"/>
      <c r="AG903" s="147" t="s">
        <v>288</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3" x14ac:dyDescent="0.2">
      <c r="A904" s="154"/>
      <c r="B904" s="155"/>
      <c r="C904" s="189" t="s">
        <v>1753</v>
      </c>
      <c r="D904" s="160"/>
      <c r="E904" s="161">
        <v>55.338299999999997</v>
      </c>
      <c r="F904" s="158"/>
      <c r="G904" s="158"/>
      <c r="H904" s="158"/>
      <c r="I904" s="158"/>
      <c r="J904" s="158"/>
      <c r="K904" s="158"/>
      <c r="L904" s="158"/>
      <c r="M904" s="158"/>
      <c r="N904" s="157"/>
      <c r="O904" s="157"/>
      <c r="P904" s="157"/>
      <c r="Q904" s="157"/>
      <c r="R904" s="158"/>
      <c r="S904" s="158"/>
      <c r="T904" s="158"/>
      <c r="U904" s="158"/>
      <c r="V904" s="158"/>
      <c r="W904" s="158"/>
      <c r="X904" s="158"/>
      <c r="Y904" s="158"/>
      <c r="Z904" s="147"/>
      <c r="AA904" s="147"/>
      <c r="AB904" s="147"/>
      <c r="AC904" s="147"/>
      <c r="AD904" s="147"/>
      <c r="AE904" s="147"/>
      <c r="AF904" s="147"/>
      <c r="AG904" s="147" t="s">
        <v>288</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3" x14ac:dyDescent="0.2">
      <c r="A905" s="154"/>
      <c r="B905" s="155"/>
      <c r="C905" s="189" t="s">
        <v>1754</v>
      </c>
      <c r="D905" s="160"/>
      <c r="E905" s="161">
        <v>40.254249999999999</v>
      </c>
      <c r="F905" s="158"/>
      <c r="G905" s="158"/>
      <c r="H905" s="158"/>
      <c r="I905" s="158"/>
      <c r="J905" s="158"/>
      <c r="K905" s="158"/>
      <c r="L905" s="158"/>
      <c r="M905" s="158"/>
      <c r="N905" s="157"/>
      <c r="O905" s="157"/>
      <c r="P905" s="157"/>
      <c r="Q905" s="157"/>
      <c r="R905" s="158"/>
      <c r="S905" s="158"/>
      <c r="T905" s="158"/>
      <c r="U905" s="158"/>
      <c r="V905" s="158"/>
      <c r="W905" s="158"/>
      <c r="X905" s="158"/>
      <c r="Y905" s="158"/>
      <c r="Z905" s="147"/>
      <c r="AA905" s="147"/>
      <c r="AB905" s="147"/>
      <c r="AC905" s="147"/>
      <c r="AD905" s="147"/>
      <c r="AE905" s="147"/>
      <c r="AF905" s="147"/>
      <c r="AG905" s="147" t="s">
        <v>288</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3" x14ac:dyDescent="0.2">
      <c r="A906" s="154"/>
      <c r="B906" s="155"/>
      <c r="C906" s="189" t="s">
        <v>1755</v>
      </c>
      <c r="D906" s="160"/>
      <c r="E906" s="161">
        <v>29.86205</v>
      </c>
      <c r="F906" s="158"/>
      <c r="G906" s="158"/>
      <c r="H906" s="158"/>
      <c r="I906" s="158"/>
      <c r="J906" s="158"/>
      <c r="K906" s="158"/>
      <c r="L906" s="158"/>
      <c r="M906" s="158"/>
      <c r="N906" s="157"/>
      <c r="O906" s="157"/>
      <c r="P906" s="157"/>
      <c r="Q906" s="157"/>
      <c r="R906" s="158"/>
      <c r="S906" s="158"/>
      <c r="T906" s="158"/>
      <c r="U906" s="158"/>
      <c r="V906" s="158"/>
      <c r="W906" s="158"/>
      <c r="X906" s="158"/>
      <c r="Y906" s="158"/>
      <c r="Z906" s="147"/>
      <c r="AA906" s="147"/>
      <c r="AB906" s="147"/>
      <c r="AC906" s="147"/>
      <c r="AD906" s="147"/>
      <c r="AE906" s="147"/>
      <c r="AF906" s="147"/>
      <c r="AG906" s="147" t="s">
        <v>288</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3" x14ac:dyDescent="0.2">
      <c r="A907" s="154"/>
      <c r="B907" s="155"/>
      <c r="C907" s="189" t="s">
        <v>1756</v>
      </c>
      <c r="D907" s="160"/>
      <c r="E907" s="161">
        <v>26.702549999999999</v>
      </c>
      <c r="F907" s="158"/>
      <c r="G907" s="158"/>
      <c r="H907" s="158"/>
      <c r="I907" s="158"/>
      <c r="J907" s="158"/>
      <c r="K907" s="158"/>
      <c r="L907" s="158"/>
      <c r="M907" s="158"/>
      <c r="N907" s="157"/>
      <c r="O907" s="157"/>
      <c r="P907" s="157"/>
      <c r="Q907" s="157"/>
      <c r="R907" s="158"/>
      <c r="S907" s="158"/>
      <c r="T907" s="158"/>
      <c r="U907" s="158"/>
      <c r="V907" s="158"/>
      <c r="W907" s="158"/>
      <c r="X907" s="158"/>
      <c r="Y907" s="158"/>
      <c r="Z907" s="147"/>
      <c r="AA907" s="147"/>
      <c r="AB907" s="147"/>
      <c r="AC907" s="147"/>
      <c r="AD907" s="147"/>
      <c r="AE907" s="147"/>
      <c r="AF907" s="147"/>
      <c r="AG907" s="147" t="s">
        <v>288</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3" x14ac:dyDescent="0.2">
      <c r="A908" s="154"/>
      <c r="B908" s="155"/>
      <c r="C908" s="189" t="s">
        <v>1757</v>
      </c>
      <c r="D908" s="160"/>
      <c r="E908" s="161">
        <v>37.829050000000002</v>
      </c>
      <c r="F908" s="158"/>
      <c r="G908" s="158"/>
      <c r="H908" s="158"/>
      <c r="I908" s="158"/>
      <c r="J908" s="158"/>
      <c r="K908" s="158"/>
      <c r="L908" s="158"/>
      <c r="M908" s="158"/>
      <c r="N908" s="157"/>
      <c r="O908" s="157"/>
      <c r="P908" s="157"/>
      <c r="Q908" s="157"/>
      <c r="R908" s="158"/>
      <c r="S908" s="158"/>
      <c r="T908" s="158"/>
      <c r="U908" s="158"/>
      <c r="V908" s="158"/>
      <c r="W908" s="158"/>
      <c r="X908" s="158"/>
      <c r="Y908" s="158"/>
      <c r="Z908" s="147"/>
      <c r="AA908" s="147"/>
      <c r="AB908" s="147"/>
      <c r="AC908" s="147"/>
      <c r="AD908" s="147"/>
      <c r="AE908" s="147"/>
      <c r="AF908" s="147"/>
      <c r="AG908" s="147" t="s">
        <v>288</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3" x14ac:dyDescent="0.2">
      <c r="A909" s="154"/>
      <c r="B909" s="155"/>
      <c r="C909" s="189" t="s">
        <v>1690</v>
      </c>
      <c r="D909" s="160"/>
      <c r="E909" s="161"/>
      <c r="F909" s="158"/>
      <c r="G909" s="158"/>
      <c r="H909" s="158"/>
      <c r="I909" s="158"/>
      <c r="J909" s="158"/>
      <c r="K909" s="158"/>
      <c r="L909" s="158"/>
      <c r="M909" s="158"/>
      <c r="N909" s="157"/>
      <c r="O909" s="157"/>
      <c r="P909" s="157"/>
      <c r="Q909" s="157"/>
      <c r="R909" s="158"/>
      <c r="S909" s="158"/>
      <c r="T909" s="158"/>
      <c r="U909" s="158"/>
      <c r="V909" s="158"/>
      <c r="W909" s="158"/>
      <c r="X909" s="158"/>
      <c r="Y909" s="158"/>
      <c r="Z909" s="147"/>
      <c r="AA909" s="147"/>
      <c r="AB909" s="147"/>
      <c r="AC909" s="147"/>
      <c r="AD909" s="147"/>
      <c r="AE909" s="147"/>
      <c r="AF909" s="147"/>
      <c r="AG909" s="147" t="s">
        <v>288</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3" x14ac:dyDescent="0.2">
      <c r="A910" s="154"/>
      <c r="B910" s="155"/>
      <c r="C910" s="189" t="s">
        <v>1758</v>
      </c>
      <c r="D910" s="160"/>
      <c r="E910" s="161">
        <v>-101.44029999999999</v>
      </c>
      <c r="F910" s="158"/>
      <c r="G910" s="158"/>
      <c r="H910" s="158"/>
      <c r="I910" s="158"/>
      <c r="J910" s="158"/>
      <c r="K910" s="158"/>
      <c r="L910" s="158"/>
      <c r="M910" s="158"/>
      <c r="N910" s="157"/>
      <c r="O910" s="157"/>
      <c r="P910" s="157"/>
      <c r="Q910" s="157"/>
      <c r="R910" s="158"/>
      <c r="S910" s="158"/>
      <c r="T910" s="158"/>
      <c r="U910" s="158"/>
      <c r="V910" s="158"/>
      <c r="W910" s="158"/>
      <c r="X910" s="158"/>
      <c r="Y910" s="158"/>
      <c r="Z910" s="147"/>
      <c r="AA910" s="147"/>
      <c r="AB910" s="147"/>
      <c r="AC910" s="147"/>
      <c r="AD910" s="147"/>
      <c r="AE910" s="147"/>
      <c r="AF910" s="147"/>
      <c r="AG910" s="147" t="s">
        <v>288</v>
      </c>
      <c r="AH910" s="147">
        <v>5</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ht="22.5" outlineLevel="1" x14ac:dyDescent="0.2">
      <c r="A911" s="172">
        <v>117</v>
      </c>
      <c r="B911" s="173" t="s">
        <v>1759</v>
      </c>
      <c r="C911" s="188" t="s">
        <v>1760</v>
      </c>
      <c r="D911" s="174" t="s">
        <v>366</v>
      </c>
      <c r="E911" s="175">
        <v>233.23500000000001</v>
      </c>
      <c r="F911" s="176"/>
      <c r="G911" s="177">
        <f>ROUND(E911*F911,2)</f>
        <v>0</v>
      </c>
      <c r="H911" s="176"/>
      <c r="I911" s="177">
        <f>ROUND(E911*H911,2)</f>
        <v>0</v>
      </c>
      <c r="J911" s="176"/>
      <c r="K911" s="177">
        <f>ROUND(E911*J911,2)</f>
        <v>0</v>
      </c>
      <c r="L911" s="177">
        <v>21</v>
      </c>
      <c r="M911" s="177">
        <f>G911*(1+L911/100)</f>
        <v>0</v>
      </c>
      <c r="N911" s="175">
        <v>0</v>
      </c>
      <c r="O911" s="175">
        <f>ROUND(E911*N911,2)</f>
        <v>0</v>
      </c>
      <c r="P911" s="175">
        <v>0</v>
      </c>
      <c r="Q911" s="175">
        <f>ROUND(E911*P911,2)</f>
        <v>0</v>
      </c>
      <c r="R911" s="177" t="s">
        <v>1012</v>
      </c>
      <c r="S911" s="177" t="s">
        <v>281</v>
      </c>
      <c r="T911" s="178" t="s">
        <v>281</v>
      </c>
      <c r="U911" s="158">
        <v>0.1</v>
      </c>
      <c r="V911" s="158">
        <f>ROUND(E911*U911,2)</f>
        <v>23.32</v>
      </c>
      <c r="W911" s="158"/>
      <c r="X911" s="158" t="s">
        <v>282</v>
      </c>
      <c r="Y911" s="158" t="s">
        <v>283</v>
      </c>
      <c r="Z911" s="147"/>
      <c r="AA911" s="147"/>
      <c r="AB911" s="147"/>
      <c r="AC911" s="147"/>
      <c r="AD911" s="147"/>
      <c r="AE911" s="147"/>
      <c r="AF911" s="147"/>
      <c r="AG911" s="147" t="s">
        <v>284</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2" x14ac:dyDescent="0.2">
      <c r="A912" s="154"/>
      <c r="B912" s="155"/>
      <c r="C912" s="189" t="s">
        <v>1761</v>
      </c>
      <c r="D912" s="160"/>
      <c r="E912" s="161"/>
      <c r="F912" s="158"/>
      <c r="G912" s="158"/>
      <c r="H912" s="158"/>
      <c r="I912" s="158"/>
      <c r="J912" s="158"/>
      <c r="K912" s="158"/>
      <c r="L912" s="158"/>
      <c r="M912" s="158"/>
      <c r="N912" s="157"/>
      <c r="O912" s="157"/>
      <c r="P912" s="157"/>
      <c r="Q912" s="157"/>
      <c r="R912" s="158"/>
      <c r="S912" s="158"/>
      <c r="T912" s="158"/>
      <c r="U912" s="158"/>
      <c r="V912" s="158"/>
      <c r="W912" s="158"/>
      <c r="X912" s="158"/>
      <c r="Y912" s="158"/>
      <c r="Z912" s="147"/>
      <c r="AA912" s="147"/>
      <c r="AB912" s="147"/>
      <c r="AC912" s="147"/>
      <c r="AD912" s="147"/>
      <c r="AE912" s="147"/>
      <c r="AF912" s="147"/>
      <c r="AG912" s="147" t="s">
        <v>288</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3" x14ac:dyDescent="0.2">
      <c r="A913" s="154"/>
      <c r="B913" s="155"/>
      <c r="C913" s="189" t="s">
        <v>1733</v>
      </c>
      <c r="D913" s="160"/>
      <c r="E913" s="161"/>
      <c r="F913" s="158"/>
      <c r="G913" s="158"/>
      <c r="H913" s="158"/>
      <c r="I913" s="158"/>
      <c r="J913" s="158"/>
      <c r="K913" s="158"/>
      <c r="L913" s="158"/>
      <c r="M913" s="158"/>
      <c r="N913" s="157"/>
      <c r="O913" s="157"/>
      <c r="P913" s="157"/>
      <c r="Q913" s="157"/>
      <c r="R913" s="158"/>
      <c r="S913" s="158"/>
      <c r="T913" s="158"/>
      <c r="U913" s="158"/>
      <c r="V913" s="158"/>
      <c r="W913" s="158"/>
      <c r="X913" s="158"/>
      <c r="Y913" s="158"/>
      <c r="Z913" s="147"/>
      <c r="AA913" s="147"/>
      <c r="AB913" s="147"/>
      <c r="AC913" s="147"/>
      <c r="AD913" s="147"/>
      <c r="AE913" s="147"/>
      <c r="AF913" s="147"/>
      <c r="AG913" s="147" t="s">
        <v>288</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3" x14ac:dyDescent="0.2">
      <c r="A914" s="154"/>
      <c r="B914" s="155"/>
      <c r="C914" s="189" t="s">
        <v>399</v>
      </c>
      <c r="D914" s="160"/>
      <c r="E914" s="161"/>
      <c r="F914" s="158"/>
      <c r="G914" s="158"/>
      <c r="H914" s="158"/>
      <c r="I914" s="158"/>
      <c r="J914" s="158"/>
      <c r="K914" s="158"/>
      <c r="L914" s="158"/>
      <c r="M914" s="158"/>
      <c r="N914" s="157"/>
      <c r="O914" s="157"/>
      <c r="P914" s="157"/>
      <c r="Q914" s="157"/>
      <c r="R914" s="158"/>
      <c r="S914" s="158"/>
      <c r="T914" s="158"/>
      <c r="U914" s="158"/>
      <c r="V914" s="158"/>
      <c r="W914" s="158"/>
      <c r="X914" s="158"/>
      <c r="Y914" s="158"/>
      <c r="Z914" s="147"/>
      <c r="AA914" s="147"/>
      <c r="AB914" s="147"/>
      <c r="AC914" s="147"/>
      <c r="AD914" s="147"/>
      <c r="AE914" s="147"/>
      <c r="AF914" s="147"/>
      <c r="AG914" s="147" t="s">
        <v>288</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3" x14ac:dyDescent="0.2">
      <c r="A915" s="154"/>
      <c r="B915" s="155"/>
      <c r="C915" s="189" t="s">
        <v>1762</v>
      </c>
      <c r="D915" s="160"/>
      <c r="E915" s="161">
        <v>49.52</v>
      </c>
      <c r="F915" s="158"/>
      <c r="G915" s="158"/>
      <c r="H915" s="158"/>
      <c r="I915" s="158"/>
      <c r="J915" s="158"/>
      <c r="K915" s="158"/>
      <c r="L915" s="158"/>
      <c r="M915" s="158"/>
      <c r="N915" s="157"/>
      <c r="O915" s="157"/>
      <c r="P915" s="157"/>
      <c r="Q915" s="157"/>
      <c r="R915" s="158"/>
      <c r="S915" s="158"/>
      <c r="T915" s="158"/>
      <c r="U915" s="158"/>
      <c r="V915" s="158"/>
      <c r="W915" s="158"/>
      <c r="X915" s="158"/>
      <c r="Y915" s="158"/>
      <c r="Z915" s="147"/>
      <c r="AA915" s="147"/>
      <c r="AB915" s="147"/>
      <c r="AC915" s="147"/>
      <c r="AD915" s="147"/>
      <c r="AE915" s="147"/>
      <c r="AF915" s="147"/>
      <c r="AG915" s="147" t="s">
        <v>288</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ht="33.75" outlineLevel="3" x14ac:dyDescent="0.2">
      <c r="A916" s="154"/>
      <c r="B916" s="155"/>
      <c r="C916" s="189" t="s">
        <v>1643</v>
      </c>
      <c r="D916" s="160"/>
      <c r="E916" s="161">
        <v>77.694999999999993</v>
      </c>
      <c r="F916" s="158"/>
      <c r="G916" s="158"/>
      <c r="H916" s="158"/>
      <c r="I916" s="158"/>
      <c r="J916" s="158"/>
      <c r="K916" s="158"/>
      <c r="L916" s="158"/>
      <c r="M916" s="158"/>
      <c r="N916" s="157"/>
      <c r="O916" s="157"/>
      <c r="P916" s="157"/>
      <c r="Q916" s="157"/>
      <c r="R916" s="158"/>
      <c r="S916" s="158"/>
      <c r="T916" s="158"/>
      <c r="U916" s="158"/>
      <c r="V916" s="158"/>
      <c r="W916" s="158"/>
      <c r="X916" s="158"/>
      <c r="Y916" s="158"/>
      <c r="Z916" s="147"/>
      <c r="AA916" s="147"/>
      <c r="AB916" s="147"/>
      <c r="AC916" s="147"/>
      <c r="AD916" s="147"/>
      <c r="AE916" s="147"/>
      <c r="AF916" s="147"/>
      <c r="AG916" s="147" t="s">
        <v>288</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ht="33.75" outlineLevel="3" x14ac:dyDescent="0.2">
      <c r="A917" s="154"/>
      <c r="B917" s="155"/>
      <c r="C917" s="189" t="s">
        <v>1644</v>
      </c>
      <c r="D917" s="160"/>
      <c r="E917" s="161">
        <v>66.92</v>
      </c>
      <c r="F917" s="158"/>
      <c r="G917" s="158"/>
      <c r="H917" s="158"/>
      <c r="I917" s="158"/>
      <c r="J917" s="158"/>
      <c r="K917" s="158"/>
      <c r="L917" s="158"/>
      <c r="M917" s="158"/>
      <c r="N917" s="157"/>
      <c r="O917" s="157"/>
      <c r="P917" s="157"/>
      <c r="Q917" s="157"/>
      <c r="R917" s="158"/>
      <c r="S917" s="158"/>
      <c r="T917" s="158"/>
      <c r="U917" s="158"/>
      <c r="V917" s="158"/>
      <c r="W917" s="158"/>
      <c r="X917" s="158"/>
      <c r="Y917" s="158"/>
      <c r="Z917" s="147"/>
      <c r="AA917" s="147"/>
      <c r="AB917" s="147"/>
      <c r="AC917" s="147"/>
      <c r="AD917" s="147"/>
      <c r="AE917" s="147"/>
      <c r="AF917" s="147"/>
      <c r="AG917" s="147" t="s">
        <v>288</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3" x14ac:dyDescent="0.2">
      <c r="A918" s="154"/>
      <c r="B918" s="155"/>
      <c r="C918" s="189" t="s">
        <v>1763</v>
      </c>
      <c r="D918" s="160"/>
      <c r="E918" s="161">
        <v>39.1</v>
      </c>
      <c r="F918" s="158"/>
      <c r="G918" s="158"/>
      <c r="H918" s="158"/>
      <c r="I918" s="158"/>
      <c r="J918" s="158"/>
      <c r="K918" s="158"/>
      <c r="L918" s="158"/>
      <c r="M918" s="158"/>
      <c r="N918" s="157"/>
      <c r="O918" s="157"/>
      <c r="P918" s="157"/>
      <c r="Q918" s="157"/>
      <c r="R918" s="158"/>
      <c r="S918" s="158"/>
      <c r="T918" s="158"/>
      <c r="U918" s="158"/>
      <c r="V918" s="158"/>
      <c r="W918" s="158"/>
      <c r="X918" s="158"/>
      <c r="Y918" s="158"/>
      <c r="Z918" s="147"/>
      <c r="AA918" s="147"/>
      <c r="AB918" s="147"/>
      <c r="AC918" s="147"/>
      <c r="AD918" s="147"/>
      <c r="AE918" s="147"/>
      <c r="AF918" s="147"/>
      <c r="AG918" s="147" t="s">
        <v>288</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72">
        <v>118</v>
      </c>
      <c r="B919" s="173" t="s">
        <v>1764</v>
      </c>
      <c r="C919" s="188" t="s">
        <v>1765</v>
      </c>
      <c r="D919" s="174" t="s">
        <v>279</v>
      </c>
      <c r="E919" s="175">
        <v>311.16750000000002</v>
      </c>
      <c r="F919" s="176"/>
      <c r="G919" s="177">
        <f>ROUND(E919*F919,2)</f>
        <v>0</v>
      </c>
      <c r="H919" s="176"/>
      <c r="I919" s="177">
        <f>ROUND(E919*H919,2)</f>
        <v>0</v>
      </c>
      <c r="J919" s="176"/>
      <c r="K919" s="177">
        <f>ROUND(E919*J919,2)</f>
        <v>0</v>
      </c>
      <c r="L919" s="177">
        <v>21</v>
      </c>
      <c r="M919" s="177">
        <f>G919*(1+L919/100)</f>
        <v>0</v>
      </c>
      <c r="N919" s="175">
        <v>1.949E-2</v>
      </c>
      <c r="O919" s="175">
        <f>ROUND(E919*N919,2)</f>
        <v>6.06</v>
      </c>
      <c r="P919" s="175">
        <v>0</v>
      </c>
      <c r="Q919" s="175">
        <f>ROUND(E919*P919,2)</f>
        <v>0</v>
      </c>
      <c r="R919" s="177" t="s">
        <v>1766</v>
      </c>
      <c r="S919" s="177" t="s">
        <v>281</v>
      </c>
      <c r="T919" s="178" t="s">
        <v>281</v>
      </c>
      <c r="U919" s="158">
        <v>2.0819999999999999</v>
      </c>
      <c r="V919" s="158">
        <f>ROUND(E919*U919,2)</f>
        <v>647.85</v>
      </c>
      <c r="W919" s="158"/>
      <c r="X919" s="158" t="s">
        <v>282</v>
      </c>
      <c r="Y919" s="158" t="s">
        <v>283</v>
      </c>
      <c r="Z919" s="147"/>
      <c r="AA919" s="147"/>
      <c r="AB919" s="147"/>
      <c r="AC919" s="147"/>
      <c r="AD919" s="147"/>
      <c r="AE919" s="147"/>
      <c r="AF919" s="147"/>
      <c r="AG919" s="147" t="s">
        <v>284</v>
      </c>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ht="22.5" outlineLevel="2" x14ac:dyDescent="0.2">
      <c r="A920" s="154"/>
      <c r="B920" s="155"/>
      <c r="C920" s="259" t="s">
        <v>1767</v>
      </c>
      <c r="D920" s="260"/>
      <c r="E920" s="260"/>
      <c r="F920" s="260"/>
      <c r="G920" s="260"/>
      <c r="H920" s="158"/>
      <c r="I920" s="158"/>
      <c r="J920" s="158"/>
      <c r="K920" s="158"/>
      <c r="L920" s="158"/>
      <c r="M920" s="158"/>
      <c r="N920" s="157"/>
      <c r="O920" s="157"/>
      <c r="P920" s="157"/>
      <c r="Q920" s="157"/>
      <c r="R920" s="158"/>
      <c r="S920" s="158"/>
      <c r="T920" s="158"/>
      <c r="U920" s="158"/>
      <c r="V920" s="158"/>
      <c r="W920" s="158"/>
      <c r="X920" s="158"/>
      <c r="Y920" s="158"/>
      <c r="Z920" s="147"/>
      <c r="AA920" s="147"/>
      <c r="AB920" s="147"/>
      <c r="AC920" s="147"/>
      <c r="AD920" s="147"/>
      <c r="AE920" s="147"/>
      <c r="AF920" s="147"/>
      <c r="AG920" s="147" t="s">
        <v>286</v>
      </c>
      <c r="AH920" s="147"/>
      <c r="AI920" s="147"/>
      <c r="AJ920" s="147"/>
      <c r="AK920" s="147"/>
      <c r="AL920" s="147"/>
      <c r="AM920" s="147"/>
      <c r="AN920" s="147"/>
      <c r="AO920" s="147"/>
      <c r="AP920" s="147"/>
      <c r="AQ920" s="147"/>
      <c r="AR920" s="147"/>
      <c r="AS920" s="147"/>
      <c r="AT920" s="147"/>
      <c r="AU920" s="147"/>
      <c r="AV920" s="147"/>
      <c r="AW920" s="147"/>
      <c r="AX920" s="147"/>
      <c r="AY920" s="147"/>
      <c r="AZ920" s="147"/>
      <c r="BA920" s="179" t="str">
        <f>C920</f>
        <v>zatření spár jakoukoliv maltou cementovou, s vyškrabáním spár, s vypláchnutím spár vodou a očištěním povrchu zdiva po vyspárování, s odklizením materiálu do 20 m</v>
      </c>
      <c r="BB920" s="147"/>
      <c r="BC920" s="147"/>
      <c r="BD920" s="147"/>
      <c r="BE920" s="147"/>
      <c r="BF920" s="147"/>
      <c r="BG920" s="147"/>
      <c r="BH920" s="147"/>
    </row>
    <row r="921" spans="1:60" outlineLevel="2" x14ac:dyDescent="0.2">
      <c r="A921" s="154"/>
      <c r="B921" s="155"/>
      <c r="C921" s="189" t="s">
        <v>1768</v>
      </c>
      <c r="D921" s="160"/>
      <c r="E921" s="161"/>
      <c r="F921" s="158"/>
      <c r="G921" s="158"/>
      <c r="H921" s="158"/>
      <c r="I921" s="158"/>
      <c r="J921" s="158"/>
      <c r="K921" s="158"/>
      <c r="L921" s="158"/>
      <c r="M921" s="158"/>
      <c r="N921" s="157"/>
      <c r="O921" s="157"/>
      <c r="P921" s="157"/>
      <c r="Q921" s="157"/>
      <c r="R921" s="158"/>
      <c r="S921" s="158"/>
      <c r="T921" s="158"/>
      <c r="U921" s="158"/>
      <c r="V921" s="158"/>
      <c r="W921" s="158"/>
      <c r="X921" s="158"/>
      <c r="Y921" s="158"/>
      <c r="Z921" s="147"/>
      <c r="AA921" s="147"/>
      <c r="AB921" s="147"/>
      <c r="AC921" s="147"/>
      <c r="AD921" s="147"/>
      <c r="AE921" s="147"/>
      <c r="AF921" s="147"/>
      <c r="AG921" s="147" t="s">
        <v>288</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3" x14ac:dyDescent="0.2">
      <c r="A922" s="154"/>
      <c r="B922" s="155"/>
      <c r="C922" s="189" t="s">
        <v>314</v>
      </c>
      <c r="D922" s="160"/>
      <c r="E922" s="161"/>
      <c r="F922" s="158"/>
      <c r="G922" s="158"/>
      <c r="H922" s="158"/>
      <c r="I922" s="158"/>
      <c r="J922" s="158"/>
      <c r="K922" s="158"/>
      <c r="L922" s="158"/>
      <c r="M922" s="158"/>
      <c r="N922" s="157"/>
      <c r="O922" s="157"/>
      <c r="P922" s="157"/>
      <c r="Q922" s="157"/>
      <c r="R922" s="158"/>
      <c r="S922" s="158"/>
      <c r="T922" s="158"/>
      <c r="U922" s="158"/>
      <c r="V922" s="158"/>
      <c r="W922" s="158"/>
      <c r="X922" s="158"/>
      <c r="Y922" s="158"/>
      <c r="Z922" s="147"/>
      <c r="AA922" s="147"/>
      <c r="AB922" s="147"/>
      <c r="AC922" s="147"/>
      <c r="AD922" s="147"/>
      <c r="AE922" s="147"/>
      <c r="AF922" s="147"/>
      <c r="AG922" s="147" t="s">
        <v>288</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3" x14ac:dyDescent="0.2">
      <c r="A923" s="154"/>
      <c r="B923" s="155"/>
      <c r="C923" s="189" t="s">
        <v>1769</v>
      </c>
      <c r="D923" s="160"/>
      <c r="E923" s="161">
        <v>311.16750000000002</v>
      </c>
      <c r="F923" s="158"/>
      <c r="G923" s="158"/>
      <c r="H923" s="158"/>
      <c r="I923" s="158"/>
      <c r="J923" s="158"/>
      <c r="K923" s="158"/>
      <c r="L923" s="158"/>
      <c r="M923" s="158"/>
      <c r="N923" s="157"/>
      <c r="O923" s="157"/>
      <c r="P923" s="157"/>
      <c r="Q923" s="157"/>
      <c r="R923" s="158"/>
      <c r="S923" s="158"/>
      <c r="T923" s="158"/>
      <c r="U923" s="158"/>
      <c r="V923" s="158"/>
      <c r="W923" s="158"/>
      <c r="X923" s="158"/>
      <c r="Y923" s="158"/>
      <c r="Z923" s="147"/>
      <c r="AA923" s="147"/>
      <c r="AB923" s="147"/>
      <c r="AC923" s="147"/>
      <c r="AD923" s="147"/>
      <c r="AE923" s="147"/>
      <c r="AF923" s="147"/>
      <c r="AG923" s="147" t="s">
        <v>288</v>
      </c>
      <c r="AH923" s="147">
        <v>5</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72">
        <v>119</v>
      </c>
      <c r="B924" s="173" t="s">
        <v>1770</v>
      </c>
      <c r="C924" s="188" t="s">
        <v>1771</v>
      </c>
      <c r="D924" s="174" t="s">
        <v>279</v>
      </c>
      <c r="E924" s="175">
        <v>311.16750000000002</v>
      </c>
      <c r="F924" s="176"/>
      <c r="G924" s="177">
        <f>ROUND(E924*F924,2)</f>
        <v>0</v>
      </c>
      <c r="H924" s="176"/>
      <c r="I924" s="177">
        <f>ROUND(E924*H924,2)</f>
        <v>0</v>
      </c>
      <c r="J924" s="176"/>
      <c r="K924" s="177">
        <f>ROUND(E924*J924,2)</f>
        <v>0</v>
      </c>
      <c r="L924" s="177">
        <v>21</v>
      </c>
      <c r="M924" s="177">
        <f>G924*(1+L924/100)</f>
        <v>0</v>
      </c>
      <c r="N924" s="175">
        <v>0</v>
      </c>
      <c r="O924" s="175">
        <f>ROUND(E924*N924,2)</f>
        <v>0</v>
      </c>
      <c r="P924" s="175">
        <v>0</v>
      </c>
      <c r="Q924" s="175">
        <f>ROUND(E924*P924,2)</f>
        <v>0</v>
      </c>
      <c r="R924" s="177" t="s">
        <v>1772</v>
      </c>
      <c r="S924" s="177" t="s">
        <v>281</v>
      </c>
      <c r="T924" s="178" t="s">
        <v>281</v>
      </c>
      <c r="U924" s="158">
        <v>7.0000000000000001E-3</v>
      </c>
      <c r="V924" s="158">
        <f>ROUND(E924*U924,2)</f>
        <v>2.1800000000000002</v>
      </c>
      <c r="W924" s="158"/>
      <c r="X924" s="158" t="s">
        <v>282</v>
      </c>
      <c r="Y924" s="158" t="s">
        <v>283</v>
      </c>
      <c r="Z924" s="147"/>
      <c r="AA924" s="147"/>
      <c r="AB924" s="147"/>
      <c r="AC924" s="147"/>
      <c r="AD924" s="147"/>
      <c r="AE924" s="147"/>
      <c r="AF924" s="147"/>
      <c r="AG924" s="147" t="s">
        <v>284</v>
      </c>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2" x14ac:dyDescent="0.2">
      <c r="A925" s="154"/>
      <c r="B925" s="155"/>
      <c r="C925" s="189" t="s">
        <v>1773</v>
      </c>
      <c r="D925" s="160"/>
      <c r="E925" s="161"/>
      <c r="F925" s="158"/>
      <c r="G925" s="158"/>
      <c r="H925" s="158"/>
      <c r="I925" s="158"/>
      <c r="J925" s="158"/>
      <c r="K925" s="158"/>
      <c r="L925" s="158"/>
      <c r="M925" s="158"/>
      <c r="N925" s="157"/>
      <c r="O925" s="157"/>
      <c r="P925" s="157"/>
      <c r="Q925" s="157"/>
      <c r="R925" s="158"/>
      <c r="S925" s="158"/>
      <c r="T925" s="158"/>
      <c r="U925" s="158"/>
      <c r="V925" s="158"/>
      <c r="W925" s="158"/>
      <c r="X925" s="158"/>
      <c r="Y925" s="158"/>
      <c r="Z925" s="147"/>
      <c r="AA925" s="147"/>
      <c r="AB925" s="147"/>
      <c r="AC925" s="147"/>
      <c r="AD925" s="147"/>
      <c r="AE925" s="147"/>
      <c r="AF925" s="147"/>
      <c r="AG925" s="147" t="s">
        <v>288</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3" x14ac:dyDescent="0.2">
      <c r="A926" s="154"/>
      <c r="B926" s="155"/>
      <c r="C926" s="189" t="s">
        <v>1774</v>
      </c>
      <c r="D926" s="160"/>
      <c r="E926" s="161"/>
      <c r="F926" s="158"/>
      <c r="G926" s="158"/>
      <c r="H926" s="158"/>
      <c r="I926" s="158"/>
      <c r="J926" s="158"/>
      <c r="K926" s="158"/>
      <c r="L926" s="158"/>
      <c r="M926" s="158"/>
      <c r="N926" s="157"/>
      <c r="O926" s="157"/>
      <c r="P926" s="157"/>
      <c r="Q926" s="157"/>
      <c r="R926" s="158"/>
      <c r="S926" s="158"/>
      <c r="T926" s="158"/>
      <c r="U926" s="158"/>
      <c r="V926" s="158"/>
      <c r="W926" s="158"/>
      <c r="X926" s="158"/>
      <c r="Y926" s="158"/>
      <c r="Z926" s="147"/>
      <c r="AA926" s="147"/>
      <c r="AB926" s="147"/>
      <c r="AC926" s="147"/>
      <c r="AD926" s="147"/>
      <c r="AE926" s="147"/>
      <c r="AF926" s="147"/>
      <c r="AG926" s="147" t="s">
        <v>288</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ht="22.5" outlineLevel="3" x14ac:dyDescent="0.2">
      <c r="A927" s="154"/>
      <c r="B927" s="155"/>
      <c r="C927" s="189" t="s">
        <v>1775</v>
      </c>
      <c r="D927" s="160"/>
      <c r="E927" s="161">
        <v>61.795000000000002</v>
      </c>
      <c r="F927" s="158"/>
      <c r="G927" s="158"/>
      <c r="H927" s="158"/>
      <c r="I927" s="158"/>
      <c r="J927" s="158"/>
      <c r="K927" s="158"/>
      <c r="L927" s="158"/>
      <c r="M927" s="158"/>
      <c r="N927" s="157"/>
      <c r="O927" s="157"/>
      <c r="P927" s="157"/>
      <c r="Q927" s="157"/>
      <c r="R927" s="158"/>
      <c r="S927" s="158"/>
      <c r="T927" s="158"/>
      <c r="U927" s="158"/>
      <c r="V927" s="158"/>
      <c r="W927" s="158"/>
      <c r="X927" s="158"/>
      <c r="Y927" s="158"/>
      <c r="Z927" s="147"/>
      <c r="AA927" s="147"/>
      <c r="AB927" s="147"/>
      <c r="AC927" s="147"/>
      <c r="AD927" s="147"/>
      <c r="AE927" s="147"/>
      <c r="AF927" s="147"/>
      <c r="AG927" s="147" t="s">
        <v>288</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ht="22.5" outlineLevel="3" x14ac:dyDescent="0.2">
      <c r="A928" s="154"/>
      <c r="B928" s="155"/>
      <c r="C928" s="189" t="s">
        <v>1776</v>
      </c>
      <c r="D928" s="160"/>
      <c r="E928" s="161">
        <v>52.380499999999998</v>
      </c>
      <c r="F928" s="158"/>
      <c r="G928" s="158"/>
      <c r="H928" s="158"/>
      <c r="I928" s="158"/>
      <c r="J928" s="158"/>
      <c r="K928" s="158"/>
      <c r="L928" s="158"/>
      <c r="M928" s="158"/>
      <c r="N928" s="157"/>
      <c r="O928" s="157"/>
      <c r="P928" s="157"/>
      <c r="Q928" s="157"/>
      <c r="R928" s="158"/>
      <c r="S928" s="158"/>
      <c r="T928" s="158"/>
      <c r="U928" s="158"/>
      <c r="V928" s="158"/>
      <c r="W928" s="158"/>
      <c r="X928" s="158"/>
      <c r="Y928" s="158"/>
      <c r="Z928" s="147"/>
      <c r="AA928" s="147"/>
      <c r="AB928" s="147"/>
      <c r="AC928" s="147"/>
      <c r="AD928" s="147"/>
      <c r="AE928" s="147"/>
      <c r="AF928" s="147"/>
      <c r="AG928" s="147" t="s">
        <v>288</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ht="22.5" outlineLevel="3" x14ac:dyDescent="0.2">
      <c r="A929" s="154"/>
      <c r="B929" s="155"/>
      <c r="C929" s="189" t="s">
        <v>1777</v>
      </c>
      <c r="D929" s="160"/>
      <c r="E929" s="161">
        <v>66.031999999999996</v>
      </c>
      <c r="F929" s="158"/>
      <c r="G929" s="158"/>
      <c r="H929" s="158"/>
      <c r="I929" s="158"/>
      <c r="J929" s="158"/>
      <c r="K929" s="158"/>
      <c r="L929" s="158"/>
      <c r="M929" s="158"/>
      <c r="N929" s="157"/>
      <c r="O929" s="157"/>
      <c r="P929" s="157"/>
      <c r="Q929" s="157"/>
      <c r="R929" s="158"/>
      <c r="S929" s="158"/>
      <c r="T929" s="158"/>
      <c r="U929" s="158"/>
      <c r="V929" s="158"/>
      <c r="W929" s="158"/>
      <c r="X929" s="158"/>
      <c r="Y929" s="158"/>
      <c r="Z929" s="147"/>
      <c r="AA929" s="147"/>
      <c r="AB929" s="147"/>
      <c r="AC929" s="147"/>
      <c r="AD929" s="147"/>
      <c r="AE929" s="147"/>
      <c r="AF929" s="147"/>
      <c r="AG929" s="147" t="s">
        <v>288</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3" x14ac:dyDescent="0.2">
      <c r="A930" s="154"/>
      <c r="B930" s="155"/>
      <c r="C930" s="189" t="s">
        <v>1778</v>
      </c>
      <c r="D930" s="160"/>
      <c r="E930" s="161">
        <v>32.340000000000003</v>
      </c>
      <c r="F930" s="158"/>
      <c r="G930" s="158"/>
      <c r="H930" s="158"/>
      <c r="I930" s="158"/>
      <c r="J930" s="158"/>
      <c r="K930" s="158"/>
      <c r="L930" s="158"/>
      <c r="M930" s="158"/>
      <c r="N930" s="157"/>
      <c r="O930" s="157"/>
      <c r="P930" s="157"/>
      <c r="Q930" s="157"/>
      <c r="R930" s="158"/>
      <c r="S930" s="158"/>
      <c r="T930" s="158"/>
      <c r="U930" s="158"/>
      <c r="V930" s="158"/>
      <c r="W930" s="158"/>
      <c r="X930" s="158"/>
      <c r="Y930" s="158"/>
      <c r="Z930" s="147"/>
      <c r="AA930" s="147"/>
      <c r="AB930" s="147"/>
      <c r="AC930" s="147"/>
      <c r="AD930" s="147"/>
      <c r="AE930" s="147"/>
      <c r="AF930" s="147"/>
      <c r="AG930" s="147" t="s">
        <v>288</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3" x14ac:dyDescent="0.2">
      <c r="A931" s="154"/>
      <c r="B931" s="155"/>
      <c r="C931" s="189" t="s">
        <v>1779</v>
      </c>
      <c r="D931" s="160"/>
      <c r="E931" s="161">
        <v>46.116</v>
      </c>
      <c r="F931" s="158"/>
      <c r="G931" s="158"/>
      <c r="H931" s="158"/>
      <c r="I931" s="158"/>
      <c r="J931" s="158"/>
      <c r="K931" s="158"/>
      <c r="L931" s="158"/>
      <c r="M931" s="158"/>
      <c r="N931" s="157"/>
      <c r="O931" s="157"/>
      <c r="P931" s="157"/>
      <c r="Q931" s="157"/>
      <c r="R931" s="158"/>
      <c r="S931" s="158"/>
      <c r="T931" s="158"/>
      <c r="U931" s="158"/>
      <c r="V931" s="158"/>
      <c r="W931" s="158"/>
      <c r="X931" s="158"/>
      <c r="Y931" s="158"/>
      <c r="Z931" s="147"/>
      <c r="AA931" s="147"/>
      <c r="AB931" s="147"/>
      <c r="AC931" s="147"/>
      <c r="AD931" s="147"/>
      <c r="AE931" s="147"/>
      <c r="AF931" s="147"/>
      <c r="AG931" s="147" t="s">
        <v>288</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3" x14ac:dyDescent="0.2">
      <c r="A932" s="154"/>
      <c r="B932" s="155"/>
      <c r="C932" s="189" t="s">
        <v>1780</v>
      </c>
      <c r="D932" s="160"/>
      <c r="E932" s="161">
        <v>27.951000000000001</v>
      </c>
      <c r="F932" s="158"/>
      <c r="G932" s="158"/>
      <c r="H932" s="158"/>
      <c r="I932" s="158"/>
      <c r="J932" s="158"/>
      <c r="K932" s="158"/>
      <c r="L932" s="158"/>
      <c r="M932" s="158"/>
      <c r="N932" s="157"/>
      <c r="O932" s="157"/>
      <c r="P932" s="157"/>
      <c r="Q932" s="157"/>
      <c r="R932" s="158"/>
      <c r="S932" s="158"/>
      <c r="T932" s="158"/>
      <c r="U932" s="158"/>
      <c r="V932" s="158"/>
      <c r="W932" s="158"/>
      <c r="X932" s="158"/>
      <c r="Y932" s="158"/>
      <c r="Z932" s="147"/>
      <c r="AA932" s="147"/>
      <c r="AB932" s="147"/>
      <c r="AC932" s="147"/>
      <c r="AD932" s="147"/>
      <c r="AE932" s="147"/>
      <c r="AF932" s="147"/>
      <c r="AG932" s="147" t="s">
        <v>288</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3" x14ac:dyDescent="0.2">
      <c r="A933" s="154"/>
      <c r="B933" s="155"/>
      <c r="C933" s="189" t="s">
        <v>1781</v>
      </c>
      <c r="D933" s="160"/>
      <c r="E933" s="161">
        <v>18.753</v>
      </c>
      <c r="F933" s="158"/>
      <c r="G933" s="158"/>
      <c r="H933" s="158"/>
      <c r="I933" s="158"/>
      <c r="J933" s="158"/>
      <c r="K933" s="158"/>
      <c r="L933" s="158"/>
      <c r="M933" s="158"/>
      <c r="N933" s="157"/>
      <c r="O933" s="157"/>
      <c r="P933" s="157"/>
      <c r="Q933" s="157"/>
      <c r="R933" s="158"/>
      <c r="S933" s="158"/>
      <c r="T933" s="158"/>
      <c r="U933" s="158"/>
      <c r="V933" s="158"/>
      <c r="W933" s="158"/>
      <c r="X933" s="158"/>
      <c r="Y933" s="158"/>
      <c r="Z933" s="147"/>
      <c r="AA933" s="147"/>
      <c r="AB933" s="147"/>
      <c r="AC933" s="147"/>
      <c r="AD933" s="147"/>
      <c r="AE933" s="147"/>
      <c r="AF933" s="147"/>
      <c r="AG933" s="147" t="s">
        <v>288</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3" x14ac:dyDescent="0.2">
      <c r="A934" s="154"/>
      <c r="B934" s="155"/>
      <c r="C934" s="189" t="s">
        <v>727</v>
      </c>
      <c r="D934" s="160"/>
      <c r="E934" s="161">
        <v>5.8</v>
      </c>
      <c r="F934" s="158"/>
      <c r="G934" s="158"/>
      <c r="H934" s="158"/>
      <c r="I934" s="158"/>
      <c r="J934" s="158"/>
      <c r="K934" s="158"/>
      <c r="L934" s="158"/>
      <c r="M934" s="158"/>
      <c r="N934" s="157"/>
      <c r="O934" s="157"/>
      <c r="P934" s="157"/>
      <c r="Q934" s="157"/>
      <c r="R934" s="158"/>
      <c r="S934" s="158"/>
      <c r="T934" s="158"/>
      <c r="U934" s="158"/>
      <c r="V934" s="158"/>
      <c r="W934" s="158"/>
      <c r="X934" s="158"/>
      <c r="Y934" s="158"/>
      <c r="Z934" s="147"/>
      <c r="AA934" s="147"/>
      <c r="AB934" s="147"/>
      <c r="AC934" s="147"/>
      <c r="AD934" s="147"/>
      <c r="AE934" s="147"/>
      <c r="AF934" s="147"/>
      <c r="AG934" s="147" t="s">
        <v>288</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72">
        <v>120</v>
      </c>
      <c r="B935" s="173" t="s">
        <v>1782</v>
      </c>
      <c r="C935" s="188" t="s">
        <v>1783</v>
      </c>
      <c r="D935" s="174" t="s">
        <v>418</v>
      </c>
      <c r="E935" s="175">
        <v>71.893820000000005</v>
      </c>
      <c r="F935" s="176"/>
      <c r="G935" s="177">
        <f>ROUND(E935*F935,2)</f>
        <v>0</v>
      </c>
      <c r="H935" s="176"/>
      <c r="I935" s="177">
        <f>ROUND(E935*H935,2)</f>
        <v>0</v>
      </c>
      <c r="J935" s="176"/>
      <c r="K935" s="177">
        <f>ROUND(E935*J935,2)</f>
        <v>0</v>
      </c>
      <c r="L935" s="177">
        <v>21</v>
      </c>
      <c r="M935" s="177">
        <f>G935*(1+L935/100)</f>
        <v>0</v>
      </c>
      <c r="N935" s="175">
        <v>3.8000000000000002E-4</v>
      </c>
      <c r="O935" s="175">
        <f>ROUND(E935*N935,2)</f>
        <v>0.03</v>
      </c>
      <c r="P935" s="175">
        <v>0</v>
      </c>
      <c r="Q935" s="175">
        <f>ROUND(E935*P935,2)</f>
        <v>0</v>
      </c>
      <c r="R935" s="177" t="s">
        <v>1203</v>
      </c>
      <c r="S935" s="177" t="s">
        <v>281</v>
      </c>
      <c r="T935" s="178" t="s">
        <v>281</v>
      </c>
      <c r="U935" s="158">
        <v>0</v>
      </c>
      <c r="V935" s="158">
        <f>ROUND(E935*U935,2)</f>
        <v>0</v>
      </c>
      <c r="W935" s="158"/>
      <c r="X935" s="158" t="s">
        <v>1204</v>
      </c>
      <c r="Y935" s="158" t="s">
        <v>283</v>
      </c>
      <c r="Z935" s="147"/>
      <c r="AA935" s="147"/>
      <c r="AB935" s="147"/>
      <c r="AC935" s="147"/>
      <c r="AD935" s="147"/>
      <c r="AE935" s="147"/>
      <c r="AF935" s="147"/>
      <c r="AG935" s="147" t="s">
        <v>1205</v>
      </c>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2" x14ac:dyDescent="0.2">
      <c r="A936" s="154"/>
      <c r="B936" s="155"/>
      <c r="C936" s="189" t="s">
        <v>1784</v>
      </c>
      <c r="D936" s="160"/>
      <c r="E936" s="161"/>
      <c r="F936" s="158"/>
      <c r="G936" s="158"/>
      <c r="H936" s="158"/>
      <c r="I936" s="158"/>
      <c r="J936" s="158"/>
      <c r="K936" s="158"/>
      <c r="L936" s="158"/>
      <c r="M936" s="158"/>
      <c r="N936" s="157"/>
      <c r="O936" s="157"/>
      <c r="P936" s="157"/>
      <c r="Q936" s="157"/>
      <c r="R936" s="158"/>
      <c r="S936" s="158"/>
      <c r="T936" s="158"/>
      <c r="U936" s="158"/>
      <c r="V936" s="158"/>
      <c r="W936" s="158"/>
      <c r="X936" s="158"/>
      <c r="Y936" s="158"/>
      <c r="Z936" s="147"/>
      <c r="AA936" s="147"/>
      <c r="AB936" s="147"/>
      <c r="AC936" s="147"/>
      <c r="AD936" s="147"/>
      <c r="AE936" s="147"/>
      <c r="AF936" s="147"/>
      <c r="AG936" s="147" t="s">
        <v>288</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3" x14ac:dyDescent="0.2">
      <c r="A937" s="154"/>
      <c r="B937" s="155"/>
      <c r="C937" s="189" t="s">
        <v>1785</v>
      </c>
      <c r="D937" s="160"/>
      <c r="E937" s="161">
        <v>62.516359999999999</v>
      </c>
      <c r="F937" s="158"/>
      <c r="G937" s="158"/>
      <c r="H937" s="158"/>
      <c r="I937" s="158"/>
      <c r="J937" s="158"/>
      <c r="K937" s="158"/>
      <c r="L937" s="158"/>
      <c r="M937" s="158"/>
      <c r="N937" s="157"/>
      <c r="O937" s="157"/>
      <c r="P937" s="157"/>
      <c r="Q937" s="157"/>
      <c r="R937" s="158"/>
      <c r="S937" s="158"/>
      <c r="T937" s="158"/>
      <c r="U937" s="158"/>
      <c r="V937" s="158"/>
      <c r="W937" s="158"/>
      <c r="X937" s="158"/>
      <c r="Y937" s="158"/>
      <c r="Z937" s="147"/>
      <c r="AA937" s="147"/>
      <c r="AB937" s="147"/>
      <c r="AC937" s="147"/>
      <c r="AD937" s="147"/>
      <c r="AE937" s="147"/>
      <c r="AF937" s="147"/>
      <c r="AG937" s="147" t="s">
        <v>288</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3" x14ac:dyDescent="0.2">
      <c r="A938" s="154"/>
      <c r="B938" s="155"/>
      <c r="C938" s="198" t="s">
        <v>1260</v>
      </c>
      <c r="D938" s="195"/>
      <c r="E938" s="196">
        <v>9.3774499999999996</v>
      </c>
      <c r="F938" s="158"/>
      <c r="G938" s="158"/>
      <c r="H938" s="158"/>
      <c r="I938" s="158"/>
      <c r="J938" s="158"/>
      <c r="K938" s="158"/>
      <c r="L938" s="158"/>
      <c r="M938" s="158"/>
      <c r="N938" s="157"/>
      <c r="O938" s="157"/>
      <c r="P938" s="157"/>
      <c r="Q938" s="157"/>
      <c r="R938" s="158"/>
      <c r="S938" s="158"/>
      <c r="T938" s="158"/>
      <c r="U938" s="158"/>
      <c r="V938" s="158"/>
      <c r="W938" s="158"/>
      <c r="X938" s="158"/>
      <c r="Y938" s="158"/>
      <c r="Z938" s="147"/>
      <c r="AA938" s="147"/>
      <c r="AB938" s="147"/>
      <c r="AC938" s="147"/>
      <c r="AD938" s="147"/>
      <c r="AE938" s="147"/>
      <c r="AF938" s="147"/>
      <c r="AG938" s="147" t="s">
        <v>288</v>
      </c>
      <c r="AH938" s="147">
        <v>4</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x14ac:dyDescent="0.2">
      <c r="A939" s="165" t="s">
        <v>275</v>
      </c>
      <c r="B939" s="166" t="s">
        <v>170</v>
      </c>
      <c r="C939" s="187" t="s">
        <v>171</v>
      </c>
      <c r="D939" s="167"/>
      <c r="E939" s="168"/>
      <c r="F939" s="169"/>
      <c r="G939" s="169">
        <f>SUMIF(AG940:AG1051,"&lt;&gt;NOR",G940:G1051)</f>
        <v>0</v>
      </c>
      <c r="H939" s="169"/>
      <c r="I939" s="169">
        <f>SUM(I940:I1051)</f>
        <v>0</v>
      </c>
      <c r="J939" s="169"/>
      <c r="K939" s="169">
        <f>SUM(K940:K1051)</f>
        <v>0</v>
      </c>
      <c r="L939" s="169"/>
      <c r="M939" s="169">
        <f>SUM(M940:M1051)</f>
        <v>0</v>
      </c>
      <c r="N939" s="168"/>
      <c r="O939" s="168">
        <f>SUM(O940:O1051)</f>
        <v>42.42</v>
      </c>
      <c r="P939" s="168"/>
      <c r="Q939" s="168">
        <f>SUM(Q940:Q1051)</f>
        <v>0</v>
      </c>
      <c r="R939" s="169"/>
      <c r="S939" s="169"/>
      <c r="T939" s="170"/>
      <c r="U939" s="164"/>
      <c r="V939" s="164">
        <f>SUM(V940:V1051)</f>
        <v>1185.1799999999998</v>
      </c>
      <c r="W939" s="164"/>
      <c r="X939" s="164"/>
      <c r="Y939" s="164"/>
      <c r="AG939" t="s">
        <v>276</v>
      </c>
    </row>
    <row r="940" spans="1:60" outlineLevel="1" x14ac:dyDescent="0.2">
      <c r="A940" s="172">
        <v>121</v>
      </c>
      <c r="B940" s="173" t="s">
        <v>1786</v>
      </c>
      <c r="C940" s="188" t="s">
        <v>1787</v>
      </c>
      <c r="D940" s="174" t="s">
        <v>279</v>
      </c>
      <c r="E940" s="175">
        <v>74.131100000000004</v>
      </c>
      <c r="F940" s="176"/>
      <c r="G940" s="177">
        <f>ROUND(E940*F940,2)</f>
        <v>0</v>
      </c>
      <c r="H940" s="176"/>
      <c r="I940" s="177">
        <f>ROUND(E940*H940,2)</f>
        <v>0</v>
      </c>
      <c r="J940" s="176"/>
      <c r="K940" s="177">
        <f>ROUND(E940*J940,2)</f>
        <v>0</v>
      </c>
      <c r="L940" s="177">
        <v>21</v>
      </c>
      <c r="M940" s="177">
        <f>G940*(1+L940/100)</f>
        <v>0</v>
      </c>
      <c r="N940" s="175">
        <v>7.6400000000000001E-3</v>
      </c>
      <c r="O940" s="175">
        <f>ROUND(E940*N940,2)</f>
        <v>0.56999999999999995</v>
      </c>
      <c r="P940" s="175">
        <v>0</v>
      </c>
      <c r="Q940" s="175">
        <f>ROUND(E940*P940,2)</f>
        <v>0</v>
      </c>
      <c r="R940" s="177" t="s">
        <v>1012</v>
      </c>
      <c r="S940" s="177" t="s">
        <v>281</v>
      </c>
      <c r="T940" s="178" t="s">
        <v>281</v>
      </c>
      <c r="U940" s="158">
        <v>8.1000000000000003E-2</v>
      </c>
      <c r="V940" s="158">
        <f>ROUND(E940*U940,2)</f>
        <v>6</v>
      </c>
      <c r="W940" s="158"/>
      <c r="X940" s="158" t="s">
        <v>282</v>
      </c>
      <c r="Y940" s="158" t="s">
        <v>283</v>
      </c>
      <c r="Z940" s="147"/>
      <c r="AA940" s="147"/>
      <c r="AB940" s="147"/>
      <c r="AC940" s="147"/>
      <c r="AD940" s="147"/>
      <c r="AE940" s="147"/>
      <c r="AF940" s="147"/>
      <c r="AG940" s="147" t="s">
        <v>284</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2" x14ac:dyDescent="0.2">
      <c r="A941" s="154"/>
      <c r="B941" s="155"/>
      <c r="C941" s="259" t="s">
        <v>1788</v>
      </c>
      <c r="D941" s="260"/>
      <c r="E941" s="260"/>
      <c r="F941" s="260"/>
      <c r="G941" s="260"/>
      <c r="H941" s="158"/>
      <c r="I941" s="158"/>
      <c r="J941" s="158"/>
      <c r="K941" s="158"/>
      <c r="L941" s="158"/>
      <c r="M941" s="158"/>
      <c r="N941" s="157"/>
      <c r="O941" s="157"/>
      <c r="P941" s="157"/>
      <c r="Q941" s="157"/>
      <c r="R941" s="158"/>
      <c r="S941" s="158"/>
      <c r="T941" s="158"/>
      <c r="U941" s="158"/>
      <c r="V941" s="158"/>
      <c r="W941" s="158"/>
      <c r="X941" s="158"/>
      <c r="Y941" s="158"/>
      <c r="Z941" s="147"/>
      <c r="AA941" s="147"/>
      <c r="AB941" s="147"/>
      <c r="AC941" s="147"/>
      <c r="AD941" s="147"/>
      <c r="AE941" s="147"/>
      <c r="AF941" s="147"/>
      <c r="AG941" s="147" t="s">
        <v>286</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2" x14ac:dyDescent="0.2">
      <c r="A942" s="154"/>
      <c r="B942" s="155"/>
      <c r="C942" s="189" t="s">
        <v>1789</v>
      </c>
      <c r="D942" s="160"/>
      <c r="E942" s="161"/>
      <c r="F942" s="158"/>
      <c r="G942" s="158"/>
      <c r="H942" s="158"/>
      <c r="I942" s="158"/>
      <c r="J942" s="158"/>
      <c r="K942" s="158"/>
      <c r="L942" s="158"/>
      <c r="M942" s="158"/>
      <c r="N942" s="157"/>
      <c r="O942" s="157"/>
      <c r="P942" s="157"/>
      <c r="Q942" s="157"/>
      <c r="R942" s="158"/>
      <c r="S942" s="158"/>
      <c r="T942" s="158"/>
      <c r="U942" s="158"/>
      <c r="V942" s="158"/>
      <c r="W942" s="158"/>
      <c r="X942" s="158"/>
      <c r="Y942" s="158"/>
      <c r="Z942" s="147"/>
      <c r="AA942" s="147"/>
      <c r="AB942" s="147"/>
      <c r="AC942" s="147"/>
      <c r="AD942" s="147"/>
      <c r="AE942" s="147"/>
      <c r="AF942" s="147"/>
      <c r="AG942" s="147" t="s">
        <v>288</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ht="22.5" outlineLevel="3" x14ac:dyDescent="0.2">
      <c r="A943" s="154"/>
      <c r="B943" s="155"/>
      <c r="C943" s="189" t="s">
        <v>1790</v>
      </c>
      <c r="D943" s="160"/>
      <c r="E943" s="161">
        <v>69.031099999999995</v>
      </c>
      <c r="F943" s="158"/>
      <c r="G943" s="158"/>
      <c r="H943" s="158"/>
      <c r="I943" s="158"/>
      <c r="J943" s="158"/>
      <c r="K943" s="158"/>
      <c r="L943" s="158"/>
      <c r="M943" s="158"/>
      <c r="N943" s="157"/>
      <c r="O943" s="157"/>
      <c r="P943" s="157"/>
      <c r="Q943" s="157"/>
      <c r="R943" s="158"/>
      <c r="S943" s="158"/>
      <c r="T943" s="158"/>
      <c r="U943" s="158"/>
      <c r="V943" s="158"/>
      <c r="W943" s="158"/>
      <c r="X943" s="158"/>
      <c r="Y943" s="158"/>
      <c r="Z943" s="147"/>
      <c r="AA943" s="147"/>
      <c r="AB943" s="147"/>
      <c r="AC943" s="147"/>
      <c r="AD943" s="147"/>
      <c r="AE943" s="147"/>
      <c r="AF943" s="147"/>
      <c r="AG943" s="147" t="s">
        <v>288</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3" x14ac:dyDescent="0.2">
      <c r="A944" s="154"/>
      <c r="B944" s="155"/>
      <c r="C944" s="189" t="s">
        <v>711</v>
      </c>
      <c r="D944" s="160"/>
      <c r="E944" s="161">
        <v>5.0999999999999996</v>
      </c>
      <c r="F944" s="158"/>
      <c r="G944" s="158"/>
      <c r="H944" s="158"/>
      <c r="I944" s="158"/>
      <c r="J944" s="158"/>
      <c r="K944" s="158"/>
      <c r="L944" s="158"/>
      <c r="M944" s="158"/>
      <c r="N944" s="157"/>
      <c r="O944" s="157"/>
      <c r="P944" s="157"/>
      <c r="Q944" s="157"/>
      <c r="R944" s="158"/>
      <c r="S944" s="158"/>
      <c r="T944" s="158"/>
      <c r="U944" s="158"/>
      <c r="V944" s="158"/>
      <c r="W944" s="158"/>
      <c r="X944" s="158"/>
      <c r="Y944" s="158"/>
      <c r="Z944" s="147"/>
      <c r="AA944" s="147"/>
      <c r="AB944" s="147"/>
      <c r="AC944" s="147"/>
      <c r="AD944" s="147"/>
      <c r="AE944" s="147"/>
      <c r="AF944" s="147"/>
      <c r="AG944" s="147" t="s">
        <v>288</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72">
        <v>122</v>
      </c>
      <c r="B945" s="173" t="s">
        <v>1791</v>
      </c>
      <c r="C945" s="188" t="s">
        <v>1792</v>
      </c>
      <c r="D945" s="174" t="s">
        <v>279</v>
      </c>
      <c r="E945" s="175">
        <v>74.131100000000004</v>
      </c>
      <c r="F945" s="176"/>
      <c r="G945" s="177">
        <f>ROUND(E945*F945,2)</f>
        <v>0</v>
      </c>
      <c r="H945" s="176"/>
      <c r="I945" s="177">
        <f>ROUND(E945*H945,2)</f>
        <v>0</v>
      </c>
      <c r="J945" s="176"/>
      <c r="K945" s="177">
        <f>ROUND(E945*J945,2)</f>
        <v>0</v>
      </c>
      <c r="L945" s="177">
        <v>21</v>
      </c>
      <c r="M945" s="177">
        <f>G945*(1+L945/100)</f>
        <v>0</v>
      </c>
      <c r="N945" s="175">
        <v>1.1800000000000001E-3</v>
      </c>
      <c r="O945" s="175">
        <f>ROUND(E945*N945,2)</f>
        <v>0.09</v>
      </c>
      <c r="P945" s="175">
        <v>0</v>
      </c>
      <c r="Q945" s="175">
        <f>ROUND(E945*P945,2)</f>
        <v>0</v>
      </c>
      <c r="R945" s="177" t="s">
        <v>1766</v>
      </c>
      <c r="S945" s="177" t="s">
        <v>281</v>
      </c>
      <c r="T945" s="178" t="s">
        <v>281</v>
      </c>
      <c r="U945" s="158">
        <v>1.1850000000000001</v>
      </c>
      <c r="V945" s="158">
        <f>ROUND(E945*U945,2)</f>
        <v>87.85</v>
      </c>
      <c r="W945" s="158"/>
      <c r="X945" s="158" t="s">
        <v>282</v>
      </c>
      <c r="Y945" s="158" t="s">
        <v>283</v>
      </c>
      <c r="Z945" s="147"/>
      <c r="AA945" s="147"/>
      <c r="AB945" s="147"/>
      <c r="AC945" s="147"/>
      <c r="AD945" s="147"/>
      <c r="AE945" s="147"/>
      <c r="AF945" s="147"/>
      <c r="AG945" s="147" t="s">
        <v>284</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2" x14ac:dyDescent="0.2">
      <c r="A946" s="154"/>
      <c r="B946" s="155"/>
      <c r="C946" s="259" t="s">
        <v>1793</v>
      </c>
      <c r="D946" s="260"/>
      <c r="E946" s="260"/>
      <c r="F946" s="260"/>
      <c r="G946" s="260"/>
      <c r="H946" s="158"/>
      <c r="I946" s="158"/>
      <c r="J946" s="158"/>
      <c r="K946" s="158"/>
      <c r="L946" s="158"/>
      <c r="M946" s="158"/>
      <c r="N946" s="157"/>
      <c r="O946" s="157"/>
      <c r="P946" s="157"/>
      <c r="Q946" s="157"/>
      <c r="R946" s="158"/>
      <c r="S946" s="158"/>
      <c r="T946" s="158"/>
      <c r="U946" s="158"/>
      <c r="V946" s="158"/>
      <c r="W946" s="158"/>
      <c r="X946" s="158"/>
      <c r="Y946" s="158"/>
      <c r="Z946" s="147"/>
      <c r="AA946" s="147"/>
      <c r="AB946" s="147"/>
      <c r="AC946" s="147"/>
      <c r="AD946" s="147"/>
      <c r="AE946" s="147"/>
      <c r="AF946" s="147"/>
      <c r="AG946" s="147" t="s">
        <v>286</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2" x14ac:dyDescent="0.2">
      <c r="A947" s="154"/>
      <c r="B947" s="155"/>
      <c r="C947" s="257" t="s">
        <v>1794</v>
      </c>
      <c r="D947" s="258"/>
      <c r="E947" s="258"/>
      <c r="F947" s="258"/>
      <c r="G947" s="258"/>
      <c r="H947" s="158"/>
      <c r="I947" s="158"/>
      <c r="J947" s="158"/>
      <c r="K947" s="158"/>
      <c r="L947" s="158"/>
      <c r="M947" s="158"/>
      <c r="N947" s="157"/>
      <c r="O947" s="157"/>
      <c r="P947" s="157"/>
      <c r="Q947" s="157"/>
      <c r="R947" s="158"/>
      <c r="S947" s="158"/>
      <c r="T947" s="158"/>
      <c r="U947" s="158"/>
      <c r="V947" s="158"/>
      <c r="W947" s="158"/>
      <c r="X947" s="158"/>
      <c r="Y947" s="158"/>
      <c r="Z947" s="147"/>
      <c r="AA947" s="147"/>
      <c r="AB947" s="147"/>
      <c r="AC947" s="147"/>
      <c r="AD947" s="147"/>
      <c r="AE947" s="147"/>
      <c r="AF947" s="147"/>
      <c r="AG947" s="147" t="s">
        <v>618</v>
      </c>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2" x14ac:dyDescent="0.2">
      <c r="A948" s="154"/>
      <c r="B948" s="155"/>
      <c r="C948" s="189" t="s">
        <v>1795</v>
      </c>
      <c r="D948" s="160"/>
      <c r="E948" s="161"/>
      <c r="F948" s="158"/>
      <c r="G948" s="158"/>
      <c r="H948" s="158"/>
      <c r="I948" s="158"/>
      <c r="J948" s="158"/>
      <c r="K948" s="158"/>
      <c r="L948" s="158"/>
      <c r="M948" s="158"/>
      <c r="N948" s="157"/>
      <c r="O948" s="157"/>
      <c r="P948" s="157"/>
      <c r="Q948" s="157"/>
      <c r="R948" s="158"/>
      <c r="S948" s="158"/>
      <c r="T948" s="158"/>
      <c r="U948" s="158"/>
      <c r="V948" s="158"/>
      <c r="W948" s="158"/>
      <c r="X948" s="158"/>
      <c r="Y948" s="158"/>
      <c r="Z948" s="147"/>
      <c r="AA948" s="147"/>
      <c r="AB948" s="147"/>
      <c r="AC948" s="147"/>
      <c r="AD948" s="147"/>
      <c r="AE948" s="147"/>
      <c r="AF948" s="147"/>
      <c r="AG948" s="147" t="s">
        <v>288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3" x14ac:dyDescent="0.2">
      <c r="A949" s="154"/>
      <c r="B949" s="155"/>
      <c r="C949" s="189" t="s">
        <v>1796</v>
      </c>
      <c r="D949" s="160"/>
      <c r="E949" s="161">
        <v>74.131100000000004</v>
      </c>
      <c r="F949" s="158"/>
      <c r="G949" s="158"/>
      <c r="H949" s="158"/>
      <c r="I949" s="158"/>
      <c r="J949" s="158"/>
      <c r="K949" s="158"/>
      <c r="L949" s="158"/>
      <c r="M949" s="158"/>
      <c r="N949" s="157"/>
      <c r="O949" s="157"/>
      <c r="P949" s="157"/>
      <c r="Q949" s="157"/>
      <c r="R949" s="158"/>
      <c r="S949" s="158"/>
      <c r="T949" s="158"/>
      <c r="U949" s="158"/>
      <c r="V949" s="158"/>
      <c r="W949" s="158"/>
      <c r="X949" s="158"/>
      <c r="Y949" s="158"/>
      <c r="Z949" s="147"/>
      <c r="AA949" s="147"/>
      <c r="AB949" s="147"/>
      <c r="AC949" s="147"/>
      <c r="AD949" s="147"/>
      <c r="AE949" s="147"/>
      <c r="AF949" s="147"/>
      <c r="AG949" s="147" t="s">
        <v>288</v>
      </c>
      <c r="AH949" s="147">
        <v>5</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72">
        <v>123</v>
      </c>
      <c r="B950" s="173" t="s">
        <v>1797</v>
      </c>
      <c r="C950" s="188" t="s">
        <v>1798</v>
      </c>
      <c r="D950" s="174" t="s">
        <v>279</v>
      </c>
      <c r="E950" s="175">
        <v>64.244100000000003</v>
      </c>
      <c r="F950" s="176"/>
      <c r="G950" s="177">
        <f>ROUND(E950*F950,2)</f>
        <v>0</v>
      </c>
      <c r="H950" s="176"/>
      <c r="I950" s="177">
        <f>ROUND(E950*H950,2)</f>
        <v>0</v>
      </c>
      <c r="J950" s="176"/>
      <c r="K950" s="177">
        <f>ROUND(E950*J950,2)</f>
        <v>0</v>
      </c>
      <c r="L950" s="177">
        <v>21</v>
      </c>
      <c r="M950" s="177">
        <f>G950*(1+L950/100)</f>
        <v>0</v>
      </c>
      <c r="N950" s="175">
        <v>4.0000000000000003E-5</v>
      </c>
      <c r="O950" s="175">
        <f>ROUND(E950*N950,2)</f>
        <v>0</v>
      </c>
      <c r="P950" s="175">
        <v>0</v>
      </c>
      <c r="Q950" s="175">
        <f>ROUND(E950*P950,2)</f>
        <v>0</v>
      </c>
      <c r="R950" s="177" t="s">
        <v>1012</v>
      </c>
      <c r="S950" s="177" t="s">
        <v>281</v>
      </c>
      <c r="T950" s="178" t="s">
        <v>281</v>
      </c>
      <c r="U950" s="158">
        <v>7.8E-2</v>
      </c>
      <c r="V950" s="158">
        <f>ROUND(E950*U950,2)</f>
        <v>5.01</v>
      </c>
      <c r="W950" s="158"/>
      <c r="X950" s="158" t="s">
        <v>282</v>
      </c>
      <c r="Y950" s="158" t="s">
        <v>283</v>
      </c>
      <c r="Z950" s="147"/>
      <c r="AA950" s="147"/>
      <c r="AB950" s="147"/>
      <c r="AC950" s="147"/>
      <c r="AD950" s="147"/>
      <c r="AE950" s="147"/>
      <c r="AF950" s="147"/>
      <c r="AG950" s="147" t="s">
        <v>284</v>
      </c>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ht="22.5" outlineLevel="2" x14ac:dyDescent="0.2">
      <c r="A951" s="154"/>
      <c r="B951" s="155"/>
      <c r="C951" s="259" t="s">
        <v>1799</v>
      </c>
      <c r="D951" s="260"/>
      <c r="E951" s="260"/>
      <c r="F951" s="260"/>
      <c r="G951" s="260"/>
      <c r="H951" s="158"/>
      <c r="I951" s="158"/>
      <c r="J951" s="158"/>
      <c r="K951" s="158"/>
      <c r="L951" s="158"/>
      <c r="M951" s="158"/>
      <c r="N951" s="157"/>
      <c r="O951" s="157"/>
      <c r="P951" s="157"/>
      <c r="Q951" s="157"/>
      <c r="R951" s="158"/>
      <c r="S951" s="158"/>
      <c r="T951" s="158"/>
      <c r="U951" s="158"/>
      <c r="V951" s="158"/>
      <c r="W951" s="158"/>
      <c r="X951" s="158"/>
      <c r="Y951" s="158"/>
      <c r="Z951" s="147"/>
      <c r="AA951" s="147"/>
      <c r="AB951" s="147"/>
      <c r="AC951" s="147"/>
      <c r="AD951" s="147"/>
      <c r="AE951" s="147"/>
      <c r="AF951" s="147"/>
      <c r="AG951" s="147" t="s">
        <v>286</v>
      </c>
      <c r="AH951" s="147"/>
      <c r="AI951" s="147"/>
      <c r="AJ951" s="147"/>
      <c r="AK951" s="147"/>
      <c r="AL951" s="147"/>
      <c r="AM951" s="147"/>
      <c r="AN951" s="147"/>
      <c r="AO951" s="147"/>
      <c r="AP951" s="147"/>
      <c r="AQ951" s="147"/>
      <c r="AR951" s="147"/>
      <c r="AS951" s="147"/>
      <c r="AT951" s="147"/>
      <c r="AU951" s="147"/>
      <c r="AV951" s="147"/>
      <c r="AW951" s="147"/>
      <c r="AX951" s="147"/>
      <c r="AY951" s="147"/>
      <c r="AZ951" s="147"/>
      <c r="BA951" s="179" t="str">
        <f>C951</f>
        <v>s rámy a zárubněmi, zábradlí, předmětů oplechování apod., které se zřizují ještě před úpravami povrchu, před jejich znečištěním při úpravách povrchu nástřikem plastických (lepivých) maltovin</v>
      </c>
      <c r="BB951" s="147"/>
      <c r="BC951" s="147"/>
      <c r="BD951" s="147"/>
      <c r="BE951" s="147"/>
      <c r="BF951" s="147"/>
      <c r="BG951" s="147"/>
      <c r="BH951" s="147"/>
    </row>
    <row r="952" spans="1:60" outlineLevel="2" x14ac:dyDescent="0.2">
      <c r="A952" s="154"/>
      <c r="B952" s="155"/>
      <c r="C952" s="189" t="s">
        <v>1800</v>
      </c>
      <c r="D952" s="160"/>
      <c r="E952" s="161"/>
      <c r="F952" s="158"/>
      <c r="G952" s="158"/>
      <c r="H952" s="158"/>
      <c r="I952" s="158"/>
      <c r="J952" s="158"/>
      <c r="K952" s="158"/>
      <c r="L952" s="158"/>
      <c r="M952" s="158"/>
      <c r="N952" s="157"/>
      <c r="O952" s="157"/>
      <c r="P952" s="157"/>
      <c r="Q952" s="157"/>
      <c r="R952" s="158"/>
      <c r="S952" s="158"/>
      <c r="T952" s="158"/>
      <c r="U952" s="158"/>
      <c r="V952" s="158"/>
      <c r="W952" s="158"/>
      <c r="X952" s="158"/>
      <c r="Y952" s="158"/>
      <c r="Z952" s="147"/>
      <c r="AA952" s="147"/>
      <c r="AB952" s="147"/>
      <c r="AC952" s="147"/>
      <c r="AD952" s="147"/>
      <c r="AE952" s="147"/>
      <c r="AF952" s="147"/>
      <c r="AG952" s="147" t="s">
        <v>288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ht="33.75" outlineLevel="3" x14ac:dyDescent="0.2">
      <c r="A953" s="154"/>
      <c r="B953" s="155"/>
      <c r="C953" s="189" t="s">
        <v>1634</v>
      </c>
      <c r="D953" s="160"/>
      <c r="E953" s="161">
        <v>37.868000000000002</v>
      </c>
      <c r="F953" s="158"/>
      <c r="G953" s="158"/>
      <c r="H953" s="158"/>
      <c r="I953" s="158"/>
      <c r="J953" s="158"/>
      <c r="K953" s="158"/>
      <c r="L953" s="158"/>
      <c r="M953" s="158"/>
      <c r="N953" s="157"/>
      <c r="O953" s="157"/>
      <c r="P953" s="157"/>
      <c r="Q953" s="157"/>
      <c r="R953" s="158"/>
      <c r="S953" s="158"/>
      <c r="T953" s="158"/>
      <c r="U953" s="158"/>
      <c r="V953" s="158"/>
      <c r="W953" s="158"/>
      <c r="X953" s="158"/>
      <c r="Y953" s="158"/>
      <c r="Z953" s="147"/>
      <c r="AA953" s="147"/>
      <c r="AB953" s="147"/>
      <c r="AC953" s="147"/>
      <c r="AD953" s="147"/>
      <c r="AE953" s="147"/>
      <c r="AF953" s="147"/>
      <c r="AG953" s="147" t="s">
        <v>288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ht="33.75" outlineLevel="3" x14ac:dyDescent="0.2">
      <c r="A954" s="154"/>
      <c r="B954" s="155"/>
      <c r="C954" s="189" t="s">
        <v>1635</v>
      </c>
      <c r="D954" s="160"/>
      <c r="E954" s="161">
        <v>26.376100000000001</v>
      </c>
      <c r="F954" s="158"/>
      <c r="G954" s="158"/>
      <c r="H954" s="158"/>
      <c r="I954" s="158"/>
      <c r="J954" s="158"/>
      <c r="K954" s="158"/>
      <c r="L954" s="158"/>
      <c r="M954" s="158"/>
      <c r="N954" s="157"/>
      <c r="O954" s="157"/>
      <c r="P954" s="157"/>
      <c r="Q954" s="157"/>
      <c r="R954" s="158"/>
      <c r="S954" s="158"/>
      <c r="T954" s="158"/>
      <c r="U954" s="158"/>
      <c r="V954" s="158"/>
      <c r="W954" s="158"/>
      <c r="X954" s="158"/>
      <c r="Y954" s="158"/>
      <c r="Z954" s="147"/>
      <c r="AA954" s="147"/>
      <c r="AB954" s="147"/>
      <c r="AC954" s="147"/>
      <c r="AD954" s="147"/>
      <c r="AE954" s="147"/>
      <c r="AF954" s="147"/>
      <c r="AG954" s="147" t="s">
        <v>288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72">
        <v>124</v>
      </c>
      <c r="B955" s="173" t="s">
        <v>1801</v>
      </c>
      <c r="C955" s="188" t="s">
        <v>1802</v>
      </c>
      <c r="D955" s="174" t="s">
        <v>279</v>
      </c>
      <c r="E955" s="175">
        <v>9.42</v>
      </c>
      <c r="F955" s="176"/>
      <c r="G955" s="177">
        <f>ROUND(E955*F955,2)</f>
        <v>0</v>
      </c>
      <c r="H955" s="176"/>
      <c r="I955" s="177">
        <f>ROUND(E955*H955,2)</f>
        <v>0</v>
      </c>
      <c r="J955" s="176"/>
      <c r="K955" s="177">
        <f>ROUND(E955*J955,2)</f>
        <v>0</v>
      </c>
      <c r="L955" s="177">
        <v>21</v>
      </c>
      <c r="M955" s="177">
        <f>G955*(1+L955/100)</f>
        <v>0</v>
      </c>
      <c r="N955" s="175">
        <v>9.3299999999999998E-3</v>
      </c>
      <c r="O955" s="175">
        <f>ROUND(E955*N955,2)</f>
        <v>0.09</v>
      </c>
      <c r="P955" s="175">
        <v>0</v>
      </c>
      <c r="Q955" s="175">
        <f>ROUND(E955*P955,2)</f>
        <v>0</v>
      </c>
      <c r="R955" s="177" t="s">
        <v>1012</v>
      </c>
      <c r="S955" s="177" t="s">
        <v>281</v>
      </c>
      <c r="T955" s="178" t="s">
        <v>281</v>
      </c>
      <c r="U955" s="158">
        <v>1.56</v>
      </c>
      <c r="V955" s="158">
        <f>ROUND(E955*U955,2)</f>
        <v>14.7</v>
      </c>
      <c r="W955" s="158"/>
      <c r="X955" s="158" t="s">
        <v>282</v>
      </c>
      <c r="Y955" s="158" t="s">
        <v>283</v>
      </c>
      <c r="Z955" s="147"/>
      <c r="AA955" s="147"/>
      <c r="AB955" s="147"/>
      <c r="AC955" s="147"/>
      <c r="AD955" s="147"/>
      <c r="AE955" s="147"/>
      <c r="AF955" s="147"/>
      <c r="AG955" s="147" t="s">
        <v>284</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ht="22.5" outlineLevel="2" x14ac:dyDescent="0.2">
      <c r="A956" s="154"/>
      <c r="B956" s="155"/>
      <c r="C956" s="259" t="s">
        <v>1803</v>
      </c>
      <c r="D956" s="260"/>
      <c r="E956" s="260"/>
      <c r="F956" s="260"/>
      <c r="G956" s="260"/>
      <c r="H956" s="158"/>
      <c r="I956" s="158"/>
      <c r="J956" s="158"/>
      <c r="K956" s="158"/>
      <c r="L956" s="158"/>
      <c r="M956" s="158"/>
      <c r="N956" s="157"/>
      <c r="O956" s="157"/>
      <c r="P956" s="157"/>
      <c r="Q956" s="157"/>
      <c r="R956" s="158"/>
      <c r="S956" s="158"/>
      <c r="T956" s="158"/>
      <c r="U956" s="158"/>
      <c r="V956" s="158"/>
      <c r="W956" s="158"/>
      <c r="X956" s="158"/>
      <c r="Y956" s="158"/>
      <c r="Z956" s="147"/>
      <c r="AA956" s="147"/>
      <c r="AB956" s="147"/>
      <c r="AC956" s="147"/>
      <c r="AD956" s="147"/>
      <c r="AE956" s="147"/>
      <c r="AF956" s="147"/>
      <c r="AG956" s="147" t="s">
        <v>286</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79" t="str">
        <f>C956</f>
        <v>nanesení lepicího tmelu na izolační desky, nalepení desek, natažení stěrky, vtlačení výztužné tkaniny a přehlazení stěrky. Včetně parapetních lišt.</v>
      </c>
      <c r="BB956" s="147"/>
      <c r="BC956" s="147"/>
      <c r="BD956" s="147"/>
      <c r="BE956" s="147"/>
      <c r="BF956" s="147"/>
      <c r="BG956" s="147"/>
      <c r="BH956" s="147"/>
    </row>
    <row r="957" spans="1:60" outlineLevel="2" x14ac:dyDescent="0.2">
      <c r="A957" s="154"/>
      <c r="B957" s="155"/>
      <c r="C957" s="189" t="s">
        <v>1804</v>
      </c>
      <c r="D957" s="160"/>
      <c r="E957" s="161"/>
      <c r="F957" s="158"/>
      <c r="G957" s="158"/>
      <c r="H957" s="158"/>
      <c r="I957" s="158"/>
      <c r="J957" s="158"/>
      <c r="K957" s="158"/>
      <c r="L957" s="158"/>
      <c r="M957" s="158"/>
      <c r="N957" s="157"/>
      <c r="O957" s="157"/>
      <c r="P957" s="157"/>
      <c r="Q957" s="157"/>
      <c r="R957" s="158"/>
      <c r="S957" s="158"/>
      <c r="T957" s="158"/>
      <c r="U957" s="158"/>
      <c r="V957" s="158"/>
      <c r="W957" s="158"/>
      <c r="X957" s="158"/>
      <c r="Y957" s="158"/>
      <c r="Z957" s="147"/>
      <c r="AA957" s="147"/>
      <c r="AB957" s="147"/>
      <c r="AC957" s="147"/>
      <c r="AD957" s="147"/>
      <c r="AE957" s="147"/>
      <c r="AF957" s="147"/>
      <c r="AG957" s="147" t="s">
        <v>288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3" x14ac:dyDescent="0.2">
      <c r="A958" s="154"/>
      <c r="B958" s="155"/>
      <c r="C958" s="189" t="s">
        <v>1805</v>
      </c>
      <c r="D958" s="160"/>
      <c r="E958" s="161">
        <v>4.992</v>
      </c>
      <c r="F958" s="158"/>
      <c r="G958" s="158"/>
      <c r="H958" s="158"/>
      <c r="I958" s="158"/>
      <c r="J958" s="158"/>
      <c r="K958" s="158"/>
      <c r="L958" s="158"/>
      <c r="M958" s="158"/>
      <c r="N958" s="157"/>
      <c r="O958" s="157"/>
      <c r="P958" s="157"/>
      <c r="Q958" s="157"/>
      <c r="R958" s="158"/>
      <c r="S958" s="158"/>
      <c r="T958" s="158"/>
      <c r="U958" s="158"/>
      <c r="V958" s="158"/>
      <c r="W958" s="158"/>
      <c r="X958" s="158"/>
      <c r="Y958" s="158"/>
      <c r="Z958" s="147"/>
      <c r="AA958" s="147"/>
      <c r="AB958" s="147"/>
      <c r="AC958" s="147"/>
      <c r="AD958" s="147"/>
      <c r="AE958" s="147"/>
      <c r="AF958" s="147"/>
      <c r="AG958" s="147" t="s">
        <v>288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3" x14ac:dyDescent="0.2">
      <c r="A959" s="154"/>
      <c r="B959" s="155"/>
      <c r="C959" s="189" t="s">
        <v>1806</v>
      </c>
      <c r="D959" s="160"/>
      <c r="E959" s="161">
        <v>4.4279999999999999</v>
      </c>
      <c r="F959" s="158"/>
      <c r="G959" s="158"/>
      <c r="H959" s="158"/>
      <c r="I959" s="158"/>
      <c r="J959" s="158"/>
      <c r="K959" s="158"/>
      <c r="L959" s="158"/>
      <c r="M959" s="158"/>
      <c r="N959" s="157"/>
      <c r="O959" s="157"/>
      <c r="P959" s="157"/>
      <c r="Q959" s="157"/>
      <c r="R959" s="158"/>
      <c r="S959" s="158"/>
      <c r="T959" s="158"/>
      <c r="U959" s="158"/>
      <c r="V959" s="158"/>
      <c r="W959" s="158"/>
      <c r="X959" s="158"/>
      <c r="Y959" s="158"/>
      <c r="Z959" s="147"/>
      <c r="AA959" s="147"/>
      <c r="AB959" s="147"/>
      <c r="AC959" s="147"/>
      <c r="AD959" s="147"/>
      <c r="AE959" s="147"/>
      <c r="AF959" s="147"/>
      <c r="AG959" s="147" t="s">
        <v>288</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72">
        <v>125</v>
      </c>
      <c r="B960" s="173" t="s">
        <v>1807</v>
      </c>
      <c r="C960" s="188" t="s">
        <v>1808</v>
      </c>
      <c r="D960" s="174" t="s">
        <v>279</v>
      </c>
      <c r="E960" s="175">
        <v>430.86669999999998</v>
      </c>
      <c r="F960" s="176"/>
      <c r="G960" s="177">
        <f>ROUND(E960*F960,2)</f>
        <v>0</v>
      </c>
      <c r="H960" s="176"/>
      <c r="I960" s="177">
        <f>ROUND(E960*H960,2)</f>
        <v>0</v>
      </c>
      <c r="J960" s="176"/>
      <c r="K960" s="177">
        <f>ROUND(E960*J960,2)</f>
        <v>0</v>
      </c>
      <c r="L960" s="177">
        <v>21</v>
      </c>
      <c r="M960" s="177">
        <f>G960*(1+L960/100)</f>
        <v>0</v>
      </c>
      <c r="N960" s="175">
        <v>4.2999999999999999E-4</v>
      </c>
      <c r="O960" s="175">
        <f>ROUND(E960*N960,2)</f>
        <v>0.19</v>
      </c>
      <c r="P960" s="175">
        <v>0</v>
      </c>
      <c r="Q960" s="175">
        <f>ROUND(E960*P960,2)</f>
        <v>0</v>
      </c>
      <c r="R960" s="177" t="s">
        <v>1012</v>
      </c>
      <c r="S960" s="177" t="s">
        <v>281</v>
      </c>
      <c r="T960" s="178" t="s">
        <v>281</v>
      </c>
      <c r="U960" s="158">
        <v>0.25322</v>
      </c>
      <c r="V960" s="158">
        <f>ROUND(E960*U960,2)</f>
        <v>109.1</v>
      </c>
      <c r="W960" s="158"/>
      <c r="X960" s="158" t="s">
        <v>282</v>
      </c>
      <c r="Y960" s="158" t="s">
        <v>283</v>
      </c>
      <c r="Z960" s="147"/>
      <c r="AA960" s="147"/>
      <c r="AB960" s="147"/>
      <c r="AC960" s="147"/>
      <c r="AD960" s="147"/>
      <c r="AE960" s="147"/>
      <c r="AF960" s="147"/>
      <c r="AG960" s="147" t="s">
        <v>284</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2" x14ac:dyDescent="0.2">
      <c r="A961" s="154"/>
      <c r="B961" s="155"/>
      <c r="C961" s="259" t="s">
        <v>1809</v>
      </c>
      <c r="D961" s="260"/>
      <c r="E961" s="260"/>
      <c r="F961" s="260"/>
      <c r="G961" s="260"/>
      <c r="H961" s="158"/>
      <c r="I961" s="158"/>
      <c r="J961" s="158"/>
      <c r="K961" s="158"/>
      <c r="L961" s="158"/>
      <c r="M961" s="158"/>
      <c r="N961" s="157"/>
      <c r="O961" s="157"/>
      <c r="P961" s="157"/>
      <c r="Q961" s="157"/>
      <c r="R961" s="158"/>
      <c r="S961" s="158"/>
      <c r="T961" s="158"/>
      <c r="U961" s="158"/>
      <c r="V961" s="158"/>
      <c r="W961" s="158"/>
      <c r="X961" s="158"/>
      <c r="Y961" s="158"/>
      <c r="Z961" s="147"/>
      <c r="AA961" s="147"/>
      <c r="AB961" s="147"/>
      <c r="AC961" s="147"/>
      <c r="AD961" s="147"/>
      <c r="AE961" s="147"/>
      <c r="AF961" s="147"/>
      <c r="AG961" s="147" t="s">
        <v>286</v>
      </c>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2" x14ac:dyDescent="0.2">
      <c r="A962" s="154"/>
      <c r="B962" s="155"/>
      <c r="C962" s="257" t="s">
        <v>1810</v>
      </c>
      <c r="D962" s="258"/>
      <c r="E962" s="258"/>
      <c r="F962" s="258"/>
      <c r="G962" s="258"/>
      <c r="H962" s="158"/>
      <c r="I962" s="158"/>
      <c r="J962" s="158"/>
      <c r="K962" s="158"/>
      <c r="L962" s="158"/>
      <c r="M962" s="158"/>
      <c r="N962" s="157"/>
      <c r="O962" s="157"/>
      <c r="P962" s="157"/>
      <c r="Q962" s="157"/>
      <c r="R962" s="158"/>
      <c r="S962" s="158"/>
      <c r="T962" s="158"/>
      <c r="U962" s="158"/>
      <c r="V962" s="158"/>
      <c r="W962" s="158"/>
      <c r="X962" s="158"/>
      <c r="Y962" s="158"/>
      <c r="Z962" s="147"/>
      <c r="AA962" s="147"/>
      <c r="AB962" s="147"/>
      <c r="AC962" s="147"/>
      <c r="AD962" s="147"/>
      <c r="AE962" s="147"/>
      <c r="AF962" s="147"/>
      <c r="AG962" s="147" t="s">
        <v>618</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ht="22.5" outlineLevel="3" x14ac:dyDescent="0.2">
      <c r="A963" s="154"/>
      <c r="B963" s="155"/>
      <c r="C963" s="257" t="s">
        <v>1811</v>
      </c>
      <c r="D963" s="258"/>
      <c r="E963" s="258"/>
      <c r="F963" s="258"/>
      <c r="G963" s="258"/>
      <c r="H963" s="158"/>
      <c r="I963" s="158"/>
      <c r="J963" s="158"/>
      <c r="K963" s="158"/>
      <c r="L963" s="158"/>
      <c r="M963" s="158"/>
      <c r="N963" s="157"/>
      <c r="O963" s="157"/>
      <c r="P963" s="157"/>
      <c r="Q963" s="157"/>
      <c r="R963" s="158"/>
      <c r="S963" s="158"/>
      <c r="T963" s="158"/>
      <c r="U963" s="158"/>
      <c r="V963" s="158"/>
      <c r="W963" s="158"/>
      <c r="X963" s="158"/>
      <c r="Y963" s="158"/>
      <c r="Z963" s="147"/>
      <c r="AA963" s="147"/>
      <c r="AB963" s="147"/>
      <c r="AC963" s="147"/>
      <c r="AD963" s="147"/>
      <c r="AE963" s="147"/>
      <c r="AF963" s="147"/>
      <c r="AG963" s="147" t="s">
        <v>618</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79" t="str">
        <f>C963</f>
        <v>Vápenná barva pro venkovní použití na bázi hašeného vápna s přísadou disperzního pojiva; dvojnásobný nátěr cca 0,35 kg/m2; teplota zpracování &gt;+10 °C</v>
      </c>
      <c r="BB963" s="147"/>
      <c r="BC963" s="147"/>
      <c r="BD963" s="147"/>
      <c r="BE963" s="147"/>
      <c r="BF963" s="147"/>
      <c r="BG963" s="147"/>
      <c r="BH963" s="147"/>
    </row>
    <row r="964" spans="1:60" outlineLevel="2" x14ac:dyDescent="0.2">
      <c r="A964" s="154"/>
      <c r="B964" s="155"/>
      <c r="C964" s="189" t="s">
        <v>1812</v>
      </c>
      <c r="D964" s="160"/>
      <c r="E964" s="161"/>
      <c r="F964" s="158"/>
      <c r="G964" s="158"/>
      <c r="H964" s="158"/>
      <c r="I964" s="158"/>
      <c r="J964" s="158"/>
      <c r="K964" s="158"/>
      <c r="L964" s="158"/>
      <c r="M964" s="158"/>
      <c r="N964" s="157"/>
      <c r="O964" s="157"/>
      <c r="P964" s="157"/>
      <c r="Q964" s="157"/>
      <c r="R964" s="158"/>
      <c r="S964" s="158"/>
      <c r="T964" s="158"/>
      <c r="U964" s="158"/>
      <c r="V964" s="158"/>
      <c r="W964" s="158"/>
      <c r="X964" s="158"/>
      <c r="Y964" s="158"/>
      <c r="Z964" s="147"/>
      <c r="AA964" s="147"/>
      <c r="AB964" s="147"/>
      <c r="AC964" s="147"/>
      <c r="AD964" s="147"/>
      <c r="AE964" s="147"/>
      <c r="AF964" s="147"/>
      <c r="AG964" s="147" t="s">
        <v>288</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3" x14ac:dyDescent="0.2">
      <c r="A965" s="154"/>
      <c r="B965" s="155"/>
      <c r="C965" s="189" t="s">
        <v>1813</v>
      </c>
      <c r="D965" s="160"/>
      <c r="E965" s="161">
        <v>430.86669999999998</v>
      </c>
      <c r="F965" s="158"/>
      <c r="G965" s="158"/>
      <c r="H965" s="158"/>
      <c r="I965" s="158"/>
      <c r="J965" s="158"/>
      <c r="K965" s="158"/>
      <c r="L965" s="158"/>
      <c r="M965" s="158"/>
      <c r="N965" s="157"/>
      <c r="O965" s="157"/>
      <c r="P965" s="157"/>
      <c r="Q965" s="157"/>
      <c r="R965" s="158"/>
      <c r="S965" s="158"/>
      <c r="T965" s="158"/>
      <c r="U965" s="158"/>
      <c r="V965" s="158"/>
      <c r="W965" s="158"/>
      <c r="X965" s="158"/>
      <c r="Y965" s="158"/>
      <c r="Z965" s="147"/>
      <c r="AA965" s="147"/>
      <c r="AB965" s="147"/>
      <c r="AC965" s="147"/>
      <c r="AD965" s="147"/>
      <c r="AE965" s="147"/>
      <c r="AF965" s="147"/>
      <c r="AG965" s="147" t="s">
        <v>288</v>
      </c>
      <c r="AH965" s="147">
        <v>5</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72">
        <v>126</v>
      </c>
      <c r="B966" s="173" t="s">
        <v>1814</v>
      </c>
      <c r="C966" s="188" t="s">
        <v>1815</v>
      </c>
      <c r="D966" s="174" t="s">
        <v>279</v>
      </c>
      <c r="E966" s="175">
        <v>430.86669999999998</v>
      </c>
      <c r="F966" s="176"/>
      <c r="G966" s="177">
        <f>ROUND(E966*F966,2)</f>
        <v>0</v>
      </c>
      <c r="H966" s="176"/>
      <c r="I966" s="177">
        <f>ROUND(E966*H966,2)</f>
        <v>0</v>
      </c>
      <c r="J966" s="176"/>
      <c r="K966" s="177">
        <f>ROUND(E966*J966,2)</f>
        <v>0</v>
      </c>
      <c r="L966" s="177">
        <v>21</v>
      </c>
      <c r="M966" s="177">
        <f>G966*(1+L966/100)</f>
        <v>0</v>
      </c>
      <c r="N966" s="175">
        <v>5.4809999999999998E-2</v>
      </c>
      <c r="O966" s="175">
        <f>ROUND(E966*N966,2)</f>
        <v>23.62</v>
      </c>
      <c r="P966" s="175">
        <v>0</v>
      </c>
      <c r="Q966" s="175">
        <f>ROUND(E966*P966,2)</f>
        <v>0</v>
      </c>
      <c r="R966" s="177" t="s">
        <v>1012</v>
      </c>
      <c r="S966" s="177" t="s">
        <v>281</v>
      </c>
      <c r="T966" s="178" t="s">
        <v>281</v>
      </c>
      <c r="U966" s="158">
        <v>1.21</v>
      </c>
      <c r="V966" s="158">
        <f>ROUND(E966*U966,2)</f>
        <v>521.35</v>
      </c>
      <c r="W966" s="158"/>
      <c r="X966" s="158" t="s">
        <v>282</v>
      </c>
      <c r="Y966" s="158" t="s">
        <v>283</v>
      </c>
      <c r="Z966" s="147"/>
      <c r="AA966" s="147"/>
      <c r="AB966" s="147"/>
      <c r="AC966" s="147"/>
      <c r="AD966" s="147"/>
      <c r="AE966" s="147"/>
      <c r="AF966" s="147"/>
      <c r="AG966" s="147" t="s">
        <v>284</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2" x14ac:dyDescent="0.2">
      <c r="A967" s="154"/>
      <c r="B967" s="155"/>
      <c r="C967" s="261" t="s">
        <v>1816</v>
      </c>
      <c r="D967" s="262"/>
      <c r="E967" s="262"/>
      <c r="F967" s="262"/>
      <c r="G967" s="262"/>
      <c r="H967" s="158"/>
      <c r="I967" s="158"/>
      <c r="J967" s="158"/>
      <c r="K967" s="158"/>
      <c r="L967" s="158"/>
      <c r="M967" s="158"/>
      <c r="N967" s="157"/>
      <c r="O967" s="157"/>
      <c r="P967" s="157"/>
      <c r="Q967" s="157"/>
      <c r="R967" s="158"/>
      <c r="S967" s="158"/>
      <c r="T967" s="158"/>
      <c r="U967" s="158"/>
      <c r="V967" s="158"/>
      <c r="W967" s="158"/>
      <c r="X967" s="158"/>
      <c r="Y967" s="158"/>
      <c r="Z967" s="147"/>
      <c r="AA967" s="147"/>
      <c r="AB967" s="147"/>
      <c r="AC967" s="147"/>
      <c r="AD967" s="147"/>
      <c r="AE967" s="147"/>
      <c r="AF967" s="147"/>
      <c r="AG967" s="147" t="s">
        <v>618</v>
      </c>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ht="22.5" outlineLevel="3" x14ac:dyDescent="0.2">
      <c r="A968" s="154"/>
      <c r="B968" s="155"/>
      <c r="C968" s="257" t="s">
        <v>1817</v>
      </c>
      <c r="D968" s="258"/>
      <c r="E968" s="258"/>
      <c r="F968" s="258"/>
      <c r="G968" s="258"/>
      <c r="H968" s="158"/>
      <c r="I968" s="158"/>
      <c r="J968" s="158"/>
      <c r="K968" s="158"/>
      <c r="L968" s="158"/>
      <c r="M968" s="158"/>
      <c r="N968" s="157"/>
      <c r="O968" s="157"/>
      <c r="P968" s="157"/>
      <c r="Q968" s="157"/>
      <c r="R968" s="158"/>
      <c r="S968" s="158"/>
      <c r="T968" s="158"/>
      <c r="U968" s="158"/>
      <c r="V968" s="158"/>
      <c r="W968" s="158"/>
      <c r="X968" s="158"/>
      <c r="Y968" s="158"/>
      <c r="Z968" s="147"/>
      <c r="AA968" s="147"/>
      <c r="AB968" s="147"/>
      <c r="AC968" s="147"/>
      <c r="AD968" s="147"/>
      <c r="AE968" s="147"/>
      <c r="AF968" s="147"/>
      <c r="AG968" s="147" t="s">
        <v>618</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79" t="str">
        <f>C968</f>
        <v>Fasádní systémová omítka na bázi písku, vápna (bílé vápno, přírodní vysoce hydraulické vápno) a hydraulických přísad a dále s aditivy pro lepší zpracování a přídržnost; zrnitost 0–3,0 mm; tl. 10 mm; cca 1,3 kg/m2/mm; teplota stěny a okolí +5 °C až +30 °C</v>
      </c>
      <c r="BB968" s="147"/>
      <c r="BC968" s="147"/>
      <c r="BD968" s="147"/>
      <c r="BE968" s="147"/>
      <c r="BF968" s="147"/>
      <c r="BG968" s="147"/>
      <c r="BH968" s="147"/>
    </row>
    <row r="969" spans="1:60" outlineLevel="2" x14ac:dyDescent="0.2">
      <c r="A969" s="154"/>
      <c r="B969" s="155"/>
      <c r="C969" s="189" t="s">
        <v>1818</v>
      </c>
      <c r="D969" s="160"/>
      <c r="E969" s="161"/>
      <c r="F969" s="158"/>
      <c r="G969" s="158"/>
      <c r="H969" s="158"/>
      <c r="I969" s="158"/>
      <c r="J969" s="158"/>
      <c r="K969" s="158"/>
      <c r="L969" s="158"/>
      <c r="M969" s="158"/>
      <c r="N969" s="157"/>
      <c r="O969" s="157"/>
      <c r="P969" s="157"/>
      <c r="Q969" s="157"/>
      <c r="R969" s="158"/>
      <c r="S969" s="158"/>
      <c r="T969" s="158"/>
      <c r="U969" s="158"/>
      <c r="V969" s="158"/>
      <c r="W969" s="158"/>
      <c r="X969" s="158"/>
      <c r="Y969" s="158"/>
      <c r="Z969" s="147"/>
      <c r="AA969" s="147"/>
      <c r="AB969" s="147"/>
      <c r="AC969" s="147"/>
      <c r="AD969" s="147"/>
      <c r="AE969" s="147"/>
      <c r="AF969" s="147"/>
      <c r="AG969" s="147" t="s">
        <v>288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3" x14ac:dyDescent="0.2">
      <c r="A970" s="154"/>
      <c r="B970" s="155"/>
      <c r="C970" s="189" t="s">
        <v>709</v>
      </c>
      <c r="D970" s="160"/>
      <c r="E970" s="161">
        <v>472.40469999999999</v>
      </c>
      <c r="F970" s="158"/>
      <c r="G970" s="158"/>
      <c r="H970" s="158"/>
      <c r="I970" s="158"/>
      <c r="J970" s="158"/>
      <c r="K970" s="158"/>
      <c r="L970" s="158"/>
      <c r="M970" s="158"/>
      <c r="N970" s="157"/>
      <c r="O970" s="157"/>
      <c r="P970" s="157"/>
      <c r="Q970" s="157"/>
      <c r="R970" s="158"/>
      <c r="S970" s="158"/>
      <c r="T970" s="158"/>
      <c r="U970" s="158"/>
      <c r="V970" s="158"/>
      <c r="W970" s="158"/>
      <c r="X970" s="158"/>
      <c r="Y970" s="158"/>
      <c r="Z970" s="147"/>
      <c r="AA970" s="147"/>
      <c r="AB970" s="147"/>
      <c r="AC970" s="147"/>
      <c r="AD970" s="147"/>
      <c r="AE970" s="147"/>
      <c r="AF970" s="147"/>
      <c r="AG970" s="147" t="s">
        <v>288</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ht="33.75" outlineLevel="3" x14ac:dyDescent="0.2">
      <c r="A971" s="154"/>
      <c r="B971" s="155"/>
      <c r="C971" s="189" t="s">
        <v>712</v>
      </c>
      <c r="D971" s="160"/>
      <c r="E971" s="161">
        <v>23.308499999999999</v>
      </c>
      <c r="F971" s="158"/>
      <c r="G971" s="158"/>
      <c r="H971" s="158"/>
      <c r="I971" s="158"/>
      <c r="J971" s="158"/>
      <c r="K971" s="158"/>
      <c r="L971" s="158"/>
      <c r="M971" s="158"/>
      <c r="N971" s="157"/>
      <c r="O971" s="157"/>
      <c r="P971" s="157"/>
      <c r="Q971" s="157"/>
      <c r="R971" s="158"/>
      <c r="S971" s="158"/>
      <c r="T971" s="158"/>
      <c r="U971" s="158"/>
      <c r="V971" s="158"/>
      <c r="W971" s="158"/>
      <c r="X971" s="158"/>
      <c r="Y971" s="158"/>
      <c r="Z971" s="147"/>
      <c r="AA971" s="147"/>
      <c r="AB971" s="147"/>
      <c r="AC971" s="147"/>
      <c r="AD971" s="147"/>
      <c r="AE971" s="147"/>
      <c r="AF971" s="147"/>
      <c r="AG971" s="147" t="s">
        <v>288</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ht="33.75" outlineLevel="3" x14ac:dyDescent="0.2">
      <c r="A972" s="154"/>
      <c r="B972" s="155"/>
      <c r="C972" s="189" t="s">
        <v>713</v>
      </c>
      <c r="D972" s="160"/>
      <c r="E972" s="161">
        <v>20.076000000000001</v>
      </c>
      <c r="F972" s="158"/>
      <c r="G972" s="158"/>
      <c r="H972" s="158"/>
      <c r="I972" s="158"/>
      <c r="J972" s="158"/>
      <c r="K972" s="158"/>
      <c r="L972" s="158"/>
      <c r="M972" s="158"/>
      <c r="N972" s="157"/>
      <c r="O972" s="157"/>
      <c r="P972" s="157"/>
      <c r="Q972" s="157"/>
      <c r="R972" s="158"/>
      <c r="S972" s="158"/>
      <c r="T972" s="158"/>
      <c r="U972" s="158"/>
      <c r="V972" s="158"/>
      <c r="W972" s="158"/>
      <c r="X972" s="158"/>
      <c r="Y972" s="158"/>
      <c r="Z972" s="147"/>
      <c r="AA972" s="147"/>
      <c r="AB972" s="147"/>
      <c r="AC972" s="147"/>
      <c r="AD972" s="147"/>
      <c r="AE972" s="147"/>
      <c r="AF972" s="147"/>
      <c r="AG972" s="147" t="s">
        <v>288</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3" x14ac:dyDescent="0.2">
      <c r="A973" s="154"/>
      <c r="B973" s="155"/>
      <c r="C973" s="189" t="s">
        <v>714</v>
      </c>
      <c r="D973" s="160"/>
      <c r="E973" s="161">
        <v>6.3360000000000003</v>
      </c>
      <c r="F973" s="158"/>
      <c r="G973" s="158"/>
      <c r="H973" s="158"/>
      <c r="I973" s="158"/>
      <c r="J973" s="158"/>
      <c r="K973" s="158"/>
      <c r="L973" s="158"/>
      <c r="M973" s="158"/>
      <c r="N973" s="157"/>
      <c r="O973" s="157"/>
      <c r="P973" s="157"/>
      <c r="Q973" s="157"/>
      <c r="R973" s="158"/>
      <c r="S973" s="158"/>
      <c r="T973" s="158"/>
      <c r="U973" s="158"/>
      <c r="V973" s="158"/>
      <c r="W973" s="158"/>
      <c r="X973" s="158"/>
      <c r="Y973" s="158"/>
      <c r="Z973" s="147"/>
      <c r="AA973" s="147"/>
      <c r="AB973" s="147"/>
      <c r="AC973" s="147"/>
      <c r="AD973" s="147"/>
      <c r="AE973" s="147"/>
      <c r="AF973" s="147"/>
      <c r="AG973" s="147" t="s">
        <v>288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ht="33.75" outlineLevel="3" x14ac:dyDescent="0.2">
      <c r="A974" s="154"/>
      <c r="B974" s="155"/>
      <c r="C974" s="189" t="s">
        <v>715</v>
      </c>
      <c r="D974" s="160"/>
      <c r="E974" s="161">
        <v>-37.868000000000002</v>
      </c>
      <c r="F974" s="158"/>
      <c r="G974" s="158"/>
      <c r="H974" s="158"/>
      <c r="I974" s="158"/>
      <c r="J974" s="158"/>
      <c r="K974" s="158"/>
      <c r="L974" s="158"/>
      <c r="M974" s="158"/>
      <c r="N974" s="157"/>
      <c r="O974" s="157"/>
      <c r="P974" s="157"/>
      <c r="Q974" s="157"/>
      <c r="R974" s="158"/>
      <c r="S974" s="158"/>
      <c r="T974" s="158"/>
      <c r="U974" s="158"/>
      <c r="V974" s="158"/>
      <c r="W974" s="158"/>
      <c r="X974" s="158"/>
      <c r="Y974" s="158"/>
      <c r="Z974" s="147"/>
      <c r="AA974" s="147"/>
      <c r="AB974" s="147"/>
      <c r="AC974" s="147"/>
      <c r="AD974" s="147"/>
      <c r="AE974" s="147"/>
      <c r="AF974" s="147"/>
      <c r="AG974" s="147" t="s">
        <v>288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ht="33.75" outlineLevel="3" x14ac:dyDescent="0.2">
      <c r="A975" s="154"/>
      <c r="B975" s="155"/>
      <c r="C975" s="189" t="s">
        <v>716</v>
      </c>
      <c r="D975" s="160"/>
      <c r="E975" s="161">
        <v>-26.376100000000001</v>
      </c>
      <c r="F975" s="158"/>
      <c r="G975" s="158"/>
      <c r="H975" s="158"/>
      <c r="I975" s="158"/>
      <c r="J975" s="158"/>
      <c r="K975" s="158"/>
      <c r="L975" s="158"/>
      <c r="M975" s="158"/>
      <c r="N975" s="157"/>
      <c r="O975" s="157"/>
      <c r="P975" s="157"/>
      <c r="Q975" s="157"/>
      <c r="R975" s="158"/>
      <c r="S975" s="158"/>
      <c r="T975" s="158"/>
      <c r="U975" s="158"/>
      <c r="V975" s="158"/>
      <c r="W975" s="158"/>
      <c r="X975" s="158"/>
      <c r="Y975" s="158"/>
      <c r="Z975" s="147"/>
      <c r="AA975" s="147"/>
      <c r="AB975" s="147"/>
      <c r="AC975" s="147"/>
      <c r="AD975" s="147"/>
      <c r="AE975" s="147"/>
      <c r="AF975" s="147"/>
      <c r="AG975" s="147" t="s">
        <v>288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3" x14ac:dyDescent="0.2">
      <c r="A976" s="154"/>
      <c r="B976" s="155"/>
      <c r="C976" s="189" t="s">
        <v>717</v>
      </c>
      <c r="D976" s="160"/>
      <c r="E976" s="161">
        <v>-27.014399999999998</v>
      </c>
      <c r="F976" s="158"/>
      <c r="G976" s="158"/>
      <c r="H976" s="158"/>
      <c r="I976" s="158"/>
      <c r="J976" s="158"/>
      <c r="K976" s="158"/>
      <c r="L976" s="158"/>
      <c r="M976" s="158"/>
      <c r="N976" s="157"/>
      <c r="O976" s="157"/>
      <c r="P976" s="157"/>
      <c r="Q976" s="157"/>
      <c r="R976" s="158"/>
      <c r="S976" s="158"/>
      <c r="T976" s="158"/>
      <c r="U976" s="158"/>
      <c r="V976" s="158"/>
      <c r="W976" s="158"/>
      <c r="X976" s="158"/>
      <c r="Y976" s="158"/>
      <c r="Z976" s="147"/>
      <c r="AA976" s="147"/>
      <c r="AB976" s="147"/>
      <c r="AC976" s="147"/>
      <c r="AD976" s="147"/>
      <c r="AE976" s="147"/>
      <c r="AF976" s="147"/>
      <c r="AG976" s="147" t="s">
        <v>288</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ht="33.75" outlineLevel="1" x14ac:dyDescent="0.2">
      <c r="A977" s="172">
        <v>127</v>
      </c>
      <c r="B977" s="173" t="s">
        <v>1819</v>
      </c>
      <c r="C977" s="188" t="s">
        <v>1820</v>
      </c>
      <c r="D977" s="174" t="s">
        <v>279</v>
      </c>
      <c r="E977" s="175">
        <v>483.49360000000001</v>
      </c>
      <c r="F977" s="176"/>
      <c r="G977" s="177">
        <f>ROUND(E977*F977,2)</f>
        <v>0</v>
      </c>
      <c r="H977" s="176"/>
      <c r="I977" s="177">
        <f>ROUND(E977*H977,2)</f>
        <v>0</v>
      </c>
      <c r="J977" s="176"/>
      <c r="K977" s="177">
        <f>ROUND(E977*J977,2)</f>
        <v>0</v>
      </c>
      <c r="L977" s="177">
        <v>21</v>
      </c>
      <c r="M977" s="177">
        <f>G977*(1+L977/100)</f>
        <v>0</v>
      </c>
      <c r="N977" s="175">
        <v>2.546E-2</v>
      </c>
      <c r="O977" s="175">
        <f>ROUND(E977*N977,2)</f>
        <v>12.31</v>
      </c>
      <c r="P977" s="175">
        <v>0</v>
      </c>
      <c r="Q977" s="175">
        <f>ROUND(E977*P977,2)</f>
        <v>0</v>
      </c>
      <c r="R977" s="177" t="s">
        <v>990</v>
      </c>
      <c r="S977" s="177" t="s">
        <v>281</v>
      </c>
      <c r="T977" s="178" t="s">
        <v>281</v>
      </c>
      <c r="U977" s="158">
        <v>0.31659999999999999</v>
      </c>
      <c r="V977" s="158">
        <f>ROUND(E977*U977,2)</f>
        <v>153.07</v>
      </c>
      <c r="W977" s="158"/>
      <c r="X977" s="158" t="s">
        <v>282</v>
      </c>
      <c r="Y977" s="158" t="s">
        <v>283</v>
      </c>
      <c r="Z977" s="147"/>
      <c r="AA977" s="147"/>
      <c r="AB977" s="147"/>
      <c r="AC977" s="147"/>
      <c r="AD977" s="147"/>
      <c r="AE977" s="147"/>
      <c r="AF977" s="147"/>
      <c r="AG977" s="147" t="s">
        <v>284</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2" x14ac:dyDescent="0.2">
      <c r="A978" s="154"/>
      <c r="B978" s="155"/>
      <c r="C978" s="259" t="s">
        <v>1821</v>
      </c>
      <c r="D978" s="260"/>
      <c r="E978" s="260"/>
      <c r="F978" s="260"/>
      <c r="G978" s="260"/>
      <c r="H978" s="158"/>
      <c r="I978" s="158"/>
      <c r="J978" s="158"/>
      <c r="K978" s="158"/>
      <c r="L978" s="158"/>
      <c r="M978" s="158"/>
      <c r="N978" s="157"/>
      <c r="O978" s="157"/>
      <c r="P978" s="157"/>
      <c r="Q978" s="157"/>
      <c r="R978" s="158"/>
      <c r="S978" s="158"/>
      <c r="T978" s="158"/>
      <c r="U978" s="158"/>
      <c r="V978" s="158"/>
      <c r="W978" s="158"/>
      <c r="X978" s="158"/>
      <c r="Y978" s="158"/>
      <c r="Z978" s="147"/>
      <c r="AA978" s="147"/>
      <c r="AB978" s="147"/>
      <c r="AC978" s="147"/>
      <c r="AD978" s="147"/>
      <c r="AE978" s="147"/>
      <c r="AF978" s="147"/>
      <c r="AG978" s="147" t="s">
        <v>286</v>
      </c>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2" x14ac:dyDescent="0.2">
      <c r="A979" s="154"/>
      <c r="B979" s="155"/>
      <c r="C979" s="257" t="s">
        <v>1822</v>
      </c>
      <c r="D979" s="258"/>
      <c r="E979" s="258"/>
      <c r="F979" s="258"/>
      <c r="G979" s="258"/>
      <c r="H979" s="158"/>
      <c r="I979" s="158"/>
      <c r="J979" s="158"/>
      <c r="K979" s="158"/>
      <c r="L979" s="158"/>
      <c r="M979" s="158"/>
      <c r="N979" s="157"/>
      <c r="O979" s="157"/>
      <c r="P979" s="157"/>
      <c r="Q979" s="157"/>
      <c r="R979" s="158"/>
      <c r="S979" s="158"/>
      <c r="T979" s="158"/>
      <c r="U979" s="158"/>
      <c r="V979" s="158"/>
      <c r="W979" s="158"/>
      <c r="X979" s="158"/>
      <c r="Y979" s="158"/>
      <c r="Z979" s="147"/>
      <c r="AA979" s="147"/>
      <c r="AB979" s="147"/>
      <c r="AC979" s="147"/>
      <c r="AD979" s="147"/>
      <c r="AE979" s="147"/>
      <c r="AF979" s="147"/>
      <c r="AG979" s="147" t="s">
        <v>618</v>
      </c>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2" x14ac:dyDescent="0.2">
      <c r="A980" s="154"/>
      <c r="B980" s="155"/>
      <c r="C980" s="189" t="s">
        <v>1823</v>
      </c>
      <c r="D980" s="160"/>
      <c r="E980" s="161"/>
      <c r="F980" s="158"/>
      <c r="G980" s="158"/>
      <c r="H980" s="158"/>
      <c r="I980" s="158"/>
      <c r="J980" s="158"/>
      <c r="K980" s="158"/>
      <c r="L980" s="158"/>
      <c r="M980" s="158"/>
      <c r="N980" s="157"/>
      <c r="O980" s="157"/>
      <c r="P980" s="157"/>
      <c r="Q980" s="157"/>
      <c r="R980" s="158"/>
      <c r="S980" s="158"/>
      <c r="T980" s="158"/>
      <c r="U980" s="158"/>
      <c r="V980" s="158"/>
      <c r="W980" s="158"/>
      <c r="X980" s="158"/>
      <c r="Y980" s="158"/>
      <c r="Z980" s="147"/>
      <c r="AA980" s="147"/>
      <c r="AB980" s="147"/>
      <c r="AC980" s="147"/>
      <c r="AD980" s="147"/>
      <c r="AE980" s="147"/>
      <c r="AF980" s="147"/>
      <c r="AG980" s="147" t="s">
        <v>288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3" x14ac:dyDescent="0.2">
      <c r="A981" s="154"/>
      <c r="B981" s="155"/>
      <c r="C981" s="189" t="s">
        <v>1824</v>
      </c>
      <c r="D981" s="160"/>
      <c r="E981" s="161">
        <v>483.49360000000001</v>
      </c>
      <c r="F981" s="158"/>
      <c r="G981" s="158"/>
      <c r="H981" s="158"/>
      <c r="I981" s="158"/>
      <c r="J981" s="158"/>
      <c r="K981" s="158"/>
      <c r="L981" s="158"/>
      <c r="M981" s="158"/>
      <c r="N981" s="157"/>
      <c r="O981" s="157"/>
      <c r="P981" s="157"/>
      <c r="Q981" s="157"/>
      <c r="R981" s="158"/>
      <c r="S981" s="158"/>
      <c r="T981" s="158"/>
      <c r="U981" s="158"/>
      <c r="V981" s="158"/>
      <c r="W981" s="158"/>
      <c r="X981" s="158"/>
      <c r="Y981" s="158"/>
      <c r="Z981" s="147"/>
      <c r="AA981" s="147"/>
      <c r="AB981" s="147"/>
      <c r="AC981" s="147"/>
      <c r="AD981" s="147"/>
      <c r="AE981" s="147"/>
      <c r="AF981" s="147"/>
      <c r="AG981" s="147" t="s">
        <v>288</v>
      </c>
      <c r="AH981" s="147">
        <v>5</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ht="22.5" outlineLevel="1" x14ac:dyDescent="0.2">
      <c r="A982" s="172">
        <v>128</v>
      </c>
      <c r="B982" s="173" t="s">
        <v>1759</v>
      </c>
      <c r="C982" s="188" t="s">
        <v>1760</v>
      </c>
      <c r="D982" s="174" t="s">
        <v>366</v>
      </c>
      <c r="E982" s="175">
        <v>403.61</v>
      </c>
      <c r="F982" s="176"/>
      <c r="G982" s="177">
        <f>ROUND(E982*F982,2)</f>
        <v>0</v>
      </c>
      <c r="H982" s="176"/>
      <c r="I982" s="177">
        <f>ROUND(E982*H982,2)</f>
        <v>0</v>
      </c>
      <c r="J982" s="176"/>
      <c r="K982" s="177">
        <f>ROUND(E982*J982,2)</f>
        <v>0</v>
      </c>
      <c r="L982" s="177">
        <v>21</v>
      </c>
      <c r="M982" s="177">
        <f>G982*(1+L982/100)</f>
        <v>0</v>
      </c>
      <c r="N982" s="175">
        <v>0</v>
      </c>
      <c r="O982" s="175">
        <f>ROUND(E982*N982,2)</f>
        <v>0</v>
      </c>
      <c r="P982" s="175">
        <v>0</v>
      </c>
      <c r="Q982" s="175">
        <f>ROUND(E982*P982,2)</f>
        <v>0</v>
      </c>
      <c r="R982" s="177" t="s">
        <v>1012</v>
      </c>
      <c r="S982" s="177" t="s">
        <v>281</v>
      </c>
      <c r="T982" s="178" t="s">
        <v>281</v>
      </c>
      <c r="U982" s="158">
        <v>0.1</v>
      </c>
      <c r="V982" s="158">
        <f>ROUND(E982*U982,2)</f>
        <v>40.36</v>
      </c>
      <c r="W982" s="158"/>
      <c r="X982" s="158" t="s">
        <v>282</v>
      </c>
      <c r="Y982" s="158" t="s">
        <v>283</v>
      </c>
      <c r="Z982" s="147"/>
      <c r="AA982" s="147"/>
      <c r="AB982" s="147"/>
      <c r="AC982" s="147"/>
      <c r="AD982" s="147"/>
      <c r="AE982" s="147"/>
      <c r="AF982" s="147"/>
      <c r="AG982" s="147" t="s">
        <v>284</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2" x14ac:dyDescent="0.2">
      <c r="A983" s="154"/>
      <c r="B983" s="155"/>
      <c r="C983" s="189" t="s">
        <v>1825</v>
      </c>
      <c r="D983" s="160"/>
      <c r="E983" s="161"/>
      <c r="F983" s="158"/>
      <c r="G983" s="158"/>
      <c r="H983" s="158"/>
      <c r="I983" s="158"/>
      <c r="J983" s="158"/>
      <c r="K983" s="158"/>
      <c r="L983" s="158"/>
      <c r="M983" s="158"/>
      <c r="N983" s="157"/>
      <c r="O983" s="157"/>
      <c r="P983" s="157"/>
      <c r="Q983" s="157"/>
      <c r="R983" s="158"/>
      <c r="S983" s="158"/>
      <c r="T983" s="158"/>
      <c r="U983" s="158"/>
      <c r="V983" s="158"/>
      <c r="W983" s="158"/>
      <c r="X983" s="158"/>
      <c r="Y983" s="158"/>
      <c r="Z983" s="147"/>
      <c r="AA983" s="147"/>
      <c r="AB983" s="147"/>
      <c r="AC983" s="147"/>
      <c r="AD983" s="147"/>
      <c r="AE983" s="147"/>
      <c r="AF983" s="147"/>
      <c r="AG983" s="147" t="s">
        <v>288</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3" x14ac:dyDescent="0.2">
      <c r="A984" s="154"/>
      <c r="B984" s="155"/>
      <c r="C984" s="189" t="s">
        <v>1826</v>
      </c>
      <c r="D984" s="160"/>
      <c r="E984" s="161"/>
      <c r="F984" s="158"/>
      <c r="G984" s="158"/>
      <c r="H984" s="158"/>
      <c r="I984" s="158"/>
      <c r="J984" s="158"/>
      <c r="K984" s="158"/>
      <c r="L984" s="158"/>
      <c r="M984" s="158"/>
      <c r="N984" s="157"/>
      <c r="O984" s="157"/>
      <c r="P984" s="157"/>
      <c r="Q984" s="157"/>
      <c r="R984" s="158"/>
      <c r="S984" s="158"/>
      <c r="T984" s="158"/>
      <c r="U984" s="158"/>
      <c r="V984" s="158"/>
      <c r="W984" s="158"/>
      <c r="X984" s="158"/>
      <c r="Y984" s="158"/>
      <c r="Z984" s="147"/>
      <c r="AA984" s="147"/>
      <c r="AB984" s="147"/>
      <c r="AC984" s="147"/>
      <c r="AD984" s="147"/>
      <c r="AE984" s="147"/>
      <c r="AF984" s="147"/>
      <c r="AG984" s="147" t="s">
        <v>288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ht="33.75" outlineLevel="3" x14ac:dyDescent="0.2">
      <c r="A985" s="154"/>
      <c r="B985" s="155"/>
      <c r="C985" s="189" t="s">
        <v>1827</v>
      </c>
      <c r="D985" s="160"/>
      <c r="E985" s="161">
        <v>83.415000000000006</v>
      </c>
      <c r="F985" s="158"/>
      <c r="G985" s="158"/>
      <c r="H985" s="158"/>
      <c r="I985" s="158"/>
      <c r="J985" s="158"/>
      <c r="K985" s="158"/>
      <c r="L985" s="158"/>
      <c r="M985" s="158"/>
      <c r="N985" s="157"/>
      <c r="O985" s="157"/>
      <c r="P985" s="157"/>
      <c r="Q985" s="157"/>
      <c r="R985" s="158"/>
      <c r="S985" s="158"/>
      <c r="T985" s="158"/>
      <c r="U985" s="158"/>
      <c r="V985" s="158"/>
      <c r="W985" s="158"/>
      <c r="X985" s="158"/>
      <c r="Y985" s="158"/>
      <c r="Z985" s="147"/>
      <c r="AA985" s="147"/>
      <c r="AB985" s="147"/>
      <c r="AC985" s="147"/>
      <c r="AD985" s="147"/>
      <c r="AE985" s="147"/>
      <c r="AF985" s="147"/>
      <c r="AG985" s="147" t="s">
        <v>288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ht="33.75" outlineLevel="3" x14ac:dyDescent="0.2">
      <c r="A986" s="154"/>
      <c r="B986" s="155"/>
      <c r="C986" s="189" t="s">
        <v>1828</v>
      </c>
      <c r="D986" s="160"/>
      <c r="E986" s="161">
        <v>66.92</v>
      </c>
      <c r="F986" s="158"/>
      <c r="G986" s="158"/>
      <c r="H986" s="158"/>
      <c r="I986" s="158"/>
      <c r="J986" s="158"/>
      <c r="K986" s="158"/>
      <c r="L986" s="158"/>
      <c r="M986" s="158"/>
      <c r="N986" s="157"/>
      <c r="O986" s="157"/>
      <c r="P986" s="157"/>
      <c r="Q986" s="157"/>
      <c r="R986" s="158"/>
      <c r="S986" s="158"/>
      <c r="T986" s="158"/>
      <c r="U986" s="158"/>
      <c r="V986" s="158"/>
      <c r="W986" s="158"/>
      <c r="X986" s="158"/>
      <c r="Y986" s="158"/>
      <c r="Z986" s="147"/>
      <c r="AA986" s="147"/>
      <c r="AB986" s="147"/>
      <c r="AC986" s="147"/>
      <c r="AD986" s="147"/>
      <c r="AE986" s="147"/>
      <c r="AF986" s="147"/>
      <c r="AG986" s="147" t="s">
        <v>288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3" x14ac:dyDescent="0.2">
      <c r="A987" s="154"/>
      <c r="B987" s="155"/>
      <c r="C987" s="189" t="s">
        <v>1829</v>
      </c>
      <c r="D987" s="160"/>
      <c r="E987" s="161">
        <v>42.24</v>
      </c>
      <c r="F987" s="158"/>
      <c r="G987" s="158"/>
      <c r="H987" s="158"/>
      <c r="I987" s="158"/>
      <c r="J987" s="158"/>
      <c r="K987" s="158"/>
      <c r="L987" s="158"/>
      <c r="M987" s="158"/>
      <c r="N987" s="157"/>
      <c r="O987" s="157"/>
      <c r="P987" s="157"/>
      <c r="Q987" s="157"/>
      <c r="R987" s="158"/>
      <c r="S987" s="158"/>
      <c r="T987" s="158"/>
      <c r="U987" s="158"/>
      <c r="V987" s="158"/>
      <c r="W987" s="158"/>
      <c r="X987" s="158"/>
      <c r="Y987" s="158"/>
      <c r="Z987" s="147"/>
      <c r="AA987" s="147"/>
      <c r="AB987" s="147"/>
      <c r="AC987" s="147"/>
      <c r="AD987" s="147"/>
      <c r="AE987" s="147"/>
      <c r="AF987" s="147"/>
      <c r="AG987" s="147" t="s">
        <v>288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3" x14ac:dyDescent="0.2">
      <c r="A988" s="154"/>
      <c r="B988" s="155"/>
      <c r="C988" s="189" t="s">
        <v>1830</v>
      </c>
      <c r="D988" s="160"/>
      <c r="E988" s="161">
        <v>29.3</v>
      </c>
      <c r="F988" s="158"/>
      <c r="G988" s="158"/>
      <c r="H988" s="158"/>
      <c r="I988" s="158"/>
      <c r="J988" s="158"/>
      <c r="K988" s="158"/>
      <c r="L988" s="158"/>
      <c r="M988" s="158"/>
      <c r="N988" s="157"/>
      <c r="O988" s="157"/>
      <c r="P988" s="157"/>
      <c r="Q988" s="157"/>
      <c r="R988" s="158"/>
      <c r="S988" s="158"/>
      <c r="T988" s="158"/>
      <c r="U988" s="158"/>
      <c r="V988" s="158"/>
      <c r="W988" s="158"/>
      <c r="X988" s="158"/>
      <c r="Y988" s="158"/>
      <c r="Z988" s="147"/>
      <c r="AA988" s="147"/>
      <c r="AB988" s="147"/>
      <c r="AC988" s="147"/>
      <c r="AD988" s="147"/>
      <c r="AE988" s="147"/>
      <c r="AF988" s="147"/>
      <c r="AG988" s="147" t="s">
        <v>288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3" x14ac:dyDescent="0.2">
      <c r="A989" s="154"/>
      <c r="B989" s="155"/>
      <c r="C989" s="190" t="s">
        <v>677</v>
      </c>
      <c r="D989" s="162"/>
      <c r="E989" s="163">
        <v>221.875</v>
      </c>
      <c r="F989" s="158"/>
      <c r="G989" s="158"/>
      <c r="H989" s="158"/>
      <c r="I989" s="158"/>
      <c r="J989" s="158"/>
      <c r="K989" s="158"/>
      <c r="L989" s="158"/>
      <c r="M989" s="158"/>
      <c r="N989" s="157"/>
      <c r="O989" s="157"/>
      <c r="P989" s="157"/>
      <c r="Q989" s="157"/>
      <c r="R989" s="158"/>
      <c r="S989" s="158"/>
      <c r="T989" s="158"/>
      <c r="U989" s="158"/>
      <c r="V989" s="158"/>
      <c r="W989" s="158"/>
      <c r="X989" s="158"/>
      <c r="Y989" s="158"/>
      <c r="Z989" s="147"/>
      <c r="AA989" s="147"/>
      <c r="AB989" s="147"/>
      <c r="AC989" s="147"/>
      <c r="AD989" s="147"/>
      <c r="AE989" s="147"/>
      <c r="AF989" s="147"/>
      <c r="AG989" s="147" t="s">
        <v>288</v>
      </c>
      <c r="AH989" s="147">
        <v>1</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3" x14ac:dyDescent="0.2">
      <c r="A990" s="154"/>
      <c r="B990" s="155"/>
      <c r="C990" s="189" t="s">
        <v>1831</v>
      </c>
      <c r="D990" s="160"/>
      <c r="E990" s="161"/>
      <c r="F990" s="158"/>
      <c r="G990" s="158"/>
      <c r="H990" s="158"/>
      <c r="I990" s="158"/>
      <c r="J990" s="158"/>
      <c r="K990" s="158"/>
      <c r="L990" s="158"/>
      <c r="M990" s="158"/>
      <c r="N990" s="157"/>
      <c r="O990" s="157"/>
      <c r="P990" s="157"/>
      <c r="Q990" s="157"/>
      <c r="R990" s="158"/>
      <c r="S990" s="158"/>
      <c r="T990" s="158"/>
      <c r="U990" s="158"/>
      <c r="V990" s="158"/>
      <c r="W990" s="158"/>
      <c r="X990" s="158"/>
      <c r="Y990" s="158"/>
      <c r="Z990" s="147"/>
      <c r="AA990" s="147"/>
      <c r="AB990" s="147"/>
      <c r="AC990" s="147"/>
      <c r="AD990" s="147"/>
      <c r="AE990" s="147"/>
      <c r="AF990" s="147"/>
      <c r="AG990" s="147" t="s">
        <v>288</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3" x14ac:dyDescent="0.2">
      <c r="A991" s="154"/>
      <c r="B991" s="155"/>
      <c r="C991" s="189" t="s">
        <v>1832</v>
      </c>
      <c r="D991" s="160"/>
      <c r="E991" s="161"/>
      <c r="F991" s="158"/>
      <c r="G991" s="158"/>
      <c r="H991" s="158"/>
      <c r="I991" s="158"/>
      <c r="J991" s="158"/>
      <c r="K991" s="158"/>
      <c r="L991" s="158"/>
      <c r="M991" s="158"/>
      <c r="N991" s="157"/>
      <c r="O991" s="157"/>
      <c r="P991" s="157"/>
      <c r="Q991" s="157"/>
      <c r="R991" s="158"/>
      <c r="S991" s="158"/>
      <c r="T991" s="158"/>
      <c r="U991" s="158"/>
      <c r="V991" s="158"/>
      <c r="W991" s="158"/>
      <c r="X991" s="158"/>
      <c r="Y991" s="158"/>
      <c r="Z991" s="147"/>
      <c r="AA991" s="147"/>
      <c r="AB991" s="147"/>
      <c r="AC991" s="147"/>
      <c r="AD991" s="147"/>
      <c r="AE991" s="147"/>
      <c r="AF991" s="147"/>
      <c r="AG991" s="147" t="s">
        <v>288</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ht="33.75" outlineLevel="3" x14ac:dyDescent="0.2">
      <c r="A992" s="154"/>
      <c r="B992" s="155"/>
      <c r="C992" s="189" t="s">
        <v>1827</v>
      </c>
      <c r="D992" s="160"/>
      <c r="E992" s="161">
        <v>83.415000000000006</v>
      </c>
      <c r="F992" s="158"/>
      <c r="G992" s="158"/>
      <c r="H992" s="158"/>
      <c r="I992" s="158"/>
      <c r="J992" s="158"/>
      <c r="K992" s="158"/>
      <c r="L992" s="158"/>
      <c r="M992" s="158"/>
      <c r="N992" s="157"/>
      <c r="O992" s="157"/>
      <c r="P992" s="157"/>
      <c r="Q992" s="157"/>
      <c r="R992" s="158"/>
      <c r="S992" s="158"/>
      <c r="T992" s="158"/>
      <c r="U992" s="158"/>
      <c r="V992" s="158"/>
      <c r="W992" s="158"/>
      <c r="X992" s="158"/>
      <c r="Y992" s="158"/>
      <c r="Z992" s="147"/>
      <c r="AA992" s="147"/>
      <c r="AB992" s="147"/>
      <c r="AC992" s="147"/>
      <c r="AD992" s="147"/>
      <c r="AE992" s="147"/>
      <c r="AF992" s="147"/>
      <c r="AG992" s="147" t="s">
        <v>288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ht="33.75" outlineLevel="3" x14ac:dyDescent="0.2">
      <c r="A993" s="154"/>
      <c r="B993" s="155"/>
      <c r="C993" s="189" t="s">
        <v>1828</v>
      </c>
      <c r="D993" s="160"/>
      <c r="E993" s="161">
        <v>66.92</v>
      </c>
      <c r="F993" s="158"/>
      <c r="G993" s="158"/>
      <c r="H993" s="158"/>
      <c r="I993" s="158"/>
      <c r="J993" s="158"/>
      <c r="K993" s="158"/>
      <c r="L993" s="158"/>
      <c r="M993" s="158"/>
      <c r="N993" s="157"/>
      <c r="O993" s="157"/>
      <c r="P993" s="157"/>
      <c r="Q993" s="157"/>
      <c r="R993" s="158"/>
      <c r="S993" s="158"/>
      <c r="T993" s="158"/>
      <c r="U993" s="158"/>
      <c r="V993" s="158"/>
      <c r="W993" s="158"/>
      <c r="X993" s="158"/>
      <c r="Y993" s="158"/>
      <c r="Z993" s="147"/>
      <c r="AA993" s="147"/>
      <c r="AB993" s="147"/>
      <c r="AC993" s="147"/>
      <c r="AD993" s="147"/>
      <c r="AE993" s="147"/>
      <c r="AF993" s="147"/>
      <c r="AG993" s="147" t="s">
        <v>288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3" x14ac:dyDescent="0.2">
      <c r="A994" s="154"/>
      <c r="B994" s="155"/>
      <c r="C994" s="189" t="s">
        <v>1833</v>
      </c>
      <c r="D994" s="160"/>
      <c r="E994" s="161"/>
      <c r="F994" s="158"/>
      <c r="G994" s="158"/>
      <c r="H994" s="158"/>
      <c r="I994" s="158"/>
      <c r="J994" s="158"/>
      <c r="K994" s="158"/>
      <c r="L994" s="158"/>
      <c r="M994" s="158"/>
      <c r="N994" s="157"/>
      <c r="O994" s="157"/>
      <c r="P994" s="157"/>
      <c r="Q994" s="157"/>
      <c r="R994" s="158"/>
      <c r="S994" s="158"/>
      <c r="T994" s="158"/>
      <c r="U994" s="158"/>
      <c r="V994" s="158"/>
      <c r="W994" s="158"/>
      <c r="X994" s="158"/>
      <c r="Y994" s="158"/>
      <c r="Z994" s="147"/>
      <c r="AA994" s="147"/>
      <c r="AB994" s="147"/>
      <c r="AC994" s="147"/>
      <c r="AD994" s="147"/>
      <c r="AE994" s="147"/>
      <c r="AF994" s="147"/>
      <c r="AG994" s="147" t="s">
        <v>288</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3" x14ac:dyDescent="0.2">
      <c r="A995" s="154"/>
      <c r="B995" s="155"/>
      <c r="C995" s="189" t="s">
        <v>1834</v>
      </c>
      <c r="D995" s="160"/>
      <c r="E995" s="161">
        <v>16.64</v>
      </c>
      <c r="F995" s="158"/>
      <c r="G995" s="158"/>
      <c r="H995" s="158"/>
      <c r="I995" s="158"/>
      <c r="J995" s="158"/>
      <c r="K995" s="158"/>
      <c r="L995" s="158"/>
      <c r="M995" s="158"/>
      <c r="N995" s="157"/>
      <c r="O995" s="157"/>
      <c r="P995" s="157"/>
      <c r="Q995" s="157"/>
      <c r="R995" s="158"/>
      <c r="S995" s="158"/>
      <c r="T995" s="158"/>
      <c r="U995" s="158"/>
      <c r="V995" s="158"/>
      <c r="W995" s="158"/>
      <c r="X995" s="158"/>
      <c r="Y995" s="158"/>
      <c r="Z995" s="147"/>
      <c r="AA995" s="147"/>
      <c r="AB995" s="147"/>
      <c r="AC995" s="147"/>
      <c r="AD995" s="147"/>
      <c r="AE995" s="147"/>
      <c r="AF995" s="147"/>
      <c r="AG995" s="147" t="s">
        <v>288</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3" x14ac:dyDescent="0.2">
      <c r="A996" s="154"/>
      <c r="B996" s="155"/>
      <c r="C996" s="189" t="s">
        <v>1835</v>
      </c>
      <c r="D996" s="160"/>
      <c r="E996" s="161">
        <v>14.76</v>
      </c>
      <c r="F996" s="158"/>
      <c r="G996" s="158"/>
      <c r="H996" s="158"/>
      <c r="I996" s="158"/>
      <c r="J996" s="158"/>
      <c r="K996" s="158"/>
      <c r="L996" s="158"/>
      <c r="M996" s="158"/>
      <c r="N996" s="157"/>
      <c r="O996" s="157"/>
      <c r="P996" s="157"/>
      <c r="Q996" s="157"/>
      <c r="R996" s="158"/>
      <c r="S996" s="158"/>
      <c r="T996" s="158"/>
      <c r="U996" s="158"/>
      <c r="V996" s="158"/>
      <c r="W996" s="158"/>
      <c r="X996" s="158"/>
      <c r="Y996" s="158"/>
      <c r="Z996" s="147"/>
      <c r="AA996" s="147"/>
      <c r="AB996" s="147"/>
      <c r="AC996" s="147"/>
      <c r="AD996" s="147"/>
      <c r="AE996" s="147"/>
      <c r="AF996" s="147"/>
      <c r="AG996" s="147" t="s">
        <v>288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72">
        <v>129</v>
      </c>
      <c r="B997" s="173" t="s">
        <v>1836</v>
      </c>
      <c r="C997" s="188" t="s">
        <v>1837</v>
      </c>
      <c r="D997" s="174" t="s">
        <v>279</v>
      </c>
      <c r="E997" s="175">
        <v>483.49360000000001</v>
      </c>
      <c r="F997" s="176"/>
      <c r="G997" s="177">
        <f>ROUND(E997*F997,2)</f>
        <v>0</v>
      </c>
      <c r="H997" s="176"/>
      <c r="I997" s="177">
        <f>ROUND(E997*H997,2)</f>
        <v>0</v>
      </c>
      <c r="J997" s="176"/>
      <c r="K997" s="177">
        <f>ROUND(E997*J997,2)</f>
        <v>0</v>
      </c>
      <c r="L997" s="177">
        <v>21</v>
      </c>
      <c r="M997" s="177">
        <f>G997*(1+L997/100)</f>
        <v>0</v>
      </c>
      <c r="N997" s="175">
        <v>2.0000000000000002E-5</v>
      </c>
      <c r="O997" s="175">
        <f>ROUND(E997*N997,2)</f>
        <v>0.01</v>
      </c>
      <c r="P997" s="175">
        <v>0</v>
      </c>
      <c r="Q997" s="175">
        <f>ROUND(E997*P997,2)</f>
        <v>0</v>
      </c>
      <c r="R997" s="177" t="s">
        <v>1012</v>
      </c>
      <c r="S997" s="177" t="s">
        <v>281</v>
      </c>
      <c r="T997" s="178" t="s">
        <v>281</v>
      </c>
      <c r="U997" s="158">
        <v>0.11</v>
      </c>
      <c r="V997" s="158">
        <f>ROUND(E997*U997,2)</f>
        <v>53.18</v>
      </c>
      <c r="W997" s="158"/>
      <c r="X997" s="158" t="s">
        <v>282</v>
      </c>
      <c r="Y997" s="158" t="s">
        <v>283</v>
      </c>
      <c r="Z997" s="147"/>
      <c r="AA997" s="147"/>
      <c r="AB997" s="147"/>
      <c r="AC997" s="147"/>
      <c r="AD997" s="147"/>
      <c r="AE997" s="147"/>
      <c r="AF997" s="147"/>
      <c r="AG997" s="147" t="s">
        <v>284</v>
      </c>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2" x14ac:dyDescent="0.2">
      <c r="A998" s="154"/>
      <c r="B998" s="155"/>
      <c r="C998" s="189" t="s">
        <v>1838</v>
      </c>
      <c r="D998" s="160"/>
      <c r="E998" s="161"/>
      <c r="F998" s="158"/>
      <c r="G998" s="158"/>
      <c r="H998" s="158"/>
      <c r="I998" s="158"/>
      <c r="J998" s="158"/>
      <c r="K998" s="158"/>
      <c r="L998" s="158"/>
      <c r="M998" s="158"/>
      <c r="N998" s="157"/>
      <c r="O998" s="157"/>
      <c r="P998" s="157"/>
      <c r="Q998" s="157"/>
      <c r="R998" s="158"/>
      <c r="S998" s="158"/>
      <c r="T998" s="158"/>
      <c r="U998" s="158"/>
      <c r="V998" s="158"/>
      <c r="W998" s="158"/>
      <c r="X998" s="158"/>
      <c r="Y998" s="158"/>
      <c r="Z998" s="147"/>
      <c r="AA998" s="147"/>
      <c r="AB998" s="147"/>
      <c r="AC998" s="147"/>
      <c r="AD998" s="147"/>
      <c r="AE998" s="147"/>
      <c r="AF998" s="147"/>
      <c r="AG998" s="147" t="s">
        <v>288</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3" x14ac:dyDescent="0.2">
      <c r="A999" s="154"/>
      <c r="B999" s="155"/>
      <c r="C999" s="189" t="s">
        <v>709</v>
      </c>
      <c r="D999" s="160"/>
      <c r="E999" s="161">
        <v>472.40469999999999</v>
      </c>
      <c r="F999" s="158"/>
      <c r="G999" s="158"/>
      <c r="H999" s="158"/>
      <c r="I999" s="158"/>
      <c r="J999" s="158"/>
      <c r="K999" s="158"/>
      <c r="L999" s="158"/>
      <c r="M999" s="158"/>
      <c r="N999" s="157"/>
      <c r="O999" s="157"/>
      <c r="P999" s="157"/>
      <c r="Q999" s="157"/>
      <c r="R999" s="158"/>
      <c r="S999" s="158"/>
      <c r="T999" s="158"/>
      <c r="U999" s="158"/>
      <c r="V999" s="158"/>
      <c r="W999" s="158"/>
      <c r="X999" s="158"/>
      <c r="Y999" s="158"/>
      <c r="Z999" s="147"/>
      <c r="AA999" s="147"/>
      <c r="AB999" s="147"/>
      <c r="AC999" s="147"/>
      <c r="AD999" s="147"/>
      <c r="AE999" s="147"/>
      <c r="AF999" s="147"/>
      <c r="AG999" s="147" t="s">
        <v>288</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3" x14ac:dyDescent="0.2">
      <c r="A1000" s="154"/>
      <c r="B1000" s="155"/>
      <c r="C1000" s="189" t="s">
        <v>1839</v>
      </c>
      <c r="D1000" s="160"/>
      <c r="E1000" s="161">
        <v>47.526899999999998</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7"/>
      <c r="AA1000" s="147"/>
      <c r="AB1000" s="147"/>
      <c r="AC1000" s="147"/>
      <c r="AD1000" s="147"/>
      <c r="AE1000" s="147"/>
      <c r="AF1000" s="147"/>
      <c r="AG1000" s="147" t="s">
        <v>288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3" x14ac:dyDescent="0.2">
      <c r="A1001" s="154"/>
      <c r="B1001" s="155"/>
      <c r="C1001" s="189" t="s">
        <v>711</v>
      </c>
      <c r="D1001" s="160"/>
      <c r="E1001" s="161">
        <v>5.0999999999999996</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7"/>
      <c r="AA1001" s="147"/>
      <c r="AB1001" s="147"/>
      <c r="AC1001" s="147"/>
      <c r="AD1001" s="147"/>
      <c r="AE1001" s="147"/>
      <c r="AF1001" s="147"/>
      <c r="AG1001" s="147" t="s">
        <v>288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ht="33.75" outlineLevel="3" x14ac:dyDescent="0.2">
      <c r="A1002" s="154"/>
      <c r="B1002" s="155"/>
      <c r="C1002" s="189" t="s">
        <v>712</v>
      </c>
      <c r="D1002" s="160"/>
      <c r="E1002" s="161">
        <v>23.308499999999999</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7"/>
      <c r="AA1002" s="147"/>
      <c r="AB1002" s="147"/>
      <c r="AC1002" s="147"/>
      <c r="AD1002" s="147"/>
      <c r="AE1002" s="147"/>
      <c r="AF1002" s="147"/>
      <c r="AG1002" s="147" t="s">
        <v>288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ht="33.75" outlineLevel="3" x14ac:dyDescent="0.2">
      <c r="A1003" s="154"/>
      <c r="B1003" s="155"/>
      <c r="C1003" s="189" t="s">
        <v>713</v>
      </c>
      <c r="D1003" s="160"/>
      <c r="E1003" s="161">
        <v>20.076000000000001</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7"/>
      <c r="AA1003" s="147"/>
      <c r="AB1003" s="147"/>
      <c r="AC1003" s="147"/>
      <c r="AD1003" s="147"/>
      <c r="AE1003" s="147"/>
      <c r="AF1003" s="147"/>
      <c r="AG1003" s="147" t="s">
        <v>288</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3" x14ac:dyDescent="0.2">
      <c r="A1004" s="154"/>
      <c r="B1004" s="155"/>
      <c r="C1004" s="189" t="s">
        <v>714</v>
      </c>
      <c r="D1004" s="160"/>
      <c r="E1004" s="161">
        <v>6.3360000000000003</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7"/>
      <c r="AA1004" s="147"/>
      <c r="AB1004" s="147"/>
      <c r="AC1004" s="147"/>
      <c r="AD1004" s="147"/>
      <c r="AE1004" s="147"/>
      <c r="AF1004" s="147"/>
      <c r="AG1004" s="147" t="s">
        <v>288</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ht="33.75" outlineLevel="3" x14ac:dyDescent="0.2">
      <c r="A1005" s="154"/>
      <c r="B1005" s="155"/>
      <c r="C1005" s="189" t="s">
        <v>715</v>
      </c>
      <c r="D1005" s="160"/>
      <c r="E1005" s="161">
        <v>-37.868000000000002</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7"/>
      <c r="AA1005" s="147"/>
      <c r="AB1005" s="147"/>
      <c r="AC1005" s="147"/>
      <c r="AD1005" s="147"/>
      <c r="AE1005" s="147"/>
      <c r="AF1005" s="147"/>
      <c r="AG1005" s="147" t="s">
        <v>288</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ht="33.75" outlineLevel="3" x14ac:dyDescent="0.2">
      <c r="A1006" s="154"/>
      <c r="B1006" s="155"/>
      <c r="C1006" s="189" t="s">
        <v>716</v>
      </c>
      <c r="D1006" s="160"/>
      <c r="E1006" s="161">
        <v>-26.376100000000001</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7"/>
      <c r="AA1006" s="147"/>
      <c r="AB1006" s="147"/>
      <c r="AC1006" s="147"/>
      <c r="AD1006" s="147"/>
      <c r="AE1006" s="147"/>
      <c r="AF1006" s="147"/>
      <c r="AG1006" s="147" t="s">
        <v>288</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3" x14ac:dyDescent="0.2">
      <c r="A1007" s="154"/>
      <c r="B1007" s="155"/>
      <c r="C1007" s="189" t="s">
        <v>717</v>
      </c>
      <c r="D1007" s="160"/>
      <c r="E1007" s="161">
        <v>-27.014399999999998</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7"/>
      <c r="AA1007" s="147"/>
      <c r="AB1007" s="147"/>
      <c r="AC1007" s="147"/>
      <c r="AD1007" s="147"/>
      <c r="AE1007" s="147"/>
      <c r="AF1007" s="147"/>
      <c r="AG1007" s="147" t="s">
        <v>288</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72">
        <v>130</v>
      </c>
      <c r="B1008" s="173" t="s">
        <v>1840</v>
      </c>
      <c r="C1008" s="188" t="s">
        <v>1841</v>
      </c>
      <c r="D1008" s="174" t="s">
        <v>279</v>
      </c>
      <c r="E1008" s="175">
        <v>483.49360000000001</v>
      </c>
      <c r="F1008" s="176"/>
      <c r="G1008" s="177">
        <f>ROUND(E1008*F1008,2)</f>
        <v>0</v>
      </c>
      <c r="H1008" s="176"/>
      <c r="I1008" s="177">
        <f>ROUND(E1008*H1008,2)</f>
        <v>0</v>
      </c>
      <c r="J1008" s="176"/>
      <c r="K1008" s="177">
        <f>ROUND(E1008*J1008,2)</f>
        <v>0</v>
      </c>
      <c r="L1008" s="177">
        <v>21</v>
      </c>
      <c r="M1008" s="177">
        <f>G1008*(1+L1008/100)</f>
        <v>0</v>
      </c>
      <c r="N1008" s="175">
        <v>2.9999999999999997E-4</v>
      </c>
      <c r="O1008" s="175">
        <f>ROUND(E1008*N1008,2)</f>
        <v>0.15</v>
      </c>
      <c r="P1008" s="175">
        <v>0</v>
      </c>
      <c r="Q1008" s="175">
        <f>ROUND(E1008*P1008,2)</f>
        <v>0</v>
      </c>
      <c r="R1008" s="177" t="s">
        <v>1012</v>
      </c>
      <c r="S1008" s="177" t="s">
        <v>281</v>
      </c>
      <c r="T1008" s="178" t="s">
        <v>281</v>
      </c>
      <c r="U1008" s="158">
        <v>0.09</v>
      </c>
      <c r="V1008" s="158">
        <f>ROUND(E1008*U1008,2)</f>
        <v>43.51</v>
      </c>
      <c r="W1008" s="158"/>
      <c r="X1008" s="158" t="s">
        <v>282</v>
      </c>
      <c r="Y1008" s="158" t="s">
        <v>283</v>
      </c>
      <c r="Z1008" s="147"/>
      <c r="AA1008" s="147"/>
      <c r="AB1008" s="147"/>
      <c r="AC1008" s="147"/>
      <c r="AD1008" s="147"/>
      <c r="AE1008" s="147"/>
      <c r="AF1008" s="147"/>
      <c r="AG1008" s="147" t="s">
        <v>284</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2" x14ac:dyDescent="0.2">
      <c r="A1009" s="154"/>
      <c r="B1009" s="155"/>
      <c r="C1009" s="259" t="s">
        <v>1842</v>
      </c>
      <c r="D1009" s="260"/>
      <c r="E1009" s="260"/>
      <c r="F1009" s="260"/>
      <c r="G1009" s="260"/>
      <c r="H1009" s="158"/>
      <c r="I1009" s="158"/>
      <c r="J1009" s="158"/>
      <c r="K1009" s="158"/>
      <c r="L1009" s="158"/>
      <c r="M1009" s="158"/>
      <c r="N1009" s="157"/>
      <c r="O1009" s="157"/>
      <c r="P1009" s="157"/>
      <c r="Q1009" s="157"/>
      <c r="R1009" s="158"/>
      <c r="S1009" s="158"/>
      <c r="T1009" s="158"/>
      <c r="U1009" s="158"/>
      <c r="V1009" s="158"/>
      <c r="W1009" s="158"/>
      <c r="X1009" s="158"/>
      <c r="Y1009" s="158"/>
      <c r="Z1009" s="147"/>
      <c r="AA1009" s="147"/>
      <c r="AB1009" s="147"/>
      <c r="AC1009" s="147"/>
      <c r="AD1009" s="147"/>
      <c r="AE1009" s="147"/>
      <c r="AF1009" s="147"/>
      <c r="AG1009" s="147" t="s">
        <v>286</v>
      </c>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2" x14ac:dyDescent="0.2">
      <c r="A1010" s="154"/>
      <c r="B1010" s="155"/>
      <c r="C1010" s="189" t="s">
        <v>1843</v>
      </c>
      <c r="D1010" s="160"/>
      <c r="E1010" s="161"/>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7"/>
      <c r="AA1010" s="147"/>
      <c r="AB1010" s="147"/>
      <c r="AC1010" s="147"/>
      <c r="AD1010" s="147"/>
      <c r="AE1010" s="147"/>
      <c r="AF1010" s="147"/>
      <c r="AG1010" s="147" t="s">
        <v>288</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3" x14ac:dyDescent="0.2">
      <c r="A1011" s="154"/>
      <c r="B1011" s="155"/>
      <c r="C1011" s="189" t="s">
        <v>1824</v>
      </c>
      <c r="D1011" s="160"/>
      <c r="E1011" s="161">
        <v>483.49360000000001</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7"/>
      <c r="AA1011" s="147"/>
      <c r="AB1011" s="147"/>
      <c r="AC1011" s="147"/>
      <c r="AD1011" s="147"/>
      <c r="AE1011" s="147"/>
      <c r="AF1011" s="147"/>
      <c r="AG1011" s="147" t="s">
        <v>288</v>
      </c>
      <c r="AH1011" s="147">
        <v>5</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72">
        <v>131</v>
      </c>
      <c r="B1012" s="173" t="s">
        <v>1844</v>
      </c>
      <c r="C1012" s="188" t="s">
        <v>1845</v>
      </c>
      <c r="D1012" s="174" t="s">
        <v>279</v>
      </c>
      <c r="E1012" s="175">
        <v>74.131100000000004</v>
      </c>
      <c r="F1012" s="176"/>
      <c r="G1012" s="177">
        <f>ROUND(E1012*F1012,2)</f>
        <v>0</v>
      </c>
      <c r="H1012" s="176"/>
      <c r="I1012" s="177">
        <f>ROUND(E1012*H1012,2)</f>
        <v>0</v>
      </c>
      <c r="J1012" s="176"/>
      <c r="K1012" s="177">
        <f>ROUND(E1012*J1012,2)</f>
        <v>0</v>
      </c>
      <c r="L1012" s="177">
        <v>21</v>
      </c>
      <c r="M1012" s="177">
        <f>G1012*(1+L1012/100)</f>
        <v>0</v>
      </c>
      <c r="N1012" s="175">
        <v>7.0099999999999996E-2</v>
      </c>
      <c r="O1012" s="175">
        <f>ROUND(E1012*N1012,2)</f>
        <v>5.2</v>
      </c>
      <c r="P1012" s="175">
        <v>0</v>
      </c>
      <c r="Q1012" s="175">
        <f>ROUND(E1012*P1012,2)</f>
        <v>0</v>
      </c>
      <c r="R1012" s="177" t="s">
        <v>1846</v>
      </c>
      <c r="S1012" s="177" t="s">
        <v>281</v>
      </c>
      <c r="T1012" s="178" t="s">
        <v>281</v>
      </c>
      <c r="U1012" s="158">
        <v>1.66</v>
      </c>
      <c r="V1012" s="158">
        <f>ROUND(E1012*U1012,2)</f>
        <v>123.06</v>
      </c>
      <c r="W1012" s="158"/>
      <c r="X1012" s="158" t="s">
        <v>282</v>
      </c>
      <c r="Y1012" s="158" t="s">
        <v>283</v>
      </c>
      <c r="Z1012" s="147"/>
      <c r="AA1012" s="147"/>
      <c r="AB1012" s="147"/>
      <c r="AC1012" s="147"/>
      <c r="AD1012" s="147"/>
      <c r="AE1012" s="147"/>
      <c r="AF1012" s="147"/>
      <c r="AG1012" s="147" t="s">
        <v>284</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2" x14ac:dyDescent="0.2">
      <c r="A1013" s="154"/>
      <c r="B1013" s="155"/>
      <c r="C1013" s="261" t="s">
        <v>1816</v>
      </c>
      <c r="D1013" s="262"/>
      <c r="E1013" s="262"/>
      <c r="F1013" s="262"/>
      <c r="G1013" s="262"/>
      <c r="H1013" s="158"/>
      <c r="I1013" s="158"/>
      <c r="J1013" s="158"/>
      <c r="K1013" s="158"/>
      <c r="L1013" s="158"/>
      <c r="M1013" s="158"/>
      <c r="N1013" s="157"/>
      <c r="O1013" s="157"/>
      <c r="P1013" s="157"/>
      <c r="Q1013" s="157"/>
      <c r="R1013" s="158"/>
      <c r="S1013" s="158"/>
      <c r="T1013" s="158"/>
      <c r="U1013" s="158"/>
      <c r="V1013" s="158"/>
      <c r="W1013" s="158"/>
      <c r="X1013" s="158"/>
      <c r="Y1013" s="158"/>
      <c r="Z1013" s="147"/>
      <c r="AA1013" s="147"/>
      <c r="AB1013" s="147"/>
      <c r="AC1013" s="147"/>
      <c r="AD1013" s="147"/>
      <c r="AE1013" s="147"/>
      <c r="AF1013" s="147"/>
      <c r="AG1013" s="147" t="s">
        <v>618</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ht="22.5" outlineLevel="3" x14ac:dyDescent="0.2">
      <c r="A1014" s="154"/>
      <c r="B1014" s="155"/>
      <c r="C1014" s="257" t="s">
        <v>1847</v>
      </c>
      <c r="D1014" s="258"/>
      <c r="E1014" s="258"/>
      <c r="F1014" s="258"/>
      <c r="G1014" s="258"/>
      <c r="H1014" s="158"/>
      <c r="I1014" s="158"/>
      <c r="J1014" s="158"/>
      <c r="K1014" s="158"/>
      <c r="L1014" s="158"/>
      <c r="M1014" s="158"/>
      <c r="N1014" s="157"/>
      <c r="O1014" s="157"/>
      <c r="P1014" s="157"/>
      <c r="Q1014" s="157"/>
      <c r="R1014" s="158"/>
      <c r="S1014" s="158"/>
      <c r="T1014" s="158"/>
      <c r="U1014" s="158"/>
      <c r="V1014" s="158"/>
      <c r="W1014" s="158"/>
      <c r="X1014" s="158"/>
      <c r="Y1014" s="158"/>
      <c r="Z1014" s="147"/>
      <c r="AA1014" s="147"/>
      <c r="AB1014" s="147"/>
      <c r="AC1014" s="147"/>
      <c r="AD1014" s="147"/>
      <c r="AE1014" s="147"/>
      <c r="AF1014" s="147"/>
      <c r="AG1014" s="147" t="s">
        <v>618</v>
      </c>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79" t="str">
        <f>C1014</f>
        <v>Systémová teracová pemrlovaná omítka vhodná pro soklové oblasti, pevn. v tlaku &gt; 45 MPa; pevn. v tlaku &gt; 8 MPa; µ ? 25; teplota použití +5 °C až +35 °C; tl. 12-15 mm; 1,9 kg/mm/m2; po nanesení nutno povrch chránit před povětrnostními vlivy dle požadavků výrobce</v>
      </c>
      <c r="BB1014" s="147"/>
      <c r="BC1014" s="147"/>
      <c r="BD1014" s="147"/>
      <c r="BE1014" s="147"/>
      <c r="BF1014" s="147"/>
      <c r="BG1014" s="147"/>
      <c r="BH1014" s="147"/>
    </row>
    <row r="1015" spans="1:60" outlineLevel="2" x14ac:dyDescent="0.2">
      <c r="A1015" s="154"/>
      <c r="B1015" s="155"/>
      <c r="C1015" s="189" t="s">
        <v>1848</v>
      </c>
      <c r="D1015" s="160"/>
      <c r="E1015" s="161"/>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7"/>
      <c r="AA1015" s="147"/>
      <c r="AB1015" s="147"/>
      <c r="AC1015" s="147"/>
      <c r="AD1015" s="147"/>
      <c r="AE1015" s="147"/>
      <c r="AF1015" s="147"/>
      <c r="AG1015" s="147" t="s">
        <v>288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3" x14ac:dyDescent="0.2">
      <c r="A1016" s="154"/>
      <c r="B1016" s="155"/>
      <c r="C1016" s="189" t="s">
        <v>1796</v>
      </c>
      <c r="D1016" s="160"/>
      <c r="E1016" s="161">
        <v>74.131100000000004</v>
      </c>
      <c r="F1016" s="158"/>
      <c r="G1016" s="158"/>
      <c r="H1016" s="158"/>
      <c r="I1016" s="158"/>
      <c r="J1016" s="158"/>
      <c r="K1016" s="158"/>
      <c r="L1016" s="158"/>
      <c r="M1016" s="158"/>
      <c r="N1016" s="157"/>
      <c r="O1016" s="157"/>
      <c r="P1016" s="157"/>
      <c r="Q1016" s="157"/>
      <c r="R1016" s="158"/>
      <c r="S1016" s="158"/>
      <c r="T1016" s="158"/>
      <c r="U1016" s="158"/>
      <c r="V1016" s="158"/>
      <c r="W1016" s="158"/>
      <c r="X1016" s="158"/>
      <c r="Y1016" s="158"/>
      <c r="Z1016" s="147"/>
      <c r="AA1016" s="147"/>
      <c r="AB1016" s="147"/>
      <c r="AC1016" s="147"/>
      <c r="AD1016" s="147"/>
      <c r="AE1016" s="147"/>
      <c r="AF1016" s="147"/>
      <c r="AG1016" s="147" t="s">
        <v>288</v>
      </c>
      <c r="AH1016" s="147">
        <v>5</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72">
        <v>132</v>
      </c>
      <c r="B1017" s="173" t="s">
        <v>1849</v>
      </c>
      <c r="C1017" s="188" t="s">
        <v>1850</v>
      </c>
      <c r="D1017" s="174" t="s">
        <v>279</v>
      </c>
      <c r="E1017" s="175">
        <v>861.73339999999996</v>
      </c>
      <c r="F1017" s="176"/>
      <c r="G1017" s="177">
        <f>ROUND(E1017*F1017,2)</f>
        <v>0</v>
      </c>
      <c r="H1017" s="176"/>
      <c r="I1017" s="177">
        <f>ROUND(E1017*H1017,2)</f>
        <v>0</v>
      </c>
      <c r="J1017" s="176"/>
      <c r="K1017" s="177">
        <f>ROUND(E1017*J1017,2)</f>
        <v>0</v>
      </c>
      <c r="L1017" s="177">
        <v>21</v>
      </c>
      <c r="M1017" s="177">
        <f>G1017*(1+L1017/100)</f>
        <v>0</v>
      </c>
      <c r="N1017" s="175">
        <v>1.6000000000000001E-4</v>
      </c>
      <c r="O1017" s="175">
        <f>ROUND(E1017*N1017,2)</f>
        <v>0.14000000000000001</v>
      </c>
      <c r="P1017" s="175">
        <v>0</v>
      </c>
      <c r="Q1017" s="175">
        <f>ROUND(E1017*P1017,2)</f>
        <v>0</v>
      </c>
      <c r="R1017" s="177" t="s">
        <v>1772</v>
      </c>
      <c r="S1017" s="177" t="s">
        <v>281</v>
      </c>
      <c r="T1017" s="178" t="s">
        <v>281</v>
      </c>
      <c r="U1017" s="158">
        <v>3.2480000000000002E-2</v>
      </c>
      <c r="V1017" s="158">
        <f>ROUND(E1017*U1017,2)</f>
        <v>27.99</v>
      </c>
      <c r="W1017" s="158"/>
      <c r="X1017" s="158" t="s">
        <v>282</v>
      </c>
      <c r="Y1017" s="158" t="s">
        <v>283</v>
      </c>
      <c r="Z1017" s="147"/>
      <c r="AA1017" s="147"/>
      <c r="AB1017" s="147"/>
      <c r="AC1017" s="147"/>
      <c r="AD1017" s="147"/>
      <c r="AE1017" s="147"/>
      <c r="AF1017" s="147"/>
      <c r="AG1017" s="147" t="s">
        <v>284</v>
      </c>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2" x14ac:dyDescent="0.2">
      <c r="A1018" s="154"/>
      <c r="B1018" s="155"/>
      <c r="C1018" s="189" t="s">
        <v>1851</v>
      </c>
      <c r="D1018" s="160"/>
      <c r="E1018" s="161"/>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7"/>
      <c r="AA1018" s="147"/>
      <c r="AB1018" s="147"/>
      <c r="AC1018" s="147"/>
      <c r="AD1018" s="147"/>
      <c r="AE1018" s="147"/>
      <c r="AF1018" s="147"/>
      <c r="AG1018" s="147" t="s">
        <v>288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3" x14ac:dyDescent="0.2">
      <c r="A1019" s="154"/>
      <c r="B1019" s="155"/>
      <c r="C1019" s="189" t="s">
        <v>1852</v>
      </c>
      <c r="D1019" s="160"/>
      <c r="E1019" s="161"/>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7"/>
      <c r="AA1019" s="147"/>
      <c r="AB1019" s="147"/>
      <c r="AC1019" s="147"/>
      <c r="AD1019" s="147"/>
      <c r="AE1019" s="147"/>
      <c r="AF1019" s="147"/>
      <c r="AG1019" s="147" t="s">
        <v>288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3" x14ac:dyDescent="0.2">
      <c r="A1020" s="154"/>
      <c r="B1020" s="155"/>
      <c r="C1020" s="189" t="s">
        <v>709</v>
      </c>
      <c r="D1020" s="160"/>
      <c r="E1020" s="161">
        <v>472.40469999999999</v>
      </c>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7"/>
      <c r="AA1020" s="147"/>
      <c r="AB1020" s="147"/>
      <c r="AC1020" s="147"/>
      <c r="AD1020" s="147"/>
      <c r="AE1020" s="147"/>
      <c r="AF1020" s="147"/>
      <c r="AG1020" s="147" t="s">
        <v>288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ht="33.75" outlineLevel="3" x14ac:dyDescent="0.2">
      <c r="A1021" s="154"/>
      <c r="B1021" s="155"/>
      <c r="C1021" s="189" t="s">
        <v>712</v>
      </c>
      <c r="D1021" s="160"/>
      <c r="E1021" s="161">
        <v>23.308499999999999</v>
      </c>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7"/>
      <c r="AA1021" s="147"/>
      <c r="AB1021" s="147"/>
      <c r="AC1021" s="147"/>
      <c r="AD1021" s="147"/>
      <c r="AE1021" s="147"/>
      <c r="AF1021" s="147"/>
      <c r="AG1021" s="147" t="s">
        <v>288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ht="33.75" outlineLevel="3" x14ac:dyDescent="0.2">
      <c r="A1022" s="154"/>
      <c r="B1022" s="155"/>
      <c r="C1022" s="189" t="s">
        <v>713</v>
      </c>
      <c r="D1022" s="160"/>
      <c r="E1022" s="161">
        <v>20.076000000000001</v>
      </c>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7"/>
      <c r="AA1022" s="147"/>
      <c r="AB1022" s="147"/>
      <c r="AC1022" s="147"/>
      <c r="AD1022" s="147"/>
      <c r="AE1022" s="147"/>
      <c r="AF1022" s="147"/>
      <c r="AG1022" s="147" t="s">
        <v>288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3" x14ac:dyDescent="0.2">
      <c r="A1023" s="154"/>
      <c r="B1023" s="155"/>
      <c r="C1023" s="189" t="s">
        <v>714</v>
      </c>
      <c r="D1023" s="160"/>
      <c r="E1023" s="161">
        <v>6.3360000000000003</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7"/>
      <c r="AA1023" s="147"/>
      <c r="AB1023" s="147"/>
      <c r="AC1023" s="147"/>
      <c r="AD1023" s="147"/>
      <c r="AE1023" s="147"/>
      <c r="AF1023" s="147"/>
      <c r="AG1023" s="147" t="s">
        <v>288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ht="33.75" outlineLevel="3" x14ac:dyDescent="0.2">
      <c r="A1024" s="154"/>
      <c r="B1024" s="155"/>
      <c r="C1024" s="189" t="s">
        <v>715</v>
      </c>
      <c r="D1024" s="160"/>
      <c r="E1024" s="161">
        <v>-37.868000000000002</v>
      </c>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7"/>
      <c r="AA1024" s="147"/>
      <c r="AB1024" s="147"/>
      <c r="AC1024" s="147"/>
      <c r="AD1024" s="147"/>
      <c r="AE1024" s="147"/>
      <c r="AF1024" s="147"/>
      <c r="AG1024" s="147" t="s">
        <v>288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ht="33.75" outlineLevel="3" x14ac:dyDescent="0.2">
      <c r="A1025" s="154"/>
      <c r="B1025" s="155"/>
      <c r="C1025" s="189" t="s">
        <v>716</v>
      </c>
      <c r="D1025" s="160"/>
      <c r="E1025" s="161">
        <v>-26.376100000000001</v>
      </c>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7"/>
      <c r="AA1025" s="147"/>
      <c r="AB1025" s="147"/>
      <c r="AC1025" s="147"/>
      <c r="AD1025" s="147"/>
      <c r="AE1025" s="147"/>
      <c r="AF1025" s="147"/>
      <c r="AG1025" s="147" t="s">
        <v>288</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3" x14ac:dyDescent="0.2">
      <c r="A1026" s="154"/>
      <c r="B1026" s="155"/>
      <c r="C1026" s="189" t="s">
        <v>717</v>
      </c>
      <c r="D1026" s="160"/>
      <c r="E1026" s="161">
        <v>-27.014399999999998</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7"/>
      <c r="AA1026" s="147"/>
      <c r="AB1026" s="147"/>
      <c r="AC1026" s="147"/>
      <c r="AD1026" s="147"/>
      <c r="AE1026" s="147"/>
      <c r="AF1026" s="147"/>
      <c r="AG1026" s="147" t="s">
        <v>288</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3" x14ac:dyDescent="0.2">
      <c r="A1027" s="154"/>
      <c r="B1027" s="155"/>
      <c r="C1027" s="190" t="s">
        <v>677</v>
      </c>
      <c r="D1027" s="162"/>
      <c r="E1027" s="163">
        <v>430.86669999999998</v>
      </c>
      <c r="F1027" s="158"/>
      <c r="G1027" s="158"/>
      <c r="H1027" s="158"/>
      <c r="I1027" s="158"/>
      <c r="J1027" s="158"/>
      <c r="K1027" s="158"/>
      <c r="L1027" s="158"/>
      <c r="M1027" s="158"/>
      <c r="N1027" s="157"/>
      <c r="O1027" s="157"/>
      <c r="P1027" s="157"/>
      <c r="Q1027" s="157"/>
      <c r="R1027" s="158"/>
      <c r="S1027" s="158"/>
      <c r="T1027" s="158"/>
      <c r="U1027" s="158"/>
      <c r="V1027" s="158"/>
      <c r="W1027" s="158"/>
      <c r="X1027" s="158"/>
      <c r="Y1027" s="158"/>
      <c r="Z1027" s="147"/>
      <c r="AA1027" s="147"/>
      <c r="AB1027" s="147"/>
      <c r="AC1027" s="147"/>
      <c r="AD1027" s="147"/>
      <c r="AE1027" s="147"/>
      <c r="AF1027" s="147"/>
      <c r="AG1027" s="147" t="s">
        <v>288</v>
      </c>
      <c r="AH1027" s="147">
        <v>1</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3" x14ac:dyDescent="0.2">
      <c r="A1028" s="154"/>
      <c r="B1028" s="155"/>
      <c r="C1028" s="189" t="s">
        <v>1853</v>
      </c>
      <c r="D1028" s="160"/>
      <c r="E1028" s="161"/>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7"/>
      <c r="AA1028" s="147"/>
      <c r="AB1028" s="147"/>
      <c r="AC1028" s="147"/>
      <c r="AD1028" s="147"/>
      <c r="AE1028" s="147"/>
      <c r="AF1028" s="147"/>
      <c r="AG1028" s="147" t="s">
        <v>288</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3" x14ac:dyDescent="0.2">
      <c r="A1029" s="154"/>
      <c r="B1029" s="155"/>
      <c r="C1029" s="189" t="s">
        <v>709</v>
      </c>
      <c r="D1029" s="160"/>
      <c r="E1029" s="161">
        <v>472.40469999999999</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7"/>
      <c r="AA1029" s="147"/>
      <c r="AB1029" s="147"/>
      <c r="AC1029" s="147"/>
      <c r="AD1029" s="147"/>
      <c r="AE1029" s="147"/>
      <c r="AF1029" s="147"/>
      <c r="AG1029" s="147" t="s">
        <v>288</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ht="33.75" outlineLevel="3" x14ac:dyDescent="0.2">
      <c r="A1030" s="154"/>
      <c r="B1030" s="155"/>
      <c r="C1030" s="189" t="s">
        <v>712</v>
      </c>
      <c r="D1030" s="160"/>
      <c r="E1030" s="161">
        <v>23.308499999999999</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7"/>
      <c r="AA1030" s="147"/>
      <c r="AB1030" s="147"/>
      <c r="AC1030" s="147"/>
      <c r="AD1030" s="147"/>
      <c r="AE1030" s="147"/>
      <c r="AF1030" s="147"/>
      <c r="AG1030" s="147" t="s">
        <v>288</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ht="33.75" outlineLevel="3" x14ac:dyDescent="0.2">
      <c r="A1031" s="154"/>
      <c r="B1031" s="155"/>
      <c r="C1031" s="189" t="s">
        <v>713</v>
      </c>
      <c r="D1031" s="160"/>
      <c r="E1031" s="161">
        <v>20.076000000000001</v>
      </c>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7"/>
      <c r="AA1031" s="147"/>
      <c r="AB1031" s="147"/>
      <c r="AC1031" s="147"/>
      <c r="AD1031" s="147"/>
      <c r="AE1031" s="147"/>
      <c r="AF1031" s="147"/>
      <c r="AG1031" s="147" t="s">
        <v>288</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3" x14ac:dyDescent="0.2">
      <c r="A1032" s="154"/>
      <c r="B1032" s="155"/>
      <c r="C1032" s="189" t="s">
        <v>714</v>
      </c>
      <c r="D1032" s="160"/>
      <c r="E1032" s="161">
        <v>6.3360000000000003</v>
      </c>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7"/>
      <c r="AA1032" s="147"/>
      <c r="AB1032" s="147"/>
      <c r="AC1032" s="147"/>
      <c r="AD1032" s="147"/>
      <c r="AE1032" s="147"/>
      <c r="AF1032" s="147"/>
      <c r="AG1032" s="147" t="s">
        <v>288</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ht="33.75" outlineLevel="3" x14ac:dyDescent="0.2">
      <c r="A1033" s="154"/>
      <c r="B1033" s="155"/>
      <c r="C1033" s="189" t="s">
        <v>715</v>
      </c>
      <c r="D1033" s="160"/>
      <c r="E1033" s="161">
        <v>-37.868000000000002</v>
      </c>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7"/>
      <c r="AA1033" s="147"/>
      <c r="AB1033" s="147"/>
      <c r="AC1033" s="147"/>
      <c r="AD1033" s="147"/>
      <c r="AE1033" s="147"/>
      <c r="AF1033" s="147"/>
      <c r="AG1033" s="147" t="s">
        <v>288</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ht="33.75" outlineLevel="3" x14ac:dyDescent="0.2">
      <c r="A1034" s="154"/>
      <c r="B1034" s="155"/>
      <c r="C1034" s="189" t="s">
        <v>716</v>
      </c>
      <c r="D1034" s="160"/>
      <c r="E1034" s="161">
        <v>-26.376100000000001</v>
      </c>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7"/>
      <c r="AA1034" s="147"/>
      <c r="AB1034" s="147"/>
      <c r="AC1034" s="147"/>
      <c r="AD1034" s="147"/>
      <c r="AE1034" s="147"/>
      <c r="AF1034" s="147"/>
      <c r="AG1034" s="147" t="s">
        <v>288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3" x14ac:dyDescent="0.2">
      <c r="A1035" s="154"/>
      <c r="B1035" s="155"/>
      <c r="C1035" s="189" t="s">
        <v>717</v>
      </c>
      <c r="D1035" s="160"/>
      <c r="E1035" s="161">
        <v>-27.014399999999998</v>
      </c>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7"/>
      <c r="AA1035" s="147"/>
      <c r="AB1035" s="147"/>
      <c r="AC1035" s="147"/>
      <c r="AD1035" s="147"/>
      <c r="AE1035" s="147"/>
      <c r="AF1035" s="147"/>
      <c r="AG1035" s="147" t="s">
        <v>288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ht="22.5" outlineLevel="1" x14ac:dyDescent="0.2">
      <c r="A1036" s="172">
        <v>133</v>
      </c>
      <c r="B1036" s="173" t="s">
        <v>1854</v>
      </c>
      <c r="C1036" s="188" t="s">
        <v>1855</v>
      </c>
      <c r="D1036" s="174" t="s">
        <v>366</v>
      </c>
      <c r="E1036" s="175">
        <v>34.54</v>
      </c>
      <c r="F1036" s="176"/>
      <c r="G1036" s="177">
        <f>ROUND(E1036*F1036,2)</f>
        <v>0</v>
      </c>
      <c r="H1036" s="176"/>
      <c r="I1036" s="177">
        <f>ROUND(E1036*H1036,2)</f>
        <v>0</v>
      </c>
      <c r="J1036" s="176"/>
      <c r="K1036" s="177">
        <f>ROUND(E1036*J1036,2)</f>
        <v>0</v>
      </c>
      <c r="L1036" s="177">
        <v>21</v>
      </c>
      <c r="M1036" s="177">
        <f>G1036*(1+L1036/100)</f>
        <v>0</v>
      </c>
      <c r="N1036" s="175">
        <v>9.0000000000000006E-5</v>
      </c>
      <c r="O1036" s="175">
        <f>ROUND(E1036*N1036,2)</f>
        <v>0</v>
      </c>
      <c r="P1036" s="175">
        <v>0</v>
      </c>
      <c r="Q1036" s="175">
        <f>ROUND(E1036*P1036,2)</f>
        <v>0</v>
      </c>
      <c r="R1036" s="177" t="s">
        <v>1203</v>
      </c>
      <c r="S1036" s="177" t="s">
        <v>281</v>
      </c>
      <c r="T1036" s="178" t="s">
        <v>281</v>
      </c>
      <c r="U1036" s="158">
        <v>0</v>
      </c>
      <c r="V1036" s="158">
        <f>ROUND(E1036*U1036,2)</f>
        <v>0</v>
      </c>
      <c r="W1036" s="158"/>
      <c r="X1036" s="158" t="s">
        <v>1204</v>
      </c>
      <c r="Y1036" s="158" t="s">
        <v>283</v>
      </c>
      <c r="Z1036" s="147"/>
      <c r="AA1036" s="147"/>
      <c r="AB1036" s="147"/>
      <c r="AC1036" s="147"/>
      <c r="AD1036" s="147"/>
      <c r="AE1036" s="147"/>
      <c r="AF1036" s="147"/>
      <c r="AG1036" s="147" t="s">
        <v>1205</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2" x14ac:dyDescent="0.2">
      <c r="A1037" s="154"/>
      <c r="B1037" s="155"/>
      <c r="C1037" s="189" t="s">
        <v>1784</v>
      </c>
      <c r="D1037" s="160"/>
      <c r="E1037" s="161"/>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7"/>
      <c r="AA1037" s="147"/>
      <c r="AB1037" s="147"/>
      <c r="AC1037" s="147"/>
      <c r="AD1037" s="147"/>
      <c r="AE1037" s="147"/>
      <c r="AF1037" s="147"/>
      <c r="AG1037" s="147" t="s">
        <v>288</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3" x14ac:dyDescent="0.2">
      <c r="A1038" s="154"/>
      <c r="B1038" s="155"/>
      <c r="C1038" s="189" t="s">
        <v>1833</v>
      </c>
      <c r="D1038" s="160"/>
      <c r="E1038" s="161"/>
      <c r="F1038" s="158"/>
      <c r="G1038" s="158"/>
      <c r="H1038" s="158"/>
      <c r="I1038" s="158"/>
      <c r="J1038" s="158"/>
      <c r="K1038" s="158"/>
      <c r="L1038" s="158"/>
      <c r="M1038" s="158"/>
      <c r="N1038" s="157"/>
      <c r="O1038" s="157"/>
      <c r="P1038" s="157"/>
      <c r="Q1038" s="157"/>
      <c r="R1038" s="158"/>
      <c r="S1038" s="158"/>
      <c r="T1038" s="158"/>
      <c r="U1038" s="158"/>
      <c r="V1038" s="158"/>
      <c r="W1038" s="158"/>
      <c r="X1038" s="158"/>
      <c r="Y1038" s="158"/>
      <c r="Z1038" s="147"/>
      <c r="AA1038" s="147"/>
      <c r="AB1038" s="147"/>
      <c r="AC1038" s="147"/>
      <c r="AD1038" s="147"/>
      <c r="AE1038" s="147"/>
      <c r="AF1038" s="147"/>
      <c r="AG1038" s="147" t="s">
        <v>288</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3" x14ac:dyDescent="0.2">
      <c r="A1039" s="154"/>
      <c r="B1039" s="155"/>
      <c r="C1039" s="189" t="s">
        <v>1834</v>
      </c>
      <c r="D1039" s="160"/>
      <c r="E1039" s="161">
        <v>16.64</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7"/>
      <c r="AA1039" s="147"/>
      <c r="AB1039" s="147"/>
      <c r="AC1039" s="147"/>
      <c r="AD1039" s="147"/>
      <c r="AE1039" s="147"/>
      <c r="AF1039" s="147"/>
      <c r="AG1039" s="147" t="s">
        <v>288</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3" x14ac:dyDescent="0.2">
      <c r="A1040" s="154"/>
      <c r="B1040" s="155"/>
      <c r="C1040" s="189" t="s">
        <v>1835</v>
      </c>
      <c r="D1040" s="160"/>
      <c r="E1040" s="161">
        <v>14.76</v>
      </c>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7"/>
      <c r="AA1040" s="147"/>
      <c r="AB1040" s="147"/>
      <c r="AC1040" s="147"/>
      <c r="AD1040" s="147"/>
      <c r="AE1040" s="147"/>
      <c r="AF1040" s="147"/>
      <c r="AG1040" s="147" t="s">
        <v>288</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3" x14ac:dyDescent="0.2">
      <c r="A1041" s="154"/>
      <c r="B1041" s="155"/>
      <c r="C1041" s="198" t="s">
        <v>1856</v>
      </c>
      <c r="D1041" s="195"/>
      <c r="E1041" s="196">
        <v>3.14</v>
      </c>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7"/>
      <c r="AA1041" s="147"/>
      <c r="AB1041" s="147"/>
      <c r="AC1041" s="147"/>
      <c r="AD1041" s="147"/>
      <c r="AE1041" s="147"/>
      <c r="AF1041" s="147"/>
      <c r="AG1041" s="147" t="s">
        <v>288</v>
      </c>
      <c r="AH1041" s="147">
        <v>4</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ht="22.5" outlineLevel="1" x14ac:dyDescent="0.2">
      <c r="A1042" s="172">
        <v>134</v>
      </c>
      <c r="B1042" s="173" t="s">
        <v>1857</v>
      </c>
      <c r="C1042" s="188" t="s">
        <v>1858</v>
      </c>
      <c r="D1042" s="174" t="s">
        <v>366</v>
      </c>
      <c r="E1042" s="175">
        <v>165.36850000000001</v>
      </c>
      <c r="F1042" s="176"/>
      <c r="G1042" s="177">
        <f>ROUND(E1042*F1042,2)</f>
        <v>0</v>
      </c>
      <c r="H1042" s="176"/>
      <c r="I1042" s="177">
        <f>ROUND(E1042*H1042,2)</f>
        <v>0</v>
      </c>
      <c r="J1042" s="176"/>
      <c r="K1042" s="177">
        <f>ROUND(E1042*J1042,2)</f>
        <v>0</v>
      </c>
      <c r="L1042" s="177">
        <v>21</v>
      </c>
      <c r="M1042" s="177">
        <f>G1042*(1+L1042/100)</f>
        <v>0</v>
      </c>
      <c r="N1042" s="175">
        <v>6.9999999999999994E-5</v>
      </c>
      <c r="O1042" s="175">
        <f>ROUND(E1042*N1042,2)</f>
        <v>0.01</v>
      </c>
      <c r="P1042" s="175">
        <v>0</v>
      </c>
      <c r="Q1042" s="175">
        <f>ROUND(E1042*P1042,2)</f>
        <v>0</v>
      </c>
      <c r="R1042" s="177" t="s">
        <v>1203</v>
      </c>
      <c r="S1042" s="177" t="s">
        <v>281</v>
      </c>
      <c r="T1042" s="178" t="s">
        <v>281</v>
      </c>
      <c r="U1042" s="158">
        <v>0</v>
      </c>
      <c r="V1042" s="158">
        <f>ROUND(E1042*U1042,2)</f>
        <v>0</v>
      </c>
      <c r="W1042" s="158"/>
      <c r="X1042" s="158" t="s">
        <v>1204</v>
      </c>
      <c r="Y1042" s="158" t="s">
        <v>283</v>
      </c>
      <c r="Z1042" s="147"/>
      <c r="AA1042" s="147"/>
      <c r="AB1042" s="147"/>
      <c r="AC1042" s="147"/>
      <c r="AD1042" s="147"/>
      <c r="AE1042" s="147"/>
      <c r="AF1042" s="147"/>
      <c r="AG1042" s="147" t="s">
        <v>1205</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2" x14ac:dyDescent="0.2">
      <c r="A1043" s="154"/>
      <c r="B1043" s="155"/>
      <c r="C1043" s="189" t="s">
        <v>1784</v>
      </c>
      <c r="D1043" s="160"/>
      <c r="E1043" s="161"/>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7"/>
      <c r="AA1043" s="147"/>
      <c r="AB1043" s="147"/>
      <c r="AC1043" s="147"/>
      <c r="AD1043" s="147"/>
      <c r="AE1043" s="147"/>
      <c r="AF1043" s="147"/>
      <c r="AG1043" s="147" t="s">
        <v>288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3" x14ac:dyDescent="0.2">
      <c r="A1044" s="154"/>
      <c r="B1044" s="155"/>
      <c r="C1044" s="189" t="s">
        <v>1832</v>
      </c>
      <c r="D1044" s="160"/>
      <c r="E1044" s="161"/>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7"/>
      <c r="AA1044" s="147"/>
      <c r="AB1044" s="147"/>
      <c r="AC1044" s="147"/>
      <c r="AD1044" s="147"/>
      <c r="AE1044" s="147"/>
      <c r="AF1044" s="147"/>
      <c r="AG1044" s="147" t="s">
        <v>288</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ht="33.75" outlineLevel="3" x14ac:dyDescent="0.2">
      <c r="A1045" s="154"/>
      <c r="B1045" s="155"/>
      <c r="C1045" s="189" t="s">
        <v>1827</v>
      </c>
      <c r="D1045" s="160"/>
      <c r="E1045" s="161">
        <v>83.415000000000006</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7"/>
      <c r="AA1045" s="147"/>
      <c r="AB1045" s="147"/>
      <c r="AC1045" s="147"/>
      <c r="AD1045" s="147"/>
      <c r="AE1045" s="147"/>
      <c r="AF1045" s="147"/>
      <c r="AG1045" s="147" t="s">
        <v>288</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ht="33.75" outlineLevel="3" x14ac:dyDescent="0.2">
      <c r="A1046" s="154"/>
      <c r="B1046" s="155"/>
      <c r="C1046" s="189" t="s">
        <v>1828</v>
      </c>
      <c r="D1046" s="160"/>
      <c r="E1046" s="161">
        <v>66.92</v>
      </c>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7"/>
      <c r="AA1046" s="147"/>
      <c r="AB1046" s="147"/>
      <c r="AC1046" s="147"/>
      <c r="AD1046" s="147"/>
      <c r="AE1046" s="147"/>
      <c r="AF1046" s="147"/>
      <c r="AG1046" s="147" t="s">
        <v>288</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3" x14ac:dyDescent="0.2">
      <c r="A1047" s="154"/>
      <c r="B1047" s="155"/>
      <c r="C1047" s="198" t="s">
        <v>1856</v>
      </c>
      <c r="D1047" s="195"/>
      <c r="E1047" s="196">
        <v>15.0335</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7"/>
      <c r="AA1047" s="147"/>
      <c r="AB1047" s="147"/>
      <c r="AC1047" s="147"/>
      <c r="AD1047" s="147"/>
      <c r="AE1047" s="147"/>
      <c r="AF1047" s="147"/>
      <c r="AG1047" s="147" t="s">
        <v>288</v>
      </c>
      <c r="AH1047" s="147">
        <v>4</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72">
        <v>135</v>
      </c>
      <c r="B1048" s="173" t="s">
        <v>1859</v>
      </c>
      <c r="C1048" s="188" t="s">
        <v>1860</v>
      </c>
      <c r="D1048" s="174" t="s">
        <v>418</v>
      </c>
      <c r="E1048" s="175">
        <v>82.733050000000006</v>
      </c>
      <c r="F1048" s="176"/>
      <c r="G1048" s="177">
        <f>ROUND(E1048*F1048,2)</f>
        <v>0</v>
      </c>
      <c r="H1048" s="176"/>
      <c r="I1048" s="177">
        <f>ROUND(E1048*H1048,2)</f>
        <v>0</v>
      </c>
      <c r="J1048" s="176"/>
      <c r="K1048" s="177">
        <f>ROUND(E1048*J1048,2)</f>
        <v>0</v>
      </c>
      <c r="L1048" s="177">
        <v>21</v>
      </c>
      <c r="M1048" s="177">
        <f>G1048*(1+L1048/100)</f>
        <v>0</v>
      </c>
      <c r="N1048" s="175">
        <v>4.2999999999999999E-4</v>
      </c>
      <c r="O1048" s="175">
        <f>ROUND(E1048*N1048,2)</f>
        <v>0.04</v>
      </c>
      <c r="P1048" s="175">
        <v>0</v>
      </c>
      <c r="Q1048" s="175">
        <f>ROUND(E1048*P1048,2)</f>
        <v>0</v>
      </c>
      <c r="R1048" s="177" t="s">
        <v>1203</v>
      </c>
      <c r="S1048" s="177" t="s">
        <v>281</v>
      </c>
      <c r="T1048" s="178" t="s">
        <v>281</v>
      </c>
      <c r="U1048" s="158">
        <v>0</v>
      </c>
      <c r="V1048" s="158">
        <f>ROUND(E1048*U1048,2)</f>
        <v>0</v>
      </c>
      <c r="W1048" s="158"/>
      <c r="X1048" s="158" t="s">
        <v>1204</v>
      </c>
      <c r="Y1048" s="158" t="s">
        <v>283</v>
      </c>
      <c r="Z1048" s="147"/>
      <c r="AA1048" s="147"/>
      <c r="AB1048" s="147"/>
      <c r="AC1048" s="147"/>
      <c r="AD1048" s="147"/>
      <c r="AE1048" s="147"/>
      <c r="AF1048" s="147"/>
      <c r="AG1048" s="147" t="s">
        <v>1205</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2" x14ac:dyDescent="0.2">
      <c r="A1049" s="154"/>
      <c r="B1049" s="155"/>
      <c r="C1049" s="189" t="s">
        <v>1784</v>
      </c>
      <c r="D1049" s="160"/>
      <c r="E1049" s="161"/>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7"/>
      <c r="AA1049" s="147"/>
      <c r="AB1049" s="147"/>
      <c r="AC1049" s="147"/>
      <c r="AD1049" s="147"/>
      <c r="AE1049" s="147"/>
      <c r="AF1049" s="147"/>
      <c r="AG1049" s="147" t="s">
        <v>288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3" x14ac:dyDescent="0.2">
      <c r="A1050" s="154"/>
      <c r="B1050" s="155"/>
      <c r="C1050" s="189" t="s">
        <v>1861</v>
      </c>
      <c r="D1050" s="160"/>
      <c r="E1050" s="161">
        <v>75.211860000000001</v>
      </c>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7"/>
      <c r="AA1050" s="147"/>
      <c r="AB1050" s="147"/>
      <c r="AC1050" s="147"/>
      <c r="AD1050" s="147"/>
      <c r="AE1050" s="147"/>
      <c r="AF1050" s="147"/>
      <c r="AG1050" s="147" t="s">
        <v>288</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3" x14ac:dyDescent="0.2">
      <c r="A1051" s="154"/>
      <c r="B1051" s="155"/>
      <c r="C1051" s="198" t="s">
        <v>1856</v>
      </c>
      <c r="D1051" s="195"/>
      <c r="E1051" s="196">
        <v>7.5211899999999998</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7"/>
      <c r="AA1051" s="147"/>
      <c r="AB1051" s="147"/>
      <c r="AC1051" s="147"/>
      <c r="AD1051" s="147"/>
      <c r="AE1051" s="147"/>
      <c r="AF1051" s="147"/>
      <c r="AG1051" s="147" t="s">
        <v>288</v>
      </c>
      <c r="AH1051" s="147">
        <v>4</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x14ac:dyDescent="0.2">
      <c r="A1052" s="165" t="s">
        <v>275</v>
      </c>
      <c r="B1052" s="166" t="s">
        <v>172</v>
      </c>
      <c r="C1052" s="187" t="s">
        <v>173</v>
      </c>
      <c r="D1052" s="167"/>
      <c r="E1052" s="168"/>
      <c r="F1052" s="169"/>
      <c r="G1052" s="169">
        <f>SUMIF(AG1053:AG1161,"&lt;&gt;NOR",G1053:G1161)</f>
        <v>0</v>
      </c>
      <c r="H1052" s="169"/>
      <c r="I1052" s="169">
        <f>SUM(I1053:I1161)</f>
        <v>0</v>
      </c>
      <c r="J1052" s="169"/>
      <c r="K1052" s="169">
        <f>SUM(K1053:K1161)</f>
        <v>0</v>
      </c>
      <c r="L1052" s="169"/>
      <c r="M1052" s="169">
        <f>SUM(M1053:M1161)</f>
        <v>0</v>
      </c>
      <c r="N1052" s="168"/>
      <c r="O1052" s="168">
        <f>SUM(O1053:O1161)</f>
        <v>217.42000000000002</v>
      </c>
      <c r="P1052" s="168"/>
      <c r="Q1052" s="168">
        <f>SUM(Q1053:Q1161)</f>
        <v>0</v>
      </c>
      <c r="R1052" s="169"/>
      <c r="S1052" s="169"/>
      <c r="T1052" s="170"/>
      <c r="U1052" s="164"/>
      <c r="V1052" s="164">
        <f>SUM(V1053:V1161)</f>
        <v>296.55</v>
      </c>
      <c r="W1052" s="164"/>
      <c r="X1052" s="164"/>
      <c r="Y1052" s="164"/>
      <c r="AG1052" t="s">
        <v>276</v>
      </c>
    </row>
    <row r="1053" spans="1:60" outlineLevel="1" x14ac:dyDescent="0.2">
      <c r="A1053" s="172">
        <v>136</v>
      </c>
      <c r="B1053" s="173" t="s">
        <v>1516</v>
      </c>
      <c r="C1053" s="188" t="s">
        <v>1517</v>
      </c>
      <c r="D1053" s="174" t="s">
        <v>296</v>
      </c>
      <c r="E1053" s="175">
        <v>26.698</v>
      </c>
      <c r="F1053" s="176"/>
      <c r="G1053" s="177">
        <f>ROUND(E1053*F1053,2)</f>
        <v>0</v>
      </c>
      <c r="H1053" s="176"/>
      <c r="I1053" s="177">
        <f>ROUND(E1053*H1053,2)</f>
        <v>0</v>
      </c>
      <c r="J1053" s="176"/>
      <c r="K1053" s="177">
        <f>ROUND(E1053*J1053,2)</f>
        <v>0</v>
      </c>
      <c r="L1053" s="177">
        <v>21</v>
      </c>
      <c r="M1053" s="177">
        <f>G1053*(1+L1053/100)</f>
        <v>0</v>
      </c>
      <c r="N1053" s="175">
        <v>2.16</v>
      </c>
      <c r="O1053" s="175">
        <f>ROUND(E1053*N1053,2)</f>
        <v>57.67</v>
      </c>
      <c r="P1053" s="175">
        <v>0</v>
      </c>
      <c r="Q1053" s="175">
        <f>ROUND(E1053*P1053,2)</f>
        <v>0</v>
      </c>
      <c r="R1053" s="177" t="s">
        <v>1271</v>
      </c>
      <c r="S1053" s="177" t="s">
        <v>281</v>
      </c>
      <c r="T1053" s="178" t="s">
        <v>281</v>
      </c>
      <c r="U1053" s="158">
        <v>1.085</v>
      </c>
      <c r="V1053" s="158">
        <f>ROUND(E1053*U1053,2)</f>
        <v>28.97</v>
      </c>
      <c r="W1053" s="158"/>
      <c r="X1053" s="158" t="s">
        <v>282</v>
      </c>
      <c r="Y1053" s="158" t="s">
        <v>283</v>
      </c>
      <c r="Z1053" s="147"/>
      <c r="AA1053" s="147"/>
      <c r="AB1053" s="147"/>
      <c r="AC1053" s="147"/>
      <c r="AD1053" s="147"/>
      <c r="AE1053" s="147"/>
      <c r="AF1053" s="147"/>
      <c r="AG1053" s="147" t="s">
        <v>284</v>
      </c>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2" x14ac:dyDescent="0.2">
      <c r="A1054" s="154"/>
      <c r="B1054" s="155"/>
      <c r="C1054" s="189" t="s">
        <v>1862</v>
      </c>
      <c r="D1054" s="160"/>
      <c r="E1054" s="161"/>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7"/>
      <c r="AA1054" s="147"/>
      <c r="AB1054" s="147"/>
      <c r="AC1054" s="147"/>
      <c r="AD1054" s="147"/>
      <c r="AE1054" s="147"/>
      <c r="AF1054" s="147"/>
      <c r="AG1054" s="147" t="s">
        <v>288</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3" x14ac:dyDescent="0.2">
      <c r="A1055" s="154"/>
      <c r="B1055" s="155"/>
      <c r="C1055" s="189" t="s">
        <v>627</v>
      </c>
      <c r="D1055" s="160"/>
      <c r="E1055" s="161"/>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7"/>
      <c r="AA1055" s="147"/>
      <c r="AB1055" s="147"/>
      <c r="AC1055" s="147"/>
      <c r="AD1055" s="147"/>
      <c r="AE1055" s="147"/>
      <c r="AF1055" s="147"/>
      <c r="AG1055" s="147" t="s">
        <v>288</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3" x14ac:dyDescent="0.2">
      <c r="A1056" s="154"/>
      <c r="B1056" s="155"/>
      <c r="C1056" s="189" t="s">
        <v>1863</v>
      </c>
      <c r="D1056" s="160"/>
      <c r="E1056" s="161">
        <v>16.081</v>
      </c>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7"/>
      <c r="AA1056" s="147"/>
      <c r="AB1056" s="147"/>
      <c r="AC1056" s="147"/>
      <c r="AD1056" s="147"/>
      <c r="AE1056" s="147"/>
      <c r="AF1056" s="147"/>
      <c r="AG1056" s="147" t="s">
        <v>288</v>
      </c>
      <c r="AH1056" s="147">
        <v>5</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3" x14ac:dyDescent="0.2">
      <c r="A1057" s="154"/>
      <c r="B1057" s="155"/>
      <c r="C1057" s="189" t="s">
        <v>1864</v>
      </c>
      <c r="D1057" s="160"/>
      <c r="E1057" s="161"/>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7"/>
      <c r="AA1057" s="147"/>
      <c r="AB1057" s="147"/>
      <c r="AC1057" s="147"/>
      <c r="AD1057" s="147"/>
      <c r="AE1057" s="147"/>
      <c r="AF1057" s="147"/>
      <c r="AG1057" s="147" t="s">
        <v>288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3" x14ac:dyDescent="0.2">
      <c r="A1058" s="154"/>
      <c r="B1058" s="155"/>
      <c r="C1058" s="189" t="s">
        <v>1865</v>
      </c>
      <c r="D1058" s="160"/>
      <c r="E1058" s="161">
        <v>10.617000000000001</v>
      </c>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7"/>
      <c r="AA1058" s="147"/>
      <c r="AB1058" s="147"/>
      <c r="AC1058" s="147"/>
      <c r="AD1058" s="147"/>
      <c r="AE1058" s="147"/>
      <c r="AF1058" s="147"/>
      <c r="AG1058" s="147" t="s">
        <v>288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ht="22.5" outlineLevel="1" x14ac:dyDescent="0.2">
      <c r="A1059" s="172">
        <v>137</v>
      </c>
      <c r="B1059" s="173" t="s">
        <v>1866</v>
      </c>
      <c r="C1059" s="188" t="s">
        <v>1867</v>
      </c>
      <c r="D1059" s="174" t="s">
        <v>279</v>
      </c>
      <c r="E1059" s="175">
        <v>160.81</v>
      </c>
      <c r="F1059" s="176"/>
      <c r="G1059" s="177">
        <f>ROUND(E1059*F1059,2)</f>
        <v>0</v>
      </c>
      <c r="H1059" s="176"/>
      <c r="I1059" s="177">
        <f>ROUND(E1059*H1059,2)</f>
        <v>0</v>
      </c>
      <c r="J1059" s="176"/>
      <c r="K1059" s="177">
        <f>ROUND(E1059*J1059,2)</f>
        <v>0</v>
      </c>
      <c r="L1059" s="177">
        <v>21</v>
      </c>
      <c r="M1059" s="177">
        <f>G1059*(1+L1059/100)</f>
        <v>0</v>
      </c>
      <c r="N1059" s="175">
        <v>3.0000000000000001E-5</v>
      </c>
      <c r="O1059" s="175">
        <f>ROUND(E1059*N1059,2)</f>
        <v>0</v>
      </c>
      <c r="P1059" s="175">
        <v>0</v>
      </c>
      <c r="Q1059" s="175">
        <f>ROUND(E1059*P1059,2)</f>
        <v>0</v>
      </c>
      <c r="R1059" s="177" t="s">
        <v>1271</v>
      </c>
      <c r="S1059" s="177" t="s">
        <v>281</v>
      </c>
      <c r="T1059" s="178" t="s">
        <v>281</v>
      </c>
      <c r="U1059" s="158">
        <v>5.7000000000000002E-2</v>
      </c>
      <c r="V1059" s="158">
        <f>ROUND(E1059*U1059,2)</f>
        <v>9.17</v>
      </c>
      <c r="W1059" s="158"/>
      <c r="X1059" s="158" t="s">
        <v>282</v>
      </c>
      <c r="Y1059" s="158" t="s">
        <v>283</v>
      </c>
      <c r="Z1059" s="147"/>
      <c r="AA1059" s="147"/>
      <c r="AB1059" s="147"/>
      <c r="AC1059" s="147"/>
      <c r="AD1059" s="147"/>
      <c r="AE1059" s="147"/>
      <c r="AF1059" s="147"/>
      <c r="AG1059" s="147" t="s">
        <v>284</v>
      </c>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2" x14ac:dyDescent="0.2">
      <c r="A1060" s="154"/>
      <c r="B1060" s="155"/>
      <c r="C1060" s="189" t="s">
        <v>1868</v>
      </c>
      <c r="D1060" s="160"/>
      <c r="E1060" s="161"/>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7"/>
      <c r="AA1060" s="147"/>
      <c r="AB1060" s="147"/>
      <c r="AC1060" s="147"/>
      <c r="AD1060" s="147"/>
      <c r="AE1060" s="147"/>
      <c r="AF1060" s="147"/>
      <c r="AG1060" s="147" t="s">
        <v>288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3" x14ac:dyDescent="0.2">
      <c r="A1061" s="154"/>
      <c r="B1061" s="155"/>
      <c r="C1061" s="189" t="s">
        <v>1869</v>
      </c>
      <c r="D1061" s="160"/>
      <c r="E1061" s="161"/>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7"/>
      <c r="AA1061" s="147"/>
      <c r="AB1061" s="147"/>
      <c r="AC1061" s="147"/>
      <c r="AD1061" s="147"/>
      <c r="AE1061" s="147"/>
      <c r="AF1061" s="147"/>
      <c r="AG1061" s="147" t="s">
        <v>288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3" x14ac:dyDescent="0.2">
      <c r="A1062" s="154"/>
      <c r="B1062" s="155"/>
      <c r="C1062" s="189" t="s">
        <v>1870</v>
      </c>
      <c r="D1062" s="160"/>
      <c r="E1062" s="161">
        <v>19.21</v>
      </c>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7"/>
      <c r="AA1062" s="147"/>
      <c r="AB1062" s="147"/>
      <c r="AC1062" s="147"/>
      <c r="AD1062" s="147"/>
      <c r="AE1062" s="147"/>
      <c r="AF1062" s="147"/>
      <c r="AG1062" s="147" t="s">
        <v>288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3" x14ac:dyDescent="0.2">
      <c r="A1063" s="154"/>
      <c r="B1063" s="155"/>
      <c r="C1063" s="189" t="s">
        <v>1871</v>
      </c>
      <c r="D1063" s="160"/>
      <c r="E1063" s="161">
        <v>16.64</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7"/>
      <c r="AA1063" s="147"/>
      <c r="AB1063" s="147"/>
      <c r="AC1063" s="147"/>
      <c r="AD1063" s="147"/>
      <c r="AE1063" s="147"/>
      <c r="AF1063" s="147"/>
      <c r="AG1063" s="147" t="s">
        <v>288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3" x14ac:dyDescent="0.2">
      <c r="A1064" s="154"/>
      <c r="B1064" s="155"/>
      <c r="C1064" s="189" t="s">
        <v>1872</v>
      </c>
      <c r="D1064" s="160"/>
      <c r="E1064" s="161">
        <v>23.15</v>
      </c>
      <c r="F1064" s="158"/>
      <c r="G1064" s="158"/>
      <c r="H1064" s="158"/>
      <c r="I1064" s="158"/>
      <c r="J1064" s="158"/>
      <c r="K1064" s="158"/>
      <c r="L1064" s="158"/>
      <c r="M1064" s="158"/>
      <c r="N1064" s="157"/>
      <c r="O1064" s="157"/>
      <c r="P1064" s="157"/>
      <c r="Q1064" s="157"/>
      <c r="R1064" s="158"/>
      <c r="S1064" s="158"/>
      <c r="T1064" s="158"/>
      <c r="U1064" s="158"/>
      <c r="V1064" s="158"/>
      <c r="W1064" s="158"/>
      <c r="X1064" s="158"/>
      <c r="Y1064" s="158"/>
      <c r="Z1064" s="147"/>
      <c r="AA1064" s="147"/>
      <c r="AB1064" s="147"/>
      <c r="AC1064" s="147"/>
      <c r="AD1064" s="147"/>
      <c r="AE1064" s="147"/>
      <c r="AF1064" s="147"/>
      <c r="AG1064" s="147" t="s">
        <v>288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3" x14ac:dyDescent="0.2">
      <c r="A1065" s="154"/>
      <c r="B1065" s="155"/>
      <c r="C1065" s="189" t="s">
        <v>1873</v>
      </c>
      <c r="D1065" s="160"/>
      <c r="E1065" s="161">
        <v>8.89</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58"/>
      <c r="Z1065" s="147"/>
      <c r="AA1065" s="147"/>
      <c r="AB1065" s="147"/>
      <c r="AC1065" s="147"/>
      <c r="AD1065" s="147"/>
      <c r="AE1065" s="147"/>
      <c r="AF1065" s="147"/>
      <c r="AG1065" s="147" t="s">
        <v>288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3" x14ac:dyDescent="0.2">
      <c r="A1066" s="154"/>
      <c r="B1066" s="155"/>
      <c r="C1066" s="189" t="s">
        <v>1874</v>
      </c>
      <c r="D1066" s="160"/>
      <c r="E1066" s="161">
        <v>17.25</v>
      </c>
      <c r="F1066" s="158"/>
      <c r="G1066" s="158"/>
      <c r="H1066" s="158"/>
      <c r="I1066" s="158"/>
      <c r="J1066" s="158"/>
      <c r="K1066" s="158"/>
      <c r="L1066" s="158"/>
      <c r="M1066" s="158"/>
      <c r="N1066" s="157"/>
      <c r="O1066" s="157"/>
      <c r="P1066" s="157"/>
      <c r="Q1066" s="157"/>
      <c r="R1066" s="158"/>
      <c r="S1066" s="158"/>
      <c r="T1066" s="158"/>
      <c r="U1066" s="158"/>
      <c r="V1066" s="158"/>
      <c r="W1066" s="158"/>
      <c r="X1066" s="158"/>
      <c r="Y1066" s="158"/>
      <c r="Z1066" s="147"/>
      <c r="AA1066" s="147"/>
      <c r="AB1066" s="147"/>
      <c r="AC1066" s="147"/>
      <c r="AD1066" s="147"/>
      <c r="AE1066" s="147"/>
      <c r="AF1066" s="147"/>
      <c r="AG1066" s="147" t="s">
        <v>288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3" x14ac:dyDescent="0.2">
      <c r="A1067" s="154"/>
      <c r="B1067" s="155"/>
      <c r="C1067" s="189" t="s">
        <v>1875</v>
      </c>
      <c r="D1067" s="160"/>
      <c r="E1067" s="161">
        <v>4.9000000000000004</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58"/>
      <c r="Z1067" s="147"/>
      <c r="AA1067" s="147"/>
      <c r="AB1067" s="147"/>
      <c r="AC1067" s="147"/>
      <c r="AD1067" s="147"/>
      <c r="AE1067" s="147"/>
      <c r="AF1067" s="147"/>
      <c r="AG1067" s="147" t="s">
        <v>288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3" x14ac:dyDescent="0.2">
      <c r="A1068" s="154"/>
      <c r="B1068" s="155"/>
      <c r="C1068" s="189" t="s">
        <v>1876</v>
      </c>
      <c r="D1068" s="160"/>
      <c r="E1068" s="161"/>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7"/>
      <c r="AA1068" s="147"/>
      <c r="AB1068" s="147"/>
      <c r="AC1068" s="147"/>
      <c r="AD1068" s="147"/>
      <c r="AE1068" s="147"/>
      <c r="AF1068" s="147"/>
      <c r="AG1068" s="147" t="s">
        <v>288</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3" x14ac:dyDescent="0.2">
      <c r="A1069" s="154"/>
      <c r="B1069" s="155"/>
      <c r="C1069" s="189" t="s">
        <v>1493</v>
      </c>
      <c r="D1069" s="160"/>
      <c r="E1069" s="161">
        <v>46.88</v>
      </c>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7"/>
      <c r="AA1069" s="147"/>
      <c r="AB1069" s="147"/>
      <c r="AC1069" s="147"/>
      <c r="AD1069" s="147"/>
      <c r="AE1069" s="147"/>
      <c r="AF1069" s="147"/>
      <c r="AG1069" s="147" t="s">
        <v>288</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3" x14ac:dyDescent="0.2">
      <c r="A1070" s="154"/>
      <c r="B1070" s="155"/>
      <c r="C1070" s="189" t="s">
        <v>1877</v>
      </c>
      <c r="D1070" s="160"/>
      <c r="E1070" s="161">
        <v>11.89</v>
      </c>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7"/>
      <c r="AA1070" s="147"/>
      <c r="AB1070" s="147"/>
      <c r="AC1070" s="147"/>
      <c r="AD1070" s="147"/>
      <c r="AE1070" s="147"/>
      <c r="AF1070" s="147"/>
      <c r="AG1070" s="147" t="s">
        <v>288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3" x14ac:dyDescent="0.2">
      <c r="A1071" s="154"/>
      <c r="B1071" s="155"/>
      <c r="C1071" s="189" t="s">
        <v>1878</v>
      </c>
      <c r="D1071" s="160"/>
      <c r="E1071" s="161">
        <v>7.06</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7"/>
      <c r="AA1071" s="147"/>
      <c r="AB1071" s="147"/>
      <c r="AC1071" s="147"/>
      <c r="AD1071" s="147"/>
      <c r="AE1071" s="147"/>
      <c r="AF1071" s="147"/>
      <c r="AG1071" s="147" t="s">
        <v>288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3" x14ac:dyDescent="0.2">
      <c r="A1072" s="154"/>
      <c r="B1072" s="155"/>
      <c r="C1072" s="189" t="s">
        <v>1879</v>
      </c>
      <c r="D1072" s="160"/>
      <c r="E1072" s="161">
        <v>4.9400000000000004</v>
      </c>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7"/>
      <c r="AA1072" s="147"/>
      <c r="AB1072" s="147"/>
      <c r="AC1072" s="147"/>
      <c r="AD1072" s="147"/>
      <c r="AE1072" s="147"/>
      <c r="AF1072" s="147"/>
      <c r="AG1072" s="147" t="s">
        <v>288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ht="22.5" outlineLevel="1" x14ac:dyDescent="0.2">
      <c r="A1073" s="172">
        <v>138</v>
      </c>
      <c r="B1073" s="173" t="s">
        <v>1880</v>
      </c>
      <c r="C1073" s="188" t="s">
        <v>1881</v>
      </c>
      <c r="D1073" s="174" t="s">
        <v>279</v>
      </c>
      <c r="E1073" s="175">
        <v>160.81</v>
      </c>
      <c r="F1073" s="176"/>
      <c r="G1073" s="177">
        <f>ROUND(E1073*F1073,2)</f>
        <v>0</v>
      </c>
      <c r="H1073" s="176"/>
      <c r="I1073" s="177">
        <f>ROUND(E1073*H1073,2)</f>
        <v>0</v>
      </c>
      <c r="J1073" s="176"/>
      <c r="K1073" s="177">
        <f>ROUND(E1073*J1073,2)</f>
        <v>0</v>
      </c>
      <c r="L1073" s="177">
        <v>21</v>
      </c>
      <c r="M1073" s="177">
        <f>G1073*(1+L1073/100)</f>
        <v>0</v>
      </c>
      <c r="N1073" s="175">
        <v>0.115</v>
      </c>
      <c r="O1073" s="175">
        <f>ROUND(E1073*N1073,2)</f>
        <v>18.489999999999998</v>
      </c>
      <c r="P1073" s="175">
        <v>0</v>
      </c>
      <c r="Q1073" s="175">
        <f>ROUND(E1073*P1073,2)</f>
        <v>0</v>
      </c>
      <c r="R1073" s="177" t="s">
        <v>280</v>
      </c>
      <c r="S1073" s="177" t="s">
        <v>281</v>
      </c>
      <c r="T1073" s="178" t="s">
        <v>281</v>
      </c>
      <c r="U1073" s="158">
        <v>0.02</v>
      </c>
      <c r="V1073" s="158">
        <f>ROUND(E1073*U1073,2)</f>
        <v>3.22</v>
      </c>
      <c r="W1073" s="158"/>
      <c r="X1073" s="158" t="s">
        <v>282</v>
      </c>
      <c r="Y1073" s="158" t="s">
        <v>283</v>
      </c>
      <c r="Z1073" s="147"/>
      <c r="AA1073" s="147"/>
      <c r="AB1073" s="147"/>
      <c r="AC1073" s="147"/>
      <c r="AD1073" s="147"/>
      <c r="AE1073" s="147"/>
      <c r="AF1073" s="147"/>
      <c r="AG1073" s="147" t="s">
        <v>284</v>
      </c>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2" x14ac:dyDescent="0.2">
      <c r="A1074" s="154"/>
      <c r="B1074" s="155"/>
      <c r="C1074" s="261" t="s">
        <v>1882</v>
      </c>
      <c r="D1074" s="262"/>
      <c r="E1074" s="262"/>
      <c r="F1074" s="262"/>
      <c r="G1074" s="262"/>
      <c r="H1074" s="158"/>
      <c r="I1074" s="158"/>
      <c r="J1074" s="158"/>
      <c r="K1074" s="158"/>
      <c r="L1074" s="158"/>
      <c r="M1074" s="158"/>
      <c r="N1074" s="157"/>
      <c r="O1074" s="157"/>
      <c r="P1074" s="157"/>
      <c r="Q1074" s="157"/>
      <c r="R1074" s="158"/>
      <c r="S1074" s="158"/>
      <c r="T1074" s="158"/>
      <c r="U1074" s="158"/>
      <c r="V1074" s="158"/>
      <c r="W1074" s="158"/>
      <c r="X1074" s="158"/>
      <c r="Y1074" s="158"/>
      <c r="Z1074" s="147"/>
      <c r="AA1074" s="147"/>
      <c r="AB1074" s="147"/>
      <c r="AC1074" s="147"/>
      <c r="AD1074" s="147"/>
      <c r="AE1074" s="147"/>
      <c r="AF1074" s="147"/>
      <c r="AG1074" s="147" t="s">
        <v>618</v>
      </c>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2" x14ac:dyDescent="0.2">
      <c r="A1075" s="154"/>
      <c r="B1075" s="155"/>
      <c r="C1075" s="189" t="s">
        <v>1883</v>
      </c>
      <c r="D1075" s="160"/>
      <c r="E1075" s="161"/>
      <c r="F1075" s="158"/>
      <c r="G1075" s="158"/>
      <c r="H1075" s="158"/>
      <c r="I1075" s="158"/>
      <c r="J1075" s="158"/>
      <c r="K1075" s="158"/>
      <c r="L1075" s="158"/>
      <c r="M1075" s="158"/>
      <c r="N1075" s="157"/>
      <c r="O1075" s="157"/>
      <c r="P1075" s="157"/>
      <c r="Q1075" s="157"/>
      <c r="R1075" s="158"/>
      <c r="S1075" s="158"/>
      <c r="T1075" s="158"/>
      <c r="U1075" s="158"/>
      <c r="V1075" s="158"/>
      <c r="W1075" s="158"/>
      <c r="X1075" s="158"/>
      <c r="Y1075" s="158"/>
      <c r="Z1075" s="147"/>
      <c r="AA1075" s="147"/>
      <c r="AB1075" s="147"/>
      <c r="AC1075" s="147"/>
      <c r="AD1075" s="147"/>
      <c r="AE1075" s="147"/>
      <c r="AF1075" s="147"/>
      <c r="AG1075" s="147" t="s">
        <v>288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3" x14ac:dyDescent="0.2">
      <c r="A1076" s="154"/>
      <c r="B1076" s="155"/>
      <c r="C1076" s="189" t="s">
        <v>1884</v>
      </c>
      <c r="D1076" s="160"/>
      <c r="E1076" s="161">
        <v>160.81</v>
      </c>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7"/>
      <c r="AA1076" s="147"/>
      <c r="AB1076" s="147"/>
      <c r="AC1076" s="147"/>
      <c r="AD1076" s="147"/>
      <c r="AE1076" s="147"/>
      <c r="AF1076" s="147"/>
      <c r="AG1076" s="147" t="s">
        <v>288</v>
      </c>
      <c r="AH1076" s="147">
        <v>5</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72">
        <v>139</v>
      </c>
      <c r="B1077" s="173" t="s">
        <v>1564</v>
      </c>
      <c r="C1077" s="188" t="s">
        <v>1565</v>
      </c>
      <c r="D1077" s="174" t="s">
        <v>279</v>
      </c>
      <c r="E1077" s="175">
        <v>160.81</v>
      </c>
      <c r="F1077" s="176"/>
      <c r="G1077" s="177">
        <f>ROUND(E1077*F1077,2)</f>
        <v>0</v>
      </c>
      <c r="H1077" s="176"/>
      <c r="I1077" s="177">
        <f>ROUND(E1077*H1077,2)</f>
        <v>0</v>
      </c>
      <c r="J1077" s="176"/>
      <c r="K1077" s="177">
        <f>ROUND(E1077*J1077,2)</f>
        <v>0</v>
      </c>
      <c r="L1077" s="177">
        <v>21</v>
      </c>
      <c r="M1077" s="177">
        <f>G1077*(1+L1077/100)</f>
        <v>0</v>
      </c>
      <c r="N1077" s="175">
        <v>7.1999999999999995E-2</v>
      </c>
      <c r="O1077" s="175">
        <f>ROUND(E1077*N1077,2)</f>
        <v>11.58</v>
      </c>
      <c r="P1077" s="175">
        <v>0</v>
      </c>
      <c r="Q1077" s="175">
        <f>ROUND(E1077*P1077,2)</f>
        <v>0</v>
      </c>
      <c r="R1077" s="177" t="s">
        <v>280</v>
      </c>
      <c r="S1077" s="177" t="s">
        <v>281</v>
      </c>
      <c r="T1077" s="178" t="s">
        <v>281</v>
      </c>
      <c r="U1077" s="158">
        <v>0.375</v>
      </c>
      <c r="V1077" s="158">
        <f>ROUND(E1077*U1077,2)</f>
        <v>60.3</v>
      </c>
      <c r="W1077" s="158"/>
      <c r="X1077" s="158" t="s">
        <v>282</v>
      </c>
      <c r="Y1077" s="158" t="s">
        <v>283</v>
      </c>
      <c r="Z1077" s="147"/>
      <c r="AA1077" s="147"/>
      <c r="AB1077" s="147"/>
      <c r="AC1077" s="147"/>
      <c r="AD1077" s="147"/>
      <c r="AE1077" s="147"/>
      <c r="AF1077" s="147"/>
      <c r="AG1077" s="147" t="s">
        <v>284</v>
      </c>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ht="22.5" outlineLevel="2" x14ac:dyDescent="0.2">
      <c r="A1078" s="154"/>
      <c r="B1078" s="155"/>
      <c r="C1078" s="259" t="s">
        <v>1566</v>
      </c>
      <c r="D1078" s="260"/>
      <c r="E1078" s="260"/>
      <c r="F1078" s="260"/>
      <c r="G1078" s="260"/>
      <c r="H1078" s="158"/>
      <c r="I1078" s="158"/>
      <c r="J1078" s="158"/>
      <c r="K1078" s="158"/>
      <c r="L1078" s="158"/>
      <c r="M1078" s="158"/>
      <c r="N1078" s="157"/>
      <c r="O1078" s="157"/>
      <c r="P1078" s="157"/>
      <c r="Q1078" s="157"/>
      <c r="R1078" s="158"/>
      <c r="S1078" s="158"/>
      <c r="T1078" s="158"/>
      <c r="U1078" s="158"/>
      <c r="V1078" s="158"/>
      <c r="W1078" s="158"/>
      <c r="X1078" s="158"/>
      <c r="Y1078" s="158"/>
      <c r="Z1078" s="147"/>
      <c r="AA1078" s="147"/>
      <c r="AB1078" s="147"/>
      <c r="AC1078" s="147"/>
      <c r="AD1078" s="147"/>
      <c r="AE1078" s="147"/>
      <c r="AF1078" s="147"/>
      <c r="AG1078" s="147" t="s">
        <v>286</v>
      </c>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79" t="str">
        <f>C1078</f>
        <v>komunikací pro pěší, z dlaždic betonových a teracových, do velikosti dlaždic 0,25 m2, s provedením lože do tl. 30 mm, s vyplněním spár a se smetením přebytečného materiálu na vzdálenost do 3 m</v>
      </c>
      <c r="BB1078" s="147"/>
      <c r="BC1078" s="147"/>
      <c r="BD1078" s="147"/>
      <c r="BE1078" s="147"/>
      <c r="BF1078" s="147"/>
      <c r="BG1078" s="147"/>
      <c r="BH1078" s="147"/>
    </row>
    <row r="1079" spans="1:60" outlineLevel="2" x14ac:dyDescent="0.2">
      <c r="A1079" s="154"/>
      <c r="B1079" s="155"/>
      <c r="C1079" s="189" t="s">
        <v>1885</v>
      </c>
      <c r="D1079" s="160"/>
      <c r="E1079" s="161"/>
      <c r="F1079" s="158"/>
      <c r="G1079" s="158"/>
      <c r="H1079" s="158"/>
      <c r="I1079" s="158"/>
      <c r="J1079" s="158"/>
      <c r="K1079" s="158"/>
      <c r="L1079" s="158"/>
      <c r="M1079" s="158"/>
      <c r="N1079" s="157"/>
      <c r="O1079" s="157"/>
      <c r="P1079" s="157"/>
      <c r="Q1079" s="157"/>
      <c r="R1079" s="158"/>
      <c r="S1079" s="158"/>
      <c r="T1079" s="158"/>
      <c r="U1079" s="158"/>
      <c r="V1079" s="158"/>
      <c r="W1079" s="158"/>
      <c r="X1079" s="158"/>
      <c r="Y1079" s="158"/>
      <c r="Z1079" s="147"/>
      <c r="AA1079" s="147"/>
      <c r="AB1079" s="147"/>
      <c r="AC1079" s="147"/>
      <c r="AD1079" s="147"/>
      <c r="AE1079" s="147"/>
      <c r="AF1079" s="147"/>
      <c r="AG1079" s="147" t="s">
        <v>288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3" x14ac:dyDescent="0.2">
      <c r="A1080" s="154"/>
      <c r="B1080" s="155"/>
      <c r="C1080" s="189" t="s">
        <v>1884</v>
      </c>
      <c r="D1080" s="160"/>
      <c r="E1080" s="161">
        <v>160.81</v>
      </c>
      <c r="F1080" s="158"/>
      <c r="G1080" s="158"/>
      <c r="H1080" s="158"/>
      <c r="I1080" s="158"/>
      <c r="J1080" s="158"/>
      <c r="K1080" s="158"/>
      <c r="L1080" s="158"/>
      <c r="M1080" s="158"/>
      <c r="N1080" s="157"/>
      <c r="O1080" s="157"/>
      <c r="P1080" s="157"/>
      <c r="Q1080" s="157"/>
      <c r="R1080" s="158"/>
      <c r="S1080" s="158"/>
      <c r="T1080" s="158"/>
      <c r="U1080" s="158"/>
      <c r="V1080" s="158"/>
      <c r="W1080" s="158"/>
      <c r="X1080" s="158"/>
      <c r="Y1080" s="158"/>
      <c r="Z1080" s="147"/>
      <c r="AA1080" s="147"/>
      <c r="AB1080" s="147"/>
      <c r="AC1080" s="147"/>
      <c r="AD1080" s="147"/>
      <c r="AE1080" s="147"/>
      <c r="AF1080" s="147"/>
      <c r="AG1080" s="147" t="s">
        <v>288</v>
      </c>
      <c r="AH1080" s="147">
        <v>5</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72">
        <v>140</v>
      </c>
      <c r="B1081" s="173" t="s">
        <v>1886</v>
      </c>
      <c r="C1081" s="188" t="s">
        <v>1887</v>
      </c>
      <c r="D1081" s="174" t="s">
        <v>296</v>
      </c>
      <c r="E1081" s="175">
        <v>3.5390000000000001</v>
      </c>
      <c r="F1081" s="176"/>
      <c r="G1081" s="177">
        <f>ROUND(E1081*F1081,2)</f>
        <v>0</v>
      </c>
      <c r="H1081" s="176"/>
      <c r="I1081" s="177">
        <f>ROUND(E1081*H1081,2)</f>
        <v>0</v>
      </c>
      <c r="J1081" s="176"/>
      <c r="K1081" s="177">
        <f>ROUND(E1081*J1081,2)</f>
        <v>0</v>
      </c>
      <c r="L1081" s="177">
        <v>21</v>
      </c>
      <c r="M1081" s="177">
        <f>G1081*(1+L1081/100)</f>
        <v>0</v>
      </c>
      <c r="N1081" s="175">
        <v>2.5249999999999999</v>
      </c>
      <c r="O1081" s="175">
        <f>ROUND(E1081*N1081,2)</f>
        <v>8.94</v>
      </c>
      <c r="P1081" s="175">
        <v>0</v>
      </c>
      <c r="Q1081" s="175">
        <f>ROUND(E1081*P1081,2)</f>
        <v>0</v>
      </c>
      <c r="R1081" s="177" t="s">
        <v>1012</v>
      </c>
      <c r="S1081" s="177" t="s">
        <v>281</v>
      </c>
      <c r="T1081" s="178" t="s">
        <v>281</v>
      </c>
      <c r="U1081" s="158">
        <v>3.2130000000000001</v>
      </c>
      <c r="V1081" s="158">
        <f>ROUND(E1081*U1081,2)</f>
        <v>11.37</v>
      </c>
      <c r="W1081" s="158"/>
      <c r="X1081" s="158" t="s">
        <v>282</v>
      </c>
      <c r="Y1081" s="158" t="s">
        <v>283</v>
      </c>
      <c r="Z1081" s="147"/>
      <c r="AA1081" s="147"/>
      <c r="AB1081" s="147"/>
      <c r="AC1081" s="147"/>
      <c r="AD1081" s="147"/>
      <c r="AE1081" s="147"/>
      <c r="AF1081" s="147"/>
      <c r="AG1081" s="147" t="s">
        <v>284</v>
      </c>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2" x14ac:dyDescent="0.2">
      <c r="A1082" s="154"/>
      <c r="B1082" s="155"/>
      <c r="C1082" s="259" t="s">
        <v>1570</v>
      </c>
      <c r="D1082" s="260"/>
      <c r="E1082" s="260"/>
      <c r="F1082" s="260"/>
      <c r="G1082" s="260"/>
      <c r="H1082" s="158"/>
      <c r="I1082" s="158"/>
      <c r="J1082" s="158"/>
      <c r="K1082" s="158"/>
      <c r="L1082" s="158"/>
      <c r="M1082" s="158"/>
      <c r="N1082" s="157"/>
      <c r="O1082" s="157"/>
      <c r="P1082" s="157"/>
      <c r="Q1082" s="157"/>
      <c r="R1082" s="158"/>
      <c r="S1082" s="158"/>
      <c r="T1082" s="158"/>
      <c r="U1082" s="158"/>
      <c r="V1082" s="158"/>
      <c r="W1082" s="158"/>
      <c r="X1082" s="158"/>
      <c r="Y1082" s="158"/>
      <c r="Z1082" s="147"/>
      <c r="AA1082" s="147"/>
      <c r="AB1082" s="147"/>
      <c r="AC1082" s="147"/>
      <c r="AD1082" s="147"/>
      <c r="AE1082" s="147"/>
      <c r="AF1082" s="147"/>
      <c r="AG1082" s="147" t="s">
        <v>286</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2" x14ac:dyDescent="0.2">
      <c r="A1083" s="154"/>
      <c r="B1083" s="155"/>
      <c r="C1083" s="257" t="s">
        <v>1888</v>
      </c>
      <c r="D1083" s="258"/>
      <c r="E1083" s="258"/>
      <c r="F1083" s="258"/>
      <c r="G1083" s="258"/>
      <c r="H1083" s="158"/>
      <c r="I1083" s="158"/>
      <c r="J1083" s="158"/>
      <c r="K1083" s="158"/>
      <c r="L1083" s="158"/>
      <c r="M1083" s="158"/>
      <c r="N1083" s="157"/>
      <c r="O1083" s="157"/>
      <c r="P1083" s="157"/>
      <c r="Q1083" s="157"/>
      <c r="R1083" s="158"/>
      <c r="S1083" s="158"/>
      <c r="T1083" s="158"/>
      <c r="U1083" s="158"/>
      <c r="V1083" s="158"/>
      <c r="W1083" s="158"/>
      <c r="X1083" s="158"/>
      <c r="Y1083" s="158"/>
      <c r="Z1083" s="147"/>
      <c r="AA1083" s="147"/>
      <c r="AB1083" s="147"/>
      <c r="AC1083" s="147"/>
      <c r="AD1083" s="147"/>
      <c r="AE1083" s="147"/>
      <c r="AF1083" s="147"/>
      <c r="AG1083" s="147" t="s">
        <v>618</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2" x14ac:dyDescent="0.2">
      <c r="A1084" s="154"/>
      <c r="B1084" s="155"/>
      <c r="C1084" s="189" t="s">
        <v>1889</v>
      </c>
      <c r="D1084" s="160"/>
      <c r="E1084" s="161"/>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7"/>
      <c r="AA1084" s="147"/>
      <c r="AB1084" s="147"/>
      <c r="AC1084" s="147"/>
      <c r="AD1084" s="147"/>
      <c r="AE1084" s="147"/>
      <c r="AF1084" s="147"/>
      <c r="AG1084" s="147" t="s">
        <v>288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3" x14ac:dyDescent="0.2">
      <c r="A1085" s="154"/>
      <c r="B1085" s="155"/>
      <c r="C1085" s="189" t="s">
        <v>1890</v>
      </c>
      <c r="D1085" s="160"/>
      <c r="E1085" s="161">
        <v>3.5390000000000001</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7"/>
      <c r="AA1085" s="147"/>
      <c r="AB1085" s="147"/>
      <c r="AC1085" s="147"/>
      <c r="AD1085" s="147"/>
      <c r="AE1085" s="147"/>
      <c r="AF1085" s="147"/>
      <c r="AG1085" s="147" t="s">
        <v>288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72">
        <v>141</v>
      </c>
      <c r="B1086" s="173" t="s">
        <v>1891</v>
      </c>
      <c r="C1086" s="188" t="s">
        <v>1892</v>
      </c>
      <c r="D1086" s="174" t="s">
        <v>296</v>
      </c>
      <c r="E1086" s="175">
        <v>8.4936000000000007</v>
      </c>
      <c r="F1086" s="176"/>
      <c r="G1086" s="177">
        <f>ROUND(E1086*F1086,2)</f>
        <v>0</v>
      </c>
      <c r="H1086" s="176"/>
      <c r="I1086" s="177">
        <f>ROUND(E1086*H1086,2)</f>
        <v>0</v>
      </c>
      <c r="J1086" s="176"/>
      <c r="K1086" s="177">
        <f>ROUND(E1086*J1086,2)</f>
        <v>0</v>
      </c>
      <c r="L1086" s="177">
        <v>21</v>
      </c>
      <c r="M1086" s="177">
        <f>G1086*(1+L1086/100)</f>
        <v>0</v>
      </c>
      <c r="N1086" s="175">
        <v>2.5249999999999999</v>
      </c>
      <c r="O1086" s="175">
        <f>ROUND(E1086*N1086,2)</f>
        <v>21.45</v>
      </c>
      <c r="P1086" s="175">
        <v>0</v>
      </c>
      <c r="Q1086" s="175">
        <f>ROUND(E1086*P1086,2)</f>
        <v>0</v>
      </c>
      <c r="R1086" s="177" t="s">
        <v>1012</v>
      </c>
      <c r="S1086" s="177" t="s">
        <v>281</v>
      </c>
      <c r="T1086" s="178" t="s">
        <v>281</v>
      </c>
      <c r="U1086" s="158">
        <v>2.58</v>
      </c>
      <c r="V1086" s="158">
        <f>ROUND(E1086*U1086,2)</f>
        <v>21.91</v>
      </c>
      <c r="W1086" s="158"/>
      <c r="X1086" s="158" t="s">
        <v>282</v>
      </c>
      <c r="Y1086" s="158" t="s">
        <v>283</v>
      </c>
      <c r="Z1086" s="147"/>
      <c r="AA1086" s="147"/>
      <c r="AB1086" s="147"/>
      <c r="AC1086" s="147"/>
      <c r="AD1086" s="147"/>
      <c r="AE1086" s="147"/>
      <c r="AF1086" s="147"/>
      <c r="AG1086" s="147" t="s">
        <v>284</v>
      </c>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2" x14ac:dyDescent="0.2">
      <c r="A1087" s="154"/>
      <c r="B1087" s="155"/>
      <c r="C1087" s="259" t="s">
        <v>1570</v>
      </c>
      <c r="D1087" s="260"/>
      <c r="E1087" s="260"/>
      <c r="F1087" s="260"/>
      <c r="G1087" s="260"/>
      <c r="H1087" s="158"/>
      <c r="I1087" s="158"/>
      <c r="J1087" s="158"/>
      <c r="K1087" s="158"/>
      <c r="L1087" s="158"/>
      <c r="M1087" s="158"/>
      <c r="N1087" s="157"/>
      <c r="O1087" s="157"/>
      <c r="P1087" s="157"/>
      <c r="Q1087" s="157"/>
      <c r="R1087" s="158"/>
      <c r="S1087" s="158"/>
      <c r="T1087" s="158"/>
      <c r="U1087" s="158"/>
      <c r="V1087" s="158"/>
      <c r="W1087" s="158"/>
      <c r="X1087" s="158"/>
      <c r="Y1087" s="158"/>
      <c r="Z1087" s="147"/>
      <c r="AA1087" s="147"/>
      <c r="AB1087" s="147"/>
      <c r="AC1087" s="147"/>
      <c r="AD1087" s="147"/>
      <c r="AE1087" s="147"/>
      <c r="AF1087" s="147"/>
      <c r="AG1087" s="147" t="s">
        <v>286</v>
      </c>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2" x14ac:dyDescent="0.2">
      <c r="A1088" s="154"/>
      <c r="B1088" s="155"/>
      <c r="C1088" s="257" t="s">
        <v>1888</v>
      </c>
      <c r="D1088" s="258"/>
      <c r="E1088" s="258"/>
      <c r="F1088" s="258"/>
      <c r="G1088" s="258"/>
      <c r="H1088" s="158"/>
      <c r="I1088" s="158"/>
      <c r="J1088" s="158"/>
      <c r="K1088" s="158"/>
      <c r="L1088" s="158"/>
      <c r="M1088" s="158"/>
      <c r="N1088" s="157"/>
      <c r="O1088" s="157"/>
      <c r="P1088" s="157"/>
      <c r="Q1088" s="157"/>
      <c r="R1088" s="158"/>
      <c r="S1088" s="158"/>
      <c r="T1088" s="158"/>
      <c r="U1088" s="158"/>
      <c r="V1088" s="158"/>
      <c r="W1088" s="158"/>
      <c r="X1088" s="158"/>
      <c r="Y1088" s="158"/>
      <c r="Z1088" s="147"/>
      <c r="AA1088" s="147"/>
      <c r="AB1088" s="147"/>
      <c r="AC1088" s="147"/>
      <c r="AD1088" s="147"/>
      <c r="AE1088" s="147"/>
      <c r="AF1088" s="147"/>
      <c r="AG1088" s="147" t="s">
        <v>618</v>
      </c>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3" x14ac:dyDescent="0.2">
      <c r="A1089" s="154"/>
      <c r="B1089" s="155"/>
      <c r="C1089" s="257" t="s">
        <v>1893</v>
      </c>
      <c r="D1089" s="258"/>
      <c r="E1089" s="258"/>
      <c r="F1089" s="258"/>
      <c r="G1089" s="258"/>
      <c r="H1089" s="158"/>
      <c r="I1089" s="158"/>
      <c r="J1089" s="158"/>
      <c r="K1089" s="158"/>
      <c r="L1089" s="158"/>
      <c r="M1089" s="158"/>
      <c r="N1089" s="157"/>
      <c r="O1089" s="157"/>
      <c r="P1089" s="157"/>
      <c r="Q1089" s="157"/>
      <c r="R1089" s="158"/>
      <c r="S1089" s="158"/>
      <c r="T1089" s="158"/>
      <c r="U1089" s="158"/>
      <c r="V1089" s="158"/>
      <c r="W1089" s="158"/>
      <c r="X1089" s="158"/>
      <c r="Y1089" s="158"/>
      <c r="Z1089" s="147"/>
      <c r="AA1089" s="147"/>
      <c r="AB1089" s="147"/>
      <c r="AC1089" s="147"/>
      <c r="AD1089" s="147"/>
      <c r="AE1089" s="147"/>
      <c r="AF1089" s="147"/>
      <c r="AG1089" s="147" t="s">
        <v>618</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2" x14ac:dyDescent="0.2">
      <c r="A1090" s="154"/>
      <c r="B1090" s="155"/>
      <c r="C1090" s="189" t="s">
        <v>1889</v>
      </c>
      <c r="D1090" s="160"/>
      <c r="E1090" s="161"/>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7"/>
      <c r="AA1090" s="147"/>
      <c r="AB1090" s="147"/>
      <c r="AC1090" s="147"/>
      <c r="AD1090" s="147"/>
      <c r="AE1090" s="147"/>
      <c r="AF1090" s="147"/>
      <c r="AG1090" s="147" t="s">
        <v>288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3" x14ac:dyDescent="0.2">
      <c r="A1091" s="154"/>
      <c r="B1091" s="155"/>
      <c r="C1091" s="189" t="s">
        <v>1864</v>
      </c>
      <c r="D1091" s="160"/>
      <c r="E1091" s="161"/>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7"/>
      <c r="AA1091" s="147"/>
      <c r="AB1091" s="147"/>
      <c r="AC1091" s="147"/>
      <c r="AD1091" s="147"/>
      <c r="AE1091" s="147"/>
      <c r="AF1091" s="147"/>
      <c r="AG1091" s="147" t="s">
        <v>288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3" x14ac:dyDescent="0.2">
      <c r="A1092" s="154"/>
      <c r="B1092" s="155"/>
      <c r="C1092" s="189" t="s">
        <v>1894</v>
      </c>
      <c r="D1092" s="160"/>
      <c r="E1092" s="161">
        <v>8.4936000000000007</v>
      </c>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7"/>
      <c r="AA1092" s="147"/>
      <c r="AB1092" s="147"/>
      <c r="AC1092" s="147"/>
      <c r="AD1092" s="147"/>
      <c r="AE1092" s="147"/>
      <c r="AF1092" s="147"/>
      <c r="AG1092" s="147" t="s">
        <v>288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72">
        <v>142</v>
      </c>
      <c r="B1093" s="173" t="s">
        <v>1895</v>
      </c>
      <c r="C1093" s="188" t="s">
        <v>1896</v>
      </c>
      <c r="D1093" s="174" t="s">
        <v>296</v>
      </c>
      <c r="E1093" s="175">
        <v>3.5390000000000001</v>
      </c>
      <c r="F1093" s="176"/>
      <c r="G1093" s="177">
        <f>ROUND(E1093*F1093,2)</f>
        <v>0</v>
      </c>
      <c r="H1093" s="176"/>
      <c r="I1093" s="177">
        <f>ROUND(E1093*H1093,2)</f>
        <v>0</v>
      </c>
      <c r="J1093" s="176"/>
      <c r="K1093" s="177">
        <f>ROUND(E1093*J1093,2)</f>
        <v>0</v>
      </c>
      <c r="L1093" s="177">
        <v>21</v>
      </c>
      <c r="M1093" s="177">
        <f>G1093*(1+L1093/100)</f>
        <v>0</v>
      </c>
      <c r="N1093" s="175">
        <v>0</v>
      </c>
      <c r="O1093" s="175">
        <f>ROUND(E1093*N1093,2)</f>
        <v>0</v>
      </c>
      <c r="P1093" s="175">
        <v>0</v>
      </c>
      <c r="Q1093" s="175">
        <f>ROUND(E1093*P1093,2)</f>
        <v>0</v>
      </c>
      <c r="R1093" s="177" t="s">
        <v>1012</v>
      </c>
      <c r="S1093" s="177" t="s">
        <v>281</v>
      </c>
      <c r="T1093" s="178" t="s">
        <v>281</v>
      </c>
      <c r="U1093" s="158">
        <v>0.82</v>
      </c>
      <c r="V1093" s="158">
        <f>ROUND(E1093*U1093,2)</f>
        <v>2.9</v>
      </c>
      <c r="W1093" s="158"/>
      <c r="X1093" s="158" t="s">
        <v>282</v>
      </c>
      <c r="Y1093" s="158" t="s">
        <v>283</v>
      </c>
      <c r="Z1093" s="147"/>
      <c r="AA1093" s="147"/>
      <c r="AB1093" s="147"/>
      <c r="AC1093" s="147"/>
      <c r="AD1093" s="147"/>
      <c r="AE1093" s="147"/>
      <c r="AF1093" s="147"/>
      <c r="AG1093" s="147" t="s">
        <v>284</v>
      </c>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2" x14ac:dyDescent="0.2">
      <c r="A1094" s="154"/>
      <c r="B1094" s="155"/>
      <c r="C1094" s="259" t="s">
        <v>1897</v>
      </c>
      <c r="D1094" s="260"/>
      <c r="E1094" s="260"/>
      <c r="F1094" s="260"/>
      <c r="G1094" s="260"/>
      <c r="H1094" s="158"/>
      <c r="I1094" s="158"/>
      <c r="J1094" s="158"/>
      <c r="K1094" s="158"/>
      <c r="L1094" s="158"/>
      <c r="M1094" s="158"/>
      <c r="N1094" s="157"/>
      <c r="O1094" s="157"/>
      <c r="P1094" s="157"/>
      <c r="Q1094" s="157"/>
      <c r="R1094" s="158"/>
      <c r="S1094" s="158"/>
      <c r="T1094" s="158"/>
      <c r="U1094" s="158"/>
      <c r="V1094" s="158"/>
      <c r="W1094" s="158"/>
      <c r="X1094" s="158"/>
      <c r="Y1094" s="158"/>
      <c r="Z1094" s="147"/>
      <c r="AA1094" s="147"/>
      <c r="AB1094" s="147"/>
      <c r="AC1094" s="147"/>
      <c r="AD1094" s="147"/>
      <c r="AE1094" s="147"/>
      <c r="AF1094" s="147"/>
      <c r="AG1094" s="147" t="s">
        <v>286</v>
      </c>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2" x14ac:dyDescent="0.2">
      <c r="A1095" s="154"/>
      <c r="B1095" s="155"/>
      <c r="C1095" s="189" t="s">
        <v>1898</v>
      </c>
      <c r="D1095" s="160"/>
      <c r="E1095" s="161"/>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7"/>
      <c r="AA1095" s="147"/>
      <c r="AB1095" s="147"/>
      <c r="AC1095" s="147"/>
      <c r="AD1095" s="147"/>
      <c r="AE1095" s="147"/>
      <c r="AF1095" s="147"/>
      <c r="AG1095" s="147" t="s">
        <v>288</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3" x14ac:dyDescent="0.2">
      <c r="A1096" s="154"/>
      <c r="B1096" s="155"/>
      <c r="C1096" s="189" t="s">
        <v>1899</v>
      </c>
      <c r="D1096" s="160"/>
      <c r="E1096" s="161">
        <v>3.5390000000000001</v>
      </c>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7"/>
      <c r="AA1096" s="147"/>
      <c r="AB1096" s="147"/>
      <c r="AC1096" s="147"/>
      <c r="AD1096" s="147"/>
      <c r="AE1096" s="147"/>
      <c r="AF1096" s="147"/>
      <c r="AG1096" s="147" t="s">
        <v>288</v>
      </c>
      <c r="AH1096" s="147">
        <v>5</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72">
        <v>143</v>
      </c>
      <c r="B1097" s="173" t="s">
        <v>1900</v>
      </c>
      <c r="C1097" s="188" t="s">
        <v>1901</v>
      </c>
      <c r="D1097" s="174" t="s">
        <v>296</v>
      </c>
      <c r="E1097" s="175">
        <v>8.4936000000000007</v>
      </c>
      <c r="F1097" s="176"/>
      <c r="G1097" s="177">
        <f>ROUND(E1097*F1097,2)</f>
        <v>0</v>
      </c>
      <c r="H1097" s="176"/>
      <c r="I1097" s="177">
        <f>ROUND(E1097*H1097,2)</f>
        <v>0</v>
      </c>
      <c r="J1097" s="176"/>
      <c r="K1097" s="177">
        <f>ROUND(E1097*J1097,2)</f>
        <v>0</v>
      </c>
      <c r="L1097" s="177">
        <v>21</v>
      </c>
      <c r="M1097" s="177">
        <f>G1097*(1+L1097/100)</f>
        <v>0</v>
      </c>
      <c r="N1097" s="175">
        <v>0</v>
      </c>
      <c r="O1097" s="175">
        <f>ROUND(E1097*N1097,2)</f>
        <v>0</v>
      </c>
      <c r="P1097" s="175">
        <v>0</v>
      </c>
      <c r="Q1097" s="175">
        <f>ROUND(E1097*P1097,2)</f>
        <v>0</v>
      </c>
      <c r="R1097" s="177" t="s">
        <v>1012</v>
      </c>
      <c r="S1097" s="177" t="s">
        <v>281</v>
      </c>
      <c r="T1097" s="178" t="s">
        <v>281</v>
      </c>
      <c r="U1097" s="158">
        <v>0.41</v>
      </c>
      <c r="V1097" s="158">
        <f>ROUND(E1097*U1097,2)</f>
        <v>3.48</v>
      </c>
      <c r="W1097" s="158"/>
      <c r="X1097" s="158" t="s">
        <v>282</v>
      </c>
      <c r="Y1097" s="158" t="s">
        <v>283</v>
      </c>
      <c r="Z1097" s="147"/>
      <c r="AA1097" s="147"/>
      <c r="AB1097" s="147"/>
      <c r="AC1097" s="147"/>
      <c r="AD1097" s="147"/>
      <c r="AE1097" s="147"/>
      <c r="AF1097" s="147"/>
      <c r="AG1097" s="147" t="s">
        <v>284</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2" x14ac:dyDescent="0.2">
      <c r="A1098" s="154"/>
      <c r="B1098" s="155"/>
      <c r="C1098" s="259" t="s">
        <v>1897</v>
      </c>
      <c r="D1098" s="260"/>
      <c r="E1098" s="260"/>
      <c r="F1098" s="260"/>
      <c r="G1098" s="260"/>
      <c r="H1098" s="158"/>
      <c r="I1098" s="158"/>
      <c r="J1098" s="158"/>
      <c r="K1098" s="158"/>
      <c r="L1098" s="158"/>
      <c r="M1098" s="158"/>
      <c r="N1098" s="157"/>
      <c r="O1098" s="157"/>
      <c r="P1098" s="157"/>
      <c r="Q1098" s="157"/>
      <c r="R1098" s="158"/>
      <c r="S1098" s="158"/>
      <c r="T1098" s="158"/>
      <c r="U1098" s="158"/>
      <c r="V1098" s="158"/>
      <c r="W1098" s="158"/>
      <c r="X1098" s="158"/>
      <c r="Y1098" s="158"/>
      <c r="Z1098" s="147"/>
      <c r="AA1098" s="147"/>
      <c r="AB1098" s="147"/>
      <c r="AC1098" s="147"/>
      <c r="AD1098" s="147"/>
      <c r="AE1098" s="147"/>
      <c r="AF1098" s="147"/>
      <c r="AG1098" s="147" t="s">
        <v>286</v>
      </c>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2" x14ac:dyDescent="0.2">
      <c r="A1099" s="154"/>
      <c r="B1099" s="155"/>
      <c r="C1099" s="189" t="s">
        <v>1898</v>
      </c>
      <c r="D1099" s="160"/>
      <c r="E1099" s="161"/>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7"/>
      <c r="AA1099" s="147"/>
      <c r="AB1099" s="147"/>
      <c r="AC1099" s="147"/>
      <c r="AD1099" s="147"/>
      <c r="AE1099" s="147"/>
      <c r="AF1099" s="147"/>
      <c r="AG1099" s="147" t="s">
        <v>288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3" x14ac:dyDescent="0.2">
      <c r="A1100" s="154"/>
      <c r="B1100" s="155"/>
      <c r="C1100" s="189" t="s">
        <v>1902</v>
      </c>
      <c r="D1100" s="160"/>
      <c r="E1100" s="161">
        <v>8.4936000000000007</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7"/>
      <c r="AA1100" s="147"/>
      <c r="AB1100" s="147"/>
      <c r="AC1100" s="147"/>
      <c r="AD1100" s="147"/>
      <c r="AE1100" s="147"/>
      <c r="AF1100" s="147"/>
      <c r="AG1100" s="147" t="s">
        <v>288</v>
      </c>
      <c r="AH1100" s="147">
        <v>5</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ht="22.5" outlineLevel="1" x14ac:dyDescent="0.2">
      <c r="A1101" s="172">
        <v>144</v>
      </c>
      <c r="B1101" s="173" t="s">
        <v>1582</v>
      </c>
      <c r="C1101" s="188" t="s">
        <v>1583</v>
      </c>
      <c r="D1101" s="174" t="s">
        <v>436</v>
      </c>
      <c r="E1101" s="175">
        <v>0.23591000000000001</v>
      </c>
      <c r="F1101" s="176"/>
      <c r="G1101" s="177">
        <f>ROUND(E1101*F1101,2)</f>
        <v>0</v>
      </c>
      <c r="H1101" s="176"/>
      <c r="I1101" s="177">
        <f>ROUND(E1101*H1101,2)</f>
        <v>0</v>
      </c>
      <c r="J1101" s="176"/>
      <c r="K1101" s="177">
        <f>ROUND(E1101*J1101,2)</f>
        <v>0</v>
      </c>
      <c r="L1101" s="177">
        <v>21</v>
      </c>
      <c r="M1101" s="177">
        <f>G1101*(1+L1101/100)</f>
        <v>0</v>
      </c>
      <c r="N1101" s="175">
        <v>1.0800399999999999</v>
      </c>
      <c r="O1101" s="175">
        <f>ROUND(E1101*N1101,2)</f>
        <v>0.25</v>
      </c>
      <c r="P1101" s="175">
        <v>0</v>
      </c>
      <c r="Q1101" s="175">
        <f>ROUND(E1101*P1101,2)</f>
        <v>0</v>
      </c>
      <c r="R1101" s="177" t="s">
        <v>1012</v>
      </c>
      <c r="S1101" s="177" t="s">
        <v>281</v>
      </c>
      <c r="T1101" s="178" t="s">
        <v>281</v>
      </c>
      <c r="U1101" s="158">
        <v>15.231</v>
      </c>
      <c r="V1101" s="158">
        <f>ROUND(E1101*U1101,2)</f>
        <v>3.59</v>
      </c>
      <c r="W1101" s="158"/>
      <c r="X1101" s="158" t="s">
        <v>282</v>
      </c>
      <c r="Y1101" s="158" t="s">
        <v>283</v>
      </c>
      <c r="Z1101" s="147"/>
      <c r="AA1101" s="147"/>
      <c r="AB1101" s="147"/>
      <c r="AC1101" s="147"/>
      <c r="AD1101" s="147"/>
      <c r="AE1101" s="147"/>
      <c r="AF1101" s="147"/>
      <c r="AG1101" s="147" t="s">
        <v>284</v>
      </c>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2" x14ac:dyDescent="0.2">
      <c r="A1102" s="154"/>
      <c r="B1102" s="155"/>
      <c r="C1102" s="259" t="s">
        <v>1414</v>
      </c>
      <c r="D1102" s="260"/>
      <c r="E1102" s="260"/>
      <c r="F1102" s="260"/>
      <c r="G1102" s="260"/>
      <c r="H1102" s="158"/>
      <c r="I1102" s="158"/>
      <c r="J1102" s="158"/>
      <c r="K1102" s="158"/>
      <c r="L1102" s="158"/>
      <c r="M1102" s="158"/>
      <c r="N1102" s="157"/>
      <c r="O1102" s="157"/>
      <c r="P1102" s="157"/>
      <c r="Q1102" s="157"/>
      <c r="R1102" s="158"/>
      <c r="S1102" s="158"/>
      <c r="T1102" s="158"/>
      <c r="U1102" s="158"/>
      <c r="V1102" s="158"/>
      <c r="W1102" s="158"/>
      <c r="X1102" s="158"/>
      <c r="Y1102" s="158"/>
      <c r="Z1102" s="147"/>
      <c r="AA1102" s="147"/>
      <c r="AB1102" s="147"/>
      <c r="AC1102" s="147"/>
      <c r="AD1102" s="147"/>
      <c r="AE1102" s="147"/>
      <c r="AF1102" s="147"/>
      <c r="AG1102" s="147" t="s">
        <v>286</v>
      </c>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2" x14ac:dyDescent="0.2">
      <c r="A1103" s="154"/>
      <c r="B1103" s="155"/>
      <c r="C1103" s="189" t="s">
        <v>1903</v>
      </c>
      <c r="D1103" s="160"/>
      <c r="E1103" s="161"/>
      <c r="F1103" s="158"/>
      <c r="G1103" s="158"/>
      <c r="H1103" s="158"/>
      <c r="I1103" s="158"/>
      <c r="J1103" s="158"/>
      <c r="K1103" s="158"/>
      <c r="L1103" s="158"/>
      <c r="M1103" s="158"/>
      <c r="N1103" s="157"/>
      <c r="O1103" s="157"/>
      <c r="P1103" s="157"/>
      <c r="Q1103" s="157"/>
      <c r="R1103" s="158"/>
      <c r="S1103" s="158"/>
      <c r="T1103" s="158"/>
      <c r="U1103" s="158"/>
      <c r="V1103" s="158"/>
      <c r="W1103" s="158"/>
      <c r="X1103" s="158"/>
      <c r="Y1103" s="158"/>
      <c r="Z1103" s="147"/>
      <c r="AA1103" s="147"/>
      <c r="AB1103" s="147"/>
      <c r="AC1103" s="147"/>
      <c r="AD1103" s="147"/>
      <c r="AE1103" s="147"/>
      <c r="AF1103" s="147"/>
      <c r="AG1103" s="147" t="s">
        <v>288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3" x14ac:dyDescent="0.2">
      <c r="A1104" s="154"/>
      <c r="B1104" s="155"/>
      <c r="C1104" s="189" t="s">
        <v>1904</v>
      </c>
      <c r="D1104" s="160"/>
      <c r="E1104" s="161">
        <v>0.23591000000000001</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58"/>
      <c r="Z1104" s="147"/>
      <c r="AA1104" s="147"/>
      <c r="AB1104" s="147"/>
      <c r="AC1104" s="147"/>
      <c r="AD1104" s="147"/>
      <c r="AE1104" s="147"/>
      <c r="AF1104" s="147"/>
      <c r="AG1104" s="147" t="s">
        <v>288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ht="22.5" outlineLevel="1" x14ac:dyDescent="0.2">
      <c r="A1105" s="172">
        <v>145</v>
      </c>
      <c r="B1105" s="173" t="s">
        <v>1905</v>
      </c>
      <c r="C1105" s="188" t="s">
        <v>1906</v>
      </c>
      <c r="D1105" s="174" t="s">
        <v>436</v>
      </c>
      <c r="E1105" s="175">
        <v>0.61507999999999996</v>
      </c>
      <c r="F1105" s="176"/>
      <c r="G1105" s="177">
        <f>ROUND(E1105*F1105,2)</f>
        <v>0</v>
      </c>
      <c r="H1105" s="176"/>
      <c r="I1105" s="177">
        <f>ROUND(E1105*H1105,2)</f>
        <v>0</v>
      </c>
      <c r="J1105" s="176"/>
      <c r="K1105" s="177">
        <f>ROUND(E1105*J1105,2)</f>
        <v>0</v>
      </c>
      <c r="L1105" s="177">
        <v>21</v>
      </c>
      <c r="M1105" s="177">
        <f>G1105*(1+L1105/100)</f>
        <v>0</v>
      </c>
      <c r="N1105" s="175">
        <v>1.0800399999999999</v>
      </c>
      <c r="O1105" s="175">
        <f>ROUND(E1105*N1105,2)</f>
        <v>0.66</v>
      </c>
      <c r="P1105" s="175">
        <v>0</v>
      </c>
      <c r="Q1105" s="175">
        <f>ROUND(E1105*P1105,2)</f>
        <v>0</v>
      </c>
      <c r="R1105" s="177" t="s">
        <v>1012</v>
      </c>
      <c r="S1105" s="177" t="s">
        <v>281</v>
      </c>
      <c r="T1105" s="178" t="s">
        <v>281</v>
      </c>
      <c r="U1105" s="158">
        <v>15.231</v>
      </c>
      <c r="V1105" s="158">
        <f>ROUND(E1105*U1105,2)</f>
        <v>9.3699999999999992</v>
      </c>
      <c r="W1105" s="158"/>
      <c r="X1105" s="158" t="s">
        <v>282</v>
      </c>
      <c r="Y1105" s="158" t="s">
        <v>283</v>
      </c>
      <c r="Z1105" s="147"/>
      <c r="AA1105" s="147"/>
      <c r="AB1105" s="147"/>
      <c r="AC1105" s="147"/>
      <c r="AD1105" s="147"/>
      <c r="AE1105" s="147"/>
      <c r="AF1105" s="147"/>
      <c r="AG1105" s="147" t="s">
        <v>284</v>
      </c>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2" x14ac:dyDescent="0.2">
      <c r="A1106" s="154"/>
      <c r="B1106" s="155"/>
      <c r="C1106" s="259" t="s">
        <v>1414</v>
      </c>
      <c r="D1106" s="260"/>
      <c r="E1106" s="260"/>
      <c r="F1106" s="260"/>
      <c r="G1106" s="260"/>
      <c r="H1106" s="158"/>
      <c r="I1106" s="158"/>
      <c r="J1106" s="158"/>
      <c r="K1106" s="158"/>
      <c r="L1106" s="158"/>
      <c r="M1106" s="158"/>
      <c r="N1106" s="157"/>
      <c r="O1106" s="157"/>
      <c r="P1106" s="157"/>
      <c r="Q1106" s="157"/>
      <c r="R1106" s="158"/>
      <c r="S1106" s="158"/>
      <c r="T1106" s="158"/>
      <c r="U1106" s="158"/>
      <c r="V1106" s="158"/>
      <c r="W1106" s="158"/>
      <c r="X1106" s="158"/>
      <c r="Y1106" s="158"/>
      <c r="Z1106" s="147"/>
      <c r="AA1106" s="147"/>
      <c r="AB1106" s="147"/>
      <c r="AC1106" s="147"/>
      <c r="AD1106" s="147"/>
      <c r="AE1106" s="147"/>
      <c r="AF1106" s="147"/>
      <c r="AG1106" s="147" t="s">
        <v>286</v>
      </c>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2" x14ac:dyDescent="0.2">
      <c r="A1107" s="154"/>
      <c r="B1107" s="155"/>
      <c r="C1107" s="189" t="s">
        <v>1903</v>
      </c>
      <c r="D1107" s="160"/>
      <c r="E1107" s="161"/>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7"/>
      <c r="AA1107" s="147"/>
      <c r="AB1107" s="147"/>
      <c r="AC1107" s="147"/>
      <c r="AD1107" s="147"/>
      <c r="AE1107" s="147"/>
      <c r="AF1107" s="147"/>
      <c r="AG1107" s="147" t="s">
        <v>288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3" x14ac:dyDescent="0.2">
      <c r="A1108" s="154"/>
      <c r="B1108" s="155"/>
      <c r="C1108" s="189" t="s">
        <v>1864</v>
      </c>
      <c r="D1108" s="160"/>
      <c r="E1108" s="161"/>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7"/>
      <c r="AA1108" s="147"/>
      <c r="AB1108" s="147"/>
      <c r="AC1108" s="147"/>
      <c r="AD1108" s="147"/>
      <c r="AE1108" s="147"/>
      <c r="AF1108" s="147"/>
      <c r="AG1108" s="147" t="s">
        <v>288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3" x14ac:dyDescent="0.2">
      <c r="A1109" s="154"/>
      <c r="B1109" s="155"/>
      <c r="C1109" s="189" t="s">
        <v>1907</v>
      </c>
      <c r="D1109" s="160"/>
      <c r="E1109" s="161">
        <v>0.61507999999999996</v>
      </c>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7"/>
      <c r="AA1109" s="147"/>
      <c r="AB1109" s="147"/>
      <c r="AC1109" s="147"/>
      <c r="AD1109" s="147"/>
      <c r="AE1109" s="147"/>
      <c r="AF1109" s="147"/>
      <c r="AG1109" s="147" t="s">
        <v>288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72">
        <v>146</v>
      </c>
      <c r="B1110" s="173" t="s">
        <v>1908</v>
      </c>
      <c r="C1110" s="188" t="s">
        <v>1909</v>
      </c>
      <c r="D1110" s="174" t="s">
        <v>296</v>
      </c>
      <c r="E1110" s="175">
        <v>21.704799999999999</v>
      </c>
      <c r="F1110" s="176"/>
      <c r="G1110" s="177">
        <f>ROUND(E1110*F1110,2)</f>
        <v>0</v>
      </c>
      <c r="H1110" s="176"/>
      <c r="I1110" s="177">
        <f>ROUND(E1110*H1110,2)</f>
        <v>0</v>
      </c>
      <c r="J1110" s="176"/>
      <c r="K1110" s="177">
        <f>ROUND(E1110*J1110,2)</f>
        <v>0</v>
      </c>
      <c r="L1110" s="177">
        <v>21</v>
      </c>
      <c r="M1110" s="177">
        <f>G1110*(1+L1110/100)</f>
        <v>0</v>
      </c>
      <c r="N1110" s="175">
        <v>0</v>
      </c>
      <c r="O1110" s="175">
        <f>ROUND(E1110*N1110,2)</f>
        <v>0</v>
      </c>
      <c r="P1110" s="175">
        <v>0</v>
      </c>
      <c r="Q1110" s="175">
        <f>ROUND(E1110*P1110,2)</f>
        <v>0</v>
      </c>
      <c r="R1110" s="177" t="s">
        <v>1012</v>
      </c>
      <c r="S1110" s="177" t="s">
        <v>281</v>
      </c>
      <c r="T1110" s="178" t="s">
        <v>281</v>
      </c>
      <c r="U1110" s="158">
        <v>1.84</v>
      </c>
      <c r="V1110" s="158">
        <f>ROUND(E1110*U1110,2)</f>
        <v>39.94</v>
      </c>
      <c r="W1110" s="158"/>
      <c r="X1110" s="158" t="s">
        <v>282</v>
      </c>
      <c r="Y1110" s="158" t="s">
        <v>283</v>
      </c>
      <c r="Z1110" s="147"/>
      <c r="AA1110" s="147"/>
      <c r="AB1110" s="147"/>
      <c r="AC1110" s="147"/>
      <c r="AD1110" s="147"/>
      <c r="AE1110" s="147"/>
      <c r="AF1110" s="147"/>
      <c r="AG1110" s="147" t="s">
        <v>284</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2" x14ac:dyDescent="0.2">
      <c r="A1111" s="154"/>
      <c r="B1111" s="155"/>
      <c r="C1111" s="259" t="s">
        <v>1910</v>
      </c>
      <c r="D1111" s="260"/>
      <c r="E1111" s="260"/>
      <c r="F1111" s="260"/>
      <c r="G1111" s="260"/>
      <c r="H1111" s="158"/>
      <c r="I1111" s="158"/>
      <c r="J1111" s="158"/>
      <c r="K1111" s="158"/>
      <c r="L1111" s="158"/>
      <c r="M1111" s="158"/>
      <c r="N1111" s="157"/>
      <c r="O1111" s="157"/>
      <c r="P1111" s="157"/>
      <c r="Q1111" s="157"/>
      <c r="R1111" s="158"/>
      <c r="S1111" s="158"/>
      <c r="T1111" s="158"/>
      <c r="U1111" s="158"/>
      <c r="V1111" s="158"/>
      <c r="W1111" s="158"/>
      <c r="X1111" s="158"/>
      <c r="Y1111" s="158"/>
      <c r="Z1111" s="147"/>
      <c r="AA1111" s="147"/>
      <c r="AB1111" s="147"/>
      <c r="AC1111" s="147"/>
      <c r="AD1111" s="147"/>
      <c r="AE1111" s="147"/>
      <c r="AF1111" s="147"/>
      <c r="AG1111" s="147" t="s">
        <v>286</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79" t="str">
        <f>C1111</f>
        <v>pod mazaniny a dlažby, popř. na plochých střechách, vodorovný nebo ve spádu, s udusáním a urovnáním povrchu,</v>
      </c>
      <c r="BB1111" s="147"/>
      <c r="BC1111" s="147"/>
      <c r="BD1111" s="147"/>
      <c r="BE1111" s="147"/>
      <c r="BF1111" s="147"/>
      <c r="BG1111" s="147"/>
      <c r="BH1111" s="147"/>
    </row>
    <row r="1112" spans="1:60" outlineLevel="2" x14ac:dyDescent="0.2">
      <c r="A1112" s="154"/>
      <c r="B1112" s="155"/>
      <c r="C1112" s="189" t="s">
        <v>1911</v>
      </c>
      <c r="D1112" s="160"/>
      <c r="E1112" s="161"/>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7"/>
      <c r="AA1112" s="147"/>
      <c r="AB1112" s="147"/>
      <c r="AC1112" s="147"/>
      <c r="AD1112" s="147"/>
      <c r="AE1112" s="147"/>
      <c r="AF1112" s="147"/>
      <c r="AG1112" s="147" t="s">
        <v>288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3" x14ac:dyDescent="0.2">
      <c r="A1113" s="154"/>
      <c r="B1113" s="155"/>
      <c r="C1113" s="189" t="s">
        <v>1912</v>
      </c>
      <c r="D1113" s="160"/>
      <c r="E1113" s="161"/>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7"/>
      <c r="AA1113" s="147"/>
      <c r="AB1113" s="147"/>
      <c r="AC1113" s="147"/>
      <c r="AD1113" s="147"/>
      <c r="AE1113" s="147"/>
      <c r="AF1113" s="147"/>
      <c r="AG1113" s="147" t="s">
        <v>288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3" x14ac:dyDescent="0.2">
      <c r="A1114" s="154"/>
      <c r="B1114" s="155"/>
      <c r="C1114" s="189" t="s">
        <v>1913</v>
      </c>
      <c r="D1114" s="160"/>
      <c r="E1114" s="161">
        <v>1.9916</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7"/>
      <c r="AA1114" s="147"/>
      <c r="AB1114" s="147"/>
      <c r="AC1114" s="147"/>
      <c r="AD1114" s="147"/>
      <c r="AE1114" s="147"/>
      <c r="AF1114" s="147"/>
      <c r="AG1114" s="147" t="s">
        <v>288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3" x14ac:dyDescent="0.2">
      <c r="A1115" s="154"/>
      <c r="B1115" s="155"/>
      <c r="C1115" s="189" t="s">
        <v>1914</v>
      </c>
      <c r="D1115" s="160"/>
      <c r="E1115" s="161">
        <v>0.48099999999999998</v>
      </c>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7"/>
      <c r="AA1115" s="147"/>
      <c r="AB1115" s="147"/>
      <c r="AC1115" s="147"/>
      <c r="AD1115" s="147"/>
      <c r="AE1115" s="147"/>
      <c r="AF1115" s="147"/>
      <c r="AG1115" s="147" t="s">
        <v>288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3" x14ac:dyDescent="0.2">
      <c r="A1116" s="154"/>
      <c r="B1116" s="155"/>
      <c r="C1116" s="189" t="s">
        <v>1915</v>
      </c>
      <c r="D1116" s="160"/>
      <c r="E1116" s="161">
        <v>7.5387000000000004</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7"/>
      <c r="AA1116" s="147"/>
      <c r="AB1116" s="147"/>
      <c r="AC1116" s="147"/>
      <c r="AD1116" s="147"/>
      <c r="AE1116" s="147"/>
      <c r="AF1116" s="147"/>
      <c r="AG1116" s="147" t="s">
        <v>288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3" x14ac:dyDescent="0.2">
      <c r="A1117" s="154"/>
      <c r="B1117" s="155"/>
      <c r="C1117" s="189" t="s">
        <v>1916</v>
      </c>
      <c r="D1117" s="160"/>
      <c r="E1117" s="161">
        <v>0.97629999999999995</v>
      </c>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7"/>
      <c r="AA1117" s="147"/>
      <c r="AB1117" s="147"/>
      <c r="AC1117" s="147"/>
      <c r="AD1117" s="147"/>
      <c r="AE1117" s="147"/>
      <c r="AF1117" s="147"/>
      <c r="AG1117" s="147" t="s">
        <v>288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3" x14ac:dyDescent="0.2">
      <c r="A1118" s="154"/>
      <c r="B1118" s="155"/>
      <c r="C1118" s="189" t="s">
        <v>1917</v>
      </c>
      <c r="D1118" s="160"/>
      <c r="E1118" s="161">
        <v>0.47320000000000001</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7"/>
      <c r="AA1118" s="147"/>
      <c r="AB1118" s="147"/>
      <c r="AC1118" s="147"/>
      <c r="AD1118" s="147"/>
      <c r="AE1118" s="147"/>
      <c r="AF1118" s="147"/>
      <c r="AG1118" s="147" t="s">
        <v>288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3" x14ac:dyDescent="0.2">
      <c r="A1119" s="154"/>
      <c r="B1119" s="155"/>
      <c r="C1119" s="189" t="s">
        <v>1918</v>
      </c>
      <c r="D1119" s="160"/>
      <c r="E1119" s="161">
        <v>1.4976</v>
      </c>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7"/>
      <c r="AA1119" s="147"/>
      <c r="AB1119" s="147"/>
      <c r="AC1119" s="147"/>
      <c r="AD1119" s="147"/>
      <c r="AE1119" s="147"/>
      <c r="AF1119" s="147"/>
      <c r="AG1119" s="147" t="s">
        <v>288</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3" x14ac:dyDescent="0.2">
      <c r="A1120" s="154"/>
      <c r="B1120" s="155"/>
      <c r="C1120" s="189" t="s">
        <v>1919</v>
      </c>
      <c r="D1120" s="160"/>
      <c r="E1120" s="161">
        <v>1.1674</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58"/>
      <c r="Z1120" s="147"/>
      <c r="AA1120" s="147"/>
      <c r="AB1120" s="147"/>
      <c r="AC1120" s="147"/>
      <c r="AD1120" s="147"/>
      <c r="AE1120" s="147"/>
      <c r="AF1120" s="147"/>
      <c r="AG1120" s="147" t="s">
        <v>288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3" x14ac:dyDescent="0.2">
      <c r="A1121" s="154"/>
      <c r="B1121" s="155"/>
      <c r="C1121" s="189" t="s">
        <v>1920</v>
      </c>
      <c r="D1121" s="160"/>
      <c r="E1121" s="161">
        <v>0.20019999999999999</v>
      </c>
      <c r="F1121" s="158"/>
      <c r="G1121" s="158"/>
      <c r="H1121" s="158"/>
      <c r="I1121" s="158"/>
      <c r="J1121" s="158"/>
      <c r="K1121" s="158"/>
      <c r="L1121" s="158"/>
      <c r="M1121" s="158"/>
      <c r="N1121" s="157"/>
      <c r="O1121" s="157"/>
      <c r="P1121" s="157"/>
      <c r="Q1121" s="157"/>
      <c r="R1121" s="158"/>
      <c r="S1121" s="158"/>
      <c r="T1121" s="158"/>
      <c r="U1121" s="158"/>
      <c r="V1121" s="158"/>
      <c r="W1121" s="158"/>
      <c r="X1121" s="158"/>
      <c r="Y1121" s="158"/>
      <c r="Z1121" s="147"/>
      <c r="AA1121" s="147"/>
      <c r="AB1121" s="147"/>
      <c r="AC1121" s="147"/>
      <c r="AD1121" s="147"/>
      <c r="AE1121" s="147"/>
      <c r="AF1121" s="147"/>
      <c r="AG1121" s="147" t="s">
        <v>288</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3" x14ac:dyDescent="0.2">
      <c r="A1122" s="154"/>
      <c r="B1122" s="155"/>
      <c r="C1122" s="189" t="s">
        <v>1921</v>
      </c>
      <c r="D1122" s="160"/>
      <c r="E1122" s="161"/>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7"/>
      <c r="AA1122" s="147"/>
      <c r="AB1122" s="147"/>
      <c r="AC1122" s="147"/>
      <c r="AD1122" s="147"/>
      <c r="AE1122" s="147"/>
      <c r="AF1122" s="147"/>
      <c r="AG1122" s="147" t="s">
        <v>288</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3" x14ac:dyDescent="0.2">
      <c r="A1123" s="154"/>
      <c r="B1123" s="155"/>
      <c r="C1123" s="189" t="s">
        <v>1922</v>
      </c>
      <c r="D1123" s="160"/>
      <c r="E1123" s="161">
        <v>0.63700000000000001</v>
      </c>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7"/>
      <c r="AA1123" s="147"/>
      <c r="AB1123" s="147"/>
      <c r="AC1123" s="147"/>
      <c r="AD1123" s="147"/>
      <c r="AE1123" s="147"/>
      <c r="AF1123" s="147"/>
      <c r="AG1123" s="147" t="s">
        <v>288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3" x14ac:dyDescent="0.2">
      <c r="A1124" s="154"/>
      <c r="B1124" s="155"/>
      <c r="C1124" s="189" t="s">
        <v>1923</v>
      </c>
      <c r="D1124" s="160"/>
      <c r="E1124" s="161">
        <v>1.7472000000000001</v>
      </c>
      <c r="F1124" s="158"/>
      <c r="G1124" s="158"/>
      <c r="H1124" s="158"/>
      <c r="I1124" s="158"/>
      <c r="J1124" s="158"/>
      <c r="K1124" s="158"/>
      <c r="L1124" s="158"/>
      <c r="M1124" s="158"/>
      <c r="N1124" s="157"/>
      <c r="O1124" s="157"/>
      <c r="P1124" s="157"/>
      <c r="Q1124" s="157"/>
      <c r="R1124" s="158"/>
      <c r="S1124" s="158"/>
      <c r="T1124" s="158"/>
      <c r="U1124" s="158"/>
      <c r="V1124" s="158"/>
      <c r="W1124" s="158"/>
      <c r="X1124" s="158"/>
      <c r="Y1124" s="158"/>
      <c r="Z1124" s="147"/>
      <c r="AA1124" s="147"/>
      <c r="AB1124" s="147"/>
      <c r="AC1124" s="147"/>
      <c r="AD1124" s="147"/>
      <c r="AE1124" s="147"/>
      <c r="AF1124" s="147"/>
      <c r="AG1124" s="147" t="s">
        <v>288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3" x14ac:dyDescent="0.2">
      <c r="A1125" s="154"/>
      <c r="B1125" s="155"/>
      <c r="C1125" s="189" t="s">
        <v>1924</v>
      </c>
      <c r="D1125" s="160"/>
      <c r="E1125" s="161">
        <v>0.34710000000000002</v>
      </c>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7"/>
      <c r="AA1125" s="147"/>
      <c r="AB1125" s="147"/>
      <c r="AC1125" s="147"/>
      <c r="AD1125" s="147"/>
      <c r="AE1125" s="147"/>
      <c r="AF1125" s="147"/>
      <c r="AG1125" s="147" t="s">
        <v>288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3" x14ac:dyDescent="0.2">
      <c r="A1126" s="154"/>
      <c r="B1126" s="155"/>
      <c r="C1126" s="189" t="s">
        <v>1925</v>
      </c>
      <c r="D1126" s="160"/>
      <c r="E1126" s="161">
        <v>1.4520999999999999</v>
      </c>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7"/>
      <c r="AA1126" s="147"/>
      <c r="AB1126" s="147"/>
      <c r="AC1126" s="147"/>
      <c r="AD1126" s="147"/>
      <c r="AE1126" s="147"/>
      <c r="AF1126" s="147"/>
      <c r="AG1126" s="147" t="s">
        <v>288</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3" x14ac:dyDescent="0.2">
      <c r="A1127" s="154"/>
      <c r="B1127" s="155"/>
      <c r="C1127" s="189" t="s">
        <v>1926</v>
      </c>
      <c r="D1127" s="160"/>
      <c r="E1127" s="161">
        <v>1.2818000000000001</v>
      </c>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7"/>
      <c r="AA1127" s="147"/>
      <c r="AB1127" s="147"/>
      <c r="AC1127" s="147"/>
      <c r="AD1127" s="147"/>
      <c r="AE1127" s="147"/>
      <c r="AF1127" s="147"/>
      <c r="AG1127" s="147" t="s">
        <v>288</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3" x14ac:dyDescent="0.2">
      <c r="A1128" s="154"/>
      <c r="B1128" s="155"/>
      <c r="C1128" s="189" t="s">
        <v>1927</v>
      </c>
      <c r="D1128" s="160"/>
      <c r="E1128" s="161">
        <v>0.58240000000000003</v>
      </c>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7"/>
      <c r="AA1128" s="147"/>
      <c r="AB1128" s="147"/>
      <c r="AC1128" s="147"/>
      <c r="AD1128" s="147"/>
      <c r="AE1128" s="147"/>
      <c r="AF1128" s="147"/>
      <c r="AG1128" s="147" t="s">
        <v>288</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3" x14ac:dyDescent="0.2">
      <c r="A1129" s="154"/>
      <c r="B1129" s="155"/>
      <c r="C1129" s="189" t="s">
        <v>1928</v>
      </c>
      <c r="D1129" s="160"/>
      <c r="E1129" s="161">
        <v>1.3311999999999999</v>
      </c>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7"/>
      <c r="AA1129" s="147"/>
      <c r="AB1129" s="147"/>
      <c r="AC1129" s="147"/>
      <c r="AD1129" s="147"/>
      <c r="AE1129" s="147"/>
      <c r="AF1129" s="147"/>
      <c r="AG1129" s="147" t="s">
        <v>288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ht="22.5" outlineLevel="1" x14ac:dyDescent="0.2">
      <c r="A1130" s="172">
        <v>147</v>
      </c>
      <c r="B1130" s="173" t="s">
        <v>1929</v>
      </c>
      <c r="C1130" s="188" t="s">
        <v>1930</v>
      </c>
      <c r="D1130" s="174" t="s">
        <v>279</v>
      </c>
      <c r="E1130" s="175">
        <v>622.54999999999995</v>
      </c>
      <c r="F1130" s="176"/>
      <c r="G1130" s="177">
        <f>ROUND(E1130*F1130,2)</f>
        <v>0</v>
      </c>
      <c r="H1130" s="176"/>
      <c r="I1130" s="177">
        <f>ROUND(E1130*H1130,2)</f>
        <v>0</v>
      </c>
      <c r="J1130" s="176"/>
      <c r="K1130" s="177">
        <f>ROUND(E1130*J1130,2)</f>
        <v>0</v>
      </c>
      <c r="L1130" s="177">
        <v>21</v>
      </c>
      <c r="M1130" s="177">
        <f>G1130*(1+L1130/100)</f>
        <v>0</v>
      </c>
      <c r="N1130" s="175">
        <v>0.1111</v>
      </c>
      <c r="O1130" s="175">
        <f>ROUND(E1130*N1130,2)</f>
        <v>69.17</v>
      </c>
      <c r="P1130" s="175">
        <v>0</v>
      </c>
      <c r="Q1130" s="175">
        <f>ROUND(E1130*P1130,2)</f>
        <v>0</v>
      </c>
      <c r="R1130" s="177" t="s">
        <v>1012</v>
      </c>
      <c r="S1130" s="177" t="s">
        <v>281</v>
      </c>
      <c r="T1130" s="178" t="s">
        <v>281</v>
      </c>
      <c r="U1130" s="158">
        <v>0.153</v>
      </c>
      <c r="V1130" s="158">
        <f>ROUND(E1130*U1130,2)</f>
        <v>95.25</v>
      </c>
      <c r="W1130" s="158"/>
      <c r="X1130" s="158" t="s">
        <v>282</v>
      </c>
      <c r="Y1130" s="158" t="s">
        <v>283</v>
      </c>
      <c r="Z1130" s="147"/>
      <c r="AA1130" s="147"/>
      <c r="AB1130" s="147"/>
      <c r="AC1130" s="147"/>
      <c r="AD1130" s="147"/>
      <c r="AE1130" s="147"/>
      <c r="AF1130" s="147"/>
      <c r="AG1130" s="147" t="s">
        <v>284</v>
      </c>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2" x14ac:dyDescent="0.2">
      <c r="A1131" s="154"/>
      <c r="B1131" s="155"/>
      <c r="C1131" s="259" t="s">
        <v>1931</v>
      </c>
      <c r="D1131" s="260"/>
      <c r="E1131" s="260"/>
      <c r="F1131" s="260"/>
      <c r="G1131" s="260"/>
      <c r="H1131" s="158"/>
      <c r="I1131" s="158"/>
      <c r="J1131" s="158"/>
      <c r="K1131" s="158"/>
      <c r="L1131" s="158"/>
      <c r="M1131" s="158"/>
      <c r="N1131" s="157"/>
      <c r="O1131" s="157"/>
      <c r="P1131" s="157"/>
      <c r="Q1131" s="157"/>
      <c r="R1131" s="158"/>
      <c r="S1131" s="158"/>
      <c r="T1131" s="158"/>
      <c r="U1131" s="158"/>
      <c r="V1131" s="158"/>
      <c r="W1131" s="158"/>
      <c r="X1131" s="158"/>
      <c r="Y1131" s="158"/>
      <c r="Z1131" s="147"/>
      <c r="AA1131" s="147"/>
      <c r="AB1131" s="147"/>
      <c r="AC1131" s="147"/>
      <c r="AD1131" s="147"/>
      <c r="AE1131" s="147"/>
      <c r="AF1131" s="147"/>
      <c r="AG1131" s="147" t="s">
        <v>286</v>
      </c>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ht="22.5" outlineLevel="2" x14ac:dyDescent="0.2">
      <c r="A1132" s="154"/>
      <c r="B1132" s="155"/>
      <c r="C1132" s="257" t="s">
        <v>1932</v>
      </c>
      <c r="D1132" s="258"/>
      <c r="E1132" s="258"/>
      <c r="F1132" s="258"/>
      <c r="G1132" s="258"/>
      <c r="H1132" s="158"/>
      <c r="I1132" s="158"/>
      <c r="J1132" s="158"/>
      <c r="K1132" s="158"/>
      <c r="L1132" s="158"/>
      <c r="M1132" s="158"/>
      <c r="N1132" s="157"/>
      <c r="O1132" s="157"/>
      <c r="P1132" s="157"/>
      <c r="Q1132" s="157"/>
      <c r="R1132" s="158"/>
      <c r="S1132" s="158"/>
      <c r="T1132" s="158"/>
      <c r="U1132" s="158"/>
      <c r="V1132" s="158"/>
      <c r="W1132" s="158"/>
      <c r="X1132" s="158"/>
      <c r="Y1132" s="158"/>
      <c r="Z1132" s="147"/>
      <c r="AA1132" s="147"/>
      <c r="AB1132" s="147"/>
      <c r="AC1132" s="147"/>
      <c r="AD1132" s="147"/>
      <c r="AE1132" s="147"/>
      <c r="AF1132" s="147"/>
      <c r="AG1132" s="147" t="s">
        <v>618</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79" t="str">
        <f>C1132</f>
        <v>Roznášecí vrstva – cementový potěr, pevnost v tlaku ?30 MPa; dilatováno v ploše + dilatační obvodové pásky; rovinatost vrstvy +- 2 mm na 2 m lati, tl. cca 45 mm – potěr bude výšky dle požadované nášlapné vrstvy podlahy; 2100-2300 kg/m3</v>
      </c>
      <c r="BB1132" s="147"/>
      <c r="BC1132" s="147"/>
      <c r="BD1132" s="147"/>
      <c r="BE1132" s="147"/>
      <c r="BF1132" s="147"/>
      <c r="BG1132" s="147"/>
      <c r="BH1132" s="147"/>
    </row>
    <row r="1133" spans="1:60" outlineLevel="2" x14ac:dyDescent="0.2">
      <c r="A1133" s="154"/>
      <c r="B1133" s="155"/>
      <c r="C1133" s="189" t="s">
        <v>1933</v>
      </c>
      <c r="D1133" s="160"/>
      <c r="E1133" s="161"/>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7"/>
      <c r="AA1133" s="147"/>
      <c r="AB1133" s="147"/>
      <c r="AC1133" s="147"/>
      <c r="AD1133" s="147"/>
      <c r="AE1133" s="147"/>
      <c r="AF1133" s="147"/>
      <c r="AG1133" s="147" t="s">
        <v>288</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3" x14ac:dyDescent="0.2">
      <c r="A1134" s="154"/>
      <c r="B1134" s="155"/>
      <c r="C1134" s="189" t="s">
        <v>1934</v>
      </c>
      <c r="D1134" s="160"/>
      <c r="E1134" s="161"/>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7"/>
      <c r="AA1134" s="147"/>
      <c r="AB1134" s="147"/>
      <c r="AC1134" s="147"/>
      <c r="AD1134" s="147"/>
      <c r="AE1134" s="147"/>
      <c r="AF1134" s="147"/>
      <c r="AG1134" s="147" t="s">
        <v>288</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3" x14ac:dyDescent="0.2">
      <c r="A1135" s="154"/>
      <c r="B1135" s="155"/>
      <c r="C1135" s="189" t="s">
        <v>1935</v>
      </c>
      <c r="D1135" s="160"/>
      <c r="E1135" s="161">
        <v>427.1</v>
      </c>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7"/>
      <c r="AA1135" s="147"/>
      <c r="AB1135" s="147"/>
      <c r="AC1135" s="147"/>
      <c r="AD1135" s="147"/>
      <c r="AE1135" s="147"/>
      <c r="AF1135" s="147"/>
      <c r="AG1135" s="147" t="s">
        <v>288</v>
      </c>
      <c r="AH1135" s="147">
        <v>5</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3" x14ac:dyDescent="0.2">
      <c r="A1136" s="154"/>
      <c r="B1136" s="155"/>
      <c r="C1136" s="189" t="s">
        <v>1936</v>
      </c>
      <c r="D1136" s="160"/>
      <c r="E1136" s="161"/>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7"/>
      <c r="AA1136" s="147"/>
      <c r="AB1136" s="147"/>
      <c r="AC1136" s="147"/>
      <c r="AD1136" s="147"/>
      <c r="AE1136" s="147"/>
      <c r="AF1136" s="147"/>
      <c r="AG1136" s="147" t="s">
        <v>288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3" x14ac:dyDescent="0.2">
      <c r="A1137" s="154"/>
      <c r="B1137" s="155"/>
      <c r="C1137" s="189" t="s">
        <v>1937</v>
      </c>
      <c r="D1137" s="160"/>
      <c r="E1137" s="161">
        <v>195.45</v>
      </c>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7"/>
      <c r="AA1137" s="147"/>
      <c r="AB1137" s="147"/>
      <c r="AC1137" s="147"/>
      <c r="AD1137" s="147"/>
      <c r="AE1137" s="147"/>
      <c r="AF1137" s="147"/>
      <c r="AG1137" s="147" t="s">
        <v>288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72">
        <v>148</v>
      </c>
      <c r="B1138" s="173" t="s">
        <v>1938</v>
      </c>
      <c r="C1138" s="188" t="s">
        <v>1939</v>
      </c>
      <c r="D1138" s="174" t="s">
        <v>372</v>
      </c>
      <c r="E1138" s="175">
        <v>7.0780000000000003</v>
      </c>
      <c r="F1138" s="176"/>
      <c r="G1138" s="177">
        <f>ROUND(E1138*F1138,2)</f>
        <v>0</v>
      </c>
      <c r="H1138" s="176"/>
      <c r="I1138" s="177">
        <f>ROUND(E1138*H1138,2)</f>
        <v>0</v>
      </c>
      <c r="J1138" s="176"/>
      <c r="K1138" s="177">
        <f>ROUND(E1138*J1138,2)</f>
        <v>0</v>
      </c>
      <c r="L1138" s="177">
        <v>21</v>
      </c>
      <c r="M1138" s="177">
        <f>G1138*(1+L1138/100)</f>
        <v>0</v>
      </c>
      <c r="N1138" s="175">
        <v>0</v>
      </c>
      <c r="O1138" s="175">
        <f>ROUND(E1138*N1138,2)</f>
        <v>0</v>
      </c>
      <c r="P1138" s="175">
        <v>0</v>
      </c>
      <c r="Q1138" s="175">
        <f>ROUND(E1138*P1138,2)</f>
        <v>0</v>
      </c>
      <c r="R1138" s="177" t="s">
        <v>373</v>
      </c>
      <c r="S1138" s="177" t="s">
        <v>281</v>
      </c>
      <c r="T1138" s="178" t="s">
        <v>281</v>
      </c>
      <c r="U1138" s="158">
        <v>1</v>
      </c>
      <c r="V1138" s="158">
        <f>ROUND(E1138*U1138,2)</f>
        <v>7.08</v>
      </c>
      <c r="W1138" s="158"/>
      <c r="X1138" s="158" t="s">
        <v>177</v>
      </c>
      <c r="Y1138" s="158" t="s">
        <v>283</v>
      </c>
      <c r="Z1138" s="147"/>
      <c r="AA1138" s="147"/>
      <c r="AB1138" s="147"/>
      <c r="AC1138" s="147"/>
      <c r="AD1138" s="147"/>
      <c r="AE1138" s="147"/>
      <c r="AF1138" s="147"/>
      <c r="AG1138" s="147" t="s">
        <v>374</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2" x14ac:dyDescent="0.2">
      <c r="A1139" s="154"/>
      <c r="B1139" s="155"/>
      <c r="C1139" s="189" t="s">
        <v>1940</v>
      </c>
      <c r="D1139" s="160"/>
      <c r="E1139" s="161"/>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7"/>
      <c r="AA1139" s="147"/>
      <c r="AB1139" s="147"/>
      <c r="AC1139" s="147"/>
      <c r="AD1139" s="147"/>
      <c r="AE1139" s="147"/>
      <c r="AF1139" s="147"/>
      <c r="AG1139" s="147" t="s">
        <v>288</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3" x14ac:dyDescent="0.2">
      <c r="A1140" s="154"/>
      <c r="B1140" s="155"/>
      <c r="C1140" s="189" t="s">
        <v>1941</v>
      </c>
      <c r="D1140" s="160"/>
      <c r="E1140" s="161">
        <v>7.0780000000000003</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7"/>
      <c r="AA1140" s="147"/>
      <c r="AB1140" s="147"/>
      <c r="AC1140" s="147"/>
      <c r="AD1140" s="147"/>
      <c r="AE1140" s="147"/>
      <c r="AF1140" s="147"/>
      <c r="AG1140" s="147" t="s">
        <v>288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72">
        <v>149</v>
      </c>
      <c r="B1141" s="173" t="s">
        <v>1942</v>
      </c>
      <c r="C1141" s="188" t="s">
        <v>1943</v>
      </c>
      <c r="D1141" s="174" t="s">
        <v>279</v>
      </c>
      <c r="E1141" s="175">
        <v>77.858000000000004</v>
      </c>
      <c r="F1141" s="176"/>
      <c r="G1141" s="177">
        <f>ROUND(E1141*F1141,2)</f>
        <v>0</v>
      </c>
      <c r="H1141" s="176"/>
      <c r="I1141" s="177">
        <f>ROUND(E1141*H1141,2)</f>
        <v>0</v>
      </c>
      <c r="J1141" s="176"/>
      <c r="K1141" s="177">
        <f>ROUND(E1141*J1141,2)</f>
        <v>0</v>
      </c>
      <c r="L1141" s="177">
        <v>21</v>
      </c>
      <c r="M1141" s="177">
        <f>G1141*(1+L1141/100)</f>
        <v>0</v>
      </c>
      <c r="N1141" s="175">
        <v>4.8999999999999998E-3</v>
      </c>
      <c r="O1141" s="175">
        <f>ROUND(E1141*N1141,2)</f>
        <v>0.38</v>
      </c>
      <c r="P1141" s="175">
        <v>0</v>
      </c>
      <c r="Q1141" s="175">
        <f>ROUND(E1141*P1141,2)</f>
        <v>0</v>
      </c>
      <c r="R1141" s="177" t="s">
        <v>1203</v>
      </c>
      <c r="S1141" s="177" t="s">
        <v>281</v>
      </c>
      <c r="T1141" s="178" t="s">
        <v>281</v>
      </c>
      <c r="U1141" s="158">
        <v>0</v>
      </c>
      <c r="V1141" s="158">
        <f>ROUND(E1141*U1141,2)</f>
        <v>0</v>
      </c>
      <c r="W1141" s="158"/>
      <c r="X1141" s="158" t="s">
        <v>1204</v>
      </c>
      <c r="Y1141" s="158" t="s">
        <v>283</v>
      </c>
      <c r="Z1141" s="147"/>
      <c r="AA1141" s="147"/>
      <c r="AB1141" s="147"/>
      <c r="AC1141" s="147"/>
      <c r="AD1141" s="147"/>
      <c r="AE1141" s="147"/>
      <c r="AF1141" s="147"/>
      <c r="AG1141" s="147" t="s">
        <v>1205</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2" x14ac:dyDescent="0.2">
      <c r="A1142" s="154"/>
      <c r="B1142" s="155"/>
      <c r="C1142" s="189" t="s">
        <v>1443</v>
      </c>
      <c r="D1142" s="160"/>
      <c r="E1142" s="161"/>
      <c r="F1142" s="158"/>
      <c r="G1142" s="158"/>
      <c r="H1142" s="158"/>
      <c r="I1142" s="158"/>
      <c r="J1142" s="158"/>
      <c r="K1142" s="158"/>
      <c r="L1142" s="158"/>
      <c r="M1142" s="158"/>
      <c r="N1142" s="157"/>
      <c r="O1142" s="157"/>
      <c r="P1142" s="157"/>
      <c r="Q1142" s="157"/>
      <c r="R1142" s="158"/>
      <c r="S1142" s="158"/>
      <c r="T1142" s="158"/>
      <c r="U1142" s="158"/>
      <c r="V1142" s="158"/>
      <c r="W1142" s="158"/>
      <c r="X1142" s="158"/>
      <c r="Y1142" s="158"/>
      <c r="Z1142" s="147"/>
      <c r="AA1142" s="147"/>
      <c r="AB1142" s="147"/>
      <c r="AC1142" s="147"/>
      <c r="AD1142" s="147"/>
      <c r="AE1142" s="147"/>
      <c r="AF1142" s="147"/>
      <c r="AG1142" s="147" t="s">
        <v>288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3" x14ac:dyDescent="0.2">
      <c r="A1143" s="154"/>
      <c r="B1143" s="155"/>
      <c r="C1143" s="189" t="s">
        <v>1944</v>
      </c>
      <c r="D1143" s="160"/>
      <c r="E1143" s="161">
        <v>70.78</v>
      </c>
      <c r="F1143" s="158"/>
      <c r="G1143" s="158"/>
      <c r="H1143" s="158"/>
      <c r="I1143" s="158"/>
      <c r="J1143" s="158"/>
      <c r="K1143" s="158"/>
      <c r="L1143" s="158"/>
      <c r="M1143" s="158"/>
      <c r="N1143" s="157"/>
      <c r="O1143" s="157"/>
      <c r="P1143" s="157"/>
      <c r="Q1143" s="157"/>
      <c r="R1143" s="158"/>
      <c r="S1143" s="158"/>
      <c r="T1143" s="158"/>
      <c r="U1143" s="158"/>
      <c r="V1143" s="158"/>
      <c r="W1143" s="158"/>
      <c r="X1143" s="158"/>
      <c r="Y1143" s="158"/>
      <c r="Z1143" s="147"/>
      <c r="AA1143" s="147"/>
      <c r="AB1143" s="147"/>
      <c r="AC1143" s="147"/>
      <c r="AD1143" s="147"/>
      <c r="AE1143" s="147"/>
      <c r="AF1143" s="147"/>
      <c r="AG1143" s="147" t="s">
        <v>288</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3" x14ac:dyDescent="0.2">
      <c r="A1144" s="154"/>
      <c r="B1144" s="155"/>
      <c r="C1144" s="198" t="s">
        <v>1856</v>
      </c>
      <c r="D1144" s="195"/>
      <c r="E1144" s="196">
        <v>7.0780000000000003</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58"/>
      <c r="Z1144" s="147"/>
      <c r="AA1144" s="147"/>
      <c r="AB1144" s="147"/>
      <c r="AC1144" s="147"/>
      <c r="AD1144" s="147"/>
      <c r="AE1144" s="147"/>
      <c r="AF1144" s="147"/>
      <c r="AG1144" s="147" t="s">
        <v>288</v>
      </c>
      <c r="AH1144" s="147">
        <v>4</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72">
        <v>150</v>
      </c>
      <c r="B1145" s="173" t="s">
        <v>1945</v>
      </c>
      <c r="C1145" s="188" t="s">
        <v>1946</v>
      </c>
      <c r="D1145" s="174" t="s">
        <v>886</v>
      </c>
      <c r="E1145" s="175">
        <v>8855.5583999999999</v>
      </c>
      <c r="F1145" s="176"/>
      <c r="G1145" s="177">
        <f>ROUND(E1145*F1145,2)</f>
        <v>0</v>
      </c>
      <c r="H1145" s="176"/>
      <c r="I1145" s="177">
        <f>ROUND(E1145*H1145,2)</f>
        <v>0</v>
      </c>
      <c r="J1145" s="176"/>
      <c r="K1145" s="177">
        <f>ROUND(E1145*J1145,2)</f>
        <v>0</v>
      </c>
      <c r="L1145" s="177">
        <v>21</v>
      </c>
      <c r="M1145" s="177">
        <f>G1145*(1+L1145/100)</f>
        <v>0</v>
      </c>
      <c r="N1145" s="175">
        <v>1E-3</v>
      </c>
      <c r="O1145" s="175">
        <f>ROUND(E1145*N1145,2)</f>
        <v>8.86</v>
      </c>
      <c r="P1145" s="175">
        <v>0</v>
      </c>
      <c r="Q1145" s="175">
        <f>ROUND(E1145*P1145,2)</f>
        <v>0</v>
      </c>
      <c r="R1145" s="177" t="s">
        <v>1203</v>
      </c>
      <c r="S1145" s="177" t="s">
        <v>281</v>
      </c>
      <c r="T1145" s="178" t="s">
        <v>281</v>
      </c>
      <c r="U1145" s="158">
        <v>0</v>
      </c>
      <c r="V1145" s="158">
        <f>ROUND(E1145*U1145,2)</f>
        <v>0</v>
      </c>
      <c r="W1145" s="158"/>
      <c r="X1145" s="158" t="s">
        <v>1204</v>
      </c>
      <c r="Y1145" s="158" t="s">
        <v>283</v>
      </c>
      <c r="Z1145" s="147"/>
      <c r="AA1145" s="147"/>
      <c r="AB1145" s="147"/>
      <c r="AC1145" s="147"/>
      <c r="AD1145" s="147"/>
      <c r="AE1145" s="147"/>
      <c r="AF1145" s="147"/>
      <c r="AG1145" s="147" t="s">
        <v>1205</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ht="22.5" outlineLevel="2" x14ac:dyDescent="0.2">
      <c r="A1146" s="154"/>
      <c r="B1146" s="155"/>
      <c r="C1146" s="261" t="s">
        <v>1947</v>
      </c>
      <c r="D1146" s="262"/>
      <c r="E1146" s="262"/>
      <c r="F1146" s="262"/>
      <c r="G1146" s="262"/>
      <c r="H1146" s="158"/>
      <c r="I1146" s="158"/>
      <c r="J1146" s="158"/>
      <c r="K1146" s="158"/>
      <c r="L1146" s="158"/>
      <c r="M1146" s="158"/>
      <c r="N1146" s="157"/>
      <c r="O1146" s="157"/>
      <c r="P1146" s="157"/>
      <c r="Q1146" s="157"/>
      <c r="R1146" s="158"/>
      <c r="S1146" s="158"/>
      <c r="T1146" s="158"/>
      <c r="U1146" s="158"/>
      <c r="V1146" s="158"/>
      <c r="W1146" s="158"/>
      <c r="X1146" s="158"/>
      <c r="Y1146" s="158"/>
      <c r="Z1146" s="147"/>
      <c r="AA1146" s="147"/>
      <c r="AB1146" s="147"/>
      <c r="AC1146" s="147"/>
      <c r="AD1146" s="147"/>
      <c r="AE1146" s="147"/>
      <c r="AF1146" s="147"/>
      <c r="AG1146" s="147" t="s">
        <v>618</v>
      </c>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79" t="str">
        <f>C1146</f>
        <v>Systémový rychletuhnoucí podsyp pro vyrovnání podlahových systémů z recyklovaného pěnového granulátu a cementového pojiva, pevnost 0,5 N/mm2; 390 kg/m3; µ = 5; ? = 0,10 W/mK</v>
      </c>
      <c r="BB1146" s="147"/>
      <c r="BC1146" s="147"/>
      <c r="BD1146" s="147"/>
      <c r="BE1146" s="147"/>
      <c r="BF1146" s="147"/>
      <c r="BG1146" s="147"/>
      <c r="BH1146" s="147"/>
    </row>
    <row r="1147" spans="1:60" outlineLevel="2" x14ac:dyDescent="0.2">
      <c r="A1147" s="154"/>
      <c r="B1147" s="155"/>
      <c r="C1147" s="189" t="s">
        <v>1948</v>
      </c>
      <c r="D1147" s="160"/>
      <c r="E1147" s="161"/>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7"/>
      <c r="AA1147" s="147"/>
      <c r="AB1147" s="147"/>
      <c r="AC1147" s="147"/>
      <c r="AD1147" s="147"/>
      <c r="AE1147" s="147"/>
      <c r="AF1147" s="147"/>
      <c r="AG1147" s="147" t="s">
        <v>288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3" x14ac:dyDescent="0.2">
      <c r="A1148" s="154"/>
      <c r="B1148" s="155"/>
      <c r="C1148" s="189" t="s">
        <v>1949</v>
      </c>
      <c r="D1148" s="160"/>
      <c r="E1148" s="161"/>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7"/>
      <c r="AA1148" s="147"/>
      <c r="AB1148" s="147"/>
      <c r="AC1148" s="147"/>
      <c r="AD1148" s="147"/>
      <c r="AE1148" s="147"/>
      <c r="AF1148" s="147"/>
      <c r="AG1148" s="147" t="s">
        <v>288</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3" x14ac:dyDescent="0.2">
      <c r="A1149" s="154"/>
      <c r="B1149" s="155"/>
      <c r="C1149" s="189" t="s">
        <v>1950</v>
      </c>
      <c r="D1149" s="160"/>
      <c r="E1149" s="161">
        <v>8681.92</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7"/>
      <c r="AA1149" s="147"/>
      <c r="AB1149" s="147"/>
      <c r="AC1149" s="147"/>
      <c r="AD1149" s="147"/>
      <c r="AE1149" s="147"/>
      <c r="AF1149" s="147"/>
      <c r="AG1149" s="147" t="s">
        <v>288</v>
      </c>
      <c r="AH1149" s="147">
        <v>5</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3" x14ac:dyDescent="0.2">
      <c r="A1150" s="154"/>
      <c r="B1150" s="155"/>
      <c r="C1150" s="198" t="s">
        <v>1951</v>
      </c>
      <c r="D1150" s="195"/>
      <c r="E1150" s="196">
        <v>173.63839999999999</v>
      </c>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7"/>
      <c r="AA1150" s="147"/>
      <c r="AB1150" s="147"/>
      <c r="AC1150" s="147"/>
      <c r="AD1150" s="147"/>
      <c r="AE1150" s="147"/>
      <c r="AF1150" s="147"/>
      <c r="AG1150" s="147" t="s">
        <v>288</v>
      </c>
      <c r="AH1150" s="147">
        <v>4</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ht="22.5" outlineLevel="1" x14ac:dyDescent="0.2">
      <c r="A1151" s="172">
        <v>151</v>
      </c>
      <c r="B1151" s="173" t="s">
        <v>1952</v>
      </c>
      <c r="C1151" s="188" t="s">
        <v>1953</v>
      </c>
      <c r="D1151" s="174" t="s">
        <v>279</v>
      </c>
      <c r="E1151" s="175">
        <v>176.89099999999999</v>
      </c>
      <c r="F1151" s="176"/>
      <c r="G1151" s="177">
        <f>ROUND(E1151*F1151,2)</f>
        <v>0</v>
      </c>
      <c r="H1151" s="176"/>
      <c r="I1151" s="177">
        <f>ROUND(E1151*H1151,2)</f>
        <v>0</v>
      </c>
      <c r="J1151" s="176"/>
      <c r="K1151" s="177">
        <f>ROUND(E1151*J1151,2)</f>
        <v>0</v>
      </c>
      <c r="L1151" s="177">
        <v>21</v>
      </c>
      <c r="M1151" s="177">
        <f>G1151*(1+L1151/100)</f>
        <v>0</v>
      </c>
      <c r="N1151" s="175">
        <v>0.11</v>
      </c>
      <c r="O1151" s="175">
        <f>ROUND(E1151*N1151,2)</f>
        <v>19.46</v>
      </c>
      <c r="P1151" s="175">
        <v>0</v>
      </c>
      <c r="Q1151" s="175">
        <f>ROUND(E1151*P1151,2)</f>
        <v>0</v>
      </c>
      <c r="R1151" s="177" t="s">
        <v>1203</v>
      </c>
      <c r="S1151" s="177" t="s">
        <v>281</v>
      </c>
      <c r="T1151" s="178" t="s">
        <v>281</v>
      </c>
      <c r="U1151" s="158">
        <v>0</v>
      </c>
      <c r="V1151" s="158">
        <f>ROUND(E1151*U1151,2)</f>
        <v>0</v>
      </c>
      <c r="W1151" s="158"/>
      <c r="X1151" s="158" t="s">
        <v>1204</v>
      </c>
      <c r="Y1151" s="158" t="s">
        <v>283</v>
      </c>
      <c r="Z1151" s="147"/>
      <c r="AA1151" s="147"/>
      <c r="AB1151" s="147"/>
      <c r="AC1151" s="147"/>
      <c r="AD1151" s="147"/>
      <c r="AE1151" s="147"/>
      <c r="AF1151" s="147"/>
      <c r="AG1151" s="147" t="s">
        <v>1205</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2" x14ac:dyDescent="0.2">
      <c r="A1152" s="154"/>
      <c r="B1152" s="155"/>
      <c r="C1152" s="189" t="s">
        <v>1954</v>
      </c>
      <c r="D1152" s="160"/>
      <c r="E1152" s="161"/>
      <c r="F1152" s="158"/>
      <c r="G1152" s="158"/>
      <c r="H1152" s="158"/>
      <c r="I1152" s="158"/>
      <c r="J1152" s="158"/>
      <c r="K1152" s="158"/>
      <c r="L1152" s="158"/>
      <c r="M1152" s="158"/>
      <c r="N1152" s="157"/>
      <c r="O1152" s="157"/>
      <c r="P1152" s="157"/>
      <c r="Q1152" s="157"/>
      <c r="R1152" s="158"/>
      <c r="S1152" s="158"/>
      <c r="T1152" s="158"/>
      <c r="U1152" s="158"/>
      <c r="V1152" s="158"/>
      <c r="W1152" s="158"/>
      <c r="X1152" s="158"/>
      <c r="Y1152" s="158"/>
      <c r="Z1152" s="147"/>
      <c r="AA1152" s="147"/>
      <c r="AB1152" s="147"/>
      <c r="AC1152" s="147"/>
      <c r="AD1152" s="147"/>
      <c r="AE1152" s="147"/>
      <c r="AF1152" s="147"/>
      <c r="AG1152" s="147" t="s">
        <v>288</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3" x14ac:dyDescent="0.2">
      <c r="A1153" s="154"/>
      <c r="B1153" s="155"/>
      <c r="C1153" s="189" t="s">
        <v>1955</v>
      </c>
      <c r="D1153" s="160"/>
      <c r="E1153" s="161">
        <v>160.81</v>
      </c>
      <c r="F1153" s="158"/>
      <c r="G1153" s="158"/>
      <c r="H1153" s="158"/>
      <c r="I1153" s="158"/>
      <c r="J1153" s="158"/>
      <c r="K1153" s="158"/>
      <c r="L1153" s="158"/>
      <c r="M1153" s="158"/>
      <c r="N1153" s="157"/>
      <c r="O1153" s="157"/>
      <c r="P1153" s="157"/>
      <c r="Q1153" s="157"/>
      <c r="R1153" s="158"/>
      <c r="S1153" s="158"/>
      <c r="T1153" s="158"/>
      <c r="U1153" s="158"/>
      <c r="V1153" s="158"/>
      <c r="W1153" s="158"/>
      <c r="X1153" s="158"/>
      <c r="Y1153" s="158"/>
      <c r="Z1153" s="147"/>
      <c r="AA1153" s="147"/>
      <c r="AB1153" s="147"/>
      <c r="AC1153" s="147"/>
      <c r="AD1153" s="147"/>
      <c r="AE1153" s="147"/>
      <c r="AF1153" s="147"/>
      <c r="AG1153" s="147" t="s">
        <v>288</v>
      </c>
      <c r="AH1153" s="147">
        <v>5</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3" x14ac:dyDescent="0.2">
      <c r="A1154" s="154"/>
      <c r="B1154" s="155"/>
      <c r="C1154" s="198" t="s">
        <v>1956</v>
      </c>
      <c r="D1154" s="195"/>
      <c r="E1154" s="196">
        <v>16.081</v>
      </c>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7"/>
      <c r="AA1154" s="147"/>
      <c r="AB1154" s="147"/>
      <c r="AC1154" s="147"/>
      <c r="AD1154" s="147"/>
      <c r="AE1154" s="147"/>
      <c r="AF1154" s="147"/>
      <c r="AG1154" s="147" t="s">
        <v>288</v>
      </c>
      <c r="AH1154" s="147">
        <v>4</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72">
        <v>152</v>
      </c>
      <c r="B1155" s="173" t="s">
        <v>1957</v>
      </c>
      <c r="C1155" s="188" t="s">
        <v>1958</v>
      </c>
      <c r="D1155" s="174" t="s">
        <v>418</v>
      </c>
      <c r="E1155" s="175">
        <v>2.8311999999999999</v>
      </c>
      <c r="F1155" s="176"/>
      <c r="G1155" s="177">
        <f>ROUND(E1155*F1155,2)</f>
        <v>0</v>
      </c>
      <c r="H1155" s="176"/>
      <c r="I1155" s="177">
        <f>ROUND(E1155*H1155,2)</f>
        <v>0</v>
      </c>
      <c r="J1155" s="176"/>
      <c r="K1155" s="177">
        <f>ROUND(E1155*J1155,2)</f>
        <v>0</v>
      </c>
      <c r="L1155" s="177">
        <v>21</v>
      </c>
      <c r="M1155" s="177">
        <f>G1155*(1+L1155/100)</f>
        <v>0</v>
      </c>
      <c r="N1155" s="175">
        <v>1.7999999999999999E-2</v>
      </c>
      <c r="O1155" s="175">
        <f>ROUND(E1155*N1155,2)</f>
        <v>0.05</v>
      </c>
      <c r="P1155" s="175">
        <v>0</v>
      </c>
      <c r="Q1155" s="175">
        <f>ROUND(E1155*P1155,2)</f>
        <v>0</v>
      </c>
      <c r="R1155" s="177" t="s">
        <v>1203</v>
      </c>
      <c r="S1155" s="177" t="s">
        <v>281</v>
      </c>
      <c r="T1155" s="178" t="s">
        <v>281</v>
      </c>
      <c r="U1155" s="158">
        <v>0</v>
      </c>
      <c r="V1155" s="158">
        <f>ROUND(E1155*U1155,2)</f>
        <v>0</v>
      </c>
      <c r="W1155" s="158"/>
      <c r="X1155" s="158" t="s">
        <v>1204</v>
      </c>
      <c r="Y1155" s="158" t="s">
        <v>283</v>
      </c>
      <c r="Z1155" s="147"/>
      <c r="AA1155" s="147"/>
      <c r="AB1155" s="147"/>
      <c r="AC1155" s="147"/>
      <c r="AD1155" s="147"/>
      <c r="AE1155" s="147"/>
      <c r="AF1155" s="147"/>
      <c r="AG1155" s="147" t="s">
        <v>1205</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2" x14ac:dyDescent="0.2">
      <c r="A1156" s="154"/>
      <c r="B1156" s="155"/>
      <c r="C1156" s="189" t="s">
        <v>1443</v>
      </c>
      <c r="D1156" s="160"/>
      <c r="E1156" s="161"/>
      <c r="F1156" s="158"/>
      <c r="G1156" s="158"/>
      <c r="H1156" s="158"/>
      <c r="I1156" s="158"/>
      <c r="J1156" s="158"/>
      <c r="K1156" s="158"/>
      <c r="L1156" s="158"/>
      <c r="M1156" s="158"/>
      <c r="N1156" s="157"/>
      <c r="O1156" s="157"/>
      <c r="P1156" s="157"/>
      <c r="Q1156" s="157"/>
      <c r="R1156" s="158"/>
      <c r="S1156" s="158"/>
      <c r="T1156" s="158"/>
      <c r="U1156" s="158"/>
      <c r="V1156" s="158"/>
      <c r="W1156" s="158"/>
      <c r="X1156" s="158"/>
      <c r="Y1156" s="158"/>
      <c r="Z1156" s="147"/>
      <c r="AA1156" s="147"/>
      <c r="AB1156" s="147"/>
      <c r="AC1156" s="147"/>
      <c r="AD1156" s="147"/>
      <c r="AE1156" s="147"/>
      <c r="AF1156" s="147"/>
      <c r="AG1156" s="147" t="s">
        <v>288</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3" x14ac:dyDescent="0.2">
      <c r="A1157" s="154"/>
      <c r="B1157" s="155"/>
      <c r="C1157" s="189" t="s">
        <v>1959</v>
      </c>
      <c r="D1157" s="160"/>
      <c r="E1157" s="161">
        <v>2.8311999999999999</v>
      </c>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7"/>
      <c r="AA1157" s="147"/>
      <c r="AB1157" s="147"/>
      <c r="AC1157" s="147"/>
      <c r="AD1157" s="147"/>
      <c r="AE1157" s="147"/>
      <c r="AF1157" s="147"/>
      <c r="AG1157" s="147" t="s">
        <v>288</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ht="22.5" outlineLevel="1" x14ac:dyDescent="0.2">
      <c r="A1158" s="172">
        <v>153</v>
      </c>
      <c r="B1158" s="173" t="s">
        <v>1960</v>
      </c>
      <c r="C1158" s="188" t="s">
        <v>1961</v>
      </c>
      <c r="D1158" s="174" t="s">
        <v>279</v>
      </c>
      <c r="E1158" s="175">
        <v>184.9315</v>
      </c>
      <c r="F1158" s="176"/>
      <c r="G1158" s="177">
        <f>ROUND(E1158*F1158,2)</f>
        <v>0</v>
      </c>
      <c r="H1158" s="176"/>
      <c r="I1158" s="177">
        <f>ROUND(E1158*H1158,2)</f>
        <v>0</v>
      </c>
      <c r="J1158" s="176"/>
      <c r="K1158" s="177">
        <f>ROUND(E1158*J1158,2)</f>
        <v>0</v>
      </c>
      <c r="L1158" s="177">
        <v>21</v>
      </c>
      <c r="M1158" s="177">
        <f>G1158*(1+L1158/100)</f>
        <v>0</v>
      </c>
      <c r="N1158" s="175">
        <v>2.5000000000000001E-3</v>
      </c>
      <c r="O1158" s="175">
        <f>ROUND(E1158*N1158,2)</f>
        <v>0.46</v>
      </c>
      <c r="P1158" s="175">
        <v>0</v>
      </c>
      <c r="Q1158" s="175">
        <f>ROUND(E1158*P1158,2)</f>
        <v>0</v>
      </c>
      <c r="R1158" s="177" t="s">
        <v>1203</v>
      </c>
      <c r="S1158" s="177" t="s">
        <v>281</v>
      </c>
      <c r="T1158" s="178" t="s">
        <v>281</v>
      </c>
      <c r="U1158" s="158">
        <v>0</v>
      </c>
      <c r="V1158" s="158">
        <f>ROUND(E1158*U1158,2)</f>
        <v>0</v>
      </c>
      <c r="W1158" s="158"/>
      <c r="X1158" s="158" t="s">
        <v>1204</v>
      </c>
      <c r="Y1158" s="158" t="s">
        <v>283</v>
      </c>
      <c r="Z1158" s="147"/>
      <c r="AA1158" s="147"/>
      <c r="AB1158" s="147"/>
      <c r="AC1158" s="147"/>
      <c r="AD1158" s="147"/>
      <c r="AE1158" s="147"/>
      <c r="AF1158" s="147"/>
      <c r="AG1158" s="147" t="s">
        <v>1205</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2" x14ac:dyDescent="0.2">
      <c r="A1159" s="154"/>
      <c r="B1159" s="155"/>
      <c r="C1159" s="189" t="s">
        <v>1962</v>
      </c>
      <c r="D1159" s="160"/>
      <c r="E1159" s="161"/>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7"/>
      <c r="AA1159" s="147"/>
      <c r="AB1159" s="147"/>
      <c r="AC1159" s="147"/>
      <c r="AD1159" s="147"/>
      <c r="AE1159" s="147"/>
      <c r="AF1159" s="147"/>
      <c r="AG1159" s="147" t="s">
        <v>288</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3" x14ac:dyDescent="0.2">
      <c r="A1160" s="154"/>
      <c r="B1160" s="155"/>
      <c r="C1160" s="189" t="s">
        <v>1884</v>
      </c>
      <c r="D1160" s="160"/>
      <c r="E1160" s="161">
        <v>160.81</v>
      </c>
      <c r="F1160" s="158"/>
      <c r="G1160" s="158"/>
      <c r="H1160" s="158"/>
      <c r="I1160" s="158"/>
      <c r="J1160" s="158"/>
      <c r="K1160" s="158"/>
      <c r="L1160" s="158"/>
      <c r="M1160" s="158"/>
      <c r="N1160" s="157"/>
      <c r="O1160" s="157"/>
      <c r="P1160" s="157"/>
      <c r="Q1160" s="157"/>
      <c r="R1160" s="158"/>
      <c r="S1160" s="158"/>
      <c r="T1160" s="158"/>
      <c r="U1160" s="158"/>
      <c r="V1160" s="158"/>
      <c r="W1160" s="158"/>
      <c r="X1160" s="158"/>
      <c r="Y1160" s="158"/>
      <c r="Z1160" s="147"/>
      <c r="AA1160" s="147"/>
      <c r="AB1160" s="147"/>
      <c r="AC1160" s="147"/>
      <c r="AD1160" s="147"/>
      <c r="AE1160" s="147"/>
      <c r="AF1160" s="147"/>
      <c r="AG1160" s="147" t="s">
        <v>288</v>
      </c>
      <c r="AH1160" s="147">
        <v>5</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3" x14ac:dyDescent="0.2">
      <c r="A1161" s="154"/>
      <c r="B1161" s="155"/>
      <c r="C1161" s="198" t="s">
        <v>1963</v>
      </c>
      <c r="D1161" s="195"/>
      <c r="E1161" s="196">
        <v>24.121500000000001</v>
      </c>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7"/>
      <c r="AA1161" s="147"/>
      <c r="AB1161" s="147"/>
      <c r="AC1161" s="147"/>
      <c r="AD1161" s="147"/>
      <c r="AE1161" s="147"/>
      <c r="AF1161" s="147"/>
      <c r="AG1161" s="147" t="s">
        <v>288</v>
      </c>
      <c r="AH1161" s="147">
        <v>4</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x14ac:dyDescent="0.2">
      <c r="A1162" s="165" t="s">
        <v>275</v>
      </c>
      <c r="B1162" s="166" t="s">
        <v>174</v>
      </c>
      <c r="C1162" s="187" t="s">
        <v>175</v>
      </c>
      <c r="D1162" s="167"/>
      <c r="E1162" s="168"/>
      <c r="F1162" s="169"/>
      <c r="G1162" s="169">
        <f>SUMIF(AG1163:AG1202,"&lt;&gt;NOR",G1163:G1202)</f>
        <v>0</v>
      </c>
      <c r="H1162" s="169"/>
      <c r="I1162" s="169">
        <f>SUM(I1163:I1202)</f>
        <v>0</v>
      </c>
      <c r="J1162" s="169"/>
      <c r="K1162" s="169">
        <f>SUM(K1163:K1202)</f>
        <v>0</v>
      </c>
      <c r="L1162" s="169"/>
      <c r="M1162" s="169">
        <f>SUM(M1163:M1202)</f>
        <v>0</v>
      </c>
      <c r="N1162" s="168"/>
      <c r="O1162" s="168">
        <f>SUM(O1163:O1202)</f>
        <v>1.85</v>
      </c>
      <c r="P1162" s="168"/>
      <c r="Q1162" s="168">
        <f>SUM(Q1163:Q1202)</f>
        <v>0</v>
      </c>
      <c r="R1162" s="169"/>
      <c r="S1162" s="169"/>
      <c r="T1162" s="170"/>
      <c r="U1162" s="164"/>
      <c r="V1162" s="164">
        <f>SUM(V1163:V1202)</f>
        <v>36.950000000000003</v>
      </c>
      <c r="W1162" s="164"/>
      <c r="X1162" s="164"/>
      <c r="Y1162" s="164"/>
      <c r="AG1162" t="s">
        <v>276</v>
      </c>
    </row>
    <row r="1163" spans="1:60" outlineLevel="1" x14ac:dyDescent="0.2">
      <c r="A1163" s="172">
        <v>154</v>
      </c>
      <c r="B1163" s="173" t="s">
        <v>1964</v>
      </c>
      <c r="C1163" s="188" t="s">
        <v>1965</v>
      </c>
      <c r="D1163" s="174" t="s">
        <v>418</v>
      </c>
      <c r="E1163" s="175">
        <v>5</v>
      </c>
      <c r="F1163" s="176"/>
      <c r="G1163" s="177">
        <f>ROUND(E1163*F1163,2)</f>
        <v>0</v>
      </c>
      <c r="H1163" s="176"/>
      <c r="I1163" s="177">
        <f>ROUND(E1163*H1163,2)</f>
        <v>0</v>
      </c>
      <c r="J1163" s="176"/>
      <c r="K1163" s="177">
        <f>ROUND(E1163*J1163,2)</f>
        <v>0</v>
      </c>
      <c r="L1163" s="177">
        <v>21</v>
      </c>
      <c r="M1163" s="177">
        <f>G1163*(1+L1163/100)</f>
        <v>0</v>
      </c>
      <c r="N1163" s="175">
        <v>5.4109999999999998E-2</v>
      </c>
      <c r="O1163" s="175">
        <f>ROUND(E1163*N1163,2)</f>
        <v>0.27</v>
      </c>
      <c r="P1163" s="175">
        <v>0</v>
      </c>
      <c r="Q1163" s="175">
        <f>ROUND(E1163*P1163,2)</f>
        <v>0</v>
      </c>
      <c r="R1163" s="177" t="s">
        <v>990</v>
      </c>
      <c r="S1163" s="177" t="s">
        <v>281</v>
      </c>
      <c r="T1163" s="178" t="s">
        <v>281</v>
      </c>
      <c r="U1163" s="158">
        <v>2.097</v>
      </c>
      <c r="V1163" s="158">
        <f>ROUND(E1163*U1163,2)</f>
        <v>10.49</v>
      </c>
      <c r="W1163" s="158"/>
      <c r="X1163" s="158" t="s">
        <v>282</v>
      </c>
      <c r="Y1163" s="158" t="s">
        <v>283</v>
      </c>
      <c r="Z1163" s="147"/>
      <c r="AA1163" s="147"/>
      <c r="AB1163" s="147"/>
      <c r="AC1163" s="147"/>
      <c r="AD1163" s="147"/>
      <c r="AE1163" s="147"/>
      <c r="AF1163" s="147"/>
      <c r="AG1163" s="147" t="s">
        <v>284</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2" x14ac:dyDescent="0.2">
      <c r="A1164" s="154"/>
      <c r="B1164" s="155"/>
      <c r="C1164" s="259" t="s">
        <v>1966</v>
      </c>
      <c r="D1164" s="260"/>
      <c r="E1164" s="260"/>
      <c r="F1164" s="260"/>
      <c r="G1164" s="260"/>
      <c r="H1164" s="158"/>
      <c r="I1164" s="158"/>
      <c r="J1164" s="158"/>
      <c r="K1164" s="158"/>
      <c r="L1164" s="158"/>
      <c r="M1164" s="158"/>
      <c r="N1164" s="157"/>
      <c r="O1164" s="157"/>
      <c r="P1164" s="157"/>
      <c r="Q1164" s="157"/>
      <c r="R1164" s="158"/>
      <c r="S1164" s="158"/>
      <c r="T1164" s="158"/>
      <c r="U1164" s="158"/>
      <c r="V1164" s="158"/>
      <c r="W1164" s="158"/>
      <c r="X1164" s="158"/>
      <c r="Y1164" s="158"/>
      <c r="Z1164" s="147"/>
      <c r="AA1164" s="147"/>
      <c r="AB1164" s="147"/>
      <c r="AC1164" s="147"/>
      <c r="AD1164" s="147"/>
      <c r="AE1164" s="147"/>
      <c r="AF1164" s="147"/>
      <c r="AG1164" s="147" t="s">
        <v>286</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2" x14ac:dyDescent="0.2">
      <c r="A1165" s="154"/>
      <c r="B1165" s="155"/>
      <c r="C1165" s="257" t="s">
        <v>1967</v>
      </c>
      <c r="D1165" s="258"/>
      <c r="E1165" s="258"/>
      <c r="F1165" s="258"/>
      <c r="G1165" s="258"/>
      <c r="H1165" s="158"/>
      <c r="I1165" s="158"/>
      <c r="J1165" s="158"/>
      <c r="K1165" s="158"/>
      <c r="L1165" s="158"/>
      <c r="M1165" s="158"/>
      <c r="N1165" s="157"/>
      <c r="O1165" s="157"/>
      <c r="P1165" s="157"/>
      <c r="Q1165" s="157"/>
      <c r="R1165" s="158"/>
      <c r="S1165" s="158"/>
      <c r="T1165" s="158"/>
      <c r="U1165" s="158"/>
      <c r="V1165" s="158"/>
      <c r="W1165" s="158"/>
      <c r="X1165" s="158"/>
      <c r="Y1165" s="158"/>
      <c r="Z1165" s="147"/>
      <c r="AA1165" s="147"/>
      <c r="AB1165" s="147"/>
      <c r="AC1165" s="147"/>
      <c r="AD1165" s="147"/>
      <c r="AE1165" s="147"/>
      <c r="AF1165" s="147"/>
      <c r="AG1165" s="147" t="s">
        <v>618</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2" x14ac:dyDescent="0.2">
      <c r="A1166" s="154"/>
      <c r="B1166" s="155"/>
      <c r="C1166" s="189" t="s">
        <v>1968</v>
      </c>
      <c r="D1166" s="160"/>
      <c r="E1166" s="161"/>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7"/>
      <c r="AA1166" s="147"/>
      <c r="AB1166" s="147"/>
      <c r="AC1166" s="147"/>
      <c r="AD1166" s="147"/>
      <c r="AE1166" s="147"/>
      <c r="AF1166" s="147"/>
      <c r="AG1166" s="147" t="s">
        <v>288</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3" x14ac:dyDescent="0.2">
      <c r="A1167" s="154"/>
      <c r="B1167" s="155"/>
      <c r="C1167" s="189" t="s">
        <v>1969</v>
      </c>
      <c r="D1167" s="160"/>
      <c r="E1167" s="161">
        <v>1</v>
      </c>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7"/>
      <c r="AA1167" s="147"/>
      <c r="AB1167" s="147"/>
      <c r="AC1167" s="147"/>
      <c r="AD1167" s="147"/>
      <c r="AE1167" s="147"/>
      <c r="AF1167" s="147"/>
      <c r="AG1167" s="147" t="s">
        <v>288</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3" x14ac:dyDescent="0.2">
      <c r="A1168" s="154"/>
      <c r="B1168" s="155"/>
      <c r="C1168" s="189" t="s">
        <v>1970</v>
      </c>
      <c r="D1168" s="160"/>
      <c r="E1168" s="161">
        <v>1</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7"/>
      <c r="AA1168" s="147"/>
      <c r="AB1168" s="147"/>
      <c r="AC1168" s="147"/>
      <c r="AD1168" s="147"/>
      <c r="AE1168" s="147"/>
      <c r="AF1168" s="147"/>
      <c r="AG1168" s="147" t="s">
        <v>288</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3" x14ac:dyDescent="0.2">
      <c r="A1169" s="154"/>
      <c r="B1169" s="155"/>
      <c r="C1169" s="189" t="s">
        <v>1971</v>
      </c>
      <c r="D1169" s="160"/>
      <c r="E1169" s="161">
        <v>1</v>
      </c>
      <c r="F1169" s="158"/>
      <c r="G1169" s="158"/>
      <c r="H1169" s="158"/>
      <c r="I1169" s="158"/>
      <c r="J1169" s="158"/>
      <c r="K1169" s="158"/>
      <c r="L1169" s="158"/>
      <c r="M1169" s="158"/>
      <c r="N1169" s="157"/>
      <c r="O1169" s="157"/>
      <c r="P1169" s="157"/>
      <c r="Q1169" s="157"/>
      <c r="R1169" s="158"/>
      <c r="S1169" s="158"/>
      <c r="T1169" s="158"/>
      <c r="U1169" s="158"/>
      <c r="V1169" s="158"/>
      <c r="W1169" s="158"/>
      <c r="X1169" s="158"/>
      <c r="Y1169" s="158"/>
      <c r="Z1169" s="147"/>
      <c r="AA1169" s="147"/>
      <c r="AB1169" s="147"/>
      <c r="AC1169" s="147"/>
      <c r="AD1169" s="147"/>
      <c r="AE1169" s="147"/>
      <c r="AF1169" s="147"/>
      <c r="AG1169" s="147" t="s">
        <v>288</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3" x14ac:dyDescent="0.2">
      <c r="A1170" s="154"/>
      <c r="B1170" s="155"/>
      <c r="C1170" s="189" t="s">
        <v>1972</v>
      </c>
      <c r="D1170" s="160"/>
      <c r="E1170" s="161">
        <v>1</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58"/>
      <c r="Z1170" s="147"/>
      <c r="AA1170" s="147"/>
      <c r="AB1170" s="147"/>
      <c r="AC1170" s="147"/>
      <c r="AD1170" s="147"/>
      <c r="AE1170" s="147"/>
      <c r="AF1170" s="147"/>
      <c r="AG1170" s="147" t="s">
        <v>288</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3" x14ac:dyDescent="0.2">
      <c r="A1171" s="154"/>
      <c r="B1171" s="155"/>
      <c r="C1171" s="189" t="s">
        <v>1973</v>
      </c>
      <c r="D1171" s="160"/>
      <c r="E1171" s="161">
        <v>1</v>
      </c>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7"/>
      <c r="AA1171" s="147"/>
      <c r="AB1171" s="147"/>
      <c r="AC1171" s="147"/>
      <c r="AD1171" s="147"/>
      <c r="AE1171" s="147"/>
      <c r="AF1171" s="147"/>
      <c r="AG1171" s="147" t="s">
        <v>288</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72">
        <v>155</v>
      </c>
      <c r="B1172" s="173" t="s">
        <v>1974</v>
      </c>
      <c r="C1172" s="188" t="s">
        <v>1975</v>
      </c>
      <c r="D1172" s="174" t="s">
        <v>418</v>
      </c>
      <c r="E1172" s="175">
        <v>3</v>
      </c>
      <c r="F1172" s="176"/>
      <c r="G1172" s="177">
        <f>ROUND(E1172*F1172,2)</f>
        <v>0</v>
      </c>
      <c r="H1172" s="176"/>
      <c r="I1172" s="177">
        <f>ROUND(E1172*H1172,2)</f>
        <v>0</v>
      </c>
      <c r="J1172" s="176"/>
      <c r="K1172" s="177">
        <f>ROUND(E1172*J1172,2)</f>
        <v>0</v>
      </c>
      <c r="L1172" s="177">
        <v>21</v>
      </c>
      <c r="M1172" s="177">
        <f>G1172*(1+L1172/100)</f>
        <v>0</v>
      </c>
      <c r="N1172" s="175">
        <v>0.49075000000000002</v>
      </c>
      <c r="O1172" s="175">
        <f>ROUND(E1172*N1172,2)</f>
        <v>1.47</v>
      </c>
      <c r="P1172" s="175">
        <v>0</v>
      </c>
      <c r="Q1172" s="175">
        <f>ROUND(E1172*P1172,2)</f>
        <v>0</v>
      </c>
      <c r="R1172" s="177" t="s">
        <v>1012</v>
      </c>
      <c r="S1172" s="177" t="s">
        <v>281</v>
      </c>
      <c r="T1172" s="178" t="s">
        <v>281</v>
      </c>
      <c r="U1172" s="158">
        <v>8.82</v>
      </c>
      <c r="V1172" s="158">
        <f>ROUND(E1172*U1172,2)</f>
        <v>26.46</v>
      </c>
      <c r="W1172" s="158"/>
      <c r="X1172" s="158" t="s">
        <v>282</v>
      </c>
      <c r="Y1172" s="158" t="s">
        <v>283</v>
      </c>
      <c r="Z1172" s="147"/>
      <c r="AA1172" s="147"/>
      <c r="AB1172" s="147"/>
      <c r="AC1172" s="147"/>
      <c r="AD1172" s="147"/>
      <c r="AE1172" s="147"/>
      <c r="AF1172" s="147"/>
      <c r="AG1172" s="147" t="s">
        <v>284</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ht="22.5" outlineLevel="2" x14ac:dyDescent="0.2">
      <c r="A1173" s="154"/>
      <c r="B1173" s="155"/>
      <c r="C1173" s="259" t="s">
        <v>1976</v>
      </c>
      <c r="D1173" s="260"/>
      <c r="E1173" s="260"/>
      <c r="F1173" s="260"/>
      <c r="G1173" s="260"/>
      <c r="H1173" s="158"/>
      <c r="I1173" s="158"/>
      <c r="J1173" s="158"/>
      <c r="K1173" s="158"/>
      <c r="L1173" s="158"/>
      <c r="M1173" s="158"/>
      <c r="N1173" s="157"/>
      <c r="O1173" s="157"/>
      <c r="P1173" s="157"/>
      <c r="Q1173" s="157"/>
      <c r="R1173" s="158"/>
      <c r="S1173" s="158"/>
      <c r="T1173" s="158"/>
      <c r="U1173" s="158"/>
      <c r="V1173" s="158"/>
      <c r="W1173" s="158"/>
      <c r="X1173" s="158"/>
      <c r="Y1173" s="158"/>
      <c r="Z1173" s="147"/>
      <c r="AA1173" s="147"/>
      <c r="AB1173" s="147"/>
      <c r="AC1173" s="147"/>
      <c r="AD1173" s="147"/>
      <c r="AE1173" s="147"/>
      <c r="AF1173" s="147"/>
      <c r="AG1173" s="147" t="s">
        <v>286</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79" t="str">
        <f>C1173</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173" s="147"/>
      <c r="BC1173" s="147"/>
      <c r="BD1173" s="147"/>
      <c r="BE1173" s="147"/>
      <c r="BF1173" s="147"/>
      <c r="BG1173" s="147"/>
      <c r="BH1173" s="147"/>
    </row>
    <row r="1174" spans="1:60" outlineLevel="2" x14ac:dyDescent="0.2">
      <c r="A1174" s="154"/>
      <c r="B1174" s="155"/>
      <c r="C1174" s="189" t="s">
        <v>1977</v>
      </c>
      <c r="D1174" s="160"/>
      <c r="E1174" s="161"/>
      <c r="F1174" s="158"/>
      <c r="G1174" s="158"/>
      <c r="H1174" s="158"/>
      <c r="I1174" s="158"/>
      <c r="J1174" s="158"/>
      <c r="K1174" s="158"/>
      <c r="L1174" s="158"/>
      <c r="M1174" s="158"/>
      <c r="N1174" s="157"/>
      <c r="O1174" s="157"/>
      <c r="P1174" s="157"/>
      <c r="Q1174" s="157"/>
      <c r="R1174" s="158"/>
      <c r="S1174" s="158"/>
      <c r="T1174" s="158"/>
      <c r="U1174" s="158"/>
      <c r="V1174" s="158"/>
      <c r="W1174" s="158"/>
      <c r="X1174" s="158"/>
      <c r="Y1174" s="158"/>
      <c r="Z1174" s="147"/>
      <c r="AA1174" s="147"/>
      <c r="AB1174" s="147"/>
      <c r="AC1174" s="147"/>
      <c r="AD1174" s="147"/>
      <c r="AE1174" s="147"/>
      <c r="AF1174" s="147"/>
      <c r="AG1174" s="147" t="s">
        <v>288</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3" x14ac:dyDescent="0.2">
      <c r="A1175" s="154"/>
      <c r="B1175" s="155"/>
      <c r="C1175" s="189" t="s">
        <v>1978</v>
      </c>
      <c r="D1175" s="160"/>
      <c r="E1175" s="161">
        <v>1</v>
      </c>
      <c r="F1175" s="158"/>
      <c r="G1175" s="158"/>
      <c r="H1175" s="158"/>
      <c r="I1175" s="158"/>
      <c r="J1175" s="158"/>
      <c r="K1175" s="158"/>
      <c r="L1175" s="158"/>
      <c r="M1175" s="158"/>
      <c r="N1175" s="157"/>
      <c r="O1175" s="157"/>
      <c r="P1175" s="157"/>
      <c r="Q1175" s="157"/>
      <c r="R1175" s="158"/>
      <c r="S1175" s="158"/>
      <c r="T1175" s="158"/>
      <c r="U1175" s="158"/>
      <c r="V1175" s="158"/>
      <c r="W1175" s="158"/>
      <c r="X1175" s="158"/>
      <c r="Y1175" s="158"/>
      <c r="Z1175" s="147"/>
      <c r="AA1175" s="147"/>
      <c r="AB1175" s="147"/>
      <c r="AC1175" s="147"/>
      <c r="AD1175" s="147"/>
      <c r="AE1175" s="147"/>
      <c r="AF1175" s="147"/>
      <c r="AG1175" s="147" t="s">
        <v>288</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3" x14ac:dyDescent="0.2">
      <c r="A1176" s="154"/>
      <c r="B1176" s="155"/>
      <c r="C1176" s="189" t="s">
        <v>1979</v>
      </c>
      <c r="D1176" s="160"/>
      <c r="E1176" s="161">
        <v>1</v>
      </c>
      <c r="F1176" s="158"/>
      <c r="G1176" s="158"/>
      <c r="H1176" s="158"/>
      <c r="I1176" s="158"/>
      <c r="J1176" s="158"/>
      <c r="K1176" s="158"/>
      <c r="L1176" s="158"/>
      <c r="M1176" s="158"/>
      <c r="N1176" s="157"/>
      <c r="O1176" s="157"/>
      <c r="P1176" s="157"/>
      <c r="Q1176" s="157"/>
      <c r="R1176" s="158"/>
      <c r="S1176" s="158"/>
      <c r="T1176" s="158"/>
      <c r="U1176" s="158"/>
      <c r="V1176" s="158"/>
      <c r="W1176" s="158"/>
      <c r="X1176" s="158"/>
      <c r="Y1176" s="158"/>
      <c r="Z1176" s="147"/>
      <c r="AA1176" s="147"/>
      <c r="AB1176" s="147"/>
      <c r="AC1176" s="147"/>
      <c r="AD1176" s="147"/>
      <c r="AE1176" s="147"/>
      <c r="AF1176" s="147"/>
      <c r="AG1176" s="147" t="s">
        <v>288</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3" x14ac:dyDescent="0.2">
      <c r="A1177" s="154"/>
      <c r="B1177" s="155"/>
      <c r="C1177" s="189" t="s">
        <v>1980</v>
      </c>
      <c r="D1177" s="160"/>
      <c r="E1177" s="161">
        <v>1</v>
      </c>
      <c r="F1177" s="158"/>
      <c r="G1177" s="158"/>
      <c r="H1177" s="158"/>
      <c r="I1177" s="158"/>
      <c r="J1177" s="158"/>
      <c r="K1177" s="158"/>
      <c r="L1177" s="158"/>
      <c r="M1177" s="158"/>
      <c r="N1177" s="157"/>
      <c r="O1177" s="157"/>
      <c r="P1177" s="157"/>
      <c r="Q1177" s="157"/>
      <c r="R1177" s="158"/>
      <c r="S1177" s="158"/>
      <c r="T1177" s="158"/>
      <c r="U1177" s="158"/>
      <c r="V1177" s="158"/>
      <c r="W1177" s="158"/>
      <c r="X1177" s="158"/>
      <c r="Y1177" s="158"/>
      <c r="Z1177" s="147"/>
      <c r="AA1177" s="147"/>
      <c r="AB1177" s="147"/>
      <c r="AC1177" s="147"/>
      <c r="AD1177" s="147"/>
      <c r="AE1177" s="147"/>
      <c r="AF1177" s="147"/>
      <c r="AG1177" s="147" t="s">
        <v>288</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72">
        <v>156</v>
      </c>
      <c r="B1178" s="173" t="s">
        <v>1981</v>
      </c>
      <c r="C1178" s="188" t="s">
        <v>1982</v>
      </c>
      <c r="D1178" s="174" t="s">
        <v>418</v>
      </c>
      <c r="E1178" s="175">
        <v>3</v>
      </c>
      <c r="F1178" s="176"/>
      <c r="G1178" s="177">
        <f>ROUND(E1178*F1178,2)</f>
        <v>0</v>
      </c>
      <c r="H1178" s="176"/>
      <c r="I1178" s="177">
        <f>ROUND(E1178*H1178,2)</f>
        <v>0</v>
      </c>
      <c r="J1178" s="176"/>
      <c r="K1178" s="177">
        <f>ROUND(E1178*J1178,2)</f>
        <v>0</v>
      </c>
      <c r="L1178" s="177">
        <v>21</v>
      </c>
      <c r="M1178" s="177">
        <f>G1178*(1+L1178/100)</f>
        <v>0</v>
      </c>
      <c r="N1178" s="175">
        <v>0</v>
      </c>
      <c r="O1178" s="175">
        <f>ROUND(E1178*N1178,2)</f>
        <v>0</v>
      </c>
      <c r="P1178" s="175">
        <v>0</v>
      </c>
      <c r="Q1178" s="175">
        <f>ROUND(E1178*P1178,2)</f>
        <v>0</v>
      </c>
      <c r="R1178" s="177" t="s">
        <v>1203</v>
      </c>
      <c r="S1178" s="177" t="s">
        <v>281</v>
      </c>
      <c r="T1178" s="178" t="s">
        <v>281</v>
      </c>
      <c r="U1178" s="158">
        <v>0</v>
      </c>
      <c r="V1178" s="158">
        <f>ROUND(E1178*U1178,2)</f>
        <v>0</v>
      </c>
      <c r="W1178" s="158"/>
      <c r="X1178" s="158" t="s">
        <v>1204</v>
      </c>
      <c r="Y1178" s="158" t="s">
        <v>283</v>
      </c>
      <c r="Z1178" s="147"/>
      <c r="AA1178" s="147"/>
      <c r="AB1178" s="147"/>
      <c r="AC1178" s="147"/>
      <c r="AD1178" s="147"/>
      <c r="AE1178" s="147"/>
      <c r="AF1178" s="147"/>
      <c r="AG1178" s="147" t="s">
        <v>1205</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2" x14ac:dyDescent="0.2">
      <c r="A1179" s="154"/>
      <c r="B1179" s="155"/>
      <c r="C1179" s="189" t="s">
        <v>1983</v>
      </c>
      <c r="D1179" s="160"/>
      <c r="E1179" s="161"/>
      <c r="F1179" s="158"/>
      <c r="G1179" s="158"/>
      <c r="H1179" s="158"/>
      <c r="I1179" s="158"/>
      <c r="J1179" s="158"/>
      <c r="K1179" s="158"/>
      <c r="L1179" s="158"/>
      <c r="M1179" s="158"/>
      <c r="N1179" s="157"/>
      <c r="O1179" s="157"/>
      <c r="P1179" s="157"/>
      <c r="Q1179" s="157"/>
      <c r="R1179" s="158"/>
      <c r="S1179" s="158"/>
      <c r="T1179" s="158"/>
      <c r="U1179" s="158"/>
      <c r="V1179" s="158"/>
      <c r="W1179" s="158"/>
      <c r="X1179" s="158"/>
      <c r="Y1179" s="158"/>
      <c r="Z1179" s="147"/>
      <c r="AA1179" s="147"/>
      <c r="AB1179" s="147"/>
      <c r="AC1179" s="147"/>
      <c r="AD1179" s="147"/>
      <c r="AE1179" s="147"/>
      <c r="AF1179" s="147"/>
      <c r="AG1179" s="147" t="s">
        <v>288</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3" x14ac:dyDescent="0.2">
      <c r="A1180" s="154"/>
      <c r="B1180" s="155"/>
      <c r="C1180" s="189" t="s">
        <v>1984</v>
      </c>
      <c r="D1180" s="160"/>
      <c r="E1180" s="161">
        <v>3</v>
      </c>
      <c r="F1180" s="158"/>
      <c r="G1180" s="158"/>
      <c r="H1180" s="158"/>
      <c r="I1180" s="158"/>
      <c r="J1180" s="158"/>
      <c r="K1180" s="158"/>
      <c r="L1180" s="158"/>
      <c r="M1180" s="158"/>
      <c r="N1180" s="157"/>
      <c r="O1180" s="157"/>
      <c r="P1180" s="157"/>
      <c r="Q1180" s="157"/>
      <c r="R1180" s="158"/>
      <c r="S1180" s="158"/>
      <c r="T1180" s="158"/>
      <c r="U1180" s="158"/>
      <c r="V1180" s="158"/>
      <c r="W1180" s="158"/>
      <c r="X1180" s="158"/>
      <c r="Y1180" s="158"/>
      <c r="Z1180" s="147"/>
      <c r="AA1180" s="147"/>
      <c r="AB1180" s="147"/>
      <c r="AC1180" s="147"/>
      <c r="AD1180" s="147"/>
      <c r="AE1180" s="147"/>
      <c r="AF1180" s="147"/>
      <c r="AG1180" s="147" t="s">
        <v>288</v>
      </c>
      <c r="AH1180" s="147">
        <v>5</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ht="22.5" outlineLevel="1" x14ac:dyDescent="0.2">
      <c r="A1181" s="172">
        <v>157</v>
      </c>
      <c r="B1181" s="173" t="s">
        <v>1985</v>
      </c>
      <c r="C1181" s="188" t="s">
        <v>1986</v>
      </c>
      <c r="D1181" s="174" t="s">
        <v>418</v>
      </c>
      <c r="E1181" s="175">
        <v>1</v>
      </c>
      <c r="F1181" s="176"/>
      <c r="G1181" s="177">
        <f>ROUND(E1181*F1181,2)</f>
        <v>0</v>
      </c>
      <c r="H1181" s="176"/>
      <c r="I1181" s="177">
        <f>ROUND(E1181*H1181,2)</f>
        <v>0</v>
      </c>
      <c r="J1181" s="176"/>
      <c r="K1181" s="177">
        <f>ROUND(E1181*J1181,2)</f>
        <v>0</v>
      </c>
      <c r="L1181" s="177">
        <v>21</v>
      </c>
      <c r="M1181" s="177">
        <f>G1181*(1+L1181/100)</f>
        <v>0</v>
      </c>
      <c r="N1181" s="175">
        <v>1.056E-2</v>
      </c>
      <c r="O1181" s="175">
        <f>ROUND(E1181*N1181,2)</f>
        <v>0.01</v>
      </c>
      <c r="P1181" s="175">
        <v>0</v>
      </c>
      <c r="Q1181" s="175">
        <f>ROUND(E1181*P1181,2)</f>
        <v>0</v>
      </c>
      <c r="R1181" s="177" t="s">
        <v>1203</v>
      </c>
      <c r="S1181" s="177" t="s">
        <v>281</v>
      </c>
      <c r="T1181" s="178" t="s">
        <v>281</v>
      </c>
      <c r="U1181" s="158">
        <v>0</v>
      </c>
      <c r="V1181" s="158">
        <f>ROUND(E1181*U1181,2)</f>
        <v>0</v>
      </c>
      <c r="W1181" s="158"/>
      <c r="X1181" s="158" t="s">
        <v>1204</v>
      </c>
      <c r="Y1181" s="158" t="s">
        <v>283</v>
      </c>
      <c r="Z1181" s="147"/>
      <c r="AA1181" s="147"/>
      <c r="AB1181" s="147"/>
      <c r="AC1181" s="147"/>
      <c r="AD1181" s="147"/>
      <c r="AE1181" s="147"/>
      <c r="AF1181" s="147"/>
      <c r="AG1181" s="147" t="s">
        <v>1205</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2" x14ac:dyDescent="0.2">
      <c r="A1182" s="154"/>
      <c r="B1182" s="155"/>
      <c r="C1182" s="189" t="s">
        <v>1987</v>
      </c>
      <c r="D1182" s="160"/>
      <c r="E1182" s="161"/>
      <c r="F1182" s="158"/>
      <c r="G1182" s="158"/>
      <c r="H1182" s="158"/>
      <c r="I1182" s="158"/>
      <c r="J1182" s="158"/>
      <c r="K1182" s="158"/>
      <c r="L1182" s="158"/>
      <c r="M1182" s="158"/>
      <c r="N1182" s="157"/>
      <c r="O1182" s="157"/>
      <c r="P1182" s="157"/>
      <c r="Q1182" s="157"/>
      <c r="R1182" s="158"/>
      <c r="S1182" s="158"/>
      <c r="T1182" s="158"/>
      <c r="U1182" s="158"/>
      <c r="V1182" s="158"/>
      <c r="W1182" s="158"/>
      <c r="X1182" s="158"/>
      <c r="Y1182" s="158"/>
      <c r="Z1182" s="147"/>
      <c r="AA1182" s="147"/>
      <c r="AB1182" s="147"/>
      <c r="AC1182" s="147"/>
      <c r="AD1182" s="147"/>
      <c r="AE1182" s="147"/>
      <c r="AF1182" s="147"/>
      <c r="AG1182" s="147" t="s">
        <v>288</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3" x14ac:dyDescent="0.2">
      <c r="A1183" s="154"/>
      <c r="B1183" s="155"/>
      <c r="C1183" s="189" t="s">
        <v>1969</v>
      </c>
      <c r="D1183" s="160"/>
      <c r="E1183" s="161">
        <v>1</v>
      </c>
      <c r="F1183" s="158"/>
      <c r="G1183" s="158"/>
      <c r="H1183" s="158"/>
      <c r="I1183" s="158"/>
      <c r="J1183" s="158"/>
      <c r="K1183" s="158"/>
      <c r="L1183" s="158"/>
      <c r="M1183" s="158"/>
      <c r="N1183" s="157"/>
      <c r="O1183" s="157"/>
      <c r="P1183" s="157"/>
      <c r="Q1183" s="157"/>
      <c r="R1183" s="158"/>
      <c r="S1183" s="158"/>
      <c r="T1183" s="158"/>
      <c r="U1183" s="158"/>
      <c r="V1183" s="158"/>
      <c r="W1183" s="158"/>
      <c r="X1183" s="158"/>
      <c r="Y1183" s="158"/>
      <c r="Z1183" s="147"/>
      <c r="AA1183" s="147"/>
      <c r="AB1183" s="147"/>
      <c r="AC1183" s="147"/>
      <c r="AD1183" s="147"/>
      <c r="AE1183" s="147"/>
      <c r="AF1183" s="147"/>
      <c r="AG1183" s="147" t="s">
        <v>288</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ht="22.5" outlineLevel="1" x14ac:dyDescent="0.2">
      <c r="A1184" s="172">
        <v>158</v>
      </c>
      <c r="B1184" s="173" t="s">
        <v>1988</v>
      </c>
      <c r="C1184" s="188" t="s">
        <v>1989</v>
      </c>
      <c r="D1184" s="174" t="s">
        <v>418</v>
      </c>
      <c r="E1184" s="175">
        <v>1</v>
      </c>
      <c r="F1184" s="176"/>
      <c r="G1184" s="177">
        <f>ROUND(E1184*F1184,2)</f>
        <v>0</v>
      </c>
      <c r="H1184" s="176"/>
      <c r="I1184" s="177">
        <f>ROUND(E1184*H1184,2)</f>
        <v>0</v>
      </c>
      <c r="J1184" s="176"/>
      <c r="K1184" s="177">
        <f>ROUND(E1184*J1184,2)</f>
        <v>0</v>
      </c>
      <c r="L1184" s="177">
        <v>21</v>
      </c>
      <c r="M1184" s="177">
        <f>G1184*(1+L1184/100)</f>
        <v>0</v>
      </c>
      <c r="N1184" s="175">
        <v>1.081E-2</v>
      </c>
      <c r="O1184" s="175">
        <f>ROUND(E1184*N1184,2)</f>
        <v>0.01</v>
      </c>
      <c r="P1184" s="175">
        <v>0</v>
      </c>
      <c r="Q1184" s="175">
        <f>ROUND(E1184*P1184,2)</f>
        <v>0</v>
      </c>
      <c r="R1184" s="177" t="s">
        <v>1203</v>
      </c>
      <c r="S1184" s="177" t="s">
        <v>281</v>
      </c>
      <c r="T1184" s="178" t="s">
        <v>281</v>
      </c>
      <c r="U1184" s="158">
        <v>0</v>
      </c>
      <c r="V1184" s="158">
        <f>ROUND(E1184*U1184,2)</f>
        <v>0</v>
      </c>
      <c r="W1184" s="158"/>
      <c r="X1184" s="158" t="s">
        <v>1204</v>
      </c>
      <c r="Y1184" s="158" t="s">
        <v>283</v>
      </c>
      <c r="Z1184" s="147"/>
      <c r="AA1184" s="147"/>
      <c r="AB1184" s="147"/>
      <c r="AC1184" s="147"/>
      <c r="AD1184" s="147"/>
      <c r="AE1184" s="147"/>
      <c r="AF1184" s="147"/>
      <c r="AG1184" s="147" t="s">
        <v>1205</v>
      </c>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2" x14ac:dyDescent="0.2">
      <c r="A1185" s="154"/>
      <c r="B1185" s="155"/>
      <c r="C1185" s="189" t="s">
        <v>1990</v>
      </c>
      <c r="D1185" s="160"/>
      <c r="E1185" s="161"/>
      <c r="F1185" s="158"/>
      <c r="G1185" s="158"/>
      <c r="H1185" s="158"/>
      <c r="I1185" s="158"/>
      <c r="J1185" s="158"/>
      <c r="K1185" s="158"/>
      <c r="L1185" s="158"/>
      <c r="M1185" s="158"/>
      <c r="N1185" s="157"/>
      <c r="O1185" s="157"/>
      <c r="P1185" s="157"/>
      <c r="Q1185" s="157"/>
      <c r="R1185" s="158"/>
      <c r="S1185" s="158"/>
      <c r="T1185" s="158"/>
      <c r="U1185" s="158"/>
      <c r="V1185" s="158"/>
      <c r="W1185" s="158"/>
      <c r="X1185" s="158"/>
      <c r="Y1185" s="158"/>
      <c r="Z1185" s="147"/>
      <c r="AA1185" s="147"/>
      <c r="AB1185" s="147"/>
      <c r="AC1185" s="147"/>
      <c r="AD1185" s="147"/>
      <c r="AE1185" s="147"/>
      <c r="AF1185" s="147"/>
      <c r="AG1185" s="147" t="s">
        <v>288</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3" x14ac:dyDescent="0.2">
      <c r="A1186" s="154"/>
      <c r="B1186" s="155"/>
      <c r="C1186" s="189" t="s">
        <v>1978</v>
      </c>
      <c r="D1186" s="160"/>
      <c r="E1186" s="161">
        <v>1</v>
      </c>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7"/>
      <c r="AA1186" s="147"/>
      <c r="AB1186" s="147"/>
      <c r="AC1186" s="147"/>
      <c r="AD1186" s="147"/>
      <c r="AE1186" s="147"/>
      <c r="AF1186" s="147"/>
      <c r="AG1186" s="147" t="s">
        <v>288</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ht="22.5" outlineLevel="1" x14ac:dyDescent="0.2">
      <c r="A1187" s="172">
        <v>159</v>
      </c>
      <c r="B1187" s="173" t="s">
        <v>1991</v>
      </c>
      <c r="C1187" s="188" t="s">
        <v>1992</v>
      </c>
      <c r="D1187" s="174" t="s">
        <v>418</v>
      </c>
      <c r="E1187" s="175">
        <v>4</v>
      </c>
      <c r="F1187" s="176"/>
      <c r="G1187" s="177">
        <f>ROUND(E1187*F1187,2)</f>
        <v>0</v>
      </c>
      <c r="H1187" s="176"/>
      <c r="I1187" s="177">
        <f>ROUND(E1187*H1187,2)</f>
        <v>0</v>
      </c>
      <c r="J1187" s="176"/>
      <c r="K1187" s="177">
        <f>ROUND(E1187*J1187,2)</f>
        <v>0</v>
      </c>
      <c r="L1187" s="177">
        <v>21</v>
      </c>
      <c r="M1187" s="177">
        <f>G1187*(1+L1187/100)</f>
        <v>0</v>
      </c>
      <c r="N1187" s="175">
        <v>1.474E-2</v>
      </c>
      <c r="O1187" s="175">
        <f>ROUND(E1187*N1187,2)</f>
        <v>0.06</v>
      </c>
      <c r="P1187" s="175">
        <v>0</v>
      </c>
      <c r="Q1187" s="175">
        <f>ROUND(E1187*P1187,2)</f>
        <v>0</v>
      </c>
      <c r="R1187" s="177" t="s">
        <v>1203</v>
      </c>
      <c r="S1187" s="177" t="s">
        <v>281</v>
      </c>
      <c r="T1187" s="178" t="s">
        <v>281</v>
      </c>
      <c r="U1187" s="158">
        <v>0</v>
      </c>
      <c r="V1187" s="158">
        <f>ROUND(E1187*U1187,2)</f>
        <v>0</v>
      </c>
      <c r="W1187" s="158"/>
      <c r="X1187" s="158" t="s">
        <v>1204</v>
      </c>
      <c r="Y1187" s="158" t="s">
        <v>283</v>
      </c>
      <c r="Z1187" s="147"/>
      <c r="AA1187" s="147"/>
      <c r="AB1187" s="147"/>
      <c r="AC1187" s="147"/>
      <c r="AD1187" s="147"/>
      <c r="AE1187" s="147"/>
      <c r="AF1187" s="147"/>
      <c r="AG1187" s="147" t="s">
        <v>1205</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2" x14ac:dyDescent="0.2">
      <c r="A1188" s="154"/>
      <c r="B1188" s="155"/>
      <c r="C1188" s="189" t="s">
        <v>1987</v>
      </c>
      <c r="D1188" s="160"/>
      <c r="E1188" s="161"/>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7"/>
      <c r="AA1188" s="147"/>
      <c r="AB1188" s="147"/>
      <c r="AC1188" s="147"/>
      <c r="AD1188" s="147"/>
      <c r="AE1188" s="147"/>
      <c r="AF1188" s="147"/>
      <c r="AG1188" s="147" t="s">
        <v>288</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3" x14ac:dyDescent="0.2">
      <c r="A1189" s="154"/>
      <c r="B1189" s="155"/>
      <c r="C1189" s="189" t="s">
        <v>1970</v>
      </c>
      <c r="D1189" s="160"/>
      <c r="E1189" s="161">
        <v>1</v>
      </c>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7"/>
      <c r="AA1189" s="147"/>
      <c r="AB1189" s="147"/>
      <c r="AC1189" s="147"/>
      <c r="AD1189" s="147"/>
      <c r="AE1189" s="147"/>
      <c r="AF1189" s="147"/>
      <c r="AG1189" s="147" t="s">
        <v>288</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3" x14ac:dyDescent="0.2">
      <c r="A1190" s="154"/>
      <c r="B1190" s="155"/>
      <c r="C1190" s="189" t="s">
        <v>1971</v>
      </c>
      <c r="D1190" s="160"/>
      <c r="E1190" s="161">
        <v>1</v>
      </c>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7"/>
      <c r="AA1190" s="147"/>
      <c r="AB1190" s="147"/>
      <c r="AC1190" s="147"/>
      <c r="AD1190" s="147"/>
      <c r="AE1190" s="147"/>
      <c r="AF1190" s="147"/>
      <c r="AG1190" s="147" t="s">
        <v>288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3" x14ac:dyDescent="0.2">
      <c r="A1191" s="154"/>
      <c r="B1191" s="155"/>
      <c r="C1191" s="189" t="s">
        <v>1972</v>
      </c>
      <c r="D1191" s="160"/>
      <c r="E1191" s="161">
        <v>1</v>
      </c>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7"/>
      <c r="AA1191" s="147"/>
      <c r="AB1191" s="147"/>
      <c r="AC1191" s="147"/>
      <c r="AD1191" s="147"/>
      <c r="AE1191" s="147"/>
      <c r="AF1191" s="147"/>
      <c r="AG1191" s="147" t="s">
        <v>288</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3" x14ac:dyDescent="0.2">
      <c r="A1192" s="154"/>
      <c r="B1192" s="155"/>
      <c r="C1192" s="189" t="s">
        <v>1973</v>
      </c>
      <c r="D1192" s="160"/>
      <c r="E1192" s="161">
        <v>1</v>
      </c>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7"/>
      <c r="AA1192" s="147"/>
      <c r="AB1192" s="147"/>
      <c r="AC1192" s="147"/>
      <c r="AD1192" s="147"/>
      <c r="AE1192" s="147"/>
      <c r="AF1192" s="147"/>
      <c r="AG1192" s="147" t="s">
        <v>288</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ht="22.5" outlineLevel="1" x14ac:dyDescent="0.2">
      <c r="A1193" s="172">
        <v>160</v>
      </c>
      <c r="B1193" s="173" t="s">
        <v>1993</v>
      </c>
      <c r="C1193" s="188" t="s">
        <v>1994</v>
      </c>
      <c r="D1193" s="174" t="s">
        <v>418</v>
      </c>
      <c r="E1193" s="175">
        <v>2</v>
      </c>
      <c r="F1193" s="176"/>
      <c r="G1193" s="177">
        <f>ROUND(E1193*F1193,2)</f>
        <v>0</v>
      </c>
      <c r="H1193" s="176"/>
      <c r="I1193" s="177">
        <f>ROUND(E1193*H1193,2)</f>
        <v>0</v>
      </c>
      <c r="J1193" s="176"/>
      <c r="K1193" s="177">
        <f>ROUND(E1193*J1193,2)</f>
        <v>0</v>
      </c>
      <c r="L1193" s="177">
        <v>21</v>
      </c>
      <c r="M1193" s="177">
        <f>G1193*(1+L1193/100)</f>
        <v>0</v>
      </c>
      <c r="N1193" s="175">
        <v>1.508E-2</v>
      </c>
      <c r="O1193" s="175">
        <f>ROUND(E1193*N1193,2)</f>
        <v>0.03</v>
      </c>
      <c r="P1193" s="175">
        <v>0</v>
      </c>
      <c r="Q1193" s="175">
        <f>ROUND(E1193*P1193,2)</f>
        <v>0</v>
      </c>
      <c r="R1193" s="177" t="s">
        <v>1203</v>
      </c>
      <c r="S1193" s="177" t="s">
        <v>281</v>
      </c>
      <c r="T1193" s="178" t="s">
        <v>281</v>
      </c>
      <c r="U1193" s="158">
        <v>0</v>
      </c>
      <c r="V1193" s="158">
        <f>ROUND(E1193*U1193,2)</f>
        <v>0</v>
      </c>
      <c r="W1193" s="158"/>
      <c r="X1193" s="158" t="s">
        <v>1204</v>
      </c>
      <c r="Y1193" s="158" t="s">
        <v>283</v>
      </c>
      <c r="Z1193" s="147"/>
      <c r="AA1193" s="147"/>
      <c r="AB1193" s="147"/>
      <c r="AC1193" s="147"/>
      <c r="AD1193" s="147"/>
      <c r="AE1193" s="147"/>
      <c r="AF1193" s="147"/>
      <c r="AG1193" s="147" t="s">
        <v>1205</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2" x14ac:dyDescent="0.2">
      <c r="A1194" s="154"/>
      <c r="B1194" s="155"/>
      <c r="C1194" s="189" t="s">
        <v>1987</v>
      </c>
      <c r="D1194" s="160"/>
      <c r="E1194" s="161"/>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7"/>
      <c r="AA1194" s="147"/>
      <c r="AB1194" s="147"/>
      <c r="AC1194" s="147"/>
      <c r="AD1194" s="147"/>
      <c r="AE1194" s="147"/>
      <c r="AF1194" s="147"/>
      <c r="AG1194" s="147" t="s">
        <v>288</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3" x14ac:dyDescent="0.2">
      <c r="A1195" s="154"/>
      <c r="B1195" s="155"/>
      <c r="C1195" s="189" t="s">
        <v>1979</v>
      </c>
      <c r="D1195" s="160"/>
      <c r="E1195" s="161">
        <v>1</v>
      </c>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7"/>
      <c r="AA1195" s="147"/>
      <c r="AB1195" s="147"/>
      <c r="AC1195" s="147"/>
      <c r="AD1195" s="147"/>
      <c r="AE1195" s="147"/>
      <c r="AF1195" s="147"/>
      <c r="AG1195" s="147" t="s">
        <v>288</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3" x14ac:dyDescent="0.2">
      <c r="A1196" s="154"/>
      <c r="B1196" s="155"/>
      <c r="C1196" s="189" t="s">
        <v>1980</v>
      </c>
      <c r="D1196" s="160"/>
      <c r="E1196" s="161">
        <v>1</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7"/>
      <c r="AA1196" s="147"/>
      <c r="AB1196" s="147"/>
      <c r="AC1196" s="147"/>
      <c r="AD1196" s="147"/>
      <c r="AE1196" s="147"/>
      <c r="AF1196" s="147"/>
      <c r="AG1196" s="147" t="s">
        <v>288</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72">
        <v>161</v>
      </c>
      <c r="B1197" s="173" t="s">
        <v>1995</v>
      </c>
      <c r="C1197" s="188" t="s">
        <v>1996</v>
      </c>
      <c r="D1197" s="174" t="s">
        <v>418</v>
      </c>
      <c r="E1197" s="175">
        <v>4</v>
      </c>
      <c r="F1197" s="176"/>
      <c r="G1197" s="177">
        <f>ROUND(E1197*F1197,2)</f>
        <v>0</v>
      </c>
      <c r="H1197" s="176"/>
      <c r="I1197" s="177">
        <f>ROUND(E1197*H1197,2)</f>
        <v>0</v>
      </c>
      <c r="J1197" s="176"/>
      <c r="K1197" s="177">
        <f>ROUND(E1197*J1197,2)</f>
        <v>0</v>
      </c>
      <c r="L1197" s="177">
        <v>21</v>
      </c>
      <c r="M1197" s="177">
        <f>G1197*(1+L1197/100)</f>
        <v>0</v>
      </c>
      <c r="N1197" s="175">
        <v>0</v>
      </c>
      <c r="O1197" s="175">
        <f>ROUND(E1197*N1197,2)</f>
        <v>0</v>
      </c>
      <c r="P1197" s="175">
        <v>0</v>
      </c>
      <c r="Q1197" s="175">
        <f>ROUND(E1197*P1197,2)</f>
        <v>0</v>
      </c>
      <c r="R1197" s="177"/>
      <c r="S1197" s="177" t="s">
        <v>1263</v>
      </c>
      <c r="T1197" s="178" t="s">
        <v>1264</v>
      </c>
      <c r="U1197" s="158">
        <v>0</v>
      </c>
      <c r="V1197" s="158">
        <f>ROUND(E1197*U1197,2)</f>
        <v>0</v>
      </c>
      <c r="W1197" s="158"/>
      <c r="X1197" s="158" t="s">
        <v>1204</v>
      </c>
      <c r="Y1197" s="158" t="s">
        <v>283</v>
      </c>
      <c r="Z1197" s="147"/>
      <c r="AA1197" s="147"/>
      <c r="AB1197" s="147"/>
      <c r="AC1197" s="147"/>
      <c r="AD1197" s="147"/>
      <c r="AE1197" s="147"/>
      <c r="AF1197" s="147"/>
      <c r="AG1197" s="147" t="s">
        <v>1205</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2" x14ac:dyDescent="0.2">
      <c r="A1198" s="154"/>
      <c r="B1198" s="155"/>
      <c r="C1198" s="189" t="s">
        <v>1997</v>
      </c>
      <c r="D1198" s="160"/>
      <c r="E1198" s="161"/>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7"/>
      <c r="AA1198" s="147"/>
      <c r="AB1198" s="147"/>
      <c r="AC1198" s="147"/>
      <c r="AD1198" s="147"/>
      <c r="AE1198" s="147"/>
      <c r="AF1198" s="147"/>
      <c r="AG1198" s="147" t="s">
        <v>288</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3" x14ac:dyDescent="0.2">
      <c r="A1199" s="154"/>
      <c r="B1199" s="155"/>
      <c r="C1199" s="189" t="s">
        <v>1979</v>
      </c>
      <c r="D1199" s="160"/>
      <c r="E1199" s="161">
        <v>1</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7"/>
      <c r="AA1199" s="147"/>
      <c r="AB1199" s="147"/>
      <c r="AC1199" s="147"/>
      <c r="AD1199" s="147"/>
      <c r="AE1199" s="147"/>
      <c r="AF1199" s="147"/>
      <c r="AG1199" s="147" t="s">
        <v>288</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3" x14ac:dyDescent="0.2">
      <c r="A1200" s="154"/>
      <c r="B1200" s="155"/>
      <c r="C1200" s="189" t="s">
        <v>1980</v>
      </c>
      <c r="D1200" s="160"/>
      <c r="E1200" s="161">
        <v>1</v>
      </c>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7"/>
      <c r="AA1200" s="147"/>
      <c r="AB1200" s="147"/>
      <c r="AC1200" s="147"/>
      <c r="AD1200" s="147"/>
      <c r="AE1200" s="147"/>
      <c r="AF1200" s="147"/>
      <c r="AG1200" s="147" t="s">
        <v>288</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3" x14ac:dyDescent="0.2">
      <c r="A1201" s="154"/>
      <c r="B1201" s="155"/>
      <c r="C1201" s="189" t="s">
        <v>1971</v>
      </c>
      <c r="D1201" s="160"/>
      <c r="E1201" s="161">
        <v>1</v>
      </c>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7"/>
      <c r="AA1201" s="147"/>
      <c r="AB1201" s="147"/>
      <c r="AC1201" s="147"/>
      <c r="AD1201" s="147"/>
      <c r="AE1201" s="147"/>
      <c r="AF1201" s="147"/>
      <c r="AG1201" s="147" t="s">
        <v>288</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3" x14ac:dyDescent="0.2">
      <c r="A1202" s="154"/>
      <c r="B1202" s="155"/>
      <c r="C1202" s="189" t="s">
        <v>1972</v>
      </c>
      <c r="D1202" s="160"/>
      <c r="E1202" s="161">
        <v>1</v>
      </c>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7"/>
      <c r="AA1202" s="147"/>
      <c r="AB1202" s="147"/>
      <c r="AC1202" s="147"/>
      <c r="AD1202" s="147"/>
      <c r="AE1202" s="147"/>
      <c r="AF1202" s="147"/>
      <c r="AG1202" s="147" t="s">
        <v>288</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x14ac:dyDescent="0.2">
      <c r="A1203" s="165" t="s">
        <v>275</v>
      </c>
      <c r="B1203" s="166" t="s">
        <v>176</v>
      </c>
      <c r="C1203" s="187" t="s">
        <v>177</v>
      </c>
      <c r="D1203" s="167"/>
      <c r="E1203" s="168"/>
      <c r="F1203" s="169"/>
      <c r="G1203" s="169">
        <f>SUMIF(AG1204:AG1209,"&lt;&gt;NOR",G1204:G1209)</f>
        <v>0</v>
      </c>
      <c r="H1203" s="169"/>
      <c r="I1203" s="169">
        <f>SUM(I1204:I1209)</f>
        <v>0</v>
      </c>
      <c r="J1203" s="169"/>
      <c r="K1203" s="169">
        <f>SUM(K1204:K1209)</f>
        <v>0</v>
      </c>
      <c r="L1203" s="169"/>
      <c r="M1203" s="169">
        <f>SUM(M1204:M1209)</f>
        <v>0</v>
      </c>
      <c r="N1203" s="168"/>
      <c r="O1203" s="168">
        <f>SUM(O1204:O1209)</f>
        <v>0</v>
      </c>
      <c r="P1203" s="168"/>
      <c r="Q1203" s="168">
        <f>SUM(Q1204:Q1209)</f>
        <v>0</v>
      </c>
      <c r="R1203" s="169"/>
      <c r="S1203" s="169"/>
      <c r="T1203" s="170"/>
      <c r="U1203" s="164"/>
      <c r="V1203" s="164">
        <f>SUM(V1204:V1209)</f>
        <v>270</v>
      </c>
      <c r="W1203" s="164"/>
      <c r="X1203" s="164"/>
      <c r="Y1203" s="164"/>
      <c r="AG1203" t="s">
        <v>276</v>
      </c>
    </row>
    <row r="1204" spans="1:60" outlineLevel="1" x14ac:dyDescent="0.2">
      <c r="A1204" s="172">
        <v>162</v>
      </c>
      <c r="B1204" s="173" t="s">
        <v>1998</v>
      </c>
      <c r="C1204" s="188" t="s">
        <v>1999</v>
      </c>
      <c r="D1204" s="174" t="s">
        <v>372</v>
      </c>
      <c r="E1204" s="175">
        <v>250</v>
      </c>
      <c r="F1204" s="176"/>
      <c r="G1204" s="177">
        <f>ROUND(E1204*F1204,2)</f>
        <v>0</v>
      </c>
      <c r="H1204" s="176"/>
      <c r="I1204" s="177">
        <f>ROUND(E1204*H1204,2)</f>
        <v>0</v>
      </c>
      <c r="J1204" s="176"/>
      <c r="K1204" s="177">
        <f>ROUND(E1204*J1204,2)</f>
        <v>0</v>
      </c>
      <c r="L1204" s="177">
        <v>21</v>
      </c>
      <c r="M1204" s="177">
        <f>G1204*(1+L1204/100)</f>
        <v>0</v>
      </c>
      <c r="N1204" s="175">
        <v>0</v>
      </c>
      <c r="O1204" s="175">
        <f>ROUND(E1204*N1204,2)</f>
        <v>0</v>
      </c>
      <c r="P1204" s="175">
        <v>0</v>
      </c>
      <c r="Q1204" s="175">
        <f>ROUND(E1204*P1204,2)</f>
        <v>0</v>
      </c>
      <c r="R1204" s="177" t="s">
        <v>373</v>
      </c>
      <c r="S1204" s="177" t="s">
        <v>281</v>
      </c>
      <c r="T1204" s="178" t="s">
        <v>281</v>
      </c>
      <c r="U1204" s="158">
        <v>1</v>
      </c>
      <c r="V1204" s="158">
        <f>ROUND(E1204*U1204,2)</f>
        <v>250</v>
      </c>
      <c r="W1204" s="158"/>
      <c r="X1204" s="158" t="s">
        <v>177</v>
      </c>
      <c r="Y1204" s="158" t="s">
        <v>283</v>
      </c>
      <c r="Z1204" s="147"/>
      <c r="AA1204" s="147"/>
      <c r="AB1204" s="147"/>
      <c r="AC1204" s="147"/>
      <c r="AD1204" s="147"/>
      <c r="AE1204" s="147"/>
      <c r="AF1204" s="147"/>
      <c r="AG1204" s="147" t="s">
        <v>374</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2" x14ac:dyDescent="0.2">
      <c r="A1205" s="154"/>
      <c r="B1205" s="155"/>
      <c r="C1205" s="189" t="s">
        <v>2000</v>
      </c>
      <c r="D1205" s="160"/>
      <c r="E1205" s="161"/>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7"/>
      <c r="AA1205" s="147"/>
      <c r="AB1205" s="147"/>
      <c r="AC1205" s="147"/>
      <c r="AD1205" s="147"/>
      <c r="AE1205" s="147"/>
      <c r="AF1205" s="147"/>
      <c r="AG1205" s="147" t="s">
        <v>288</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3" x14ac:dyDescent="0.2">
      <c r="A1206" s="154"/>
      <c r="B1206" s="155"/>
      <c r="C1206" s="189" t="s">
        <v>2001</v>
      </c>
      <c r="D1206" s="160"/>
      <c r="E1206" s="161">
        <v>250</v>
      </c>
      <c r="F1206" s="158"/>
      <c r="G1206" s="158"/>
      <c r="H1206" s="158"/>
      <c r="I1206" s="158"/>
      <c r="J1206" s="158"/>
      <c r="K1206" s="158"/>
      <c r="L1206" s="158"/>
      <c r="M1206" s="158"/>
      <c r="N1206" s="157"/>
      <c r="O1206" s="157"/>
      <c r="P1206" s="157"/>
      <c r="Q1206" s="157"/>
      <c r="R1206" s="158"/>
      <c r="S1206" s="158"/>
      <c r="T1206" s="158"/>
      <c r="U1206" s="158"/>
      <c r="V1206" s="158"/>
      <c r="W1206" s="158"/>
      <c r="X1206" s="158"/>
      <c r="Y1206" s="158"/>
      <c r="Z1206" s="147"/>
      <c r="AA1206" s="147"/>
      <c r="AB1206" s="147"/>
      <c r="AC1206" s="147"/>
      <c r="AD1206" s="147"/>
      <c r="AE1206" s="147"/>
      <c r="AF1206" s="147"/>
      <c r="AG1206" s="147" t="s">
        <v>288</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72">
        <v>163</v>
      </c>
      <c r="B1207" s="173" t="s">
        <v>370</v>
      </c>
      <c r="C1207" s="188" t="s">
        <v>371</v>
      </c>
      <c r="D1207" s="174" t="s">
        <v>372</v>
      </c>
      <c r="E1207" s="175">
        <v>20</v>
      </c>
      <c r="F1207" s="176"/>
      <c r="G1207" s="177">
        <f>ROUND(E1207*F1207,2)</f>
        <v>0</v>
      </c>
      <c r="H1207" s="176"/>
      <c r="I1207" s="177">
        <f>ROUND(E1207*H1207,2)</f>
        <v>0</v>
      </c>
      <c r="J1207" s="176"/>
      <c r="K1207" s="177">
        <f>ROUND(E1207*J1207,2)</f>
        <v>0</v>
      </c>
      <c r="L1207" s="177">
        <v>21</v>
      </c>
      <c r="M1207" s="177">
        <f>G1207*(1+L1207/100)</f>
        <v>0</v>
      </c>
      <c r="N1207" s="175">
        <v>0</v>
      </c>
      <c r="O1207" s="175">
        <f>ROUND(E1207*N1207,2)</f>
        <v>0</v>
      </c>
      <c r="P1207" s="175">
        <v>0</v>
      </c>
      <c r="Q1207" s="175">
        <f>ROUND(E1207*P1207,2)</f>
        <v>0</v>
      </c>
      <c r="R1207" s="177" t="s">
        <v>373</v>
      </c>
      <c r="S1207" s="177" t="s">
        <v>281</v>
      </c>
      <c r="T1207" s="178" t="s">
        <v>281</v>
      </c>
      <c r="U1207" s="158">
        <v>1</v>
      </c>
      <c r="V1207" s="158">
        <f>ROUND(E1207*U1207,2)</f>
        <v>20</v>
      </c>
      <c r="W1207" s="158"/>
      <c r="X1207" s="158" t="s">
        <v>177</v>
      </c>
      <c r="Y1207" s="158" t="s">
        <v>283</v>
      </c>
      <c r="Z1207" s="147"/>
      <c r="AA1207" s="147"/>
      <c r="AB1207" s="147"/>
      <c r="AC1207" s="147"/>
      <c r="AD1207" s="147"/>
      <c r="AE1207" s="147"/>
      <c r="AF1207" s="147"/>
      <c r="AG1207" s="147" t="s">
        <v>374</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2" x14ac:dyDescent="0.2">
      <c r="A1208" s="154"/>
      <c r="B1208" s="155"/>
      <c r="C1208" s="189" t="s">
        <v>2002</v>
      </c>
      <c r="D1208" s="160"/>
      <c r="E1208" s="161"/>
      <c r="F1208" s="158"/>
      <c r="G1208" s="158"/>
      <c r="H1208" s="158"/>
      <c r="I1208" s="158"/>
      <c r="J1208" s="158"/>
      <c r="K1208" s="158"/>
      <c r="L1208" s="158"/>
      <c r="M1208" s="158"/>
      <c r="N1208" s="157"/>
      <c r="O1208" s="157"/>
      <c r="P1208" s="157"/>
      <c r="Q1208" s="157"/>
      <c r="R1208" s="158"/>
      <c r="S1208" s="158"/>
      <c r="T1208" s="158"/>
      <c r="U1208" s="158"/>
      <c r="V1208" s="158"/>
      <c r="W1208" s="158"/>
      <c r="X1208" s="158"/>
      <c r="Y1208" s="158"/>
      <c r="Z1208" s="147"/>
      <c r="AA1208" s="147"/>
      <c r="AB1208" s="147"/>
      <c r="AC1208" s="147"/>
      <c r="AD1208" s="147"/>
      <c r="AE1208" s="147"/>
      <c r="AF1208" s="147"/>
      <c r="AG1208" s="147" t="s">
        <v>288</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3" x14ac:dyDescent="0.2">
      <c r="A1209" s="154"/>
      <c r="B1209" s="155"/>
      <c r="C1209" s="189" t="s">
        <v>2003</v>
      </c>
      <c r="D1209" s="160"/>
      <c r="E1209" s="161">
        <v>20</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58"/>
      <c r="Z1209" s="147"/>
      <c r="AA1209" s="147"/>
      <c r="AB1209" s="147"/>
      <c r="AC1209" s="147"/>
      <c r="AD1209" s="147"/>
      <c r="AE1209" s="147"/>
      <c r="AF1209" s="147"/>
      <c r="AG1209" s="147" t="s">
        <v>288</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x14ac:dyDescent="0.2">
      <c r="A1210" s="165" t="s">
        <v>275</v>
      </c>
      <c r="B1210" s="166" t="s">
        <v>178</v>
      </c>
      <c r="C1210" s="187" t="s">
        <v>179</v>
      </c>
      <c r="D1210" s="167"/>
      <c r="E1210" s="168"/>
      <c r="F1210" s="169"/>
      <c r="G1210" s="169">
        <f>SUMIF(AG1211:AG1292,"&lt;&gt;NOR",G1211:G1292)</f>
        <v>0</v>
      </c>
      <c r="H1210" s="169"/>
      <c r="I1210" s="169">
        <f>SUM(I1211:I1292)</f>
        <v>0</v>
      </c>
      <c r="J1210" s="169"/>
      <c r="K1210" s="169">
        <f>SUM(K1211:K1292)</f>
        <v>0</v>
      </c>
      <c r="L1210" s="169"/>
      <c r="M1210" s="169">
        <f>SUM(M1211:M1292)</f>
        <v>0</v>
      </c>
      <c r="N1210" s="168"/>
      <c r="O1210" s="168">
        <f>SUM(O1211:O1292)</f>
        <v>12.65</v>
      </c>
      <c r="P1210" s="168"/>
      <c r="Q1210" s="168">
        <f>SUM(Q1211:Q1292)</f>
        <v>0</v>
      </c>
      <c r="R1210" s="169"/>
      <c r="S1210" s="169"/>
      <c r="T1210" s="170"/>
      <c r="U1210" s="164"/>
      <c r="V1210" s="164">
        <f>SUM(V1211:V1292)</f>
        <v>254.53</v>
      </c>
      <c r="W1210" s="164"/>
      <c r="X1210" s="164"/>
      <c r="Y1210" s="164"/>
      <c r="AG1210" t="s">
        <v>276</v>
      </c>
    </row>
    <row r="1211" spans="1:60" ht="22.5" outlineLevel="1" x14ac:dyDescent="0.2">
      <c r="A1211" s="172">
        <v>164</v>
      </c>
      <c r="B1211" s="173" t="s">
        <v>2004</v>
      </c>
      <c r="C1211" s="188" t="s">
        <v>2005</v>
      </c>
      <c r="D1211" s="174" t="s">
        <v>279</v>
      </c>
      <c r="E1211" s="175">
        <v>489.67200000000003</v>
      </c>
      <c r="F1211" s="176"/>
      <c r="G1211" s="177">
        <f>ROUND(E1211*F1211,2)</f>
        <v>0</v>
      </c>
      <c r="H1211" s="176"/>
      <c r="I1211" s="177">
        <f>ROUND(E1211*H1211,2)</f>
        <v>0</v>
      </c>
      <c r="J1211" s="176"/>
      <c r="K1211" s="177">
        <f>ROUND(E1211*J1211,2)</f>
        <v>0</v>
      </c>
      <c r="L1211" s="177">
        <v>21</v>
      </c>
      <c r="M1211" s="177">
        <f>G1211*(1+L1211/100)</f>
        <v>0</v>
      </c>
      <c r="N1211" s="175">
        <v>1.8380000000000001E-2</v>
      </c>
      <c r="O1211" s="175">
        <f>ROUND(E1211*N1211,2)</f>
        <v>9</v>
      </c>
      <c r="P1211" s="175">
        <v>0</v>
      </c>
      <c r="Q1211" s="175">
        <f>ROUND(E1211*P1211,2)</f>
        <v>0</v>
      </c>
      <c r="R1211" s="177" t="s">
        <v>2006</v>
      </c>
      <c r="S1211" s="177" t="s">
        <v>281</v>
      </c>
      <c r="T1211" s="178" t="s">
        <v>281</v>
      </c>
      <c r="U1211" s="158">
        <v>0.123</v>
      </c>
      <c r="V1211" s="158">
        <f>ROUND(E1211*U1211,2)</f>
        <v>60.23</v>
      </c>
      <c r="W1211" s="158"/>
      <c r="X1211" s="158" t="s">
        <v>282</v>
      </c>
      <c r="Y1211" s="158" t="s">
        <v>283</v>
      </c>
      <c r="Z1211" s="147"/>
      <c r="AA1211" s="147"/>
      <c r="AB1211" s="147"/>
      <c r="AC1211" s="147"/>
      <c r="AD1211" s="147"/>
      <c r="AE1211" s="147"/>
      <c r="AF1211" s="147"/>
      <c r="AG1211" s="147" t="s">
        <v>284</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2" x14ac:dyDescent="0.2">
      <c r="A1212" s="154"/>
      <c r="B1212" s="155"/>
      <c r="C1212" s="259" t="s">
        <v>2007</v>
      </c>
      <c r="D1212" s="260"/>
      <c r="E1212" s="260"/>
      <c r="F1212" s="260"/>
      <c r="G1212" s="260"/>
      <c r="H1212" s="158"/>
      <c r="I1212" s="158"/>
      <c r="J1212" s="158"/>
      <c r="K1212" s="158"/>
      <c r="L1212" s="158"/>
      <c r="M1212" s="158"/>
      <c r="N1212" s="157"/>
      <c r="O1212" s="157"/>
      <c r="P1212" s="157"/>
      <c r="Q1212" s="157"/>
      <c r="R1212" s="158"/>
      <c r="S1212" s="158"/>
      <c r="T1212" s="158"/>
      <c r="U1212" s="158"/>
      <c r="V1212" s="158"/>
      <c r="W1212" s="158"/>
      <c r="X1212" s="158"/>
      <c r="Y1212" s="158"/>
      <c r="Z1212" s="147"/>
      <c r="AA1212" s="147"/>
      <c r="AB1212" s="147"/>
      <c r="AC1212" s="147"/>
      <c r="AD1212" s="147"/>
      <c r="AE1212" s="147"/>
      <c r="AF1212" s="147"/>
      <c r="AG1212" s="147" t="s">
        <v>286</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2" x14ac:dyDescent="0.2">
      <c r="A1213" s="154"/>
      <c r="B1213" s="155"/>
      <c r="C1213" s="257" t="s">
        <v>2008</v>
      </c>
      <c r="D1213" s="258"/>
      <c r="E1213" s="258"/>
      <c r="F1213" s="258"/>
      <c r="G1213" s="258"/>
      <c r="H1213" s="158"/>
      <c r="I1213" s="158"/>
      <c r="J1213" s="158"/>
      <c r="K1213" s="158"/>
      <c r="L1213" s="158"/>
      <c r="M1213" s="158"/>
      <c r="N1213" s="157"/>
      <c r="O1213" s="157"/>
      <c r="P1213" s="157"/>
      <c r="Q1213" s="157"/>
      <c r="R1213" s="158"/>
      <c r="S1213" s="158"/>
      <c r="T1213" s="158"/>
      <c r="U1213" s="158"/>
      <c r="V1213" s="158"/>
      <c r="W1213" s="158"/>
      <c r="X1213" s="158"/>
      <c r="Y1213" s="158"/>
      <c r="Z1213" s="147"/>
      <c r="AA1213" s="147"/>
      <c r="AB1213" s="147"/>
      <c r="AC1213" s="147"/>
      <c r="AD1213" s="147"/>
      <c r="AE1213" s="147"/>
      <c r="AF1213" s="147"/>
      <c r="AG1213" s="147" t="s">
        <v>618</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2" x14ac:dyDescent="0.2">
      <c r="A1214" s="154"/>
      <c r="B1214" s="155"/>
      <c r="C1214" s="189" t="s">
        <v>2009</v>
      </c>
      <c r="D1214" s="160"/>
      <c r="E1214" s="161"/>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7"/>
      <c r="AA1214" s="147"/>
      <c r="AB1214" s="147"/>
      <c r="AC1214" s="147"/>
      <c r="AD1214" s="147"/>
      <c r="AE1214" s="147"/>
      <c r="AF1214" s="147"/>
      <c r="AG1214" s="147" t="s">
        <v>288</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3" x14ac:dyDescent="0.2">
      <c r="A1215" s="154"/>
      <c r="B1215" s="155"/>
      <c r="C1215" s="189" t="s">
        <v>2010</v>
      </c>
      <c r="D1215" s="160"/>
      <c r="E1215" s="161">
        <v>171.072</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7"/>
      <c r="AA1215" s="147"/>
      <c r="AB1215" s="147"/>
      <c r="AC1215" s="147"/>
      <c r="AD1215" s="147"/>
      <c r="AE1215" s="147"/>
      <c r="AF1215" s="147"/>
      <c r="AG1215" s="147" t="s">
        <v>288</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3" x14ac:dyDescent="0.2">
      <c r="A1216" s="154"/>
      <c r="B1216" s="155"/>
      <c r="C1216" s="189" t="s">
        <v>2011</v>
      </c>
      <c r="D1216" s="160"/>
      <c r="E1216" s="161">
        <v>131.84</v>
      </c>
      <c r="F1216" s="158"/>
      <c r="G1216" s="158"/>
      <c r="H1216" s="158"/>
      <c r="I1216" s="158"/>
      <c r="J1216" s="158"/>
      <c r="K1216" s="158"/>
      <c r="L1216" s="158"/>
      <c r="M1216" s="158"/>
      <c r="N1216" s="157"/>
      <c r="O1216" s="157"/>
      <c r="P1216" s="157"/>
      <c r="Q1216" s="157"/>
      <c r="R1216" s="158"/>
      <c r="S1216" s="158"/>
      <c r="T1216" s="158"/>
      <c r="U1216" s="158"/>
      <c r="V1216" s="158"/>
      <c r="W1216" s="158"/>
      <c r="X1216" s="158"/>
      <c r="Y1216" s="158"/>
      <c r="Z1216" s="147"/>
      <c r="AA1216" s="147"/>
      <c r="AB1216" s="147"/>
      <c r="AC1216" s="147"/>
      <c r="AD1216" s="147"/>
      <c r="AE1216" s="147"/>
      <c r="AF1216" s="147"/>
      <c r="AG1216" s="147" t="s">
        <v>288</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3" x14ac:dyDescent="0.2">
      <c r="A1217" s="154"/>
      <c r="B1217" s="155"/>
      <c r="C1217" s="189" t="s">
        <v>2012</v>
      </c>
      <c r="D1217" s="160"/>
      <c r="E1217" s="161">
        <v>162.76</v>
      </c>
      <c r="F1217" s="158"/>
      <c r="G1217" s="158"/>
      <c r="H1217" s="158"/>
      <c r="I1217" s="158"/>
      <c r="J1217" s="158"/>
      <c r="K1217" s="158"/>
      <c r="L1217" s="158"/>
      <c r="M1217" s="158"/>
      <c r="N1217" s="157"/>
      <c r="O1217" s="157"/>
      <c r="P1217" s="157"/>
      <c r="Q1217" s="157"/>
      <c r="R1217" s="158"/>
      <c r="S1217" s="158"/>
      <c r="T1217" s="158"/>
      <c r="U1217" s="158"/>
      <c r="V1217" s="158"/>
      <c r="W1217" s="158"/>
      <c r="X1217" s="158"/>
      <c r="Y1217" s="158"/>
      <c r="Z1217" s="147"/>
      <c r="AA1217" s="147"/>
      <c r="AB1217" s="147"/>
      <c r="AC1217" s="147"/>
      <c r="AD1217" s="147"/>
      <c r="AE1217" s="147"/>
      <c r="AF1217" s="147"/>
      <c r="AG1217" s="147" t="s">
        <v>288</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3" x14ac:dyDescent="0.2">
      <c r="A1218" s="154"/>
      <c r="B1218" s="155"/>
      <c r="C1218" s="189" t="s">
        <v>2013</v>
      </c>
      <c r="D1218" s="160"/>
      <c r="E1218" s="161">
        <v>24</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7"/>
      <c r="AA1218" s="147"/>
      <c r="AB1218" s="147"/>
      <c r="AC1218" s="147"/>
      <c r="AD1218" s="147"/>
      <c r="AE1218" s="147"/>
      <c r="AF1218" s="147"/>
      <c r="AG1218" s="147" t="s">
        <v>288</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ht="22.5" outlineLevel="1" x14ac:dyDescent="0.2">
      <c r="A1219" s="172">
        <v>165</v>
      </c>
      <c r="B1219" s="173" t="s">
        <v>2014</v>
      </c>
      <c r="C1219" s="188" t="s">
        <v>2015</v>
      </c>
      <c r="D1219" s="174" t="s">
        <v>279</v>
      </c>
      <c r="E1219" s="175">
        <v>2938.0320000000002</v>
      </c>
      <c r="F1219" s="176"/>
      <c r="G1219" s="177">
        <f>ROUND(E1219*F1219,2)</f>
        <v>0</v>
      </c>
      <c r="H1219" s="176"/>
      <c r="I1219" s="177">
        <f>ROUND(E1219*H1219,2)</f>
        <v>0</v>
      </c>
      <c r="J1219" s="176"/>
      <c r="K1219" s="177">
        <f>ROUND(E1219*J1219,2)</f>
        <v>0</v>
      </c>
      <c r="L1219" s="177">
        <v>21</v>
      </c>
      <c r="M1219" s="177">
        <f>G1219*(1+L1219/100)</f>
        <v>0</v>
      </c>
      <c r="N1219" s="175">
        <v>8.4999999999999995E-4</v>
      </c>
      <c r="O1219" s="175">
        <f>ROUND(E1219*N1219,2)</f>
        <v>2.5</v>
      </c>
      <c r="P1219" s="175">
        <v>0</v>
      </c>
      <c r="Q1219" s="175">
        <f>ROUND(E1219*P1219,2)</f>
        <v>0</v>
      </c>
      <c r="R1219" s="177" t="s">
        <v>2006</v>
      </c>
      <c r="S1219" s="177" t="s">
        <v>281</v>
      </c>
      <c r="T1219" s="178" t="s">
        <v>281</v>
      </c>
      <c r="U1219" s="158">
        <v>6.0000000000000001E-3</v>
      </c>
      <c r="V1219" s="158">
        <f>ROUND(E1219*U1219,2)</f>
        <v>17.63</v>
      </c>
      <c r="W1219" s="158"/>
      <c r="X1219" s="158" t="s">
        <v>282</v>
      </c>
      <c r="Y1219" s="158" t="s">
        <v>283</v>
      </c>
      <c r="Z1219" s="147"/>
      <c r="AA1219" s="147"/>
      <c r="AB1219" s="147"/>
      <c r="AC1219" s="147"/>
      <c r="AD1219" s="147"/>
      <c r="AE1219" s="147"/>
      <c r="AF1219" s="147"/>
      <c r="AG1219" s="147" t="s">
        <v>284</v>
      </c>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2" x14ac:dyDescent="0.2">
      <c r="A1220" s="154"/>
      <c r="B1220" s="155"/>
      <c r="C1220" s="259" t="s">
        <v>2007</v>
      </c>
      <c r="D1220" s="260"/>
      <c r="E1220" s="260"/>
      <c r="F1220" s="260"/>
      <c r="G1220" s="260"/>
      <c r="H1220" s="158"/>
      <c r="I1220" s="158"/>
      <c r="J1220" s="158"/>
      <c r="K1220" s="158"/>
      <c r="L1220" s="158"/>
      <c r="M1220" s="158"/>
      <c r="N1220" s="157"/>
      <c r="O1220" s="157"/>
      <c r="P1220" s="157"/>
      <c r="Q1220" s="157"/>
      <c r="R1220" s="158"/>
      <c r="S1220" s="158"/>
      <c r="T1220" s="158"/>
      <c r="U1220" s="158"/>
      <c r="V1220" s="158"/>
      <c r="W1220" s="158"/>
      <c r="X1220" s="158"/>
      <c r="Y1220" s="158"/>
      <c r="Z1220" s="147"/>
      <c r="AA1220" s="147"/>
      <c r="AB1220" s="147"/>
      <c r="AC1220" s="147"/>
      <c r="AD1220" s="147"/>
      <c r="AE1220" s="147"/>
      <c r="AF1220" s="147"/>
      <c r="AG1220" s="147" t="s">
        <v>286</v>
      </c>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2" x14ac:dyDescent="0.2">
      <c r="A1221" s="154"/>
      <c r="B1221" s="155"/>
      <c r="C1221" s="189" t="s">
        <v>2016</v>
      </c>
      <c r="D1221" s="160"/>
      <c r="E1221" s="161"/>
      <c r="F1221" s="158"/>
      <c r="G1221" s="158"/>
      <c r="H1221" s="158"/>
      <c r="I1221" s="158"/>
      <c r="J1221" s="158"/>
      <c r="K1221" s="158"/>
      <c r="L1221" s="158"/>
      <c r="M1221" s="158"/>
      <c r="N1221" s="157"/>
      <c r="O1221" s="157"/>
      <c r="P1221" s="157"/>
      <c r="Q1221" s="157"/>
      <c r="R1221" s="158"/>
      <c r="S1221" s="158"/>
      <c r="T1221" s="158"/>
      <c r="U1221" s="158"/>
      <c r="V1221" s="158"/>
      <c r="W1221" s="158"/>
      <c r="X1221" s="158"/>
      <c r="Y1221" s="158"/>
      <c r="Z1221" s="147"/>
      <c r="AA1221" s="147"/>
      <c r="AB1221" s="147"/>
      <c r="AC1221" s="147"/>
      <c r="AD1221" s="147"/>
      <c r="AE1221" s="147"/>
      <c r="AF1221" s="147"/>
      <c r="AG1221" s="147" t="s">
        <v>288</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3" x14ac:dyDescent="0.2">
      <c r="A1222" s="154"/>
      <c r="B1222" s="155"/>
      <c r="C1222" s="189" t="s">
        <v>2017</v>
      </c>
      <c r="D1222" s="160"/>
      <c r="E1222" s="161">
        <v>2938.0320000000002</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7"/>
      <c r="AA1222" s="147"/>
      <c r="AB1222" s="147"/>
      <c r="AC1222" s="147"/>
      <c r="AD1222" s="147"/>
      <c r="AE1222" s="147"/>
      <c r="AF1222" s="147"/>
      <c r="AG1222" s="147" t="s">
        <v>288</v>
      </c>
      <c r="AH1222" s="147">
        <v>5</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ht="22.5" outlineLevel="1" x14ac:dyDescent="0.2">
      <c r="A1223" s="172">
        <v>166</v>
      </c>
      <c r="B1223" s="173" t="s">
        <v>2018</v>
      </c>
      <c r="C1223" s="188" t="s">
        <v>2019</v>
      </c>
      <c r="D1223" s="174" t="s">
        <v>279</v>
      </c>
      <c r="E1223" s="175">
        <v>489.67200000000003</v>
      </c>
      <c r="F1223" s="176"/>
      <c r="G1223" s="177">
        <f>ROUND(E1223*F1223,2)</f>
        <v>0</v>
      </c>
      <c r="H1223" s="176"/>
      <c r="I1223" s="177">
        <f>ROUND(E1223*H1223,2)</f>
        <v>0</v>
      </c>
      <c r="J1223" s="176"/>
      <c r="K1223" s="177">
        <f>ROUND(E1223*J1223,2)</f>
        <v>0</v>
      </c>
      <c r="L1223" s="177">
        <v>21</v>
      </c>
      <c r="M1223" s="177">
        <f>G1223*(1+L1223/100)</f>
        <v>0</v>
      </c>
      <c r="N1223" s="175">
        <v>0</v>
      </c>
      <c r="O1223" s="175">
        <f>ROUND(E1223*N1223,2)</f>
        <v>0</v>
      </c>
      <c r="P1223" s="175">
        <v>0</v>
      </c>
      <c r="Q1223" s="175">
        <f>ROUND(E1223*P1223,2)</f>
        <v>0</v>
      </c>
      <c r="R1223" s="177" t="s">
        <v>2006</v>
      </c>
      <c r="S1223" s="177" t="s">
        <v>281</v>
      </c>
      <c r="T1223" s="178" t="s">
        <v>281</v>
      </c>
      <c r="U1223" s="158">
        <v>0.105</v>
      </c>
      <c r="V1223" s="158">
        <f>ROUND(E1223*U1223,2)</f>
        <v>51.42</v>
      </c>
      <c r="W1223" s="158"/>
      <c r="X1223" s="158" t="s">
        <v>282</v>
      </c>
      <c r="Y1223" s="158" t="s">
        <v>283</v>
      </c>
      <c r="Z1223" s="147"/>
      <c r="AA1223" s="147"/>
      <c r="AB1223" s="147"/>
      <c r="AC1223" s="147"/>
      <c r="AD1223" s="147"/>
      <c r="AE1223" s="147"/>
      <c r="AF1223" s="147"/>
      <c r="AG1223" s="147" t="s">
        <v>284</v>
      </c>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2" x14ac:dyDescent="0.2">
      <c r="A1224" s="154"/>
      <c r="B1224" s="155"/>
      <c r="C1224" s="189" t="s">
        <v>2020</v>
      </c>
      <c r="D1224" s="160"/>
      <c r="E1224" s="161"/>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7"/>
      <c r="AA1224" s="147"/>
      <c r="AB1224" s="147"/>
      <c r="AC1224" s="147"/>
      <c r="AD1224" s="147"/>
      <c r="AE1224" s="147"/>
      <c r="AF1224" s="147"/>
      <c r="AG1224" s="147" t="s">
        <v>288</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3" x14ac:dyDescent="0.2">
      <c r="A1225" s="154"/>
      <c r="B1225" s="155"/>
      <c r="C1225" s="189" t="s">
        <v>2021</v>
      </c>
      <c r="D1225" s="160"/>
      <c r="E1225" s="161">
        <v>489.67200000000003</v>
      </c>
      <c r="F1225" s="158"/>
      <c r="G1225" s="158"/>
      <c r="H1225" s="158"/>
      <c r="I1225" s="158"/>
      <c r="J1225" s="158"/>
      <c r="K1225" s="158"/>
      <c r="L1225" s="158"/>
      <c r="M1225" s="158"/>
      <c r="N1225" s="157"/>
      <c r="O1225" s="157"/>
      <c r="P1225" s="157"/>
      <c r="Q1225" s="157"/>
      <c r="R1225" s="158"/>
      <c r="S1225" s="158"/>
      <c r="T1225" s="158"/>
      <c r="U1225" s="158"/>
      <c r="V1225" s="158"/>
      <c r="W1225" s="158"/>
      <c r="X1225" s="158"/>
      <c r="Y1225" s="158"/>
      <c r="Z1225" s="147"/>
      <c r="AA1225" s="147"/>
      <c r="AB1225" s="147"/>
      <c r="AC1225" s="147"/>
      <c r="AD1225" s="147"/>
      <c r="AE1225" s="147"/>
      <c r="AF1225" s="147"/>
      <c r="AG1225" s="147" t="s">
        <v>288</v>
      </c>
      <c r="AH1225" s="147">
        <v>5</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72">
        <v>167</v>
      </c>
      <c r="B1226" s="173" t="s">
        <v>2022</v>
      </c>
      <c r="C1226" s="188" t="s">
        <v>2023</v>
      </c>
      <c r="D1226" s="174" t="s">
        <v>279</v>
      </c>
      <c r="E1226" s="175">
        <v>90.04</v>
      </c>
      <c r="F1226" s="176"/>
      <c r="G1226" s="177">
        <f>ROUND(E1226*F1226,2)</f>
        <v>0</v>
      </c>
      <c r="H1226" s="176"/>
      <c r="I1226" s="177">
        <f>ROUND(E1226*H1226,2)</f>
        <v>0</v>
      </c>
      <c r="J1226" s="176"/>
      <c r="K1226" s="177">
        <f>ROUND(E1226*J1226,2)</f>
        <v>0</v>
      </c>
      <c r="L1226" s="177">
        <v>21</v>
      </c>
      <c r="M1226" s="177">
        <f>G1226*(1+L1226/100)</f>
        <v>0</v>
      </c>
      <c r="N1226" s="175">
        <v>1.2099999999999999E-3</v>
      </c>
      <c r="O1226" s="175">
        <f>ROUND(E1226*N1226,2)</f>
        <v>0.11</v>
      </c>
      <c r="P1226" s="175">
        <v>0</v>
      </c>
      <c r="Q1226" s="175">
        <f>ROUND(E1226*P1226,2)</f>
        <v>0</v>
      </c>
      <c r="R1226" s="177" t="s">
        <v>2006</v>
      </c>
      <c r="S1226" s="177" t="s">
        <v>281</v>
      </c>
      <c r="T1226" s="178" t="s">
        <v>281</v>
      </c>
      <c r="U1226" s="158">
        <v>0.17699999999999999</v>
      </c>
      <c r="V1226" s="158">
        <f>ROUND(E1226*U1226,2)</f>
        <v>15.94</v>
      </c>
      <c r="W1226" s="158"/>
      <c r="X1226" s="158" t="s">
        <v>282</v>
      </c>
      <c r="Y1226" s="158" t="s">
        <v>283</v>
      </c>
      <c r="Z1226" s="147"/>
      <c r="AA1226" s="147"/>
      <c r="AB1226" s="147"/>
      <c r="AC1226" s="147"/>
      <c r="AD1226" s="147"/>
      <c r="AE1226" s="147"/>
      <c r="AF1226" s="147"/>
      <c r="AG1226" s="147" t="s">
        <v>284</v>
      </c>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2" x14ac:dyDescent="0.2">
      <c r="A1227" s="154"/>
      <c r="B1227" s="155"/>
      <c r="C1227" s="189" t="s">
        <v>2024</v>
      </c>
      <c r="D1227" s="160"/>
      <c r="E1227" s="161"/>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7"/>
      <c r="AA1227" s="147"/>
      <c r="AB1227" s="147"/>
      <c r="AC1227" s="147"/>
      <c r="AD1227" s="147"/>
      <c r="AE1227" s="147"/>
      <c r="AF1227" s="147"/>
      <c r="AG1227" s="147" t="s">
        <v>288</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3" x14ac:dyDescent="0.2">
      <c r="A1228" s="154"/>
      <c r="B1228" s="155"/>
      <c r="C1228" s="189" t="s">
        <v>1869</v>
      </c>
      <c r="D1228" s="160"/>
      <c r="E1228" s="161"/>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7"/>
      <c r="AA1228" s="147"/>
      <c r="AB1228" s="147"/>
      <c r="AC1228" s="147"/>
      <c r="AD1228" s="147"/>
      <c r="AE1228" s="147"/>
      <c r="AF1228" s="147"/>
      <c r="AG1228" s="147" t="s">
        <v>288</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3" x14ac:dyDescent="0.2">
      <c r="A1229" s="154"/>
      <c r="B1229" s="155"/>
      <c r="C1229" s="189" t="s">
        <v>1870</v>
      </c>
      <c r="D1229" s="160"/>
      <c r="E1229" s="161">
        <v>19.21</v>
      </c>
      <c r="F1229" s="158"/>
      <c r="G1229" s="158"/>
      <c r="H1229" s="158"/>
      <c r="I1229" s="158"/>
      <c r="J1229" s="158"/>
      <c r="K1229" s="158"/>
      <c r="L1229" s="158"/>
      <c r="M1229" s="158"/>
      <c r="N1229" s="157"/>
      <c r="O1229" s="157"/>
      <c r="P1229" s="157"/>
      <c r="Q1229" s="157"/>
      <c r="R1229" s="158"/>
      <c r="S1229" s="158"/>
      <c r="T1229" s="158"/>
      <c r="U1229" s="158"/>
      <c r="V1229" s="158"/>
      <c r="W1229" s="158"/>
      <c r="X1229" s="158"/>
      <c r="Y1229" s="158"/>
      <c r="Z1229" s="147"/>
      <c r="AA1229" s="147"/>
      <c r="AB1229" s="147"/>
      <c r="AC1229" s="147"/>
      <c r="AD1229" s="147"/>
      <c r="AE1229" s="147"/>
      <c r="AF1229" s="147"/>
      <c r="AG1229" s="147" t="s">
        <v>288</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3" x14ac:dyDescent="0.2">
      <c r="A1230" s="154"/>
      <c r="B1230" s="155"/>
      <c r="C1230" s="189" t="s">
        <v>1871</v>
      </c>
      <c r="D1230" s="160"/>
      <c r="E1230" s="161">
        <v>16.64</v>
      </c>
      <c r="F1230" s="158"/>
      <c r="G1230" s="158"/>
      <c r="H1230" s="158"/>
      <c r="I1230" s="158"/>
      <c r="J1230" s="158"/>
      <c r="K1230" s="158"/>
      <c r="L1230" s="158"/>
      <c r="M1230" s="158"/>
      <c r="N1230" s="157"/>
      <c r="O1230" s="157"/>
      <c r="P1230" s="157"/>
      <c r="Q1230" s="157"/>
      <c r="R1230" s="158"/>
      <c r="S1230" s="158"/>
      <c r="T1230" s="158"/>
      <c r="U1230" s="158"/>
      <c r="V1230" s="158"/>
      <c r="W1230" s="158"/>
      <c r="X1230" s="158"/>
      <c r="Y1230" s="158"/>
      <c r="Z1230" s="147"/>
      <c r="AA1230" s="147"/>
      <c r="AB1230" s="147"/>
      <c r="AC1230" s="147"/>
      <c r="AD1230" s="147"/>
      <c r="AE1230" s="147"/>
      <c r="AF1230" s="147"/>
      <c r="AG1230" s="147" t="s">
        <v>288</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3" x14ac:dyDescent="0.2">
      <c r="A1231" s="154"/>
      <c r="B1231" s="155"/>
      <c r="C1231" s="189" t="s">
        <v>1872</v>
      </c>
      <c r="D1231" s="160"/>
      <c r="E1231" s="161">
        <v>23.15</v>
      </c>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7"/>
      <c r="AA1231" s="147"/>
      <c r="AB1231" s="147"/>
      <c r="AC1231" s="147"/>
      <c r="AD1231" s="147"/>
      <c r="AE1231" s="147"/>
      <c r="AF1231" s="147"/>
      <c r="AG1231" s="147" t="s">
        <v>288</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3" x14ac:dyDescent="0.2">
      <c r="A1232" s="154"/>
      <c r="B1232" s="155"/>
      <c r="C1232" s="189" t="s">
        <v>1873</v>
      </c>
      <c r="D1232" s="160"/>
      <c r="E1232" s="161">
        <v>8.89</v>
      </c>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7"/>
      <c r="AA1232" s="147"/>
      <c r="AB1232" s="147"/>
      <c r="AC1232" s="147"/>
      <c r="AD1232" s="147"/>
      <c r="AE1232" s="147"/>
      <c r="AF1232" s="147"/>
      <c r="AG1232" s="147" t="s">
        <v>288</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3" x14ac:dyDescent="0.2">
      <c r="A1233" s="154"/>
      <c r="B1233" s="155"/>
      <c r="C1233" s="189" t="s">
        <v>1874</v>
      </c>
      <c r="D1233" s="160"/>
      <c r="E1233" s="161">
        <v>17.25</v>
      </c>
      <c r="F1233" s="158"/>
      <c r="G1233" s="158"/>
      <c r="H1233" s="158"/>
      <c r="I1233" s="158"/>
      <c r="J1233" s="158"/>
      <c r="K1233" s="158"/>
      <c r="L1233" s="158"/>
      <c r="M1233" s="158"/>
      <c r="N1233" s="157"/>
      <c r="O1233" s="157"/>
      <c r="P1233" s="157"/>
      <c r="Q1233" s="157"/>
      <c r="R1233" s="158"/>
      <c r="S1233" s="158"/>
      <c r="T1233" s="158"/>
      <c r="U1233" s="158"/>
      <c r="V1233" s="158"/>
      <c r="W1233" s="158"/>
      <c r="X1233" s="158"/>
      <c r="Y1233" s="158"/>
      <c r="Z1233" s="147"/>
      <c r="AA1233" s="147"/>
      <c r="AB1233" s="147"/>
      <c r="AC1233" s="147"/>
      <c r="AD1233" s="147"/>
      <c r="AE1233" s="147"/>
      <c r="AF1233" s="147"/>
      <c r="AG1233" s="147" t="s">
        <v>288</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3" x14ac:dyDescent="0.2">
      <c r="A1234" s="154"/>
      <c r="B1234" s="155"/>
      <c r="C1234" s="189" t="s">
        <v>1875</v>
      </c>
      <c r="D1234" s="160"/>
      <c r="E1234" s="161">
        <v>4.9000000000000004</v>
      </c>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7"/>
      <c r="AA1234" s="147"/>
      <c r="AB1234" s="147"/>
      <c r="AC1234" s="147"/>
      <c r="AD1234" s="147"/>
      <c r="AE1234" s="147"/>
      <c r="AF1234" s="147"/>
      <c r="AG1234" s="147" t="s">
        <v>288</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72">
        <v>168</v>
      </c>
      <c r="B1235" s="173" t="s">
        <v>2025</v>
      </c>
      <c r="C1235" s="188" t="s">
        <v>2026</v>
      </c>
      <c r="D1235" s="174" t="s">
        <v>279</v>
      </c>
      <c r="E1235" s="175">
        <v>367.31</v>
      </c>
      <c r="F1235" s="176"/>
      <c r="G1235" s="177">
        <f>ROUND(E1235*F1235,2)</f>
        <v>0</v>
      </c>
      <c r="H1235" s="176"/>
      <c r="I1235" s="177">
        <f>ROUND(E1235*H1235,2)</f>
        <v>0</v>
      </c>
      <c r="J1235" s="176"/>
      <c r="K1235" s="177">
        <f>ROUND(E1235*J1235,2)</f>
        <v>0</v>
      </c>
      <c r="L1235" s="177">
        <v>21</v>
      </c>
      <c r="M1235" s="177">
        <f>G1235*(1+L1235/100)</f>
        <v>0</v>
      </c>
      <c r="N1235" s="175">
        <v>1.58E-3</v>
      </c>
      <c r="O1235" s="175">
        <f>ROUND(E1235*N1235,2)</f>
        <v>0.57999999999999996</v>
      </c>
      <c r="P1235" s="175">
        <v>0</v>
      </c>
      <c r="Q1235" s="175">
        <f>ROUND(E1235*P1235,2)</f>
        <v>0</v>
      </c>
      <c r="R1235" s="177" t="s">
        <v>2006</v>
      </c>
      <c r="S1235" s="177" t="s">
        <v>281</v>
      </c>
      <c r="T1235" s="178" t="s">
        <v>281</v>
      </c>
      <c r="U1235" s="158">
        <v>0.214</v>
      </c>
      <c r="V1235" s="158">
        <f>ROUND(E1235*U1235,2)</f>
        <v>78.599999999999994</v>
      </c>
      <c r="W1235" s="158"/>
      <c r="X1235" s="158" t="s">
        <v>282</v>
      </c>
      <c r="Y1235" s="158" t="s">
        <v>283</v>
      </c>
      <c r="Z1235" s="147"/>
      <c r="AA1235" s="147"/>
      <c r="AB1235" s="147"/>
      <c r="AC1235" s="147"/>
      <c r="AD1235" s="147"/>
      <c r="AE1235" s="147"/>
      <c r="AF1235" s="147"/>
      <c r="AG1235" s="147" t="s">
        <v>284</v>
      </c>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2" x14ac:dyDescent="0.2">
      <c r="A1236" s="154"/>
      <c r="B1236" s="155"/>
      <c r="C1236" s="189" t="s">
        <v>2024</v>
      </c>
      <c r="D1236" s="160"/>
      <c r="E1236" s="161"/>
      <c r="F1236" s="158"/>
      <c r="G1236" s="158"/>
      <c r="H1236" s="158"/>
      <c r="I1236" s="158"/>
      <c r="J1236" s="158"/>
      <c r="K1236" s="158"/>
      <c r="L1236" s="158"/>
      <c r="M1236" s="158"/>
      <c r="N1236" s="157"/>
      <c r="O1236" s="157"/>
      <c r="P1236" s="157"/>
      <c r="Q1236" s="157"/>
      <c r="R1236" s="158"/>
      <c r="S1236" s="158"/>
      <c r="T1236" s="158"/>
      <c r="U1236" s="158"/>
      <c r="V1236" s="158"/>
      <c r="W1236" s="158"/>
      <c r="X1236" s="158"/>
      <c r="Y1236" s="158"/>
      <c r="Z1236" s="147"/>
      <c r="AA1236" s="147"/>
      <c r="AB1236" s="147"/>
      <c r="AC1236" s="147"/>
      <c r="AD1236" s="147"/>
      <c r="AE1236" s="147"/>
      <c r="AF1236" s="147"/>
      <c r="AG1236" s="147" t="s">
        <v>288</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3" x14ac:dyDescent="0.2">
      <c r="A1237" s="154"/>
      <c r="B1237" s="155"/>
      <c r="C1237" s="189" t="s">
        <v>399</v>
      </c>
      <c r="D1237" s="160"/>
      <c r="E1237" s="161"/>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7"/>
      <c r="AA1237" s="147"/>
      <c r="AB1237" s="147"/>
      <c r="AC1237" s="147"/>
      <c r="AD1237" s="147"/>
      <c r="AE1237" s="147"/>
      <c r="AF1237" s="147"/>
      <c r="AG1237" s="147" t="s">
        <v>288</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3" x14ac:dyDescent="0.2">
      <c r="A1238" s="154"/>
      <c r="B1238" s="155"/>
      <c r="C1238" s="189" t="s">
        <v>1449</v>
      </c>
      <c r="D1238" s="160"/>
      <c r="E1238" s="161">
        <v>15.32</v>
      </c>
      <c r="F1238" s="158"/>
      <c r="G1238" s="158"/>
      <c r="H1238" s="158"/>
      <c r="I1238" s="158"/>
      <c r="J1238" s="158"/>
      <c r="K1238" s="158"/>
      <c r="L1238" s="158"/>
      <c r="M1238" s="158"/>
      <c r="N1238" s="157"/>
      <c r="O1238" s="157"/>
      <c r="P1238" s="157"/>
      <c r="Q1238" s="157"/>
      <c r="R1238" s="158"/>
      <c r="S1238" s="158"/>
      <c r="T1238" s="158"/>
      <c r="U1238" s="158"/>
      <c r="V1238" s="158"/>
      <c r="W1238" s="158"/>
      <c r="X1238" s="158"/>
      <c r="Y1238" s="158"/>
      <c r="Z1238" s="147"/>
      <c r="AA1238" s="147"/>
      <c r="AB1238" s="147"/>
      <c r="AC1238" s="147"/>
      <c r="AD1238" s="147"/>
      <c r="AE1238" s="147"/>
      <c r="AF1238" s="147"/>
      <c r="AG1238" s="147" t="s">
        <v>288</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3" x14ac:dyDescent="0.2">
      <c r="A1239" s="154"/>
      <c r="B1239" s="155"/>
      <c r="C1239" s="189" t="s">
        <v>1462</v>
      </c>
      <c r="D1239" s="160"/>
      <c r="E1239" s="161">
        <v>3.7</v>
      </c>
      <c r="F1239" s="158"/>
      <c r="G1239" s="158"/>
      <c r="H1239" s="158"/>
      <c r="I1239" s="158"/>
      <c r="J1239" s="158"/>
      <c r="K1239" s="158"/>
      <c r="L1239" s="158"/>
      <c r="M1239" s="158"/>
      <c r="N1239" s="157"/>
      <c r="O1239" s="157"/>
      <c r="P1239" s="157"/>
      <c r="Q1239" s="157"/>
      <c r="R1239" s="158"/>
      <c r="S1239" s="158"/>
      <c r="T1239" s="158"/>
      <c r="U1239" s="158"/>
      <c r="V1239" s="158"/>
      <c r="W1239" s="158"/>
      <c r="X1239" s="158"/>
      <c r="Y1239" s="158"/>
      <c r="Z1239" s="147"/>
      <c r="AA1239" s="147"/>
      <c r="AB1239" s="147"/>
      <c r="AC1239" s="147"/>
      <c r="AD1239" s="147"/>
      <c r="AE1239" s="147"/>
      <c r="AF1239" s="147"/>
      <c r="AG1239" s="147" t="s">
        <v>288</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3" x14ac:dyDescent="0.2">
      <c r="A1240" s="154"/>
      <c r="B1240" s="155"/>
      <c r="C1240" s="189" t="s">
        <v>1492</v>
      </c>
      <c r="D1240" s="160"/>
      <c r="E1240" s="161">
        <v>57.99</v>
      </c>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7"/>
      <c r="AA1240" s="147"/>
      <c r="AB1240" s="147"/>
      <c r="AC1240" s="147"/>
      <c r="AD1240" s="147"/>
      <c r="AE1240" s="147"/>
      <c r="AF1240" s="147"/>
      <c r="AG1240" s="147" t="s">
        <v>288</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3" x14ac:dyDescent="0.2">
      <c r="A1241" s="154"/>
      <c r="B1241" s="155"/>
      <c r="C1241" s="189" t="s">
        <v>1463</v>
      </c>
      <c r="D1241" s="160"/>
      <c r="E1241" s="161">
        <v>7.51</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7"/>
      <c r="AA1241" s="147"/>
      <c r="AB1241" s="147"/>
      <c r="AC1241" s="147"/>
      <c r="AD1241" s="147"/>
      <c r="AE1241" s="147"/>
      <c r="AF1241" s="147"/>
      <c r="AG1241" s="147" t="s">
        <v>288</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3" x14ac:dyDescent="0.2">
      <c r="A1242" s="154"/>
      <c r="B1242" s="155"/>
      <c r="C1242" s="190" t="s">
        <v>677</v>
      </c>
      <c r="D1242" s="162"/>
      <c r="E1242" s="163">
        <v>84.52</v>
      </c>
      <c r="F1242" s="158"/>
      <c r="G1242" s="158"/>
      <c r="H1242" s="158"/>
      <c r="I1242" s="158"/>
      <c r="J1242" s="158"/>
      <c r="K1242" s="158"/>
      <c r="L1242" s="158"/>
      <c r="M1242" s="158"/>
      <c r="N1242" s="157"/>
      <c r="O1242" s="157"/>
      <c r="P1242" s="157"/>
      <c r="Q1242" s="157"/>
      <c r="R1242" s="158"/>
      <c r="S1242" s="158"/>
      <c r="T1242" s="158"/>
      <c r="U1242" s="158"/>
      <c r="V1242" s="158"/>
      <c r="W1242" s="158"/>
      <c r="X1242" s="158"/>
      <c r="Y1242" s="158"/>
      <c r="Z1242" s="147"/>
      <c r="AA1242" s="147"/>
      <c r="AB1242" s="147"/>
      <c r="AC1242" s="147"/>
      <c r="AD1242" s="147"/>
      <c r="AE1242" s="147"/>
      <c r="AF1242" s="147"/>
      <c r="AG1242" s="147" t="s">
        <v>288</v>
      </c>
      <c r="AH1242" s="147">
        <v>1</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3" x14ac:dyDescent="0.2">
      <c r="A1243" s="154"/>
      <c r="B1243" s="155"/>
      <c r="C1243" s="189" t="s">
        <v>1493</v>
      </c>
      <c r="D1243" s="160"/>
      <c r="E1243" s="161">
        <v>46.88</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58"/>
      <c r="Z1243" s="147"/>
      <c r="AA1243" s="147"/>
      <c r="AB1243" s="147"/>
      <c r="AC1243" s="147"/>
      <c r="AD1243" s="147"/>
      <c r="AE1243" s="147"/>
      <c r="AF1243" s="147"/>
      <c r="AG1243" s="147" t="s">
        <v>288</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3" x14ac:dyDescent="0.2">
      <c r="A1244" s="154"/>
      <c r="B1244" s="155"/>
      <c r="C1244" s="189" t="s">
        <v>1877</v>
      </c>
      <c r="D1244" s="160"/>
      <c r="E1244" s="161">
        <v>11.89</v>
      </c>
      <c r="F1244" s="158"/>
      <c r="G1244" s="158"/>
      <c r="H1244" s="158"/>
      <c r="I1244" s="158"/>
      <c r="J1244" s="158"/>
      <c r="K1244" s="158"/>
      <c r="L1244" s="158"/>
      <c r="M1244" s="158"/>
      <c r="N1244" s="157"/>
      <c r="O1244" s="157"/>
      <c r="P1244" s="157"/>
      <c r="Q1244" s="157"/>
      <c r="R1244" s="158"/>
      <c r="S1244" s="158"/>
      <c r="T1244" s="158"/>
      <c r="U1244" s="158"/>
      <c r="V1244" s="158"/>
      <c r="W1244" s="158"/>
      <c r="X1244" s="158"/>
      <c r="Y1244" s="158"/>
      <c r="Z1244" s="147"/>
      <c r="AA1244" s="147"/>
      <c r="AB1244" s="147"/>
      <c r="AC1244" s="147"/>
      <c r="AD1244" s="147"/>
      <c r="AE1244" s="147"/>
      <c r="AF1244" s="147"/>
      <c r="AG1244" s="147" t="s">
        <v>288</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3" x14ac:dyDescent="0.2">
      <c r="A1245" s="154"/>
      <c r="B1245" s="155"/>
      <c r="C1245" s="189" t="s">
        <v>1878</v>
      </c>
      <c r="D1245" s="160"/>
      <c r="E1245" s="161">
        <v>7.06</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7"/>
      <c r="AA1245" s="147"/>
      <c r="AB1245" s="147"/>
      <c r="AC1245" s="147"/>
      <c r="AD1245" s="147"/>
      <c r="AE1245" s="147"/>
      <c r="AF1245" s="147"/>
      <c r="AG1245" s="147" t="s">
        <v>288</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3" x14ac:dyDescent="0.2">
      <c r="A1246" s="154"/>
      <c r="B1246" s="155"/>
      <c r="C1246" s="189" t="s">
        <v>1879</v>
      </c>
      <c r="D1246" s="160"/>
      <c r="E1246" s="161">
        <v>4.9400000000000004</v>
      </c>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7"/>
      <c r="AA1246" s="147"/>
      <c r="AB1246" s="147"/>
      <c r="AC1246" s="147"/>
      <c r="AD1246" s="147"/>
      <c r="AE1246" s="147"/>
      <c r="AF1246" s="147"/>
      <c r="AG1246" s="147" t="s">
        <v>288</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3" x14ac:dyDescent="0.2">
      <c r="A1247" s="154"/>
      <c r="B1247" s="155"/>
      <c r="C1247" s="190" t="s">
        <v>677</v>
      </c>
      <c r="D1247" s="162"/>
      <c r="E1247" s="163">
        <v>70.77</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7"/>
      <c r="AA1247" s="147"/>
      <c r="AB1247" s="147"/>
      <c r="AC1247" s="147"/>
      <c r="AD1247" s="147"/>
      <c r="AE1247" s="147"/>
      <c r="AF1247" s="147"/>
      <c r="AG1247" s="147" t="s">
        <v>288</v>
      </c>
      <c r="AH1247" s="147">
        <v>1</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3" x14ac:dyDescent="0.2">
      <c r="A1248" s="154"/>
      <c r="B1248" s="155"/>
      <c r="C1248" s="189" t="s">
        <v>2027</v>
      </c>
      <c r="D1248" s="160"/>
      <c r="E1248" s="161">
        <v>3.64</v>
      </c>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7"/>
      <c r="AA1248" s="147"/>
      <c r="AB1248" s="147"/>
      <c r="AC1248" s="147"/>
      <c r="AD1248" s="147"/>
      <c r="AE1248" s="147"/>
      <c r="AF1248" s="147"/>
      <c r="AG1248" s="147" t="s">
        <v>288</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3" x14ac:dyDescent="0.2">
      <c r="A1249" s="154"/>
      <c r="B1249" s="155"/>
      <c r="C1249" s="189" t="s">
        <v>2028</v>
      </c>
      <c r="D1249" s="160"/>
      <c r="E1249" s="161">
        <v>11.52</v>
      </c>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7"/>
      <c r="AA1249" s="147"/>
      <c r="AB1249" s="147"/>
      <c r="AC1249" s="147"/>
      <c r="AD1249" s="147"/>
      <c r="AE1249" s="147"/>
      <c r="AF1249" s="147"/>
      <c r="AG1249" s="147" t="s">
        <v>288</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3" x14ac:dyDescent="0.2">
      <c r="A1250" s="154"/>
      <c r="B1250" s="155"/>
      <c r="C1250" s="189" t="s">
        <v>1450</v>
      </c>
      <c r="D1250" s="160"/>
      <c r="E1250" s="161">
        <v>8.98</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58"/>
      <c r="Z1250" s="147"/>
      <c r="AA1250" s="147"/>
      <c r="AB1250" s="147"/>
      <c r="AC1250" s="147"/>
      <c r="AD1250" s="147"/>
      <c r="AE1250" s="147"/>
      <c r="AF1250" s="147"/>
      <c r="AG1250" s="147" t="s">
        <v>288</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3" x14ac:dyDescent="0.2">
      <c r="A1251" s="154"/>
      <c r="B1251" s="155"/>
      <c r="C1251" s="189" t="s">
        <v>1653</v>
      </c>
      <c r="D1251" s="160"/>
      <c r="E1251" s="161">
        <v>1.54</v>
      </c>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7"/>
      <c r="AA1251" s="147"/>
      <c r="AB1251" s="147"/>
      <c r="AC1251" s="147"/>
      <c r="AD1251" s="147"/>
      <c r="AE1251" s="147"/>
      <c r="AF1251" s="147"/>
      <c r="AG1251" s="147" t="s">
        <v>288</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3" x14ac:dyDescent="0.2">
      <c r="A1252" s="154"/>
      <c r="B1252" s="155"/>
      <c r="C1252" s="190" t="s">
        <v>677</v>
      </c>
      <c r="D1252" s="162"/>
      <c r="E1252" s="163">
        <v>25.68</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58"/>
      <c r="Z1252" s="147"/>
      <c r="AA1252" s="147"/>
      <c r="AB1252" s="147"/>
      <c r="AC1252" s="147"/>
      <c r="AD1252" s="147"/>
      <c r="AE1252" s="147"/>
      <c r="AF1252" s="147"/>
      <c r="AG1252" s="147" t="s">
        <v>288</v>
      </c>
      <c r="AH1252" s="147">
        <v>1</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3" x14ac:dyDescent="0.2">
      <c r="A1253" s="154"/>
      <c r="B1253" s="155"/>
      <c r="C1253" s="189" t="s">
        <v>406</v>
      </c>
      <c r="D1253" s="160"/>
      <c r="E1253" s="161"/>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7"/>
      <c r="AA1253" s="147"/>
      <c r="AB1253" s="147"/>
      <c r="AC1253" s="147"/>
      <c r="AD1253" s="147"/>
      <c r="AE1253" s="147"/>
      <c r="AF1253" s="147"/>
      <c r="AG1253" s="147" t="s">
        <v>288</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3" x14ac:dyDescent="0.2">
      <c r="A1254" s="154"/>
      <c r="B1254" s="155"/>
      <c r="C1254" s="189" t="s">
        <v>1452</v>
      </c>
      <c r="D1254" s="160"/>
      <c r="E1254" s="161">
        <v>19.02</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7"/>
      <c r="AA1254" s="147"/>
      <c r="AB1254" s="147"/>
      <c r="AC1254" s="147"/>
      <c r="AD1254" s="147"/>
      <c r="AE1254" s="147"/>
      <c r="AF1254" s="147"/>
      <c r="AG1254" s="147" t="s">
        <v>288</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3" x14ac:dyDescent="0.2">
      <c r="A1255" s="154"/>
      <c r="B1255" s="155"/>
      <c r="C1255" s="189" t="s">
        <v>823</v>
      </c>
      <c r="D1255" s="160"/>
      <c r="E1255" s="161">
        <v>4.9000000000000004</v>
      </c>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7"/>
      <c r="AA1255" s="147"/>
      <c r="AB1255" s="147"/>
      <c r="AC1255" s="147"/>
      <c r="AD1255" s="147"/>
      <c r="AE1255" s="147"/>
      <c r="AF1255" s="147"/>
      <c r="AG1255" s="147" t="s">
        <v>288</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3" x14ac:dyDescent="0.2">
      <c r="A1256" s="154"/>
      <c r="B1256" s="155"/>
      <c r="C1256" s="189" t="s">
        <v>1495</v>
      </c>
      <c r="D1256" s="160"/>
      <c r="E1256" s="161">
        <v>58.66</v>
      </c>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7"/>
      <c r="AA1256" s="147"/>
      <c r="AB1256" s="147"/>
      <c r="AC1256" s="147"/>
      <c r="AD1256" s="147"/>
      <c r="AE1256" s="147"/>
      <c r="AF1256" s="147"/>
      <c r="AG1256" s="147" t="s">
        <v>288</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outlineLevel="3" x14ac:dyDescent="0.2">
      <c r="A1257" s="154"/>
      <c r="B1257" s="155"/>
      <c r="C1257" s="189" t="s">
        <v>1453</v>
      </c>
      <c r="D1257" s="160"/>
      <c r="E1257" s="161">
        <v>8.5299999999999994</v>
      </c>
      <c r="F1257" s="158"/>
      <c r="G1257" s="158"/>
      <c r="H1257" s="158"/>
      <c r="I1257" s="158"/>
      <c r="J1257" s="158"/>
      <c r="K1257" s="158"/>
      <c r="L1257" s="158"/>
      <c r="M1257" s="158"/>
      <c r="N1257" s="157"/>
      <c r="O1257" s="157"/>
      <c r="P1257" s="157"/>
      <c r="Q1257" s="157"/>
      <c r="R1257" s="158"/>
      <c r="S1257" s="158"/>
      <c r="T1257" s="158"/>
      <c r="U1257" s="158"/>
      <c r="V1257" s="158"/>
      <c r="W1257" s="158"/>
      <c r="X1257" s="158"/>
      <c r="Y1257" s="158"/>
      <c r="Z1257" s="147"/>
      <c r="AA1257" s="147"/>
      <c r="AB1257" s="147"/>
      <c r="AC1257" s="147"/>
      <c r="AD1257" s="147"/>
      <c r="AE1257" s="147"/>
      <c r="AF1257" s="147"/>
      <c r="AG1257" s="147" t="s">
        <v>288</v>
      </c>
      <c r="AH1257" s="147">
        <v>0</v>
      </c>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3" x14ac:dyDescent="0.2">
      <c r="A1258" s="154"/>
      <c r="B1258" s="155"/>
      <c r="C1258" s="189" t="s">
        <v>1465</v>
      </c>
      <c r="D1258" s="160"/>
      <c r="E1258" s="161">
        <v>9.15</v>
      </c>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7"/>
      <c r="AA1258" s="147"/>
      <c r="AB1258" s="147"/>
      <c r="AC1258" s="147"/>
      <c r="AD1258" s="147"/>
      <c r="AE1258" s="147"/>
      <c r="AF1258" s="147"/>
      <c r="AG1258" s="147" t="s">
        <v>288</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3" x14ac:dyDescent="0.2">
      <c r="A1259" s="154"/>
      <c r="B1259" s="155"/>
      <c r="C1259" s="190" t="s">
        <v>677</v>
      </c>
      <c r="D1259" s="162"/>
      <c r="E1259" s="163">
        <v>100.26</v>
      </c>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7"/>
      <c r="AA1259" s="147"/>
      <c r="AB1259" s="147"/>
      <c r="AC1259" s="147"/>
      <c r="AD1259" s="147"/>
      <c r="AE1259" s="147"/>
      <c r="AF1259" s="147"/>
      <c r="AG1259" s="147" t="s">
        <v>288</v>
      </c>
      <c r="AH1259" s="147">
        <v>1</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3" x14ac:dyDescent="0.2">
      <c r="A1260" s="154"/>
      <c r="B1260" s="155"/>
      <c r="C1260" s="189" t="s">
        <v>821</v>
      </c>
      <c r="D1260" s="160"/>
      <c r="E1260" s="161">
        <v>13.44</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7"/>
      <c r="AA1260" s="147"/>
      <c r="AB1260" s="147"/>
      <c r="AC1260" s="147"/>
      <c r="AD1260" s="147"/>
      <c r="AE1260" s="147"/>
      <c r="AF1260" s="147"/>
      <c r="AG1260" s="147" t="s">
        <v>288</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3" x14ac:dyDescent="0.2">
      <c r="A1261" s="154"/>
      <c r="B1261" s="155"/>
      <c r="C1261" s="189" t="s">
        <v>822</v>
      </c>
      <c r="D1261" s="160"/>
      <c r="E1261" s="161">
        <v>2.67</v>
      </c>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7"/>
      <c r="AA1261" s="147"/>
      <c r="AB1261" s="147"/>
      <c r="AC1261" s="147"/>
      <c r="AD1261" s="147"/>
      <c r="AE1261" s="147"/>
      <c r="AF1261" s="147"/>
      <c r="AG1261" s="147" t="s">
        <v>288</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3" x14ac:dyDescent="0.2">
      <c r="A1262" s="154"/>
      <c r="B1262" s="155"/>
      <c r="C1262" s="190" t="s">
        <v>677</v>
      </c>
      <c r="D1262" s="162"/>
      <c r="E1262" s="163">
        <v>16.11</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7"/>
      <c r="AA1262" s="147"/>
      <c r="AB1262" s="147"/>
      <c r="AC1262" s="147"/>
      <c r="AD1262" s="147"/>
      <c r="AE1262" s="147"/>
      <c r="AF1262" s="147"/>
      <c r="AG1262" s="147" t="s">
        <v>288</v>
      </c>
      <c r="AH1262" s="147">
        <v>1</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3" x14ac:dyDescent="0.2">
      <c r="A1263" s="154"/>
      <c r="B1263" s="155"/>
      <c r="C1263" s="189" t="s">
        <v>1456</v>
      </c>
      <c r="D1263" s="160"/>
      <c r="E1263" s="161">
        <v>11.17</v>
      </c>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7"/>
      <c r="AA1263" s="147"/>
      <c r="AB1263" s="147"/>
      <c r="AC1263" s="147"/>
      <c r="AD1263" s="147"/>
      <c r="AE1263" s="147"/>
      <c r="AF1263" s="147"/>
      <c r="AG1263" s="147" t="s">
        <v>288</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3" x14ac:dyDescent="0.2">
      <c r="A1264" s="154"/>
      <c r="B1264" s="155"/>
      <c r="C1264" s="189" t="s">
        <v>1454</v>
      </c>
      <c r="D1264" s="160"/>
      <c r="E1264" s="161">
        <v>20.65</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7"/>
      <c r="AA1264" s="147"/>
      <c r="AB1264" s="147"/>
      <c r="AC1264" s="147"/>
      <c r="AD1264" s="147"/>
      <c r="AE1264" s="147"/>
      <c r="AF1264" s="147"/>
      <c r="AG1264" s="147" t="s">
        <v>288</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3" x14ac:dyDescent="0.2">
      <c r="A1265" s="154"/>
      <c r="B1265" s="155"/>
      <c r="C1265" s="189" t="s">
        <v>1455</v>
      </c>
      <c r="D1265" s="160"/>
      <c r="E1265" s="161">
        <v>13.57</v>
      </c>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7"/>
      <c r="AA1265" s="147"/>
      <c r="AB1265" s="147"/>
      <c r="AC1265" s="147"/>
      <c r="AD1265" s="147"/>
      <c r="AE1265" s="147"/>
      <c r="AF1265" s="147"/>
      <c r="AG1265" s="147" t="s">
        <v>288</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3" x14ac:dyDescent="0.2">
      <c r="A1266" s="154"/>
      <c r="B1266" s="155"/>
      <c r="C1266" s="189" t="s">
        <v>1457</v>
      </c>
      <c r="D1266" s="160"/>
      <c r="E1266" s="161">
        <v>9.86</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58"/>
      <c r="Z1266" s="147"/>
      <c r="AA1266" s="147"/>
      <c r="AB1266" s="147"/>
      <c r="AC1266" s="147"/>
      <c r="AD1266" s="147"/>
      <c r="AE1266" s="147"/>
      <c r="AF1266" s="147"/>
      <c r="AG1266" s="147" t="s">
        <v>288</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3" x14ac:dyDescent="0.2">
      <c r="A1267" s="154"/>
      <c r="B1267" s="155"/>
      <c r="C1267" s="189" t="s">
        <v>1466</v>
      </c>
      <c r="D1267" s="160"/>
      <c r="E1267" s="161">
        <v>4.4800000000000004</v>
      </c>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7"/>
      <c r="AA1267" s="147"/>
      <c r="AB1267" s="147"/>
      <c r="AC1267" s="147"/>
      <c r="AD1267" s="147"/>
      <c r="AE1267" s="147"/>
      <c r="AF1267" s="147"/>
      <c r="AG1267" s="147" t="s">
        <v>288</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3" x14ac:dyDescent="0.2">
      <c r="A1268" s="154"/>
      <c r="B1268" s="155"/>
      <c r="C1268" s="189" t="s">
        <v>1458</v>
      </c>
      <c r="D1268" s="160"/>
      <c r="E1268" s="161">
        <v>10.24</v>
      </c>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7"/>
      <c r="AA1268" s="147"/>
      <c r="AB1268" s="147"/>
      <c r="AC1268" s="147"/>
      <c r="AD1268" s="147"/>
      <c r="AE1268" s="147"/>
      <c r="AF1268" s="147"/>
      <c r="AG1268" s="147" t="s">
        <v>288</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3" x14ac:dyDescent="0.2">
      <c r="A1269" s="154"/>
      <c r="B1269" s="155"/>
      <c r="C1269" s="190" t="s">
        <v>677</v>
      </c>
      <c r="D1269" s="162"/>
      <c r="E1269" s="163">
        <v>69.97</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7"/>
      <c r="AA1269" s="147"/>
      <c r="AB1269" s="147"/>
      <c r="AC1269" s="147"/>
      <c r="AD1269" s="147"/>
      <c r="AE1269" s="147"/>
      <c r="AF1269" s="147"/>
      <c r="AG1269" s="147" t="s">
        <v>288</v>
      </c>
      <c r="AH1269" s="147">
        <v>1</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72">
        <v>169</v>
      </c>
      <c r="B1270" s="173" t="s">
        <v>2029</v>
      </c>
      <c r="C1270" s="188" t="s">
        <v>2030</v>
      </c>
      <c r="D1270" s="174" t="s">
        <v>279</v>
      </c>
      <c r="E1270" s="175">
        <v>14.86</v>
      </c>
      <c r="F1270" s="176"/>
      <c r="G1270" s="177">
        <f>ROUND(E1270*F1270,2)</f>
        <v>0</v>
      </c>
      <c r="H1270" s="176"/>
      <c r="I1270" s="177">
        <f>ROUND(E1270*H1270,2)</f>
        <v>0</v>
      </c>
      <c r="J1270" s="176"/>
      <c r="K1270" s="177">
        <f>ROUND(E1270*J1270,2)</f>
        <v>0</v>
      </c>
      <c r="L1270" s="177">
        <v>21</v>
      </c>
      <c r="M1270" s="177">
        <f>G1270*(1+L1270/100)</f>
        <v>0</v>
      </c>
      <c r="N1270" s="175">
        <v>3.0599999999999998E-3</v>
      </c>
      <c r="O1270" s="175">
        <f>ROUND(E1270*N1270,2)</f>
        <v>0.05</v>
      </c>
      <c r="P1270" s="175">
        <v>0</v>
      </c>
      <c r="Q1270" s="175">
        <f>ROUND(E1270*P1270,2)</f>
        <v>0</v>
      </c>
      <c r="R1270" s="177" t="s">
        <v>2006</v>
      </c>
      <c r="S1270" s="177" t="s">
        <v>281</v>
      </c>
      <c r="T1270" s="178" t="s">
        <v>281</v>
      </c>
      <c r="U1270" s="158">
        <v>0.27</v>
      </c>
      <c r="V1270" s="158">
        <f>ROUND(E1270*U1270,2)</f>
        <v>4.01</v>
      </c>
      <c r="W1270" s="158"/>
      <c r="X1270" s="158" t="s">
        <v>282</v>
      </c>
      <c r="Y1270" s="158" t="s">
        <v>283</v>
      </c>
      <c r="Z1270" s="147"/>
      <c r="AA1270" s="147"/>
      <c r="AB1270" s="147"/>
      <c r="AC1270" s="147"/>
      <c r="AD1270" s="147"/>
      <c r="AE1270" s="147"/>
      <c r="AF1270" s="147"/>
      <c r="AG1270" s="147" t="s">
        <v>284</v>
      </c>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2" x14ac:dyDescent="0.2">
      <c r="A1271" s="154"/>
      <c r="B1271" s="155"/>
      <c r="C1271" s="189" t="s">
        <v>2031</v>
      </c>
      <c r="D1271" s="160"/>
      <c r="E1271" s="161"/>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7"/>
      <c r="AA1271" s="147"/>
      <c r="AB1271" s="147"/>
      <c r="AC1271" s="147"/>
      <c r="AD1271" s="147"/>
      <c r="AE1271" s="147"/>
      <c r="AF1271" s="147"/>
      <c r="AG1271" s="147" t="s">
        <v>288</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3" x14ac:dyDescent="0.2">
      <c r="A1272" s="154"/>
      <c r="B1272" s="155"/>
      <c r="C1272" s="189" t="s">
        <v>2032</v>
      </c>
      <c r="D1272" s="160"/>
      <c r="E1272" s="161">
        <v>5.73</v>
      </c>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7"/>
      <c r="AA1272" s="147"/>
      <c r="AB1272" s="147"/>
      <c r="AC1272" s="147"/>
      <c r="AD1272" s="147"/>
      <c r="AE1272" s="147"/>
      <c r="AF1272" s="147"/>
      <c r="AG1272" s="147" t="s">
        <v>288</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3" x14ac:dyDescent="0.2">
      <c r="A1273" s="154"/>
      <c r="B1273" s="155"/>
      <c r="C1273" s="189" t="s">
        <v>2033</v>
      </c>
      <c r="D1273" s="160"/>
      <c r="E1273" s="161">
        <v>9.1300000000000008</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7"/>
      <c r="AA1273" s="147"/>
      <c r="AB1273" s="147"/>
      <c r="AC1273" s="147"/>
      <c r="AD1273" s="147"/>
      <c r="AE1273" s="147"/>
      <c r="AF1273" s="147"/>
      <c r="AG1273" s="147" t="s">
        <v>288</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72">
        <v>170</v>
      </c>
      <c r="B1274" s="173" t="s">
        <v>2034</v>
      </c>
      <c r="C1274" s="188" t="s">
        <v>2035</v>
      </c>
      <c r="D1274" s="174" t="s">
        <v>279</v>
      </c>
      <c r="E1274" s="175">
        <v>489.67200000000003</v>
      </c>
      <c r="F1274" s="176"/>
      <c r="G1274" s="177">
        <f>ROUND(E1274*F1274,2)</f>
        <v>0</v>
      </c>
      <c r="H1274" s="176"/>
      <c r="I1274" s="177">
        <f>ROUND(E1274*H1274,2)</f>
        <v>0</v>
      </c>
      <c r="J1274" s="176"/>
      <c r="K1274" s="177">
        <f>ROUND(E1274*J1274,2)</f>
        <v>0</v>
      </c>
      <c r="L1274" s="177">
        <v>21</v>
      </c>
      <c r="M1274" s="177">
        <f>G1274*(1+L1274/100)</f>
        <v>0</v>
      </c>
      <c r="N1274" s="175">
        <v>0</v>
      </c>
      <c r="O1274" s="175">
        <f>ROUND(E1274*N1274,2)</f>
        <v>0</v>
      </c>
      <c r="P1274" s="175">
        <v>0</v>
      </c>
      <c r="Q1274" s="175">
        <f>ROUND(E1274*P1274,2)</f>
        <v>0</v>
      </c>
      <c r="R1274" s="177" t="s">
        <v>2006</v>
      </c>
      <c r="S1274" s="177" t="s">
        <v>281</v>
      </c>
      <c r="T1274" s="178" t="s">
        <v>281</v>
      </c>
      <c r="U1274" s="158">
        <v>3.0300000000000001E-2</v>
      </c>
      <c r="V1274" s="158">
        <f>ROUND(E1274*U1274,2)</f>
        <v>14.84</v>
      </c>
      <c r="W1274" s="158"/>
      <c r="X1274" s="158" t="s">
        <v>282</v>
      </c>
      <c r="Y1274" s="158" t="s">
        <v>283</v>
      </c>
      <c r="Z1274" s="147"/>
      <c r="AA1274" s="147"/>
      <c r="AB1274" s="147"/>
      <c r="AC1274" s="147"/>
      <c r="AD1274" s="147"/>
      <c r="AE1274" s="147"/>
      <c r="AF1274" s="147"/>
      <c r="AG1274" s="147" t="s">
        <v>284</v>
      </c>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2" x14ac:dyDescent="0.2">
      <c r="A1275" s="154"/>
      <c r="B1275" s="155"/>
      <c r="C1275" s="189" t="s">
        <v>2036</v>
      </c>
      <c r="D1275" s="160"/>
      <c r="E1275" s="161"/>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7"/>
      <c r="AA1275" s="147"/>
      <c r="AB1275" s="147"/>
      <c r="AC1275" s="147"/>
      <c r="AD1275" s="147"/>
      <c r="AE1275" s="147"/>
      <c r="AF1275" s="147"/>
      <c r="AG1275" s="147" t="s">
        <v>288</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3" x14ac:dyDescent="0.2">
      <c r="A1276" s="154"/>
      <c r="B1276" s="155"/>
      <c r="C1276" s="189" t="s">
        <v>2021</v>
      </c>
      <c r="D1276" s="160"/>
      <c r="E1276" s="161">
        <v>489.67200000000003</v>
      </c>
      <c r="F1276" s="158"/>
      <c r="G1276" s="158"/>
      <c r="H1276" s="158"/>
      <c r="I1276" s="158"/>
      <c r="J1276" s="158"/>
      <c r="K1276" s="158"/>
      <c r="L1276" s="158"/>
      <c r="M1276" s="158"/>
      <c r="N1276" s="157"/>
      <c r="O1276" s="157"/>
      <c r="P1276" s="157"/>
      <c r="Q1276" s="157"/>
      <c r="R1276" s="158"/>
      <c r="S1276" s="158"/>
      <c r="T1276" s="158"/>
      <c r="U1276" s="158"/>
      <c r="V1276" s="158"/>
      <c r="W1276" s="158"/>
      <c r="X1276" s="158"/>
      <c r="Y1276" s="158"/>
      <c r="Z1276" s="147"/>
      <c r="AA1276" s="147"/>
      <c r="AB1276" s="147"/>
      <c r="AC1276" s="147"/>
      <c r="AD1276" s="147"/>
      <c r="AE1276" s="147"/>
      <c r="AF1276" s="147"/>
      <c r="AG1276" s="147" t="s">
        <v>288</v>
      </c>
      <c r="AH1276" s="147">
        <v>5</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ht="22.5" outlineLevel="1" x14ac:dyDescent="0.2">
      <c r="A1277" s="172">
        <v>171</v>
      </c>
      <c r="B1277" s="173" t="s">
        <v>2037</v>
      </c>
      <c r="C1277" s="188" t="s">
        <v>2038</v>
      </c>
      <c r="D1277" s="174" t="s">
        <v>279</v>
      </c>
      <c r="E1277" s="175">
        <v>2938.0320000000002</v>
      </c>
      <c r="F1277" s="176"/>
      <c r="G1277" s="177">
        <f>ROUND(E1277*F1277,2)</f>
        <v>0</v>
      </c>
      <c r="H1277" s="176"/>
      <c r="I1277" s="177">
        <f>ROUND(E1277*H1277,2)</f>
        <v>0</v>
      </c>
      <c r="J1277" s="176"/>
      <c r="K1277" s="177">
        <f>ROUND(E1277*J1277,2)</f>
        <v>0</v>
      </c>
      <c r="L1277" s="177">
        <v>21</v>
      </c>
      <c r="M1277" s="177">
        <f>G1277*(1+L1277/100)</f>
        <v>0</v>
      </c>
      <c r="N1277" s="175">
        <v>5.0000000000000002E-5</v>
      </c>
      <c r="O1277" s="175">
        <f>ROUND(E1277*N1277,2)</f>
        <v>0.15</v>
      </c>
      <c r="P1277" s="175">
        <v>0</v>
      </c>
      <c r="Q1277" s="175">
        <f>ROUND(E1277*P1277,2)</f>
        <v>0</v>
      </c>
      <c r="R1277" s="177" t="s">
        <v>2006</v>
      </c>
      <c r="S1277" s="177" t="s">
        <v>281</v>
      </c>
      <c r="T1277" s="178" t="s">
        <v>281</v>
      </c>
      <c r="U1277" s="158">
        <v>0</v>
      </c>
      <c r="V1277" s="158">
        <f>ROUND(E1277*U1277,2)</f>
        <v>0</v>
      </c>
      <c r="W1277" s="158"/>
      <c r="X1277" s="158" t="s">
        <v>282</v>
      </c>
      <c r="Y1277" s="158" t="s">
        <v>283</v>
      </c>
      <c r="Z1277" s="147"/>
      <c r="AA1277" s="147"/>
      <c r="AB1277" s="147"/>
      <c r="AC1277" s="147"/>
      <c r="AD1277" s="147"/>
      <c r="AE1277" s="147"/>
      <c r="AF1277" s="147"/>
      <c r="AG1277" s="147" t="s">
        <v>284</v>
      </c>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2" x14ac:dyDescent="0.2">
      <c r="A1278" s="154"/>
      <c r="B1278" s="155"/>
      <c r="C1278" s="189" t="s">
        <v>2039</v>
      </c>
      <c r="D1278" s="160"/>
      <c r="E1278" s="161"/>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7"/>
      <c r="AA1278" s="147"/>
      <c r="AB1278" s="147"/>
      <c r="AC1278" s="147"/>
      <c r="AD1278" s="147"/>
      <c r="AE1278" s="147"/>
      <c r="AF1278" s="147"/>
      <c r="AG1278" s="147" t="s">
        <v>288</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3" x14ac:dyDescent="0.2">
      <c r="A1279" s="154"/>
      <c r="B1279" s="155"/>
      <c r="C1279" s="189" t="s">
        <v>2017</v>
      </c>
      <c r="D1279" s="160"/>
      <c r="E1279" s="161">
        <v>2938.0320000000002</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7"/>
      <c r="AA1279" s="147"/>
      <c r="AB1279" s="147"/>
      <c r="AC1279" s="147"/>
      <c r="AD1279" s="147"/>
      <c r="AE1279" s="147"/>
      <c r="AF1279" s="147"/>
      <c r="AG1279" s="147" t="s">
        <v>288</v>
      </c>
      <c r="AH1279" s="147">
        <v>5</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
      <c r="A1280" s="172">
        <v>172</v>
      </c>
      <c r="B1280" s="173" t="s">
        <v>2040</v>
      </c>
      <c r="C1280" s="188" t="s">
        <v>2041</v>
      </c>
      <c r="D1280" s="174" t="s">
        <v>279</v>
      </c>
      <c r="E1280" s="175">
        <v>489.67200000000003</v>
      </c>
      <c r="F1280" s="176"/>
      <c r="G1280" s="177">
        <f>ROUND(E1280*F1280,2)</f>
        <v>0</v>
      </c>
      <c r="H1280" s="176"/>
      <c r="I1280" s="177">
        <f>ROUND(E1280*H1280,2)</f>
        <v>0</v>
      </c>
      <c r="J1280" s="176"/>
      <c r="K1280" s="177">
        <f>ROUND(E1280*J1280,2)</f>
        <v>0</v>
      </c>
      <c r="L1280" s="177">
        <v>21</v>
      </c>
      <c r="M1280" s="177">
        <f>G1280*(1+L1280/100)</f>
        <v>0</v>
      </c>
      <c r="N1280" s="175">
        <v>0</v>
      </c>
      <c r="O1280" s="175">
        <f>ROUND(E1280*N1280,2)</f>
        <v>0</v>
      </c>
      <c r="P1280" s="175">
        <v>0</v>
      </c>
      <c r="Q1280" s="175">
        <f>ROUND(E1280*P1280,2)</f>
        <v>0</v>
      </c>
      <c r="R1280" s="177" t="s">
        <v>2006</v>
      </c>
      <c r="S1280" s="177" t="s">
        <v>281</v>
      </c>
      <c r="T1280" s="178" t="s">
        <v>281</v>
      </c>
      <c r="U1280" s="158">
        <v>1.7999999999999999E-2</v>
      </c>
      <c r="V1280" s="158">
        <f>ROUND(E1280*U1280,2)</f>
        <v>8.81</v>
      </c>
      <c r="W1280" s="158"/>
      <c r="X1280" s="158" t="s">
        <v>282</v>
      </c>
      <c r="Y1280" s="158" t="s">
        <v>283</v>
      </c>
      <c r="Z1280" s="147"/>
      <c r="AA1280" s="147"/>
      <c r="AB1280" s="147"/>
      <c r="AC1280" s="147"/>
      <c r="AD1280" s="147"/>
      <c r="AE1280" s="147"/>
      <c r="AF1280" s="147"/>
      <c r="AG1280" s="147" t="s">
        <v>284</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2" x14ac:dyDescent="0.2">
      <c r="A1281" s="154"/>
      <c r="B1281" s="155"/>
      <c r="C1281" s="189" t="s">
        <v>2042</v>
      </c>
      <c r="D1281" s="160"/>
      <c r="E1281" s="161"/>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7"/>
      <c r="AA1281" s="147"/>
      <c r="AB1281" s="147"/>
      <c r="AC1281" s="147"/>
      <c r="AD1281" s="147"/>
      <c r="AE1281" s="147"/>
      <c r="AF1281" s="147"/>
      <c r="AG1281" s="147" t="s">
        <v>288</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3" x14ac:dyDescent="0.2">
      <c r="A1282" s="154"/>
      <c r="B1282" s="155"/>
      <c r="C1282" s="189" t="s">
        <v>2043</v>
      </c>
      <c r="D1282" s="160"/>
      <c r="E1282" s="161">
        <v>489.67200000000003</v>
      </c>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7"/>
      <c r="AA1282" s="147"/>
      <c r="AB1282" s="147"/>
      <c r="AC1282" s="147"/>
      <c r="AD1282" s="147"/>
      <c r="AE1282" s="147"/>
      <c r="AF1282" s="147"/>
      <c r="AG1282" s="147" t="s">
        <v>288</v>
      </c>
      <c r="AH1282" s="147">
        <v>5</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72">
        <v>173</v>
      </c>
      <c r="B1283" s="173" t="s">
        <v>2044</v>
      </c>
      <c r="C1283" s="188" t="s">
        <v>2045</v>
      </c>
      <c r="D1283" s="174" t="s">
        <v>366</v>
      </c>
      <c r="E1283" s="175">
        <v>8</v>
      </c>
      <c r="F1283" s="176"/>
      <c r="G1283" s="177">
        <f>ROUND(E1283*F1283,2)</f>
        <v>0</v>
      </c>
      <c r="H1283" s="176"/>
      <c r="I1283" s="177">
        <f>ROUND(E1283*H1283,2)</f>
        <v>0</v>
      </c>
      <c r="J1283" s="176"/>
      <c r="K1283" s="177">
        <f>ROUND(E1283*J1283,2)</f>
        <v>0</v>
      </c>
      <c r="L1283" s="177">
        <v>21</v>
      </c>
      <c r="M1283" s="177">
        <f>G1283*(1+L1283/100)</f>
        <v>0</v>
      </c>
      <c r="N1283" s="175">
        <v>2.1909999999999999E-2</v>
      </c>
      <c r="O1283" s="175">
        <f>ROUND(E1283*N1283,2)</f>
        <v>0.18</v>
      </c>
      <c r="P1283" s="175">
        <v>0</v>
      </c>
      <c r="Q1283" s="175">
        <f>ROUND(E1283*P1283,2)</f>
        <v>0</v>
      </c>
      <c r="R1283" s="177" t="s">
        <v>2006</v>
      </c>
      <c r="S1283" s="177" t="s">
        <v>281</v>
      </c>
      <c r="T1283" s="178" t="s">
        <v>281</v>
      </c>
      <c r="U1283" s="158">
        <v>0.20300000000000001</v>
      </c>
      <c r="V1283" s="158">
        <f>ROUND(E1283*U1283,2)</f>
        <v>1.62</v>
      </c>
      <c r="W1283" s="158"/>
      <c r="X1283" s="158" t="s">
        <v>282</v>
      </c>
      <c r="Y1283" s="158" t="s">
        <v>283</v>
      </c>
      <c r="Z1283" s="147"/>
      <c r="AA1283" s="147"/>
      <c r="AB1283" s="147"/>
      <c r="AC1283" s="147"/>
      <c r="AD1283" s="147"/>
      <c r="AE1283" s="147"/>
      <c r="AF1283" s="147"/>
      <c r="AG1283" s="147" t="s">
        <v>284</v>
      </c>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2" x14ac:dyDescent="0.2">
      <c r="A1284" s="154"/>
      <c r="B1284" s="155"/>
      <c r="C1284" s="189" t="s">
        <v>2046</v>
      </c>
      <c r="D1284" s="160"/>
      <c r="E1284" s="161"/>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7"/>
      <c r="AA1284" s="147"/>
      <c r="AB1284" s="147"/>
      <c r="AC1284" s="147"/>
      <c r="AD1284" s="147"/>
      <c r="AE1284" s="147"/>
      <c r="AF1284" s="147"/>
      <c r="AG1284" s="147" t="s">
        <v>288</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3" x14ac:dyDescent="0.2">
      <c r="A1285" s="154"/>
      <c r="B1285" s="155"/>
      <c r="C1285" s="189" t="s">
        <v>2047</v>
      </c>
      <c r="D1285" s="160"/>
      <c r="E1285" s="161">
        <v>8</v>
      </c>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7"/>
      <c r="AA1285" s="147"/>
      <c r="AB1285" s="147"/>
      <c r="AC1285" s="147"/>
      <c r="AD1285" s="147"/>
      <c r="AE1285" s="147"/>
      <c r="AF1285" s="147"/>
      <c r="AG1285" s="147" t="s">
        <v>288</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ht="22.5" outlineLevel="1" x14ac:dyDescent="0.2">
      <c r="A1286" s="172">
        <v>174</v>
      </c>
      <c r="B1286" s="173" t="s">
        <v>2048</v>
      </c>
      <c r="C1286" s="188" t="s">
        <v>2049</v>
      </c>
      <c r="D1286" s="174" t="s">
        <v>366</v>
      </c>
      <c r="E1286" s="175">
        <v>48</v>
      </c>
      <c r="F1286" s="176"/>
      <c r="G1286" s="177">
        <f>ROUND(E1286*F1286,2)</f>
        <v>0</v>
      </c>
      <c r="H1286" s="176"/>
      <c r="I1286" s="177">
        <f>ROUND(E1286*H1286,2)</f>
        <v>0</v>
      </c>
      <c r="J1286" s="176"/>
      <c r="K1286" s="177">
        <f>ROUND(E1286*J1286,2)</f>
        <v>0</v>
      </c>
      <c r="L1286" s="177">
        <v>21</v>
      </c>
      <c r="M1286" s="177">
        <f>G1286*(1+L1286/100)</f>
        <v>0</v>
      </c>
      <c r="N1286" s="175">
        <v>1.7600000000000001E-3</v>
      </c>
      <c r="O1286" s="175">
        <f>ROUND(E1286*N1286,2)</f>
        <v>0.08</v>
      </c>
      <c r="P1286" s="175">
        <v>0</v>
      </c>
      <c r="Q1286" s="175">
        <f>ROUND(E1286*P1286,2)</f>
        <v>0</v>
      </c>
      <c r="R1286" s="177" t="s">
        <v>2006</v>
      </c>
      <c r="S1286" s="177" t="s">
        <v>281</v>
      </c>
      <c r="T1286" s="178" t="s">
        <v>281</v>
      </c>
      <c r="U1286" s="158">
        <v>8.0000000000000002E-3</v>
      </c>
      <c r="V1286" s="158">
        <f>ROUND(E1286*U1286,2)</f>
        <v>0.38</v>
      </c>
      <c r="W1286" s="158"/>
      <c r="X1286" s="158" t="s">
        <v>282</v>
      </c>
      <c r="Y1286" s="158" t="s">
        <v>283</v>
      </c>
      <c r="Z1286" s="147"/>
      <c r="AA1286" s="147"/>
      <c r="AB1286" s="147"/>
      <c r="AC1286" s="147"/>
      <c r="AD1286" s="147"/>
      <c r="AE1286" s="147"/>
      <c r="AF1286" s="147"/>
      <c r="AG1286" s="147" t="s">
        <v>284</v>
      </c>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2" x14ac:dyDescent="0.2">
      <c r="A1287" s="154"/>
      <c r="B1287" s="155"/>
      <c r="C1287" s="189" t="s">
        <v>2050</v>
      </c>
      <c r="D1287" s="160"/>
      <c r="E1287" s="161"/>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7"/>
      <c r="AA1287" s="147"/>
      <c r="AB1287" s="147"/>
      <c r="AC1287" s="147"/>
      <c r="AD1287" s="147"/>
      <c r="AE1287" s="147"/>
      <c r="AF1287" s="147"/>
      <c r="AG1287" s="147" t="s">
        <v>288</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3" x14ac:dyDescent="0.2">
      <c r="A1288" s="154"/>
      <c r="B1288" s="155"/>
      <c r="C1288" s="189" t="s">
        <v>2051</v>
      </c>
      <c r="D1288" s="160"/>
      <c r="E1288" s="161">
        <v>48</v>
      </c>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7"/>
      <c r="AA1288" s="147"/>
      <c r="AB1288" s="147"/>
      <c r="AC1288" s="147"/>
      <c r="AD1288" s="147"/>
      <c r="AE1288" s="147"/>
      <c r="AF1288" s="147"/>
      <c r="AG1288" s="147" t="s">
        <v>288</v>
      </c>
      <c r="AH1288" s="147">
        <v>5</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72">
        <v>175</v>
      </c>
      <c r="B1289" s="173" t="s">
        <v>2052</v>
      </c>
      <c r="C1289" s="188" t="s">
        <v>2053</v>
      </c>
      <c r="D1289" s="174" t="s">
        <v>366</v>
      </c>
      <c r="E1289" s="175">
        <v>8</v>
      </c>
      <c r="F1289" s="176"/>
      <c r="G1289" s="177">
        <f>ROUND(E1289*F1289,2)</f>
        <v>0</v>
      </c>
      <c r="H1289" s="176"/>
      <c r="I1289" s="177">
        <f>ROUND(E1289*H1289,2)</f>
        <v>0</v>
      </c>
      <c r="J1289" s="176"/>
      <c r="K1289" s="177">
        <f>ROUND(E1289*J1289,2)</f>
        <v>0</v>
      </c>
      <c r="L1289" s="177">
        <v>21</v>
      </c>
      <c r="M1289" s="177">
        <f>G1289*(1+L1289/100)</f>
        <v>0</v>
      </c>
      <c r="N1289" s="175">
        <v>0</v>
      </c>
      <c r="O1289" s="175">
        <f>ROUND(E1289*N1289,2)</f>
        <v>0</v>
      </c>
      <c r="P1289" s="175">
        <v>0</v>
      </c>
      <c r="Q1289" s="175">
        <f>ROUND(E1289*P1289,2)</f>
        <v>0</v>
      </c>
      <c r="R1289" s="177" t="s">
        <v>2006</v>
      </c>
      <c r="S1289" s="177" t="s">
        <v>281</v>
      </c>
      <c r="T1289" s="178" t="s">
        <v>281</v>
      </c>
      <c r="U1289" s="158">
        <v>0.13100000000000001</v>
      </c>
      <c r="V1289" s="158">
        <f>ROUND(E1289*U1289,2)</f>
        <v>1.05</v>
      </c>
      <c r="W1289" s="158"/>
      <c r="X1289" s="158" t="s">
        <v>282</v>
      </c>
      <c r="Y1289" s="158" t="s">
        <v>283</v>
      </c>
      <c r="Z1289" s="147"/>
      <c r="AA1289" s="147"/>
      <c r="AB1289" s="147"/>
      <c r="AC1289" s="147"/>
      <c r="AD1289" s="147"/>
      <c r="AE1289" s="147"/>
      <c r="AF1289" s="147"/>
      <c r="AG1289" s="147" t="s">
        <v>284</v>
      </c>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2" x14ac:dyDescent="0.2">
      <c r="A1290" s="154"/>
      <c r="B1290" s="155"/>
      <c r="C1290" s="259" t="s">
        <v>2054</v>
      </c>
      <c r="D1290" s="260"/>
      <c r="E1290" s="260"/>
      <c r="F1290" s="260"/>
      <c r="G1290" s="260"/>
      <c r="H1290" s="158"/>
      <c r="I1290" s="158"/>
      <c r="J1290" s="158"/>
      <c r="K1290" s="158"/>
      <c r="L1290" s="158"/>
      <c r="M1290" s="158"/>
      <c r="N1290" s="157"/>
      <c r="O1290" s="157"/>
      <c r="P1290" s="157"/>
      <c r="Q1290" s="157"/>
      <c r="R1290" s="158"/>
      <c r="S1290" s="158"/>
      <c r="T1290" s="158"/>
      <c r="U1290" s="158"/>
      <c r="V1290" s="158"/>
      <c r="W1290" s="158"/>
      <c r="X1290" s="158"/>
      <c r="Y1290" s="158"/>
      <c r="Z1290" s="147"/>
      <c r="AA1290" s="147"/>
      <c r="AB1290" s="147"/>
      <c r="AC1290" s="147"/>
      <c r="AD1290" s="147"/>
      <c r="AE1290" s="147"/>
      <c r="AF1290" s="147"/>
      <c r="AG1290" s="147" t="s">
        <v>286</v>
      </c>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2" x14ac:dyDescent="0.2">
      <c r="A1291" s="154"/>
      <c r="B1291" s="155"/>
      <c r="C1291" s="189" t="s">
        <v>2055</v>
      </c>
      <c r="D1291" s="160"/>
      <c r="E1291" s="161"/>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7"/>
      <c r="AA1291" s="147"/>
      <c r="AB1291" s="147"/>
      <c r="AC1291" s="147"/>
      <c r="AD1291" s="147"/>
      <c r="AE1291" s="147"/>
      <c r="AF1291" s="147"/>
      <c r="AG1291" s="147" t="s">
        <v>288</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3" x14ac:dyDescent="0.2">
      <c r="A1292" s="154"/>
      <c r="B1292" s="155"/>
      <c r="C1292" s="189" t="s">
        <v>2056</v>
      </c>
      <c r="D1292" s="160"/>
      <c r="E1292" s="161">
        <v>8</v>
      </c>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7"/>
      <c r="AA1292" s="147"/>
      <c r="AB1292" s="147"/>
      <c r="AC1292" s="147"/>
      <c r="AD1292" s="147"/>
      <c r="AE1292" s="147"/>
      <c r="AF1292" s="147"/>
      <c r="AG1292" s="147" t="s">
        <v>288</v>
      </c>
      <c r="AH1292" s="147">
        <v>5</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x14ac:dyDescent="0.2">
      <c r="A1293" s="165" t="s">
        <v>275</v>
      </c>
      <c r="B1293" s="166" t="s">
        <v>180</v>
      </c>
      <c r="C1293" s="187" t="s">
        <v>181</v>
      </c>
      <c r="D1293" s="167"/>
      <c r="E1293" s="168"/>
      <c r="F1293" s="169"/>
      <c r="G1293" s="169">
        <f>SUMIF(AG1294:AG1348,"&lt;&gt;NOR",G1294:G1348)</f>
        <v>0</v>
      </c>
      <c r="H1293" s="169"/>
      <c r="I1293" s="169">
        <f>SUM(I1294:I1348)</f>
        <v>0</v>
      </c>
      <c r="J1293" s="169"/>
      <c r="K1293" s="169">
        <f>SUM(K1294:K1348)</f>
        <v>0</v>
      </c>
      <c r="L1293" s="169"/>
      <c r="M1293" s="169">
        <f>SUM(M1294:M1348)</f>
        <v>0</v>
      </c>
      <c r="N1293" s="168"/>
      <c r="O1293" s="168">
        <f>SUM(O1294:O1348)</f>
        <v>0.3</v>
      </c>
      <c r="P1293" s="168"/>
      <c r="Q1293" s="168">
        <f>SUM(Q1294:Q1348)</f>
        <v>0</v>
      </c>
      <c r="R1293" s="169"/>
      <c r="S1293" s="169"/>
      <c r="T1293" s="170"/>
      <c r="U1293" s="164"/>
      <c r="V1293" s="164">
        <f>SUM(V1294:V1348)</f>
        <v>161.1</v>
      </c>
      <c r="W1293" s="164"/>
      <c r="X1293" s="164"/>
      <c r="Y1293" s="164"/>
      <c r="AG1293" t="s">
        <v>276</v>
      </c>
    </row>
    <row r="1294" spans="1:60" outlineLevel="1" x14ac:dyDescent="0.2">
      <c r="A1294" s="172">
        <v>176</v>
      </c>
      <c r="B1294" s="173" t="s">
        <v>2057</v>
      </c>
      <c r="C1294" s="188" t="s">
        <v>2058</v>
      </c>
      <c r="D1294" s="174" t="s">
        <v>418</v>
      </c>
      <c r="E1294" s="175">
        <v>3</v>
      </c>
      <c r="F1294" s="176"/>
      <c r="G1294" s="177">
        <f>ROUND(E1294*F1294,2)</f>
        <v>0</v>
      </c>
      <c r="H1294" s="176"/>
      <c r="I1294" s="177">
        <f>ROUND(E1294*H1294,2)</f>
        <v>0</v>
      </c>
      <c r="J1294" s="176"/>
      <c r="K1294" s="177">
        <f>ROUND(E1294*J1294,2)</f>
        <v>0</v>
      </c>
      <c r="L1294" s="177">
        <v>21</v>
      </c>
      <c r="M1294" s="177">
        <f>G1294*(1+L1294/100)</f>
        <v>0</v>
      </c>
      <c r="N1294" s="175">
        <v>0</v>
      </c>
      <c r="O1294" s="175">
        <f>ROUND(E1294*N1294,2)</f>
        <v>0</v>
      </c>
      <c r="P1294" s="175">
        <v>0</v>
      </c>
      <c r="Q1294" s="175">
        <f>ROUND(E1294*P1294,2)</f>
        <v>0</v>
      </c>
      <c r="R1294" s="177" t="s">
        <v>2059</v>
      </c>
      <c r="S1294" s="177" t="s">
        <v>281</v>
      </c>
      <c r="T1294" s="178" t="s">
        <v>281</v>
      </c>
      <c r="U1294" s="158">
        <v>0.18</v>
      </c>
      <c r="V1294" s="158">
        <f>ROUND(E1294*U1294,2)</f>
        <v>0.54</v>
      </c>
      <c r="W1294" s="158"/>
      <c r="X1294" s="158" t="s">
        <v>282</v>
      </c>
      <c r="Y1294" s="158" t="s">
        <v>283</v>
      </c>
      <c r="Z1294" s="147"/>
      <c r="AA1294" s="147"/>
      <c r="AB1294" s="147"/>
      <c r="AC1294" s="147"/>
      <c r="AD1294" s="147"/>
      <c r="AE1294" s="147"/>
      <c r="AF1294" s="147"/>
      <c r="AG1294" s="147" t="s">
        <v>284</v>
      </c>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2" x14ac:dyDescent="0.2">
      <c r="A1295" s="154"/>
      <c r="B1295" s="155"/>
      <c r="C1295" s="261" t="s">
        <v>2060</v>
      </c>
      <c r="D1295" s="262"/>
      <c r="E1295" s="262"/>
      <c r="F1295" s="262"/>
      <c r="G1295" s="262"/>
      <c r="H1295" s="158"/>
      <c r="I1295" s="158"/>
      <c r="J1295" s="158"/>
      <c r="K1295" s="158"/>
      <c r="L1295" s="158"/>
      <c r="M1295" s="158"/>
      <c r="N1295" s="157"/>
      <c r="O1295" s="157"/>
      <c r="P1295" s="157"/>
      <c r="Q1295" s="157"/>
      <c r="R1295" s="158"/>
      <c r="S1295" s="158"/>
      <c r="T1295" s="158"/>
      <c r="U1295" s="158"/>
      <c r="V1295" s="158"/>
      <c r="W1295" s="158"/>
      <c r="X1295" s="158"/>
      <c r="Y1295" s="158"/>
      <c r="Z1295" s="147"/>
      <c r="AA1295" s="147"/>
      <c r="AB1295" s="147"/>
      <c r="AC1295" s="147"/>
      <c r="AD1295" s="147"/>
      <c r="AE1295" s="147"/>
      <c r="AF1295" s="147"/>
      <c r="AG1295" s="147" t="s">
        <v>618</v>
      </c>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2" x14ac:dyDescent="0.2">
      <c r="A1296" s="154"/>
      <c r="B1296" s="155"/>
      <c r="C1296" s="189" t="s">
        <v>2061</v>
      </c>
      <c r="D1296" s="160"/>
      <c r="E1296" s="161"/>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7"/>
      <c r="AA1296" s="147"/>
      <c r="AB1296" s="147"/>
      <c r="AC1296" s="147"/>
      <c r="AD1296" s="147"/>
      <c r="AE1296" s="147"/>
      <c r="AF1296" s="147"/>
      <c r="AG1296" s="147" t="s">
        <v>288</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3" x14ac:dyDescent="0.2">
      <c r="A1297" s="154"/>
      <c r="B1297" s="155"/>
      <c r="C1297" s="189" t="s">
        <v>2062</v>
      </c>
      <c r="D1297" s="160"/>
      <c r="E1297" s="161">
        <v>1</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7"/>
      <c r="AA1297" s="147"/>
      <c r="AB1297" s="147"/>
      <c r="AC1297" s="147"/>
      <c r="AD1297" s="147"/>
      <c r="AE1297" s="147"/>
      <c r="AF1297" s="147"/>
      <c r="AG1297" s="147" t="s">
        <v>288</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3" x14ac:dyDescent="0.2">
      <c r="A1298" s="154"/>
      <c r="B1298" s="155"/>
      <c r="C1298" s="189" t="s">
        <v>2063</v>
      </c>
      <c r="D1298" s="160"/>
      <c r="E1298" s="161">
        <v>1</v>
      </c>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7"/>
      <c r="AA1298" s="147"/>
      <c r="AB1298" s="147"/>
      <c r="AC1298" s="147"/>
      <c r="AD1298" s="147"/>
      <c r="AE1298" s="147"/>
      <c r="AF1298" s="147"/>
      <c r="AG1298" s="147" t="s">
        <v>288</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3" x14ac:dyDescent="0.2">
      <c r="A1299" s="154"/>
      <c r="B1299" s="155"/>
      <c r="C1299" s="189" t="s">
        <v>2064</v>
      </c>
      <c r="D1299" s="160"/>
      <c r="E1299" s="161">
        <v>1</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58"/>
      <c r="Z1299" s="147"/>
      <c r="AA1299" s="147"/>
      <c r="AB1299" s="147"/>
      <c r="AC1299" s="147"/>
      <c r="AD1299" s="147"/>
      <c r="AE1299" s="147"/>
      <c r="AF1299" s="147"/>
      <c r="AG1299" s="147" t="s">
        <v>288</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72">
        <v>177</v>
      </c>
      <c r="B1300" s="173" t="s">
        <v>2065</v>
      </c>
      <c r="C1300" s="188" t="s">
        <v>2066</v>
      </c>
      <c r="D1300" s="174" t="s">
        <v>418</v>
      </c>
      <c r="E1300" s="175">
        <v>2</v>
      </c>
      <c r="F1300" s="176"/>
      <c r="G1300" s="177">
        <f>ROUND(E1300*F1300,2)</f>
        <v>0</v>
      </c>
      <c r="H1300" s="176"/>
      <c r="I1300" s="177">
        <f>ROUND(E1300*H1300,2)</f>
        <v>0</v>
      </c>
      <c r="J1300" s="176"/>
      <c r="K1300" s="177">
        <f>ROUND(E1300*J1300,2)</f>
        <v>0</v>
      </c>
      <c r="L1300" s="177">
        <v>21</v>
      </c>
      <c r="M1300" s="177">
        <f>G1300*(1+L1300/100)</f>
        <v>0</v>
      </c>
      <c r="N1300" s="175">
        <v>2.513E-2</v>
      </c>
      <c r="O1300" s="175">
        <f>ROUND(E1300*N1300,2)</f>
        <v>0.05</v>
      </c>
      <c r="P1300" s="175">
        <v>0</v>
      </c>
      <c r="Q1300" s="175">
        <f>ROUND(E1300*P1300,2)</f>
        <v>0</v>
      </c>
      <c r="R1300" s="177"/>
      <c r="S1300" s="177" t="s">
        <v>281</v>
      </c>
      <c r="T1300" s="178" t="s">
        <v>281</v>
      </c>
      <c r="U1300" s="158">
        <v>1.28</v>
      </c>
      <c r="V1300" s="158">
        <f>ROUND(E1300*U1300,2)</f>
        <v>2.56</v>
      </c>
      <c r="W1300" s="158"/>
      <c r="X1300" s="158" t="s">
        <v>282</v>
      </c>
      <c r="Y1300" s="158" t="s">
        <v>283</v>
      </c>
      <c r="Z1300" s="147"/>
      <c r="AA1300" s="147"/>
      <c r="AB1300" s="147"/>
      <c r="AC1300" s="147"/>
      <c r="AD1300" s="147"/>
      <c r="AE1300" s="147"/>
      <c r="AF1300" s="147"/>
      <c r="AG1300" s="147" t="s">
        <v>284</v>
      </c>
      <c r="AH1300" s="147"/>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2" x14ac:dyDescent="0.2">
      <c r="A1301" s="154"/>
      <c r="B1301" s="155"/>
      <c r="C1301" s="189" t="s">
        <v>2067</v>
      </c>
      <c r="D1301" s="160"/>
      <c r="E1301" s="161"/>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7"/>
      <c r="AA1301" s="147"/>
      <c r="AB1301" s="147"/>
      <c r="AC1301" s="147"/>
      <c r="AD1301" s="147"/>
      <c r="AE1301" s="147"/>
      <c r="AF1301" s="147"/>
      <c r="AG1301" s="147" t="s">
        <v>288</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3" x14ac:dyDescent="0.2">
      <c r="A1302" s="154"/>
      <c r="B1302" s="155"/>
      <c r="C1302" s="189" t="s">
        <v>2068</v>
      </c>
      <c r="D1302" s="160"/>
      <c r="E1302" s="161">
        <v>2</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7"/>
      <c r="AA1302" s="147"/>
      <c r="AB1302" s="147"/>
      <c r="AC1302" s="147"/>
      <c r="AD1302" s="147"/>
      <c r="AE1302" s="147"/>
      <c r="AF1302" s="147"/>
      <c r="AG1302" s="147" t="s">
        <v>288</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ht="56.25" outlineLevel="1" x14ac:dyDescent="0.2">
      <c r="A1303" s="172">
        <v>178</v>
      </c>
      <c r="B1303" s="173" t="s">
        <v>2069</v>
      </c>
      <c r="C1303" s="188" t="s">
        <v>2070</v>
      </c>
      <c r="D1303" s="174" t="s">
        <v>279</v>
      </c>
      <c r="E1303" s="175">
        <v>472.21</v>
      </c>
      <c r="F1303" s="176"/>
      <c r="G1303" s="177">
        <f>ROUND(E1303*F1303,2)</f>
        <v>0</v>
      </c>
      <c r="H1303" s="176"/>
      <c r="I1303" s="177">
        <f>ROUND(E1303*H1303,2)</f>
        <v>0</v>
      </c>
      <c r="J1303" s="176"/>
      <c r="K1303" s="177">
        <f>ROUND(E1303*J1303,2)</f>
        <v>0</v>
      </c>
      <c r="L1303" s="177">
        <v>21</v>
      </c>
      <c r="M1303" s="177">
        <f>G1303*(1+L1303/100)</f>
        <v>0</v>
      </c>
      <c r="N1303" s="175">
        <v>4.0000000000000003E-5</v>
      </c>
      <c r="O1303" s="175">
        <f>ROUND(E1303*N1303,2)</f>
        <v>0.02</v>
      </c>
      <c r="P1303" s="175">
        <v>0</v>
      </c>
      <c r="Q1303" s="175">
        <f>ROUND(E1303*P1303,2)</f>
        <v>0</v>
      </c>
      <c r="R1303" s="177" t="s">
        <v>1012</v>
      </c>
      <c r="S1303" s="177" t="s">
        <v>281</v>
      </c>
      <c r="T1303" s="178" t="s">
        <v>281</v>
      </c>
      <c r="U1303" s="158">
        <v>0.308</v>
      </c>
      <c r="V1303" s="158">
        <f>ROUND(E1303*U1303,2)</f>
        <v>145.44</v>
      </c>
      <c r="W1303" s="158"/>
      <c r="X1303" s="158" t="s">
        <v>282</v>
      </c>
      <c r="Y1303" s="158" t="s">
        <v>283</v>
      </c>
      <c r="Z1303" s="147"/>
      <c r="AA1303" s="147"/>
      <c r="AB1303" s="147"/>
      <c r="AC1303" s="147"/>
      <c r="AD1303" s="147"/>
      <c r="AE1303" s="147"/>
      <c r="AF1303" s="147"/>
      <c r="AG1303" s="147" t="s">
        <v>284</v>
      </c>
      <c r="AH1303" s="147"/>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2" x14ac:dyDescent="0.2">
      <c r="A1304" s="154"/>
      <c r="B1304" s="155"/>
      <c r="C1304" s="189" t="s">
        <v>2071</v>
      </c>
      <c r="D1304" s="160"/>
      <c r="E1304" s="161"/>
      <c r="F1304" s="158"/>
      <c r="G1304" s="158"/>
      <c r="H1304" s="158"/>
      <c r="I1304" s="158"/>
      <c r="J1304" s="158"/>
      <c r="K1304" s="158"/>
      <c r="L1304" s="158"/>
      <c r="M1304" s="158"/>
      <c r="N1304" s="157"/>
      <c r="O1304" s="157"/>
      <c r="P1304" s="157"/>
      <c r="Q1304" s="157"/>
      <c r="R1304" s="158"/>
      <c r="S1304" s="158"/>
      <c r="T1304" s="158"/>
      <c r="U1304" s="158"/>
      <c r="V1304" s="158"/>
      <c r="W1304" s="158"/>
      <c r="X1304" s="158"/>
      <c r="Y1304" s="158"/>
      <c r="Z1304" s="147"/>
      <c r="AA1304" s="147"/>
      <c r="AB1304" s="147"/>
      <c r="AC1304" s="147"/>
      <c r="AD1304" s="147"/>
      <c r="AE1304" s="147"/>
      <c r="AF1304" s="147"/>
      <c r="AG1304" s="147" t="s">
        <v>288</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3" x14ac:dyDescent="0.2">
      <c r="A1305" s="154"/>
      <c r="B1305" s="155"/>
      <c r="C1305" s="189" t="s">
        <v>2072</v>
      </c>
      <c r="D1305" s="160"/>
      <c r="E1305" s="161">
        <v>90.04</v>
      </c>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7"/>
      <c r="AA1305" s="147"/>
      <c r="AB1305" s="147"/>
      <c r="AC1305" s="147"/>
      <c r="AD1305" s="147"/>
      <c r="AE1305" s="147"/>
      <c r="AF1305" s="147"/>
      <c r="AG1305" s="147" t="s">
        <v>288</v>
      </c>
      <c r="AH1305" s="147">
        <v>5</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3" x14ac:dyDescent="0.2">
      <c r="A1306" s="154"/>
      <c r="B1306" s="155"/>
      <c r="C1306" s="189" t="s">
        <v>2073</v>
      </c>
      <c r="D1306" s="160"/>
      <c r="E1306" s="161">
        <v>367.31</v>
      </c>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7"/>
      <c r="AA1306" s="147"/>
      <c r="AB1306" s="147"/>
      <c r="AC1306" s="147"/>
      <c r="AD1306" s="147"/>
      <c r="AE1306" s="147"/>
      <c r="AF1306" s="147"/>
      <c r="AG1306" s="147" t="s">
        <v>288</v>
      </c>
      <c r="AH1306" s="147">
        <v>5</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3" x14ac:dyDescent="0.2">
      <c r="A1307" s="154"/>
      <c r="B1307" s="155"/>
      <c r="C1307" s="189" t="s">
        <v>2074</v>
      </c>
      <c r="D1307" s="160"/>
      <c r="E1307" s="161">
        <v>14.86</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7"/>
      <c r="AA1307" s="147"/>
      <c r="AB1307" s="147"/>
      <c r="AC1307" s="147"/>
      <c r="AD1307" s="147"/>
      <c r="AE1307" s="147"/>
      <c r="AF1307" s="147"/>
      <c r="AG1307" s="147" t="s">
        <v>288</v>
      </c>
      <c r="AH1307" s="147">
        <v>5</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72">
        <v>179</v>
      </c>
      <c r="B1308" s="173" t="s">
        <v>2075</v>
      </c>
      <c r="C1308" s="188" t="s">
        <v>2076</v>
      </c>
      <c r="D1308" s="174" t="s">
        <v>418</v>
      </c>
      <c r="E1308" s="175">
        <v>9</v>
      </c>
      <c r="F1308" s="176"/>
      <c r="G1308" s="177">
        <f>ROUND(E1308*F1308,2)</f>
        <v>0</v>
      </c>
      <c r="H1308" s="176"/>
      <c r="I1308" s="177">
        <f>ROUND(E1308*H1308,2)</f>
        <v>0</v>
      </c>
      <c r="J1308" s="176"/>
      <c r="K1308" s="177">
        <f>ROUND(E1308*J1308,2)</f>
        <v>0</v>
      </c>
      <c r="L1308" s="177">
        <v>21</v>
      </c>
      <c r="M1308" s="177">
        <f>G1308*(1+L1308/100)</f>
        <v>0</v>
      </c>
      <c r="N1308" s="175">
        <v>1.0000000000000001E-5</v>
      </c>
      <c r="O1308" s="175">
        <f>ROUND(E1308*N1308,2)</f>
        <v>0</v>
      </c>
      <c r="P1308" s="175">
        <v>0</v>
      </c>
      <c r="Q1308" s="175">
        <f>ROUND(E1308*P1308,2)</f>
        <v>0</v>
      </c>
      <c r="R1308" s="177" t="s">
        <v>1012</v>
      </c>
      <c r="S1308" s="177" t="s">
        <v>281</v>
      </c>
      <c r="T1308" s="178" t="s">
        <v>281</v>
      </c>
      <c r="U1308" s="158">
        <v>0.17</v>
      </c>
      <c r="V1308" s="158">
        <f>ROUND(E1308*U1308,2)</f>
        <v>1.53</v>
      </c>
      <c r="W1308" s="158"/>
      <c r="X1308" s="158" t="s">
        <v>282</v>
      </c>
      <c r="Y1308" s="158" t="s">
        <v>283</v>
      </c>
      <c r="Z1308" s="147"/>
      <c r="AA1308" s="147"/>
      <c r="AB1308" s="147"/>
      <c r="AC1308" s="147"/>
      <c r="AD1308" s="147"/>
      <c r="AE1308" s="147"/>
      <c r="AF1308" s="147"/>
      <c r="AG1308" s="147" t="s">
        <v>284</v>
      </c>
      <c r="AH1308" s="147"/>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2" x14ac:dyDescent="0.2">
      <c r="A1309" s="154"/>
      <c r="B1309" s="155"/>
      <c r="C1309" s="189" t="s">
        <v>2077</v>
      </c>
      <c r="D1309" s="160"/>
      <c r="E1309" s="161"/>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7"/>
      <c r="AA1309" s="147"/>
      <c r="AB1309" s="147"/>
      <c r="AC1309" s="147"/>
      <c r="AD1309" s="147"/>
      <c r="AE1309" s="147"/>
      <c r="AF1309" s="147"/>
      <c r="AG1309" s="147" t="s">
        <v>288</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3" x14ac:dyDescent="0.2">
      <c r="A1310" s="154"/>
      <c r="B1310" s="155"/>
      <c r="C1310" s="189" t="s">
        <v>2078</v>
      </c>
      <c r="D1310" s="160"/>
      <c r="E1310" s="161">
        <v>9</v>
      </c>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7"/>
      <c r="AA1310" s="147"/>
      <c r="AB1310" s="147"/>
      <c r="AC1310" s="147"/>
      <c r="AD1310" s="147"/>
      <c r="AE1310" s="147"/>
      <c r="AF1310" s="147"/>
      <c r="AG1310" s="147" t="s">
        <v>288</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72">
        <v>180</v>
      </c>
      <c r="B1311" s="173" t="s">
        <v>2079</v>
      </c>
      <c r="C1311" s="188" t="s">
        <v>2080</v>
      </c>
      <c r="D1311" s="174" t="s">
        <v>279</v>
      </c>
      <c r="E1311" s="175">
        <v>9.1300000000000008</v>
      </c>
      <c r="F1311" s="176"/>
      <c r="G1311" s="177">
        <f>ROUND(E1311*F1311,2)</f>
        <v>0</v>
      </c>
      <c r="H1311" s="176"/>
      <c r="I1311" s="177">
        <f>ROUND(E1311*H1311,2)</f>
        <v>0</v>
      </c>
      <c r="J1311" s="176"/>
      <c r="K1311" s="177">
        <f>ROUND(E1311*J1311,2)</f>
        <v>0</v>
      </c>
      <c r="L1311" s="177">
        <v>21</v>
      </c>
      <c r="M1311" s="177">
        <f>G1311*(1+L1311/100)</f>
        <v>0</v>
      </c>
      <c r="N1311" s="175">
        <v>5.0000000000000002E-5</v>
      </c>
      <c r="O1311" s="175">
        <f>ROUND(E1311*N1311,2)</f>
        <v>0</v>
      </c>
      <c r="P1311" s="175">
        <v>0</v>
      </c>
      <c r="Q1311" s="175">
        <f>ROUND(E1311*P1311,2)</f>
        <v>0</v>
      </c>
      <c r="R1311" s="177" t="s">
        <v>2081</v>
      </c>
      <c r="S1311" s="177" t="s">
        <v>281</v>
      </c>
      <c r="T1311" s="178" t="s">
        <v>281</v>
      </c>
      <c r="U1311" s="158">
        <v>0.18559999999999999</v>
      </c>
      <c r="V1311" s="158">
        <f>ROUND(E1311*U1311,2)</f>
        <v>1.69</v>
      </c>
      <c r="W1311" s="158"/>
      <c r="X1311" s="158" t="s">
        <v>282</v>
      </c>
      <c r="Y1311" s="158" t="s">
        <v>283</v>
      </c>
      <c r="Z1311" s="147"/>
      <c r="AA1311" s="147"/>
      <c r="AB1311" s="147"/>
      <c r="AC1311" s="147"/>
      <c r="AD1311" s="147"/>
      <c r="AE1311" s="147"/>
      <c r="AF1311" s="147"/>
      <c r="AG1311" s="147" t="s">
        <v>284</v>
      </c>
      <c r="AH1311" s="147"/>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2" x14ac:dyDescent="0.2">
      <c r="A1312" s="154"/>
      <c r="B1312" s="155"/>
      <c r="C1312" s="259" t="s">
        <v>2082</v>
      </c>
      <c r="D1312" s="260"/>
      <c r="E1312" s="260"/>
      <c r="F1312" s="260"/>
      <c r="G1312" s="260"/>
      <c r="H1312" s="158"/>
      <c r="I1312" s="158"/>
      <c r="J1312" s="158"/>
      <c r="K1312" s="158"/>
      <c r="L1312" s="158"/>
      <c r="M1312" s="158"/>
      <c r="N1312" s="157"/>
      <c r="O1312" s="157"/>
      <c r="P1312" s="157"/>
      <c r="Q1312" s="157"/>
      <c r="R1312" s="158"/>
      <c r="S1312" s="158"/>
      <c r="T1312" s="158"/>
      <c r="U1312" s="158"/>
      <c r="V1312" s="158"/>
      <c r="W1312" s="158"/>
      <c r="X1312" s="158"/>
      <c r="Y1312" s="158"/>
      <c r="Z1312" s="147"/>
      <c r="AA1312" s="147"/>
      <c r="AB1312" s="147"/>
      <c r="AC1312" s="147"/>
      <c r="AD1312" s="147"/>
      <c r="AE1312" s="147"/>
      <c r="AF1312" s="147"/>
      <c r="AG1312" s="147" t="s">
        <v>286</v>
      </c>
      <c r="AH1312" s="147"/>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2" x14ac:dyDescent="0.2">
      <c r="A1313" s="154"/>
      <c r="B1313" s="155"/>
      <c r="C1313" s="189" t="s">
        <v>2083</v>
      </c>
      <c r="D1313" s="160"/>
      <c r="E1313" s="161"/>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7"/>
      <c r="AA1313" s="147"/>
      <c r="AB1313" s="147"/>
      <c r="AC1313" s="147"/>
      <c r="AD1313" s="147"/>
      <c r="AE1313" s="147"/>
      <c r="AF1313" s="147"/>
      <c r="AG1313" s="147" t="s">
        <v>288</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3" x14ac:dyDescent="0.2">
      <c r="A1314" s="154"/>
      <c r="B1314" s="155"/>
      <c r="C1314" s="189" t="s">
        <v>2033</v>
      </c>
      <c r="D1314" s="160"/>
      <c r="E1314" s="161">
        <v>9.1300000000000008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7"/>
      <c r="AA1314" s="147"/>
      <c r="AB1314" s="147"/>
      <c r="AC1314" s="147"/>
      <c r="AD1314" s="147"/>
      <c r="AE1314" s="147"/>
      <c r="AF1314" s="147"/>
      <c r="AG1314" s="147" t="s">
        <v>288</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72">
        <v>181</v>
      </c>
      <c r="B1315" s="173" t="s">
        <v>2084</v>
      </c>
      <c r="C1315" s="188" t="s">
        <v>2085</v>
      </c>
      <c r="D1315" s="174" t="s">
        <v>366</v>
      </c>
      <c r="E1315" s="175">
        <v>5.24</v>
      </c>
      <c r="F1315" s="176"/>
      <c r="G1315" s="177">
        <f>ROUND(E1315*F1315,2)</f>
        <v>0</v>
      </c>
      <c r="H1315" s="176"/>
      <c r="I1315" s="177">
        <f>ROUND(E1315*H1315,2)</f>
        <v>0</v>
      </c>
      <c r="J1315" s="176"/>
      <c r="K1315" s="177">
        <f>ROUND(E1315*J1315,2)</f>
        <v>0</v>
      </c>
      <c r="L1315" s="177">
        <v>21</v>
      </c>
      <c r="M1315" s="177">
        <f>G1315*(1+L1315/100)</f>
        <v>0</v>
      </c>
      <c r="N1315" s="175">
        <v>2.5000000000000001E-3</v>
      </c>
      <c r="O1315" s="175">
        <f>ROUND(E1315*N1315,2)</f>
        <v>0.01</v>
      </c>
      <c r="P1315" s="175">
        <v>0</v>
      </c>
      <c r="Q1315" s="175">
        <f>ROUND(E1315*P1315,2)</f>
        <v>0</v>
      </c>
      <c r="R1315" s="177" t="s">
        <v>1846</v>
      </c>
      <c r="S1315" s="177" t="s">
        <v>281</v>
      </c>
      <c r="T1315" s="178" t="s">
        <v>281</v>
      </c>
      <c r="U1315" s="158">
        <v>0.48</v>
      </c>
      <c r="V1315" s="158">
        <f>ROUND(E1315*U1315,2)</f>
        <v>2.52</v>
      </c>
      <c r="W1315" s="158"/>
      <c r="X1315" s="158" t="s">
        <v>282</v>
      </c>
      <c r="Y1315" s="158" t="s">
        <v>283</v>
      </c>
      <c r="Z1315" s="147"/>
      <c r="AA1315" s="147"/>
      <c r="AB1315" s="147"/>
      <c r="AC1315" s="147"/>
      <c r="AD1315" s="147"/>
      <c r="AE1315" s="147"/>
      <c r="AF1315" s="147"/>
      <c r="AG1315" s="147" t="s">
        <v>284</v>
      </c>
      <c r="AH1315" s="147"/>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2" x14ac:dyDescent="0.2">
      <c r="A1316" s="154"/>
      <c r="B1316" s="155"/>
      <c r="C1316" s="189" t="s">
        <v>2086</v>
      </c>
      <c r="D1316" s="160"/>
      <c r="E1316" s="161"/>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7"/>
      <c r="AA1316" s="147"/>
      <c r="AB1316" s="147"/>
      <c r="AC1316" s="147"/>
      <c r="AD1316" s="147"/>
      <c r="AE1316" s="147"/>
      <c r="AF1316" s="147"/>
      <c r="AG1316" s="147" t="s">
        <v>288</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3" x14ac:dyDescent="0.2">
      <c r="A1317" s="154"/>
      <c r="B1317" s="155"/>
      <c r="C1317" s="189" t="s">
        <v>399</v>
      </c>
      <c r="D1317" s="160"/>
      <c r="E1317" s="161"/>
      <c r="F1317" s="158"/>
      <c r="G1317" s="158"/>
      <c r="H1317" s="158"/>
      <c r="I1317" s="158"/>
      <c r="J1317" s="158"/>
      <c r="K1317" s="158"/>
      <c r="L1317" s="158"/>
      <c r="M1317" s="158"/>
      <c r="N1317" s="157"/>
      <c r="O1317" s="157"/>
      <c r="P1317" s="157"/>
      <c r="Q1317" s="157"/>
      <c r="R1317" s="158"/>
      <c r="S1317" s="158"/>
      <c r="T1317" s="158"/>
      <c r="U1317" s="158"/>
      <c r="V1317" s="158"/>
      <c r="W1317" s="158"/>
      <c r="X1317" s="158"/>
      <c r="Y1317" s="158"/>
      <c r="Z1317" s="147"/>
      <c r="AA1317" s="147"/>
      <c r="AB1317" s="147"/>
      <c r="AC1317" s="147"/>
      <c r="AD1317" s="147"/>
      <c r="AE1317" s="147"/>
      <c r="AF1317" s="147"/>
      <c r="AG1317" s="147" t="s">
        <v>288</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3" x14ac:dyDescent="0.2">
      <c r="A1318" s="154"/>
      <c r="B1318" s="155"/>
      <c r="C1318" s="189" t="s">
        <v>2087</v>
      </c>
      <c r="D1318" s="160"/>
      <c r="E1318" s="161">
        <v>5.24</v>
      </c>
      <c r="F1318" s="158"/>
      <c r="G1318" s="158"/>
      <c r="H1318" s="158"/>
      <c r="I1318" s="158"/>
      <c r="J1318" s="158"/>
      <c r="K1318" s="158"/>
      <c r="L1318" s="158"/>
      <c r="M1318" s="158"/>
      <c r="N1318" s="157"/>
      <c r="O1318" s="157"/>
      <c r="P1318" s="157"/>
      <c r="Q1318" s="157"/>
      <c r="R1318" s="158"/>
      <c r="S1318" s="158"/>
      <c r="T1318" s="158"/>
      <c r="U1318" s="158"/>
      <c r="V1318" s="158"/>
      <c r="W1318" s="158"/>
      <c r="X1318" s="158"/>
      <c r="Y1318" s="158"/>
      <c r="Z1318" s="147"/>
      <c r="AA1318" s="147"/>
      <c r="AB1318" s="147"/>
      <c r="AC1318" s="147"/>
      <c r="AD1318" s="147"/>
      <c r="AE1318" s="147"/>
      <c r="AF1318" s="147"/>
      <c r="AG1318" s="147" t="s">
        <v>288</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72">
        <v>182</v>
      </c>
      <c r="B1319" s="173" t="s">
        <v>2088</v>
      </c>
      <c r="C1319" s="188" t="s">
        <v>2089</v>
      </c>
      <c r="D1319" s="174" t="s">
        <v>418</v>
      </c>
      <c r="E1319" s="175">
        <v>11</v>
      </c>
      <c r="F1319" s="176"/>
      <c r="G1319" s="177">
        <f>ROUND(E1319*F1319,2)</f>
        <v>0</v>
      </c>
      <c r="H1319" s="176"/>
      <c r="I1319" s="177">
        <f>ROUND(E1319*H1319,2)</f>
        <v>0</v>
      </c>
      <c r="J1319" s="176"/>
      <c r="K1319" s="177">
        <f>ROUND(E1319*J1319,2)</f>
        <v>0</v>
      </c>
      <c r="L1319" s="177">
        <v>21</v>
      </c>
      <c r="M1319" s="177">
        <f>G1319*(1+L1319/100)</f>
        <v>0</v>
      </c>
      <c r="N1319" s="175">
        <v>0</v>
      </c>
      <c r="O1319" s="175">
        <f>ROUND(E1319*N1319,2)</f>
        <v>0</v>
      </c>
      <c r="P1319" s="175">
        <v>0</v>
      </c>
      <c r="Q1319" s="175">
        <f>ROUND(E1319*P1319,2)</f>
        <v>0</v>
      </c>
      <c r="R1319" s="177"/>
      <c r="S1319" s="177" t="s">
        <v>281</v>
      </c>
      <c r="T1319" s="178" t="s">
        <v>281</v>
      </c>
      <c r="U1319" s="158">
        <v>0.62</v>
      </c>
      <c r="V1319" s="158">
        <f>ROUND(E1319*U1319,2)</f>
        <v>6.82</v>
      </c>
      <c r="W1319" s="158"/>
      <c r="X1319" s="158" t="s">
        <v>282</v>
      </c>
      <c r="Y1319" s="158" t="s">
        <v>283</v>
      </c>
      <c r="Z1319" s="147"/>
      <c r="AA1319" s="147"/>
      <c r="AB1319" s="147"/>
      <c r="AC1319" s="147"/>
      <c r="AD1319" s="147"/>
      <c r="AE1319" s="147"/>
      <c r="AF1319" s="147"/>
      <c r="AG1319" s="147" t="s">
        <v>284</v>
      </c>
      <c r="AH1319" s="147"/>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2" x14ac:dyDescent="0.2">
      <c r="A1320" s="154"/>
      <c r="B1320" s="155"/>
      <c r="C1320" s="189" t="s">
        <v>2090</v>
      </c>
      <c r="D1320" s="160"/>
      <c r="E1320" s="161"/>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7"/>
      <c r="AA1320" s="147"/>
      <c r="AB1320" s="147"/>
      <c r="AC1320" s="147"/>
      <c r="AD1320" s="147"/>
      <c r="AE1320" s="147"/>
      <c r="AF1320" s="147"/>
      <c r="AG1320" s="147" t="s">
        <v>288</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3" x14ac:dyDescent="0.2">
      <c r="A1321" s="154"/>
      <c r="B1321" s="155"/>
      <c r="C1321" s="189" t="s">
        <v>2091</v>
      </c>
      <c r="D1321" s="160"/>
      <c r="E1321" s="161">
        <v>11</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7"/>
      <c r="AA1321" s="147"/>
      <c r="AB1321" s="147"/>
      <c r="AC1321" s="147"/>
      <c r="AD1321" s="147"/>
      <c r="AE1321" s="147"/>
      <c r="AF1321" s="147"/>
      <c r="AG1321" s="147" t="s">
        <v>288</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
      <c r="A1322" s="180">
        <v>183</v>
      </c>
      <c r="B1322" s="181" t="s">
        <v>2092</v>
      </c>
      <c r="C1322" s="191" t="s">
        <v>2093</v>
      </c>
      <c r="D1322" s="182" t="s">
        <v>2094</v>
      </c>
      <c r="E1322" s="183">
        <v>1</v>
      </c>
      <c r="F1322" s="184"/>
      <c r="G1322" s="185">
        <f>ROUND(E1322*F1322,2)</f>
        <v>0</v>
      </c>
      <c r="H1322" s="184"/>
      <c r="I1322" s="185">
        <f>ROUND(E1322*H1322,2)</f>
        <v>0</v>
      </c>
      <c r="J1322" s="184"/>
      <c r="K1322" s="185">
        <f>ROUND(E1322*J1322,2)</f>
        <v>0</v>
      </c>
      <c r="L1322" s="185">
        <v>21</v>
      </c>
      <c r="M1322" s="185">
        <f>G1322*(1+L1322/100)</f>
        <v>0</v>
      </c>
      <c r="N1322" s="183">
        <v>0</v>
      </c>
      <c r="O1322" s="183">
        <f>ROUND(E1322*N1322,2)</f>
        <v>0</v>
      </c>
      <c r="P1322" s="183">
        <v>0</v>
      </c>
      <c r="Q1322" s="183">
        <f>ROUND(E1322*P1322,2)</f>
        <v>0</v>
      </c>
      <c r="R1322" s="185"/>
      <c r="S1322" s="185" t="s">
        <v>1263</v>
      </c>
      <c r="T1322" s="186" t="s">
        <v>1264</v>
      </c>
      <c r="U1322" s="158">
        <v>0</v>
      </c>
      <c r="V1322" s="158">
        <f>ROUND(E1322*U1322,2)</f>
        <v>0</v>
      </c>
      <c r="W1322" s="158"/>
      <c r="X1322" s="158" t="s">
        <v>282</v>
      </c>
      <c r="Y1322" s="158" t="s">
        <v>283</v>
      </c>
      <c r="Z1322" s="147"/>
      <c r="AA1322" s="147"/>
      <c r="AB1322" s="147"/>
      <c r="AC1322" s="147"/>
      <c r="AD1322" s="147"/>
      <c r="AE1322" s="147"/>
      <c r="AF1322" s="147"/>
      <c r="AG1322" s="147" t="s">
        <v>284</v>
      </c>
      <c r="AH1322" s="147"/>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80">
        <v>184</v>
      </c>
      <c r="B1323" s="181" t="s">
        <v>2095</v>
      </c>
      <c r="C1323" s="191" t="s">
        <v>2096</v>
      </c>
      <c r="D1323" s="182" t="s">
        <v>2097</v>
      </c>
      <c r="E1323" s="183">
        <v>1</v>
      </c>
      <c r="F1323" s="184"/>
      <c r="G1323" s="185">
        <f>ROUND(E1323*F1323,2)</f>
        <v>0</v>
      </c>
      <c r="H1323" s="184"/>
      <c r="I1323" s="185">
        <f>ROUND(E1323*H1323,2)</f>
        <v>0</v>
      </c>
      <c r="J1323" s="184"/>
      <c r="K1323" s="185">
        <f>ROUND(E1323*J1323,2)</f>
        <v>0</v>
      </c>
      <c r="L1323" s="185">
        <v>21</v>
      </c>
      <c r="M1323" s="185">
        <f>G1323*(1+L1323/100)</f>
        <v>0</v>
      </c>
      <c r="N1323" s="183">
        <v>0</v>
      </c>
      <c r="O1323" s="183">
        <f>ROUND(E1323*N1323,2)</f>
        <v>0</v>
      </c>
      <c r="P1323" s="183">
        <v>0</v>
      </c>
      <c r="Q1323" s="183">
        <f>ROUND(E1323*P1323,2)</f>
        <v>0</v>
      </c>
      <c r="R1323" s="185"/>
      <c r="S1323" s="185" t="s">
        <v>1263</v>
      </c>
      <c r="T1323" s="186" t="s">
        <v>1264</v>
      </c>
      <c r="U1323" s="158">
        <v>0</v>
      </c>
      <c r="V1323" s="158">
        <f>ROUND(E1323*U1323,2)</f>
        <v>0</v>
      </c>
      <c r="W1323" s="158"/>
      <c r="X1323" s="158" t="s">
        <v>282</v>
      </c>
      <c r="Y1323" s="158" t="s">
        <v>283</v>
      </c>
      <c r="Z1323" s="147"/>
      <c r="AA1323" s="147"/>
      <c r="AB1323" s="147"/>
      <c r="AC1323" s="147"/>
      <c r="AD1323" s="147"/>
      <c r="AE1323" s="147"/>
      <c r="AF1323" s="147"/>
      <c r="AG1323" s="147" t="s">
        <v>284</v>
      </c>
      <c r="AH1323" s="147"/>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80">
        <v>185</v>
      </c>
      <c r="B1324" s="181" t="s">
        <v>2098</v>
      </c>
      <c r="C1324" s="191" t="s">
        <v>2099</v>
      </c>
      <c r="D1324" s="182" t="s">
        <v>2097</v>
      </c>
      <c r="E1324" s="183">
        <v>1</v>
      </c>
      <c r="F1324" s="184"/>
      <c r="G1324" s="185">
        <f>ROUND(E1324*F1324,2)</f>
        <v>0</v>
      </c>
      <c r="H1324" s="184"/>
      <c r="I1324" s="185">
        <f>ROUND(E1324*H1324,2)</f>
        <v>0</v>
      </c>
      <c r="J1324" s="184"/>
      <c r="K1324" s="185">
        <f>ROUND(E1324*J1324,2)</f>
        <v>0</v>
      </c>
      <c r="L1324" s="185">
        <v>21</v>
      </c>
      <c r="M1324" s="185">
        <f>G1324*(1+L1324/100)</f>
        <v>0</v>
      </c>
      <c r="N1324" s="183">
        <v>0</v>
      </c>
      <c r="O1324" s="183">
        <f>ROUND(E1324*N1324,2)</f>
        <v>0</v>
      </c>
      <c r="P1324" s="183">
        <v>0</v>
      </c>
      <c r="Q1324" s="183">
        <f>ROUND(E1324*P1324,2)</f>
        <v>0</v>
      </c>
      <c r="R1324" s="185"/>
      <c r="S1324" s="185" t="s">
        <v>1263</v>
      </c>
      <c r="T1324" s="186" t="s">
        <v>1264</v>
      </c>
      <c r="U1324" s="158">
        <v>0</v>
      </c>
      <c r="V1324" s="158">
        <f>ROUND(E1324*U1324,2)</f>
        <v>0</v>
      </c>
      <c r="W1324" s="158"/>
      <c r="X1324" s="158" t="s">
        <v>282</v>
      </c>
      <c r="Y1324" s="158" t="s">
        <v>283</v>
      </c>
      <c r="Z1324" s="147"/>
      <c r="AA1324" s="147"/>
      <c r="AB1324" s="147"/>
      <c r="AC1324" s="147"/>
      <c r="AD1324" s="147"/>
      <c r="AE1324" s="147"/>
      <c r="AF1324" s="147"/>
      <c r="AG1324" s="147" t="s">
        <v>284</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80">
        <v>186</v>
      </c>
      <c r="B1325" s="181" t="s">
        <v>2100</v>
      </c>
      <c r="C1325" s="191" t="s">
        <v>2101</v>
      </c>
      <c r="D1325" s="182" t="s">
        <v>2097</v>
      </c>
      <c r="E1325" s="183">
        <v>1</v>
      </c>
      <c r="F1325" s="184"/>
      <c r="G1325" s="185">
        <f>ROUND(E1325*F1325,2)</f>
        <v>0</v>
      </c>
      <c r="H1325" s="184"/>
      <c r="I1325" s="185">
        <f>ROUND(E1325*H1325,2)</f>
        <v>0</v>
      </c>
      <c r="J1325" s="184"/>
      <c r="K1325" s="185">
        <f>ROUND(E1325*J1325,2)</f>
        <v>0</v>
      </c>
      <c r="L1325" s="185">
        <v>21</v>
      </c>
      <c r="M1325" s="185">
        <f>G1325*(1+L1325/100)</f>
        <v>0</v>
      </c>
      <c r="N1325" s="183">
        <v>0</v>
      </c>
      <c r="O1325" s="183">
        <f>ROUND(E1325*N1325,2)</f>
        <v>0</v>
      </c>
      <c r="P1325" s="183">
        <v>0</v>
      </c>
      <c r="Q1325" s="183">
        <f>ROUND(E1325*P1325,2)</f>
        <v>0</v>
      </c>
      <c r="R1325" s="185"/>
      <c r="S1325" s="185" t="s">
        <v>1263</v>
      </c>
      <c r="T1325" s="186" t="s">
        <v>1264</v>
      </c>
      <c r="U1325" s="158">
        <v>0</v>
      </c>
      <c r="V1325" s="158">
        <f>ROUND(E1325*U1325,2)</f>
        <v>0</v>
      </c>
      <c r="W1325" s="158"/>
      <c r="X1325" s="158" t="s">
        <v>282</v>
      </c>
      <c r="Y1325" s="158" t="s">
        <v>283</v>
      </c>
      <c r="Z1325" s="147"/>
      <c r="AA1325" s="147"/>
      <c r="AB1325" s="147"/>
      <c r="AC1325" s="147"/>
      <c r="AD1325" s="147"/>
      <c r="AE1325" s="147"/>
      <c r="AF1325" s="147"/>
      <c r="AG1325" s="147" t="s">
        <v>284</v>
      </c>
      <c r="AH1325" s="147"/>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ht="22.5" outlineLevel="1" x14ac:dyDescent="0.2">
      <c r="A1326" s="172">
        <v>187</v>
      </c>
      <c r="B1326" s="173" t="s">
        <v>2102</v>
      </c>
      <c r="C1326" s="188" t="s">
        <v>2103</v>
      </c>
      <c r="D1326" s="174" t="s">
        <v>418</v>
      </c>
      <c r="E1326" s="175">
        <v>5</v>
      </c>
      <c r="F1326" s="176"/>
      <c r="G1326" s="177">
        <f>ROUND(E1326*F1326,2)</f>
        <v>0</v>
      </c>
      <c r="H1326" s="176"/>
      <c r="I1326" s="177">
        <f>ROUND(E1326*H1326,2)</f>
        <v>0</v>
      </c>
      <c r="J1326" s="176"/>
      <c r="K1326" s="177">
        <f>ROUND(E1326*J1326,2)</f>
        <v>0</v>
      </c>
      <c r="L1326" s="177">
        <v>21</v>
      </c>
      <c r="M1326" s="177">
        <f>G1326*(1+L1326/100)</f>
        <v>0</v>
      </c>
      <c r="N1326" s="175">
        <v>2.2000000000000001E-3</v>
      </c>
      <c r="O1326" s="175">
        <f>ROUND(E1326*N1326,2)</f>
        <v>0.01</v>
      </c>
      <c r="P1326" s="175">
        <v>0</v>
      </c>
      <c r="Q1326" s="175">
        <f>ROUND(E1326*P1326,2)</f>
        <v>0</v>
      </c>
      <c r="R1326" s="177" t="s">
        <v>1203</v>
      </c>
      <c r="S1326" s="177" t="s">
        <v>281</v>
      </c>
      <c r="T1326" s="178" t="s">
        <v>281</v>
      </c>
      <c r="U1326" s="158">
        <v>0</v>
      </c>
      <c r="V1326" s="158">
        <f>ROUND(E1326*U1326,2)</f>
        <v>0</v>
      </c>
      <c r="W1326" s="158"/>
      <c r="X1326" s="158" t="s">
        <v>1204</v>
      </c>
      <c r="Y1326" s="158" t="s">
        <v>283</v>
      </c>
      <c r="Z1326" s="147"/>
      <c r="AA1326" s="147"/>
      <c r="AB1326" s="147"/>
      <c r="AC1326" s="147"/>
      <c r="AD1326" s="147"/>
      <c r="AE1326" s="147"/>
      <c r="AF1326" s="147"/>
      <c r="AG1326" s="147" t="s">
        <v>1205</v>
      </c>
      <c r="AH1326" s="147"/>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2" x14ac:dyDescent="0.2">
      <c r="A1327" s="154"/>
      <c r="B1327" s="155"/>
      <c r="C1327" s="189" t="s">
        <v>2104</v>
      </c>
      <c r="D1327" s="160"/>
      <c r="E1327" s="161"/>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7"/>
      <c r="AA1327" s="147"/>
      <c r="AB1327" s="147"/>
      <c r="AC1327" s="147"/>
      <c r="AD1327" s="147"/>
      <c r="AE1327" s="147"/>
      <c r="AF1327" s="147"/>
      <c r="AG1327" s="147" t="s">
        <v>288</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3" x14ac:dyDescent="0.2">
      <c r="A1328" s="154"/>
      <c r="B1328" s="155"/>
      <c r="C1328" s="189" t="s">
        <v>2105</v>
      </c>
      <c r="D1328" s="160"/>
      <c r="E1328" s="161">
        <v>5</v>
      </c>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7"/>
      <c r="AA1328" s="147"/>
      <c r="AB1328" s="147"/>
      <c r="AC1328" s="147"/>
      <c r="AD1328" s="147"/>
      <c r="AE1328" s="147"/>
      <c r="AF1328" s="147"/>
      <c r="AG1328" s="147" t="s">
        <v>288</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ht="22.5" outlineLevel="1" x14ac:dyDescent="0.2">
      <c r="A1329" s="172">
        <v>188</v>
      </c>
      <c r="B1329" s="173" t="s">
        <v>2106</v>
      </c>
      <c r="C1329" s="188" t="s">
        <v>2107</v>
      </c>
      <c r="D1329" s="174" t="s">
        <v>418</v>
      </c>
      <c r="E1329" s="175">
        <v>4</v>
      </c>
      <c r="F1329" s="176"/>
      <c r="G1329" s="177">
        <f>ROUND(E1329*F1329,2)</f>
        <v>0</v>
      </c>
      <c r="H1329" s="176"/>
      <c r="I1329" s="177">
        <f>ROUND(E1329*H1329,2)</f>
        <v>0</v>
      </c>
      <c r="J1329" s="176"/>
      <c r="K1329" s="177">
        <f>ROUND(E1329*J1329,2)</f>
        <v>0</v>
      </c>
      <c r="L1329" s="177">
        <v>21</v>
      </c>
      <c r="M1329" s="177">
        <f>G1329*(1+L1329/100)</f>
        <v>0</v>
      </c>
      <c r="N1329" s="175">
        <v>3.0000000000000001E-3</v>
      </c>
      <c r="O1329" s="175">
        <f>ROUND(E1329*N1329,2)</f>
        <v>0.01</v>
      </c>
      <c r="P1329" s="175">
        <v>0</v>
      </c>
      <c r="Q1329" s="175">
        <f>ROUND(E1329*P1329,2)</f>
        <v>0</v>
      </c>
      <c r="R1329" s="177" t="s">
        <v>1203</v>
      </c>
      <c r="S1329" s="177" t="s">
        <v>281</v>
      </c>
      <c r="T1329" s="178" t="s">
        <v>281</v>
      </c>
      <c r="U1329" s="158">
        <v>0</v>
      </c>
      <c r="V1329" s="158">
        <f>ROUND(E1329*U1329,2)</f>
        <v>0</v>
      </c>
      <c r="W1329" s="158"/>
      <c r="X1329" s="158" t="s">
        <v>1204</v>
      </c>
      <c r="Y1329" s="158" t="s">
        <v>283</v>
      </c>
      <c r="Z1329" s="147"/>
      <c r="AA1329" s="147"/>
      <c r="AB1329" s="147"/>
      <c r="AC1329" s="147"/>
      <c r="AD1329" s="147"/>
      <c r="AE1329" s="147"/>
      <c r="AF1329" s="147"/>
      <c r="AG1329" s="147" t="s">
        <v>1205</v>
      </c>
      <c r="AH1329" s="147"/>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2" x14ac:dyDescent="0.2">
      <c r="A1330" s="154"/>
      <c r="B1330" s="155"/>
      <c r="C1330" s="189" t="s">
        <v>2104</v>
      </c>
      <c r="D1330" s="160"/>
      <c r="E1330" s="161"/>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7"/>
      <c r="AA1330" s="147"/>
      <c r="AB1330" s="147"/>
      <c r="AC1330" s="147"/>
      <c r="AD1330" s="147"/>
      <c r="AE1330" s="147"/>
      <c r="AF1330" s="147"/>
      <c r="AG1330" s="147" t="s">
        <v>288</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3" x14ac:dyDescent="0.2">
      <c r="A1331" s="154"/>
      <c r="B1331" s="155"/>
      <c r="C1331" s="189" t="s">
        <v>2108</v>
      </c>
      <c r="D1331" s="160"/>
      <c r="E1331" s="161">
        <v>4</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7"/>
      <c r="AA1331" s="147"/>
      <c r="AB1331" s="147"/>
      <c r="AC1331" s="147"/>
      <c r="AD1331" s="147"/>
      <c r="AE1331" s="147"/>
      <c r="AF1331" s="147"/>
      <c r="AG1331" s="147" t="s">
        <v>288</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ht="33.75" outlineLevel="1" x14ac:dyDescent="0.2">
      <c r="A1332" s="172">
        <v>189</v>
      </c>
      <c r="B1332" s="173" t="s">
        <v>2109</v>
      </c>
      <c r="C1332" s="188" t="s">
        <v>2110</v>
      </c>
      <c r="D1332" s="174" t="s">
        <v>418</v>
      </c>
      <c r="E1332" s="175">
        <v>11</v>
      </c>
      <c r="F1332" s="176"/>
      <c r="G1332" s="177">
        <f>ROUND(E1332*F1332,2)</f>
        <v>0</v>
      </c>
      <c r="H1332" s="176"/>
      <c r="I1332" s="177">
        <f>ROUND(E1332*H1332,2)</f>
        <v>0</v>
      </c>
      <c r="J1332" s="176"/>
      <c r="K1332" s="177">
        <f>ROUND(E1332*J1332,2)</f>
        <v>0</v>
      </c>
      <c r="L1332" s="177">
        <v>21</v>
      </c>
      <c r="M1332" s="177">
        <f>G1332*(1+L1332/100)</f>
        <v>0</v>
      </c>
      <c r="N1332" s="175">
        <v>1.3999999999999999E-4</v>
      </c>
      <c r="O1332" s="175">
        <f>ROUND(E1332*N1332,2)</f>
        <v>0</v>
      </c>
      <c r="P1332" s="175">
        <v>0</v>
      </c>
      <c r="Q1332" s="175">
        <f>ROUND(E1332*P1332,2)</f>
        <v>0</v>
      </c>
      <c r="R1332" s="177" t="s">
        <v>1203</v>
      </c>
      <c r="S1332" s="177" t="s">
        <v>281</v>
      </c>
      <c r="T1332" s="178" t="s">
        <v>281</v>
      </c>
      <c r="U1332" s="158">
        <v>0</v>
      </c>
      <c r="V1332" s="158">
        <f>ROUND(E1332*U1332,2)</f>
        <v>0</v>
      </c>
      <c r="W1332" s="158"/>
      <c r="X1332" s="158" t="s">
        <v>1204</v>
      </c>
      <c r="Y1332" s="158" t="s">
        <v>283</v>
      </c>
      <c r="Z1332" s="147"/>
      <c r="AA1332" s="147"/>
      <c r="AB1332" s="147"/>
      <c r="AC1332" s="147"/>
      <c r="AD1332" s="147"/>
      <c r="AE1332" s="147"/>
      <c r="AF1332" s="147"/>
      <c r="AG1332" s="147" t="s">
        <v>1205</v>
      </c>
      <c r="AH1332" s="147"/>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2" x14ac:dyDescent="0.2">
      <c r="A1333" s="154"/>
      <c r="B1333" s="155"/>
      <c r="C1333" s="189" t="s">
        <v>2111</v>
      </c>
      <c r="D1333" s="160"/>
      <c r="E1333" s="161"/>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7"/>
      <c r="AA1333" s="147"/>
      <c r="AB1333" s="147"/>
      <c r="AC1333" s="147"/>
      <c r="AD1333" s="147"/>
      <c r="AE1333" s="147"/>
      <c r="AF1333" s="147"/>
      <c r="AG1333" s="147" t="s">
        <v>288</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3" x14ac:dyDescent="0.2">
      <c r="A1334" s="154"/>
      <c r="B1334" s="155"/>
      <c r="C1334" s="189" t="s">
        <v>2112</v>
      </c>
      <c r="D1334" s="160"/>
      <c r="E1334" s="161">
        <v>11</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7"/>
      <c r="AA1334" s="147"/>
      <c r="AB1334" s="147"/>
      <c r="AC1334" s="147"/>
      <c r="AD1334" s="147"/>
      <c r="AE1334" s="147"/>
      <c r="AF1334" s="147"/>
      <c r="AG1334" s="147" t="s">
        <v>288</v>
      </c>
      <c r="AH1334" s="147">
        <v>5</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ht="22.5" outlineLevel="1" x14ac:dyDescent="0.2">
      <c r="A1335" s="172">
        <v>190</v>
      </c>
      <c r="B1335" s="173" t="s">
        <v>2113</v>
      </c>
      <c r="C1335" s="188" t="s">
        <v>2114</v>
      </c>
      <c r="D1335" s="174" t="s">
        <v>418</v>
      </c>
      <c r="E1335" s="175">
        <v>2</v>
      </c>
      <c r="F1335" s="176"/>
      <c r="G1335" s="177">
        <f>ROUND(E1335*F1335,2)</f>
        <v>0</v>
      </c>
      <c r="H1335" s="176"/>
      <c r="I1335" s="177">
        <f>ROUND(E1335*H1335,2)</f>
        <v>0</v>
      </c>
      <c r="J1335" s="176"/>
      <c r="K1335" s="177">
        <f>ROUND(E1335*J1335,2)</f>
        <v>0</v>
      </c>
      <c r="L1335" s="177">
        <v>21</v>
      </c>
      <c r="M1335" s="177">
        <f>G1335*(1+L1335/100)</f>
        <v>0</v>
      </c>
      <c r="N1335" s="175">
        <v>6.5000000000000002E-2</v>
      </c>
      <c r="O1335" s="175">
        <f>ROUND(E1335*N1335,2)</f>
        <v>0.13</v>
      </c>
      <c r="P1335" s="175">
        <v>0</v>
      </c>
      <c r="Q1335" s="175">
        <f>ROUND(E1335*P1335,2)</f>
        <v>0</v>
      </c>
      <c r="R1335" s="177" t="s">
        <v>1203</v>
      </c>
      <c r="S1335" s="177" t="s">
        <v>281</v>
      </c>
      <c r="T1335" s="178" t="s">
        <v>1264</v>
      </c>
      <c r="U1335" s="158">
        <v>0</v>
      </c>
      <c r="V1335" s="158">
        <f>ROUND(E1335*U1335,2)</f>
        <v>0</v>
      </c>
      <c r="W1335" s="158"/>
      <c r="X1335" s="158" t="s">
        <v>1204</v>
      </c>
      <c r="Y1335" s="158" t="s">
        <v>283</v>
      </c>
      <c r="Z1335" s="147"/>
      <c r="AA1335" s="147"/>
      <c r="AB1335" s="147"/>
      <c r="AC1335" s="147"/>
      <c r="AD1335" s="147"/>
      <c r="AE1335" s="147"/>
      <c r="AF1335" s="147"/>
      <c r="AG1335" s="147" t="s">
        <v>1205</v>
      </c>
      <c r="AH1335" s="147"/>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2" x14ac:dyDescent="0.2">
      <c r="A1336" s="154"/>
      <c r="B1336" s="155"/>
      <c r="C1336" s="189" t="s">
        <v>2115</v>
      </c>
      <c r="D1336" s="160"/>
      <c r="E1336" s="161"/>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7"/>
      <c r="AA1336" s="147"/>
      <c r="AB1336" s="147"/>
      <c r="AC1336" s="147"/>
      <c r="AD1336" s="147"/>
      <c r="AE1336" s="147"/>
      <c r="AF1336" s="147"/>
      <c r="AG1336" s="147" t="s">
        <v>288</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3" x14ac:dyDescent="0.2">
      <c r="A1337" s="154"/>
      <c r="B1337" s="155"/>
      <c r="C1337" s="189" t="s">
        <v>2116</v>
      </c>
      <c r="D1337" s="160"/>
      <c r="E1337" s="161">
        <v>2</v>
      </c>
      <c r="F1337" s="158"/>
      <c r="G1337" s="158"/>
      <c r="H1337" s="158"/>
      <c r="I1337" s="158"/>
      <c r="J1337" s="158"/>
      <c r="K1337" s="158"/>
      <c r="L1337" s="158"/>
      <c r="M1337" s="158"/>
      <c r="N1337" s="157"/>
      <c r="O1337" s="157"/>
      <c r="P1337" s="157"/>
      <c r="Q1337" s="157"/>
      <c r="R1337" s="158"/>
      <c r="S1337" s="158"/>
      <c r="T1337" s="158"/>
      <c r="U1337" s="158"/>
      <c r="V1337" s="158"/>
      <c r="W1337" s="158"/>
      <c r="X1337" s="158"/>
      <c r="Y1337" s="158"/>
      <c r="Z1337" s="147"/>
      <c r="AA1337" s="147"/>
      <c r="AB1337" s="147"/>
      <c r="AC1337" s="147"/>
      <c r="AD1337" s="147"/>
      <c r="AE1337" s="147"/>
      <c r="AF1337" s="147"/>
      <c r="AG1337" s="147" t="s">
        <v>288</v>
      </c>
      <c r="AH1337" s="147">
        <v>5</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72">
        <v>191</v>
      </c>
      <c r="B1338" s="173" t="s">
        <v>2117</v>
      </c>
      <c r="C1338" s="188" t="s">
        <v>2118</v>
      </c>
      <c r="D1338" s="174" t="s">
        <v>279</v>
      </c>
      <c r="E1338" s="175">
        <v>10.042999999999999</v>
      </c>
      <c r="F1338" s="176"/>
      <c r="G1338" s="177">
        <f>ROUND(E1338*F1338,2)</f>
        <v>0</v>
      </c>
      <c r="H1338" s="176"/>
      <c r="I1338" s="177">
        <f>ROUND(E1338*H1338,2)</f>
        <v>0</v>
      </c>
      <c r="J1338" s="176"/>
      <c r="K1338" s="177">
        <f>ROUND(E1338*J1338,2)</f>
        <v>0</v>
      </c>
      <c r="L1338" s="177">
        <v>21</v>
      </c>
      <c r="M1338" s="177">
        <f>G1338*(1+L1338/100)</f>
        <v>0</v>
      </c>
      <c r="N1338" s="175">
        <v>7.26E-3</v>
      </c>
      <c r="O1338" s="175">
        <f>ROUND(E1338*N1338,2)</f>
        <v>7.0000000000000007E-2</v>
      </c>
      <c r="P1338" s="175">
        <v>0</v>
      </c>
      <c r="Q1338" s="175">
        <f>ROUND(E1338*P1338,2)</f>
        <v>0</v>
      </c>
      <c r="R1338" s="177" t="s">
        <v>1203</v>
      </c>
      <c r="S1338" s="177" t="s">
        <v>281</v>
      </c>
      <c r="T1338" s="178" t="s">
        <v>281</v>
      </c>
      <c r="U1338" s="158">
        <v>0</v>
      </c>
      <c r="V1338" s="158">
        <f>ROUND(E1338*U1338,2)</f>
        <v>0</v>
      </c>
      <c r="W1338" s="158"/>
      <c r="X1338" s="158" t="s">
        <v>1204</v>
      </c>
      <c r="Y1338" s="158" t="s">
        <v>283</v>
      </c>
      <c r="Z1338" s="147"/>
      <c r="AA1338" s="147"/>
      <c r="AB1338" s="147"/>
      <c r="AC1338" s="147"/>
      <c r="AD1338" s="147"/>
      <c r="AE1338" s="147"/>
      <c r="AF1338" s="147"/>
      <c r="AG1338" s="147" t="s">
        <v>1205</v>
      </c>
      <c r="AH1338" s="147"/>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2" x14ac:dyDescent="0.2">
      <c r="A1339" s="154"/>
      <c r="B1339" s="155"/>
      <c r="C1339" s="189" t="s">
        <v>2119</v>
      </c>
      <c r="D1339" s="160"/>
      <c r="E1339" s="161"/>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7"/>
      <c r="AA1339" s="147"/>
      <c r="AB1339" s="147"/>
      <c r="AC1339" s="147"/>
      <c r="AD1339" s="147"/>
      <c r="AE1339" s="147"/>
      <c r="AF1339" s="147"/>
      <c r="AG1339" s="147" t="s">
        <v>288</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3" x14ac:dyDescent="0.2">
      <c r="A1340" s="154"/>
      <c r="B1340" s="155"/>
      <c r="C1340" s="189" t="s">
        <v>2120</v>
      </c>
      <c r="D1340" s="160"/>
      <c r="E1340" s="161">
        <v>9.1300000000000008</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7"/>
      <c r="AA1340" s="147"/>
      <c r="AB1340" s="147"/>
      <c r="AC1340" s="147"/>
      <c r="AD1340" s="147"/>
      <c r="AE1340" s="147"/>
      <c r="AF1340" s="147"/>
      <c r="AG1340" s="147" t="s">
        <v>288</v>
      </c>
      <c r="AH1340" s="147">
        <v>5</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3" x14ac:dyDescent="0.2">
      <c r="A1341" s="154"/>
      <c r="B1341" s="155"/>
      <c r="C1341" s="198" t="s">
        <v>1856</v>
      </c>
      <c r="D1341" s="195"/>
      <c r="E1341" s="196">
        <v>0.91300000000000003</v>
      </c>
      <c r="F1341" s="158"/>
      <c r="G1341" s="158"/>
      <c r="H1341" s="158"/>
      <c r="I1341" s="158"/>
      <c r="J1341" s="158"/>
      <c r="K1341" s="158"/>
      <c r="L1341" s="158"/>
      <c r="M1341" s="158"/>
      <c r="N1341" s="157"/>
      <c r="O1341" s="157"/>
      <c r="P1341" s="157"/>
      <c r="Q1341" s="157"/>
      <c r="R1341" s="158"/>
      <c r="S1341" s="158"/>
      <c r="T1341" s="158"/>
      <c r="U1341" s="158"/>
      <c r="V1341" s="158"/>
      <c r="W1341" s="158"/>
      <c r="X1341" s="158"/>
      <c r="Y1341" s="158"/>
      <c r="Z1341" s="147"/>
      <c r="AA1341" s="147"/>
      <c r="AB1341" s="147"/>
      <c r="AC1341" s="147"/>
      <c r="AD1341" s="147"/>
      <c r="AE1341" s="147"/>
      <c r="AF1341" s="147"/>
      <c r="AG1341" s="147" t="s">
        <v>288</v>
      </c>
      <c r="AH1341" s="147">
        <v>4</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72">
        <v>192</v>
      </c>
      <c r="B1342" s="173" t="s">
        <v>2121</v>
      </c>
      <c r="C1342" s="188" t="s">
        <v>2122</v>
      </c>
      <c r="D1342" s="174" t="s">
        <v>418</v>
      </c>
      <c r="E1342" s="175">
        <v>1</v>
      </c>
      <c r="F1342" s="176"/>
      <c r="G1342" s="177">
        <f>ROUND(E1342*F1342,2)</f>
        <v>0</v>
      </c>
      <c r="H1342" s="176"/>
      <c r="I1342" s="177">
        <f>ROUND(E1342*H1342,2)</f>
        <v>0</v>
      </c>
      <c r="J1342" s="176"/>
      <c r="K1342" s="177">
        <f>ROUND(E1342*J1342,2)</f>
        <v>0</v>
      </c>
      <c r="L1342" s="177">
        <v>21</v>
      </c>
      <c r="M1342" s="177">
        <f>G1342*(1+L1342/100)</f>
        <v>0</v>
      </c>
      <c r="N1342" s="175">
        <v>0</v>
      </c>
      <c r="O1342" s="175">
        <f>ROUND(E1342*N1342,2)</f>
        <v>0</v>
      </c>
      <c r="P1342" s="175">
        <v>0</v>
      </c>
      <c r="Q1342" s="175">
        <f>ROUND(E1342*P1342,2)</f>
        <v>0</v>
      </c>
      <c r="R1342" s="177" t="s">
        <v>1203</v>
      </c>
      <c r="S1342" s="177" t="s">
        <v>281</v>
      </c>
      <c r="T1342" s="178" t="s">
        <v>281</v>
      </c>
      <c r="U1342" s="158">
        <v>0</v>
      </c>
      <c r="V1342" s="158">
        <f>ROUND(E1342*U1342,2)</f>
        <v>0</v>
      </c>
      <c r="W1342" s="158"/>
      <c r="X1342" s="158" t="s">
        <v>1204</v>
      </c>
      <c r="Y1342" s="158" t="s">
        <v>283</v>
      </c>
      <c r="Z1342" s="147"/>
      <c r="AA1342" s="147"/>
      <c r="AB1342" s="147"/>
      <c r="AC1342" s="147"/>
      <c r="AD1342" s="147"/>
      <c r="AE1342" s="147"/>
      <c r="AF1342" s="147"/>
      <c r="AG1342" s="147" t="s">
        <v>1205</v>
      </c>
      <c r="AH1342" s="147"/>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2" x14ac:dyDescent="0.2">
      <c r="A1343" s="154"/>
      <c r="B1343" s="155"/>
      <c r="C1343" s="189" t="s">
        <v>2123</v>
      </c>
      <c r="D1343" s="160"/>
      <c r="E1343" s="161"/>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7"/>
      <c r="AA1343" s="147"/>
      <c r="AB1343" s="147"/>
      <c r="AC1343" s="147"/>
      <c r="AD1343" s="147"/>
      <c r="AE1343" s="147"/>
      <c r="AF1343" s="147"/>
      <c r="AG1343" s="147" t="s">
        <v>288</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3" x14ac:dyDescent="0.2">
      <c r="A1344" s="154"/>
      <c r="B1344" s="155"/>
      <c r="C1344" s="189" t="s">
        <v>2062</v>
      </c>
      <c r="D1344" s="160"/>
      <c r="E1344" s="161">
        <v>1</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7"/>
      <c r="AA1344" s="147"/>
      <c r="AB1344" s="147"/>
      <c r="AC1344" s="147"/>
      <c r="AD1344" s="147"/>
      <c r="AE1344" s="147"/>
      <c r="AF1344" s="147"/>
      <c r="AG1344" s="147" t="s">
        <v>288</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72">
        <v>193</v>
      </c>
      <c r="B1345" s="173" t="s">
        <v>2124</v>
      </c>
      <c r="C1345" s="188" t="s">
        <v>2125</v>
      </c>
      <c r="D1345" s="174" t="s">
        <v>418</v>
      </c>
      <c r="E1345" s="175">
        <v>2</v>
      </c>
      <c r="F1345" s="176"/>
      <c r="G1345" s="177">
        <f>ROUND(E1345*F1345,2)</f>
        <v>0</v>
      </c>
      <c r="H1345" s="176"/>
      <c r="I1345" s="177">
        <f>ROUND(E1345*H1345,2)</f>
        <v>0</v>
      </c>
      <c r="J1345" s="176"/>
      <c r="K1345" s="177">
        <f>ROUND(E1345*J1345,2)</f>
        <v>0</v>
      </c>
      <c r="L1345" s="177">
        <v>21</v>
      </c>
      <c r="M1345" s="177">
        <f>G1345*(1+L1345/100)</f>
        <v>0</v>
      </c>
      <c r="N1345" s="175">
        <v>0</v>
      </c>
      <c r="O1345" s="175">
        <f>ROUND(E1345*N1345,2)</f>
        <v>0</v>
      </c>
      <c r="P1345" s="175">
        <v>0</v>
      </c>
      <c r="Q1345" s="175">
        <f>ROUND(E1345*P1345,2)</f>
        <v>0</v>
      </c>
      <c r="R1345" s="177"/>
      <c r="S1345" s="177" t="s">
        <v>1263</v>
      </c>
      <c r="T1345" s="178" t="s">
        <v>1264</v>
      </c>
      <c r="U1345" s="158">
        <v>0</v>
      </c>
      <c r="V1345" s="158">
        <f>ROUND(E1345*U1345,2)</f>
        <v>0</v>
      </c>
      <c r="W1345" s="158"/>
      <c r="X1345" s="158" t="s">
        <v>1204</v>
      </c>
      <c r="Y1345" s="158" t="s">
        <v>283</v>
      </c>
      <c r="Z1345" s="147"/>
      <c r="AA1345" s="147"/>
      <c r="AB1345" s="147"/>
      <c r="AC1345" s="147"/>
      <c r="AD1345" s="147"/>
      <c r="AE1345" s="147"/>
      <c r="AF1345" s="147"/>
      <c r="AG1345" s="147" t="s">
        <v>1205</v>
      </c>
      <c r="AH1345" s="147"/>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2" x14ac:dyDescent="0.2">
      <c r="A1346" s="154"/>
      <c r="B1346" s="155"/>
      <c r="C1346" s="189" t="s">
        <v>2123</v>
      </c>
      <c r="D1346" s="160"/>
      <c r="E1346" s="161"/>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7"/>
      <c r="AA1346" s="147"/>
      <c r="AB1346" s="147"/>
      <c r="AC1346" s="147"/>
      <c r="AD1346" s="147"/>
      <c r="AE1346" s="147"/>
      <c r="AF1346" s="147"/>
      <c r="AG1346" s="147" t="s">
        <v>288</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3" x14ac:dyDescent="0.2">
      <c r="A1347" s="154"/>
      <c r="B1347" s="155"/>
      <c r="C1347" s="189" t="s">
        <v>2063</v>
      </c>
      <c r="D1347" s="160"/>
      <c r="E1347" s="161">
        <v>1</v>
      </c>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7"/>
      <c r="AA1347" s="147"/>
      <c r="AB1347" s="147"/>
      <c r="AC1347" s="147"/>
      <c r="AD1347" s="147"/>
      <c r="AE1347" s="147"/>
      <c r="AF1347" s="147"/>
      <c r="AG1347" s="147" t="s">
        <v>288</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3" x14ac:dyDescent="0.2">
      <c r="A1348" s="154"/>
      <c r="B1348" s="155"/>
      <c r="C1348" s="189" t="s">
        <v>2064</v>
      </c>
      <c r="D1348" s="160"/>
      <c r="E1348" s="161">
        <v>1</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7"/>
      <c r="AA1348" s="147"/>
      <c r="AB1348" s="147"/>
      <c r="AC1348" s="147"/>
      <c r="AD1348" s="147"/>
      <c r="AE1348" s="147"/>
      <c r="AF1348" s="147"/>
      <c r="AG1348" s="147" t="s">
        <v>288</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x14ac:dyDescent="0.2">
      <c r="A1349" s="165" t="s">
        <v>275</v>
      </c>
      <c r="B1349" s="166" t="s">
        <v>182</v>
      </c>
      <c r="C1349" s="187" t="s">
        <v>183</v>
      </c>
      <c r="D1349" s="167"/>
      <c r="E1349" s="168"/>
      <c r="F1349" s="169"/>
      <c r="G1349" s="169">
        <f>SUMIF(AG1350:AG1358,"&lt;&gt;NOR",G1350:G1358)</f>
        <v>0</v>
      </c>
      <c r="H1349" s="169"/>
      <c r="I1349" s="169">
        <f>SUM(I1350:I1358)</f>
        <v>0</v>
      </c>
      <c r="J1349" s="169"/>
      <c r="K1349" s="169">
        <f>SUM(K1350:K1358)</f>
        <v>0</v>
      </c>
      <c r="L1349" s="169"/>
      <c r="M1349" s="169">
        <f>SUM(M1350:M1358)</f>
        <v>0</v>
      </c>
      <c r="N1349" s="168"/>
      <c r="O1349" s="168">
        <f>SUM(O1350:O1358)</f>
        <v>2.73</v>
      </c>
      <c r="P1349" s="168"/>
      <c r="Q1349" s="168">
        <f>SUM(Q1350:Q1358)</f>
        <v>0</v>
      </c>
      <c r="R1349" s="169"/>
      <c r="S1349" s="169"/>
      <c r="T1349" s="170"/>
      <c r="U1349" s="164"/>
      <c r="V1349" s="164">
        <f>SUM(V1350:V1358)</f>
        <v>195.65</v>
      </c>
      <c r="W1349" s="164"/>
      <c r="X1349" s="164"/>
      <c r="Y1349" s="164"/>
      <c r="AG1349" t="s">
        <v>276</v>
      </c>
    </row>
    <row r="1350" spans="1:60" ht="33.75" outlineLevel="1" x14ac:dyDescent="0.2">
      <c r="A1350" s="172">
        <v>194</v>
      </c>
      <c r="B1350" s="173" t="s">
        <v>2126</v>
      </c>
      <c r="C1350" s="188" t="s">
        <v>2127</v>
      </c>
      <c r="D1350" s="174" t="s">
        <v>366</v>
      </c>
      <c r="E1350" s="175">
        <v>139.75</v>
      </c>
      <c r="F1350" s="176"/>
      <c r="G1350" s="177">
        <f>ROUND(E1350*F1350,2)</f>
        <v>0</v>
      </c>
      <c r="H1350" s="176"/>
      <c r="I1350" s="177">
        <f>ROUND(E1350*H1350,2)</f>
        <v>0</v>
      </c>
      <c r="J1350" s="176"/>
      <c r="K1350" s="177">
        <f>ROUND(E1350*J1350,2)</f>
        <v>0</v>
      </c>
      <c r="L1350" s="177">
        <v>21</v>
      </c>
      <c r="M1350" s="177">
        <f>G1350*(1+L1350/100)</f>
        <v>0</v>
      </c>
      <c r="N1350" s="175">
        <v>1.9529999999999999E-2</v>
      </c>
      <c r="O1350" s="175">
        <f>ROUND(E1350*N1350,2)</f>
        <v>2.73</v>
      </c>
      <c r="P1350" s="175">
        <v>0</v>
      </c>
      <c r="Q1350" s="175">
        <f>ROUND(E1350*P1350,2)</f>
        <v>0</v>
      </c>
      <c r="R1350" s="177" t="s">
        <v>1012</v>
      </c>
      <c r="S1350" s="177" t="s">
        <v>281</v>
      </c>
      <c r="T1350" s="178" t="s">
        <v>281</v>
      </c>
      <c r="U1350" s="158">
        <v>1.4</v>
      </c>
      <c r="V1350" s="158">
        <f>ROUND(E1350*U1350,2)</f>
        <v>195.65</v>
      </c>
      <c r="W1350" s="158"/>
      <c r="X1350" s="158" t="s">
        <v>282</v>
      </c>
      <c r="Y1350" s="158" t="s">
        <v>283</v>
      </c>
      <c r="Z1350" s="147"/>
      <c r="AA1350" s="147"/>
      <c r="AB1350" s="147"/>
      <c r="AC1350" s="147"/>
      <c r="AD1350" s="147"/>
      <c r="AE1350" s="147"/>
      <c r="AF1350" s="147"/>
      <c r="AG1350" s="147" t="s">
        <v>284</v>
      </c>
      <c r="AH1350" s="147"/>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2" x14ac:dyDescent="0.2">
      <c r="A1351" s="154"/>
      <c r="B1351" s="155"/>
      <c r="C1351" s="261" t="s">
        <v>3310</v>
      </c>
      <c r="D1351" s="262"/>
      <c r="E1351" s="262"/>
      <c r="F1351" s="262"/>
      <c r="G1351" s="262"/>
      <c r="H1351" s="158"/>
      <c r="I1351" s="158"/>
      <c r="J1351" s="158"/>
      <c r="K1351" s="158"/>
      <c r="L1351" s="158"/>
      <c r="M1351" s="158"/>
      <c r="N1351" s="157"/>
      <c r="O1351" s="157"/>
      <c r="P1351" s="157"/>
      <c r="Q1351" s="157"/>
      <c r="R1351" s="158"/>
      <c r="S1351" s="158"/>
      <c r="T1351" s="158"/>
      <c r="U1351" s="158"/>
      <c r="V1351" s="158"/>
      <c r="W1351" s="158"/>
      <c r="X1351" s="158"/>
      <c r="Y1351" s="158"/>
      <c r="Z1351" s="147"/>
      <c r="AA1351" s="147"/>
      <c r="AB1351" s="147"/>
      <c r="AC1351" s="147"/>
      <c r="AD1351" s="147"/>
      <c r="AE1351" s="147"/>
      <c r="AF1351" s="147"/>
      <c r="AG1351" s="147" t="s">
        <v>618</v>
      </c>
      <c r="AH1351" s="147"/>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3" x14ac:dyDescent="0.2">
      <c r="A1352" s="154"/>
      <c r="B1352" s="155"/>
      <c r="C1352" s="257" t="s">
        <v>2128</v>
      </c>
      <c r="D1352" s="258"/>
      <c r="E1352" s="258"/>
      <c r="F1352" s="258"/>
      <c r="G1352" s="258"/>
      <c r="H1352" s="158"/>
      <c r="I1352" s="158"/>
      <c r="J1352" s="158"/>
      <c r="K1352" s="158"/>
      <c r="L1352" s="158"/>
      <c r="M1352" s="158"/>
      <c r="N1352" s="157"/>
      <c r="O1352" s="157"/>
      <c r="P1352" s="157"/>
      <c r="Q1352" s="157"/>
      <c r="R1352" s="158"/>
      <c r="S1352" s="158"/>
      <c r="T1352" s="158"/>
      <c r="U1352" s="158"/>
      <c r="V1352" s="158"/>
      <c r="W1352" s="158"/>
      <c r="X1352" s="158"/>
      <c r="Y1352" s="158"/>
      <c r="Z1352" s="147"/>
      <c r="AA1352" s="147"/>
      <c r="AB1352" s="147"/>
      <c r="AC1352" s="147"/>
      <c r="AD1352" s="147"/>
      <c r="AE1352" s="147"/>
      <c r="AF1352" s="147"/>
      <c r="AG1352" s="147" t="s">
        <v>618</v>
      </c>
      <c r="AH1352" s="147"/>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3" x14ac:dyDescent="0.2">
      <c r="A1353" s="154"/>
      <c r="B1353" s="155"/>
      <c r="C1353" s="257" t="s">
        <v>2129</v>
      </c>
      <c r="D1353" s="258"/>
      <c r="E1353" s="258"/>
      <c r="F1353" s="258"/>
      <c r="G1353" s="258"/>
      <c r="H1353" s="158"/>
      <c r="I1353" s="158"/>
      <c r="J1353" s="158"/>
      <c r="K1353" s="158"/>
      <c r="L1353" s="158"/>
      <c r="M1353" s="158"/>
      <c r="N1353" s="157"/>
      <c r="O1353" s="157"/>
      <c r="P1353" s="157"/>
      <c r="Q1353" s="157"/>
      <c r="R1353" s="158"/>
      <c r="S1353" s="158"/>
      <c r="T1353" s="158"/>
      <c r="U1353" s="158"/>
      <c r="V1353" s="158"/>
      <c r="W1353" s="158"/>
      <c r="X1353" s="158"/>
      <c r="Y1353" s="158"/>
      <c r="Z1353" s="147"/>
      <c r="AA1353" s="147"/>
      <c r="AB1353" s="147"/>
      <c r="AC1353" s="147"/>
      <c r="AD1353" s="147"/>
      <c r="AE1353" s="147"/>
      <c r="AF1353" s="147"/>
      <c r="AG1353" s="147" t="s">
        <v>618</v>
      </c>
      <c r="AH1353" s="147"/>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3" x14ac:dyDescent="0.2">
      <c r="A1354" s="154"/>
      <c r="B1354" s="155"/>
      <c r="C1354" s="257" t="s">
        <v>1239</v>
      </c>
      <c r="D1354" s="258"/>
      <c r="E1354" s="258"/>
      <c r="F1354" s="258"/>
      <c r="G1354" s="258"/>
      <c r="H1354" s="158"/>
      <c r="I1354" s="158"/>
      <c r="J1354" s="158"/>
      <c r="K1354" s="158"/>
      <c r="L1354" s="158"/>
      <c r="M1354" s="158"/>
      <c r="N1354" s="157"/>
      <c r="O1354" s="157"/>
      <c r="P1354" s="157"/>
      <c r="Q1354" s="157"/>
      <c r="R1354" s="158"/>
      <c r="S1354" s="158"/>
      <c r="T1354" s="158"/>
      <c r="U1354" s="158"/>
      <c r="V1354" s="158"/>
      <c r="W1354" s="158"/>
      <c r="X1354" s="158"/>
      <c r="Y1354" s="158"/>
      <c r="Z1354" s="147"/>
      <c r="AA1354" s="147"/>
      <c r="AB1354" s="147"/>
      <c r="AC1354" s="147"/>
      <c r="AD1354" s="147"/>
      <c r="AE1354" s="147"/>
      <c r="AF1354" s="147"/>
      <c r="AG1354" s="147" t="s">
        <v>618</v>
      </c>
      <c r="AH1354" s="147"/>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79" t="str">
        <f>C1354</f>
        <v>- standardního tmelení Q2, to je: základní tmelení Q1+ dodatečné tmelení (tmelení najemno) a případné přebroušení.</v>
      </c>
      <c r="BB1354" s="147"/>
      <c r="BC1354" s="147"/>
      <c r="BD1354" s="147"/>
      <c r="BE1354" s="147"/>
      <c r="BF1354" s="147"/>
      <c r="BG1354" s="147"/>
      <c r="BH1354" s="147"/>
    </row>
    <row r="1355" spans="1:60" outlineLevel="2" x14ac:dyDescent="0.2">
      <c r="A1355" s="154"/>
      <c r="B1355" s="155"/>
      <c r="C1355" s="189" t="s">
        <v>2130</v>
      </c>
      <c r="D1355" s="160"/>
      <c r="E1355" s="161"/>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7"/>
      <c r="AA1355" s="147"/>
      <c r="AB1355" s="147"/>
      <c r="AC1355" s="147"/>
      <c r="AD1355" s="147"/>
      <c r="AE1355" s="147"/>
      <c r="AF1355" s="147"/>
      <c r="AG1355" s="147" t="s">
        <v>288</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3" x14ac:dyDescent="0.2">
      <c r="A1356" s="154"/>
      <c r="B1356" s="155"/>
      <c r="C1356" s="189" t="s">
        <v>2131</v>
      </c>
      <c r="D1356" s="160"/>
      <c r="E1356" s="161"/>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7"/>
      <c r="AA1356" s="147"/>
      <c r="AB1356" s="147"/>
      <c r="AC1356" s="147"/>
      <c r="AD1356" s="147"/>
      <c r="AE1356" s="147"/>
      <c r="AF1356" s="147"/>
      <c r="AG1356" s="147" t="s">
        <v>288</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3" x14ac:dyDescent="0.2">
      <c r="A1357" s="154"/>
      <c r="B1357" s="155"/>
      <c r="C1357" s="189" t="s">
        <v>2132</v>
      </c>
      <c r="D1357" s="160"/>
      <c r="E1357" s="161"/>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7"/>
      <c r="AA1357" s="147"/>
      <c r="AB1357" s="147"/>
      <c r="AC1357" s="147"/>
      <c r="AD1357" s="147"/>
      <c r="AE1357" s="147"/>
      <c r="AF1357" s="147"/>
      <c r="AG1357" s="147" t="s">
        <v>288</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3" x14ac:dyDescent="0.2">
      <c r="A1358" s="154"/>
      <c r="B1358" s="155"/>
      <c r="C1358" s="189" t="s">
        <v>2133</v>
      </c>
      <c r="D1358" s="160"/>
      <c r="E1358" s="161">
        <v>139.75</v>
      </c>
      <c r="F1358" s="158"/>
      <c r="G1358" s="158"/>
      <c r="H1358" s="158"/>
      <c r="I1358" s="158"/>
      <c r="J1358" s="158"/>
      <c r="K1358" s="158"/>
      <c r="L1358" s="158"/>
      <c r="M1358" s="158"/>
      <c r="N1358" s="157"/>
      <c r="O1358" s="157"/>
      <c r="P1358" s="157"/>
      <c r="Q1358" s="157"/>
      <c r="R1358" s="158"/>
      <c r="S1358" s="158"/>
      <c r="T1358" s="158"/>
      <c r="U1358" s="158"/>
      <c r="V1358" s="158"/>
      <c r="W1358" s="158"/>
      <c r="X1358" s="158"/>
      <c r="Y1358" s="158"/>
      <c r="Z1358" s="147"/>
      <c r="AA1358" s="147"/>
      <c r="AB1358" s="147"/>
      <c r="AC1358" s="147"/>
      <c r="AD1358" s="147"/>
      <c r="AE1358" s="147"/>
      <c r="AF1358" s="147"/>
      <c r="AG1358" s="147" t="s">
        <v>288</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x14ac:dyDescent="0.2">
      <c r="A1359" s="165" t="s">
        <v>275</v>
      </c>
      <c r="B1359" s="166" t="s">
        <v>186</v>
      </c>
      <c r="C1359" s="187" t="s">
        <v>187</v>
      </c>
      <c r="D1359" s="167"/>
      <c r="E1359" s="168"/>
      <c r="F1359" s="169"/>
      <c r="G1359" s="169">
        <f>SUMIF(AG1360:AG1361,"&lt;&gt;NOR",G1360:G1361)</f>
        <v>0</v>
      </c>
      <c r="H1359" s="169"/>
      <c r="I1359" s="169">
        <f>SUM(I1360:I1361)</f>
        <v>0</v>
      </c>
      <c r="J1359" s="169"/>
      <c r="K1359" s="169">
        <f>SUM(K1360:K1361)</f>
        <v>0</v>
      </c>
      <c r="L1359" s="169"/>
      <c r="M1359" s="169">
        <f>SUM(M1360:M1361)</f>
        <v>0</v>
      </c>
      <c r="N1359" s="168"/>
      <c r="O1359" s="168">
        <f>SUM(O1360:O1361)</f>
        <v>0</v>
      </c>
      <c r="P1359" s="168"/>
      <c r="Q1359" s="168">
        <f>SUM(Q1360:Q1361)</f>
        <v>0</v>
      </c>
      <c r="R1359" s="169"/>
      <c r="S1359" s="169"/>
      <c r="T1359" s="170"/>
      <c r="U1359" s="164"/>
      <c r="V1359" s="164">
        <f>SUM(V1360:V1361)</f>
        <v>1061.24</v>
      </c>
      <c r="W1359" s="164"/>
      <c r="X1359" s="164"/>
      <c r="Y1359" s="164"/>
      <c r="AG1359" t="s">
        <v>276</v>
      </c>
    </row>
    <row r="1360" spans="1:60" ht="22.5" outlineLevel="1" x14ac:dyDescent="0.2">
      <c r="A1360" s="172">
        <v>195</v>
      </c>
      <c r="B1360" s="173" t="s">
        <v>2134</v>
      </c>
      <c r="C1360" s="188" t="s">
        <v>2135</v>
      </c>
      <c r="D1360" s="174" t="s">
        <v>436</v>
      </c>
      <c r="E1360" s="175">
        <v>560.90927999999997</v>
      </c>
      <c r="F1360" s="176"/>
      <c r="G1360" s="177">
        <f>ROUND(E1360*F1360,2)</f>
        <v>0</v>
      </c>
      <c r="H1360" s="176"/>
      <c r="I1360" s="177">
        <f>ROUND(E1360*H1360,2)</f>
        <v>0</v>
      </c>
      <c r="J1360" s="176"/>
      <c r="K1360" s="177">
        <f>ROUND(E1360*J1360,2)</f>
        <v>0</v>
      </c>
      <c r="L1360" s="177">
        <v>21</v>
      </c>
      <c r="M1360" s="177">
        <f>G1360*(1+L1360/100)</f>
        <v>0</v>
      </c>
      <c r="N1360" s="175">
        <v>0</v>
      </c>
      <c r="O1360" s="175">
        <f>ROUND(E1360*N1360,2)</f>
        <v>0</v>
      </c>
      <c r="P1360" s="175">
        <v>0</v>
      </c>
      <c r="Q1360" s="175">
        <f>ROUND(E1360*P1360,2)</f>
        <v>0</v>
      </c>
      <c r="R1360" s="177" t="s">
        <v>990</v>
      </c>
      <c r="S1360" s="177" t="s">
        <v>281</v>
      </c>
      <c r="T1360" s="178" t="s">
        <v>281</v>
      </c>
      <c r="U1360" s="158">
        <v>1.8919999999999999</v>
      </c>
      <c r="V1360" s="158">
        <f>ROUND(E1360*U1360,2)</f>
        <v>1061.24</v>
      </c>
      <c r="W1360" s="158"/>
      <c r="X1360" s="158" t="s">
        <v>2136</v>
      </c>
      <c r="Y1360" s="158" t="s">
        <v>283</v>
      </c>
      <c r="Z1360" s="147"/>
      <c r="AA1360" s="147"/>
      <c r="AB1360" s="147"/>
      <c r="AC1360" s="147"/>
      <c r="AD1360" s="147"/>
      <c r="AE1360" s="147"/>
      <c r="AF1360" s="147"/>
      <c r="AG1360" s="147" t="s">
        <v>2137</v>
      </c>
      <c r="AH1360" s="147"/>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2" x14ac:dyDescent="0.2">
      <c r="A1361" s="154"/>
      <c r="B1361" s="155"/>
      <c r="C1361" s="259" t="s">
        <v>2138</v>
      </c>
      <c r="D1361" s="260"/>
      <c r="E1361" s="260"/>
      <c r="F1361" s="260"/>
      <c r="G1361" s="260"/>
      <c r="H1361" s="158"/>
      <c r="I1361" s="158"/>
      <c r="J1361" s="158"/>
      <c r="K1361" s="158"/>
      <c r="L1361" s="158"/>
      <c r="M1361" s="158"/>
      <c r="N1361" s="157"/>
      <c r="O1361" s="157"/>
      <c r="P1361" s="157"/>
      <c r="Q1361" s="157"/>
      <c r="R1361" s="158"/>
      <c r="S1361" s="158"/>
      <c r="T1361" s="158"/>
      <c r="U1361" s="158"/>
      <c r="V1361" s="158"/>
      <c r="W1361" s="158"/>
      <c r="X1361" s="158"/>
      <c r="Y1361" s="158"/>
      <c r="Z1361" s="147"/>
      <c r="AA1361" s="147"/>
      <c r="AB1361" s="147"/>
      <c r="AC1361" s="147"/>
      <c r="AD1361" s="147"/>
      <c r="AE1361" s="147"/>
      <c r="AF1361" s="147"/>
      <c r="AG1361" s="147" t="s">
        <v>286</v>
      </c>
      <c r="AH1361" s="147"/>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x14ac:dyDescent="0.2">
      <c r="A1362" s="165" t="s">
        <v>275</v>
      </c>
      <c r="B1362" s="166" t="s">
        <v>191</v>
      </c>
      <c r="C1362" s="187" t="s">
        <v>192</v>
      </c>
      <c r="D1362" s="167"/>
      <c r="E1362" s="168"/>
      <c r="F1362" s="169"/>
      <c r="G1362" s="169">
        <f>SUMIF(AG1363:AG1409,"&lt;&gt;NOR",G1363:G1409)</f>
        <v>0</v>
      </c>
      <c r="H1362" s="169"/>
      <c r="I1362" s="169">
        <f>SUM(I1363:I1409)</f>
        <v>0</v>
      </c>
      <c r="J1362" s="169"/>
      <c r="K1362" s="169">
        <f>SUM(K1363:K1409)</f>
        <v>0</v>
      </c>
      <c r="L1362" s="169"/>
      <c r="M1362" s="169">
        <f>SUM(M1363:M1409)</f>
        <v>0</v>
      </c>
      <c r="N1362" s="168"/>
      <c r="O1362" s="168">
        <f>SUM(O1363:O1409)</f>
        <v>2.0100000000000002</v>
      </c>
      <c r="P1362" s="168"/>
      <c r="Q1362" s="168">
        <f>SUM(Q1363:Q1409)</f>
        <v>0</v>
      </c>
      <c r="R1362" s="169"/>
      <c r="S1362" s="169"/>
      <c r="T1362" s="170"/>
      <c r="U1362" s="164"/>
      <c r="V1362" s="164">
        <f>SUM(V1363:V1409)</f>
        <v>111.94</v>
      </c>
      <c r="W1362" s="164"/>
      <c r="X1362" s="164"/>
      <c r="Y1362" s="164"/>
      <c r="AG1362" t="s">
        <v>276</v>
      </c>
    </row>
    <row r="1363" spans="1:60" ht="33.75" outlineLevel="1" x14ac:dyDescent="0.2">
      <c r="A1363" s="172">
        <v>196</v>
      </c>
      <c r="B1363" s="173" t="s">
        <v>2139</v>
      </c>
      <c r="C1363" s="188" t="s">
        <v>2140</v>
      </c>
      <c r="D1363" s="174" t="s">
        <v>279</v>
      </c>
      <c r="E1363" s="175">
        <v>427.1</v>
      </c>
      <c r="F1363" s="176"/>
      <c r="G1363" s="177">
        <f>ROUND(E1363*F1363,2)</f>
        <v>0</v>
      </c>
      <c r="H1363" s="176"/>
      <c r="I1363" s="177">
        <f>ROUND(E1363*H1363,2)</f>
        <v>0</v>
      </c>
      <c r="J1363" s="176"/>
      <c r="K1363" s="177">
        <f>ROUND(E1363*J1363,2)</f>
        <v>0</v>
      </c>
      <c r="L1363" s="177">
        <v>21</v>
      </c>
      <c r="M1363" s="177">
        <f>G1363*(1+L1363/100)</f>
        <v>0</v>
      </c>
      <c r="N1363" s="175">
        <v>1.7000000000000001E-4</v>
      </c>
      <c r="O1363" s="175">
        <f>ROUND(E1363*N1363,2)</f>
        <v>7.0000000000000007E-2</v>
      </c>
      <c r="P1363" s="175">
        <v>0</v>
      </c>
      <c r="Q1363" s="175">
        <f>ROUND(E1363*P1363,2)</f>
        <v>0</v>
      </c>
      <c r="R1363" s="177" t="s">
        <v>2141</v>
      </c>
      <c r="S1363" s="177" t="s">
        <v>281</v>
      </c>
      <c r="T1363" s="178" t="s">
        <v>281</v>
      </c>
      <c r="U1363" s="158">
        <v>4.9000000000000002E-2</v>
      </c>
      <c r="V1363" s="158">
        <f>ROUND(E1363*U1363,2)</f>
        <v>20.93</v>
      </c>
      <c r="W1363" s="158"/>
      <c r="X1363" s="158" t="s">
        <v>282</v>
      </c>
      <c r="Y1363" s="158" t="s">
        <v>283</v>
      </c>
      <c r="Z1363" s="147"/>
      <c r="AA1363" s="147"/>
      <c r="AB1363" s="147"/>
      <c r="AC1363" s="147"/>
      <c r="AD1363" s="147"/>
      <c r="AE1363" s="147"/>
      <c r="AF1363" s="147"/>
      <c r="AG1363" s="147" t="s">
        <v>284</v>
      </c>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2" x14ac:dyDescent="0.2">
      <c r="A1364" s="154"/>
      <c r="B1364" s="155"/>
      <c r="C1364" s="189" t="s">
        <v>2142</v>
      </c>
      <c r="D1364" s="160"/>
      <c r="E1364" s="161"/>
      <c r="F1364" s="158"/>
      <c r="G1364" s="158"/>
      <c r="H1364" s="158"/>
      <c r="I1364" s="158"/>
      <c r="J1364" s="158"/>
      <c r="K1364" s="158"/>
      <c r="L1364" s="158"/>
      <c r="M1364" s="158"/>
      <c r="N1364" s="157"/>
      <c r="O1364" s="157"/>
      <c r="P1364" s="157"/>
      <c r="Q1364" s="157"/>
      <c r="R1364" s="158"/>
      <c r="S1364" s="158"/>
      <c r="T1364" s="158"/>
      <c r="U1364" s="158"/>
      <c r="V1364" s="158"/>
      <c r="W1364" s="158"/>
      <c r="X1364" s="158"/>
      <c r="Y1364" s="158"/>
      <c r="Z1364" s="147"/>
      <c r="AA1364" s="147"/>
      <c r="AB1364" s="147"/>
      <c r="AC1364" s="147"/>
      <c r="AD1364" s="147"/>
      <c r="AE1364" s="147"/>
      <c r="AF1364" s="147"/>
      <c r="AG1364" s="147" t="s">
        <v>288</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3" x14ac:dyDescent="0.2">
      <c r="A1365" s="154"/>
      <c r="B1365" s="155"/>
      <c r="C1365" s="189" t="s">
        <v>1912</v>
      </c>
      <c r="D1365" s="160"/>
      <c r="E1365" s="161"/>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7"/>
      <c r="AA1365" s="147"/>
      <c r="AB1365" s="147"/>
      <c r="AC1365" s="147"/>
      <c r="AD1365" s="147"/>
      <c r="AE1365" s="147"/>
      <c r="AF1365" s="147"/>
      <c r="AG1365" s="147" t="s">
        <v>288</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3" x14ac:dyDescent="0.2">
      <c r="A1366" s="154"/>
      <c r="B1366" s="155"/>
      <c r="C1366" s="189" t="s">
        <v>1449</v>
      </c>
      <c r="D1366" s="160"/>
      <c r="E1366" s="161">
        <v>15.32</v>
      </c>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7"/>
      <c r="AA1366" s="147"/>
      <c r="AB1366" s="147"/>
      <c r="AC1366" s="147"/>
      <c r="AD1366" s="147"/>
      <c r="AE1366" s="147"/>
      <c r="AF1366" s="147"/>
      <c r="AG1366" s="147" t="s">
        <v>288</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3" x14ac:dyDescent="0.2">
      <c r="A1367" s="154"/>
      <c r="B1367" s="155"/>
      <c r="C1367" s="189" t="s">
        <v>1462</v>
      </c>
      <c r="D1367" s="160"/>
      <c r="E1367" s="161">
        <v>3.7</v>
      </c>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7"/>
      <c r="AA1367" s="147"/>
      <c r="AB1367" s="147"/>
      <c r="AC1367" s="147"/>
      <c r="AD1367" s="147"/>
      <c r="AE1367" s="147"/>
      <c r="AF1367" s="147"/>
      <c r="AG1367" s="147" t="s">
        <v>288</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3" x14ac:dyDescent="0.2">
      <c r="A1368" s="154"/>
      <c r="B1368" s="155"/>
      <c r="C1368" s="189" t="s">
        <v>1492</v>
      </c>
      <c r="D1368" s="160"/>
      <c r="E1368" s="161">
        <v>57.99</v>
      </c>
      <c r="F1368" s="158"/>
      <c r="G1368" s="158"/>
      <c r="H1368" s="158"/>
      <c r="I1368" s="158"/>
      <c r="J1368" s="158"/>
      <c r="K1368" s="158"/>
      <c r="L1368" s="158"/>
      <c r="M1368" s="158"/>
      <c r="N1368" s="157"/>
      <c r="O1368" s="157"/>
      <c r="P1368" s="157"/>
      <c r="Q1368" s="157"/>
      <c r="R1368" s="158"/>
      <c r="S1368" s="158"/>
      <c r="T1368" s="158"/>
      <c r="U1368" s="158"/>
      <c r="V1368" s="158"/>
      <c r="W1368" s="158"/>
      <c r="X1368" s="158"/>
      <c r="Y1368" s="158"/>
      <c r="Z1368" s="147"/>
      <c r="AA1368" s="147"/>
      <c r="AB1368" s="147"/>
      <c r="AC1368" s="147"/>
      <c r="AD1368" s="147"/>
      <c r="AE1368" s="147"/>
      <c r="AF1368" s="147"/>
      <c r="AG1368" s="147" t="s">
        <v>288</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3" x14ac:dyDescent="0.2">
      <c r="A1369" s="154"/>
      <c r="B1369" s="155"/>
      <c r="C1369" s="189" t="s">
        <v>1463</v>
      </c>
      <c r="D1369" s="160"/>
      <c r="E1369" s="161">
        <v>7.51</v>
      </c>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7"/>
      <c r="AA1369" s="147"/>
      <c r="AB1369" s="147"/>
      <c r="AC1369" s="147"/>
      <c r="AD1369" s="147"/>
      <c r="AE1369" s="147"/>
      <c r="AF1369" s="147"/>
      <c r="AG1369" s="147" t="s">
        <v>288</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3" x14ac:dyDescent="0.2">
      <c r="A1370" s="154"/>
      <c r="B1370" s="155"/>
      <c r="C1370" s="189" t="s">
        <v>2027</v>
      </c>
      <c r="D1370" s="160"/>
      <c r="E1370" s="161">
        <v>3.64</v>
      </c>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7"/>
      <c r="AA1370" s="147"/>
      <c r="AB1370" s="147"/>
      <c r="AC1370" s="147"/>
      <c r="AD1370" s="147"/>
      <c r="AE1370" s="147"/>
      <c r="AF1370" s="147"/>
      <c r="AG1370" s="147" t="s">
        <v>288</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3" x14ac:dyDescent="0.2">
      <c r="A1371" s="154"/>
      <c r="B1371" s="155"/>
      <c r="C1371" s="189" t="s">
        <v>2028</v>
      </c>
      <c r="D1371" s="160"/>
      <c r="E1371" s="161">
        <v>11.52</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7"/>
      <c r="AA1371" s="147"/>
      <c r="AB1371" s="147"/>
      <c r="AC1371" s="147"/>
      <c r="AD1371" s="147"/>
      <c r="AE1371" s="147"/>
      <c r="AF1371" s="147"/>
      <c r="AG1371" s="147" t="s">
        <v>288</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3" x14ac:dyDescent="0.2">
      <c r="A1372" s="154"/>
      <c r="B1372" s="155"/>
      <c r="C1372" s="189" t="s">
        <v>1450</v>
      </c>
      <c r="D1372" s="160"/>
      <c r="E1372" s="161">
        <v>8.98</v>
      </c>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7"/>
      <c r="AA1372" s="147"/>
      <c r="AB1372" s="147"/>
      <c r="AC1372" s="147"/>
      <c r="AD1372" s="147"/>
      <c r="AE1372" s="147"/>
      <c r="AF1372" s="147"/>
      <c r="AG1372" s="147" t="s">
        <v>288</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3" x14ac:dyDescent="0.2">
      <c r="A1373" s="154"/>
      <c r="B1373" s="155"/>
      <c r="C1373" s="189" t="s">
        <v>1653</v>
      </c>
      <c r="D1373" s="160"/>
      <c r="E1373" s="161">
        <v>1.54</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7"/>
      <c r="AA1373" s="147"/>
      <c r="AB1373" s="147"/>
      <c r="AC1373" s="147"/>
      <c r="AD1373" s="147"/>
      <c r="AE1373" s="147"/>
      <c r="AF1373" s="147"/>
      <c r="AG1373" s="147" t="s">
        <v>288</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3" x14ac:dyDescent="0.2">
      <c r="A1374" s="154"/>
      <c r="B1374" s="155"/>
      <c r="C1374" s="189" t="s">
        <v>1876</v>
      </c>
      <c r="D1374" s="160"/>
      <c r="E1374" s="161"/>
      <c r="F1374" s="158"/>
      <c r="G1374" s="158"/>
      <c r="H1374" s="158"/>
      <c r="I1374" s="158"/>
      <c r="J1374" s="158"/>
      <c r="K1374" s="158"/>
      <c r="L1374" s="158"/>
      <c r="M1374" s="158"/>
      <c r="N1374" s="157"/>
      <c r="O1374" s="157"/>
      <c r="P1374" s="157"/>
      <c r="Q1374" s="157"/>
      <c r="R1374" s="158"/>
      <c r="S1374" s="158"/>
      <c r="T1374" s="158"/>
      <c r="U1374" s="158"/>
      <c r="V1374" s="158"/>
      <c r="W1374" s="158"/>
      <c r="X1374" s="158"/>
      <c r="Y1374" s="158"/>
      <c r="Z1374" s="147"/>
      <c r="AA1374" s="147"/>
      <c r="AB1374" s="147"/>
      <c r="AC1374" s="147"/>
      <c r="AD1374" s="147"/>
      <c r="AE1374" s="147"/>
      <c r="AF1374" s="147"/>
      <c r="AG1374" s="147" t="s">
        <v>288</v>
      </c>
      <c r="AH1374" s="147">
        <v>0</v>
      </c>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3" x14ac:dyDescent="0.2">
      <c r="A1375" s="154"/>
      <c r="B1375" s="155"/>
      <c r="C1375" s="189" t="s">
        <v>1493</v>
      </c>
      <c r="D1375" s="160"/>
      <c r="E1375" s="161">
        <v>46.88</v>
      </c>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7"/>
      <c r="AA1375" s="147"/>
      <c r="AB1375" s="147"/>
      <c r="AC1375" s="147"/>
      <c r="AD1375" s="147"/>
      <c r="AE1375" s="147"/>
      <c r="AF1375" s="147"/>
      <c r="AG1375" s="147" t="s">
        <v>288</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3" x14ac:dyDescent="0.2">
      <c r="A1376" s="154"/>
      <c r="B1376" s="155"/>
      <c r="C1376" s="189" t="s">
        <v>1877</v>
      </c>
      <c r="D1376" s="160"/>
      <c r="E1376" s="161">
        <v>11.89</v>
      </c>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7"/>
      <c r="AA1376" s="147"/>
      <c r="AB1376" s="147"/>
      <c r="AC1376" s="147"/>
      <c r="AD1376" s="147"/>
      <c r="AE1376" s="147"/>
      <c r="AF1376" s="147"/>
      <c r="AG1376" s="147" t="s">
        <v>288</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3" x14ac:dyDescent="0.2">
      <c r="A1377" s="154"/>
      <c r="B1377" s="155"/>
      <c r="C1377" s="189" t="s">
        <v>1878</v>
      </c>
      <c r="D1377" s="160"/>
      <c r="E1377" s="161">
        <v>7.06</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7"/>
      <c r="AA1377" s="147"/>
      <c r="AB1377" s="147"/>
      <c r="AC1377" s="147"/>
      <c r="AD1377" s="147"/>
      <c r="AE1377" s="147"/>
      <c r="AF1377" s="147"/>
      <c r="AG1377" s="147" t="s">
        <v>288</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3" x14ac:dyDescent="0.2">
      <c r="A1378" s="154"/>
      <c r="B1378" s="155"/>
      <c r="C1378" s="189" t="s">
        <v>1879</v>
      </c>
      <c r="D1378" s="160"/>
      <c r="E1378" s="161">
        <v>4.9400000000000004</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7"/>
      <c r="AA1378" s="147"/>
      <c r="AB1378" s="147"/>
      <c r="AC1378" s="147"/>
      <c r="AD1378" s="147"/>
      <c r="AE1378" s="147"/>
      <c r="AF1378" s="147"/>
      <c r="AG1378" s="147" t="s">
        <v>288</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3" x14ac:dyDescent="0.2">
      <c r="A1379" s="154"/>
      <c r="B1379" s="155"/>
      <c r="C1379" s="189" t="s">
        <v>2143</v>
      </c>
      <c r="D1379" s="160"/>
      <c r="E1379" s="161"/>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7"/>
      <c r="AA1379" s="147"/>
      <c r="AB1379" s="147"/>
      <c r="AC1379" s="147"/>
      <c r="AD1379" s="147"/>
      <c r="AE1379" s="147"/>
      <c r="AF1379" s="147"/>
      <c r="AG1379" s="147" t="s">
        <v>288</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3" x14ac:dyDescent="0.2">
      <c r="A1380" s="154"/>
      <c r="B1380" s="155"/>
      <c r="C1380" s="189" t="s">
        <v>2144</v>
      </c>
      <c r="D1380" s="160"/>
      <c r="E1380" s="161">
        <v>246.13</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7"/>
      <c r="AA1380" s="147"/>
      <c r="AB1380" s="147"/>
      <c r="AC1380" s="147"/>
      <c r="AD1380" s="147"/>
      <c r="AE1380" s="147"/>
      <c r="AF1380" s="147"/>
      <c r="AG1380" s="147" t="s">
        <v>288</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ht="22.5" outlineLevel="1" x14ac:dyDescent="0.2">
      <c r="A1381" s="172">
        <v>197</v>
      </c>
      <c r="B1381" s="173" t="s">
        <v>2145</v>
      </c>
      <c r="C1381" s="188" t="s">
        <v>2146</v>
      </c>
      <c r="D1381" s="174" t="s">
        <v>279</v>
      </c>
      <c r="E1381" s="175">
        <v>3.64</v>
      </c>
      <c r="F1381" s="176"/>
      <c r="G1381" s="177">
        <f>ROUND(E1381*F1381,2)</f>
        <v>0</v>
      </c>
      <c r="H1381" s="176"/>
      <c r="I1381" s="177">
        <f>ROUND(E1381*H1381,2)</f>
        <v>0</v>
      </c>
      <c r="J1381" s="176"/>
      <c r="K1381" s="177">
        <f>ROUND(E1381*J1381,2)</f>
        <v>0</v>
      </c>
      <c r="L1381" s="177">
        <v>21</v>
      </c>
      <c r="M1381" s="177">
        <f>G1381*(1+L1381/100)</f>
        <v>0</v>
      </c>
      <c r="N1381" s="175">
        <v>0</v>
      </c>
      <c r="O1381" s="175">
        <f>ROUND(E1381*N1381,2)</f>
        <v>0</v>
      </c>
      <c r="P1381" s="175">
        <v>0</v>
      </c>
      <c r="Q1381" s="175">
        <f>ROUND(E1381*P1381,2)</f>
        <v>0</v>
      </c>
      <c r="R1381" s="177" t="s">
        <v>2141</v>
      </c>
      <c r="S1381" s="177" t="s">
        <v>281</v>
      </c>
      <c r="T1381" s="178" t="s">
        <v>281</v>
      </c>
      <c r="U1381" s="158">
        <v>0.28999999999999998</v>
      </c>
      <c r="V1381" s="158">
        <f>ROUND(E1381*U1381,2)</f>
        <v>1.06</v>
      </c>
      <c r="W1381" s="158"/>
      <c r="X1381" s="158" t="s">
        <v>282</v>
      </c>
      <c r="Y1381" s="158" t="s">
        <v>283</v>
      </c>
      <c r="Z1381" s="147"/>
      <c r="AA1381" s="147"/>
      <c r="AB1381" s="147"/>
      <c r="AC1381" s="147"/>
      <c r="AD1381" s="147"/>
      <c r="AE1381" s="147"/>
      <c r="AF1381" s="147"/>
      <c r="AG1381" s="147" t="s">
        <v>284</v>
      </c>
      <c r="AH1381" s="147"/>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2" x14ac:dyDescent="0.2">
      <c r="A1382" s="154"/>
      <c r="B1382" s="155"/>
      <c r="C1382" s="189" t="s">
        <v>2147</v>
      </c>
      <c r="D1382" s="160"/>
      <c r="E1382" s="161"/>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7"/>
      <c r="AA1382" s="147"/>
      <c r="AB1382" s="147"/>
      <c r="AC1382" s="147"/>
      <c r="AD1382" s="147"/>
      <c r="AE1382" s="147"/>
      <c r="AF1382" s="147"/>
      <c r="AG1382" s="147" t="s">
        <v>288</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3" x14ac:dyDescent="0.2">
      <c r="A1383" s="154"/>
      <c r="B1383" s="155"/>
      <c r="C1383" s="189" t="s">
        <v>399</v>
      </c>
      <c r="D1383" s="160"/>
      <c r="E1383" s="161"/>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7"/>
      <c r="AA1383" s="147"/>
      <c r="AB1383" s="147"/>
      <c r="AC1383" s="147"/>
      <c r="AD1383" s="147"/>
      <c r="AE1383" s="147"/>
      <c r="AF1383" s="147"/>
      <c r="AG1383" s="147" t="s">
        <v>288</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3" x14ac:dyDescent="0.2">
      <c r="A1384" s="154"/>
      <c r="B1384" s="155"/>
      <c r="C1384" s="189" t="s">
        <v>2027</v>
      </c>
      <c r="D1384" s="160"/>
      <c r="E1384" s="161">
        <v>3.64</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7"/>
      <c r="AA1384" s="147"/>
      <c r="AB1384" s="147"/>
      <c r="AC1384" s="147"/>
      <c r="AD1384" s="147"/>
      <c r="AE1384" s="147"/>
      <c r="AF1384" s="147"/>
      <c r="AG1384" s="147" t="s">
        <v>288</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1" x14ac:dyDescent="0.2">
      <c r="A1385" s="172">
        <v>198</v>
      </c>
      <c r="B1385" s="173" t="s">
        <v>2148</v>
      </c>
      <c r="C1385" s="188" t="s">
        <v>2149</v>
      </c>
      <c r="D1385" s="174" t="s">
        <v>279</v>
      </c>
      <c r="E1385" s="175">
        <v>427.1</v>
      </c>
      <c r="F1385" s="176"/>
      <c r="G1385" s="177">
        <f>ROUND(E1385*F1385,2)</f>
        <v>0</v>
      </c>
      <c r="H1385" s="176"/>
      <c r="I1385" s="177">
        <f>ROUND(E1385*H1385,2)</f>
        <v>0</v>
      </c>
      <c r="J1385" s="176"/>
      <c r="K1385" s="177">
        <f>ROUND(E1385*J1385,2)</f>
        <v>0</v>
      </c>
      <c r="L1385" s="177">
        <v>21</v>
      </c>
      <c r="M1385" s="177">
        <f>G1385*(1+L1385/100)</f>
        <v>0</v>
      </c>
      <c r="N1385" s="175">
        <v>0</v>
      </c>
      <c r="O1385" s="175">
        <f>ROUND(E1385*N1385,2)</f>
        <v>0</v>
      </c>
      <c r="P1385" s="175">
        <v>0</v>
      </c>
      <c r="Q1385" s="175">
        <f>ROUND(E1385*P1385,2)</f>
        <v>0</v>
      </c>
      <c r="R1385" s="177" t="s">
        <v>2141</v>
      </c>
      <c r="S1385" s="177" t="s">
        <v>281</v>
      </c>
      <c r="T1385" s="178" t="s">
        <v>281</v>
      </c>
      <c r="U1385" s="158">
        <v>0.21</v>
      </c>
      <c r="V1385" s="158">
        <f>ROUND(E1385*U1385,2)</f>
        <v>89.69</v>
      </c>
      <c r="W1385" s="158"/>
      <c r="X1385" s="158" t="s">
        <v>282</v>
      </c>
      <c r="Y1385" s="158" t="s">
        <v>283</v>
      </c>
      <c r="Z1385" s="147"/>
      <c r="AA1385" s="147"/>
      <c r="AB1385" s="147"/>
      <c r="AC1385" s="147"/>
      <c r="AD1385" s="147"/>
      <c r="AE1385" s="147"/>
      <c r="AF1385" s="147"/>
      <c r="AG1385" s="147" t="s">
        <v>284</v>
      </c>
      <c r="AH1385" s="147"/>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2" x14ac:dyDescent="0.2">
      <c r="A1386" s="154"/>
      <c r="B1386" s="155"/>
      <c r="C1386" s="189" t="s">
        <v>2150</v>
      </c>
      <c r="D1386" s="160"/>
      <c r="E1386" s="161"/>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7"/>
      <c r="AA1386" s="147"/>
      <c r="AB1386" s="147"/>
      <c r="AC1386" s="147"/>
      <c r="AD1386" s="147"/>
      <c r="AE1386" s="147"/>
      <c r="AF1386" s="147"/>
      <c r="AG1386" s="147" t="s">
        <v>288</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3" x14ac:dyDescent="0.2">
      <c r="A1387" s="154"/>
      <c r="B1387" s="155"/>
      <c r="C1387" s="189" t="s">
        <v>1934</v>
      </c>
      <c r="D1387" s="160"/>
      <c r="E1387" s="161"/>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7"/>
      <c r="AA1387" s="147"/>
      <c r="AB1387" s="147"/>
      <c r="AC1387" s="147"/>
      <c r="AD1387" s="147"/>
      <c r="AE1387" s="147"/>
      <c r="AF1387" s="147"/>
      <c r="AG1387" s="147" t="s">
        <v>288</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3" x14ac:dyDescent="0.2">
      <c r="A1388" s="154"/>
      <c r="B1388" s="155"/>
      <c r="C1388" s="189" t="s">
        <v>1935</v>
      </c>
      <c r="D1388" s="160"/>
      <c r="E1388" s="161">
        <v>427.1</v>
      </c>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7"/>
      <c r="AA1388" s="147"/>
      <c r="AB1388" s="147"/>
      <c r="AC1388" s="147"/>
      <c r="AD1388" s="147"/>
      <c r="AE1388" s="147"/>
      <c r="AF1388" s="147"/>
      <c r="AG1388" s="147" t="s">
        <v>288</v>
      </c>
      <c r="AH1388" s="147">
        <v>5</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ht="22.5" outlineLevel="1" x14ac:dyDescent="0.2">
      <c r="A1389" s="172">
        <v>199</v>
      </c>
      <c r="B1389" s="173" t="s">
        <v>2151</v>
      </c>
      <c r="C1389" s="188" t="s">
        <v>2152</v>
      </c>
      <c r="D1389" s="174" t="s">
        <v>279</v>
      </c>
      <c r="E1389" s="175">
        <v>3.64</v>
      </c>
      <c r="F1389" s="176"/>
      <c r="G1389" s="177">
        <f>ROUND(E1389*F1389,2)</f>
        <v>0</v>
      </c>
      <c r="H1389" s="176"/>
      <c r="I1389" s="177">
        <f>ROUND(E1389*H1389,2)</f>
        <v>0</v>
      </c>
      <c r="J1389" s="176"/>
      <c r="K1389" s="177">
        <f>ROUND(E1389*J1389,2)</f>
        <v>0</v>
      </c>
      <c r="L1389" s="177">
        <v>21</v>
      </c>
      <c r="M1389" s="177">
        <f>G1389*(1+L1389/100)</f>
        <v>0</v>
      </c>
      <c r="N1389" s="175">
        <v>0</v>
      </c>
      <c r="O1389" s="175">
        <f>ROUND(E1389*N1389,2)</f>
        <v>0</v>
      </c>
      <c r="P1389" s="175">
        <v>0</v>
      </c>
      <c r="Q1389" s="175">
        <f>ROUND(E1389*P1389,2)</f>
        <v>0</v>
      </c>
      <c r="R1389" s="177" t="s">
        <v>2141</v>
      </c>
      <c r="S1389" s="177" t="s">
        <v>281</v>
      </c>
      <c r="T1389" s="178" t="s">
        <v>281</v>
      </c>
      <c r="U1389" s="158">
        <v>7.1999999999999995E-2</v>
      </c>
      <c r="V1389" s="158">
        <f>ROUND(E1389*U1389,2)</f>
        <v>0.26</v>
      </c>
      <c r="W1389" s="158"/>
      <c r="X1389" s="158" t="s">
        <v>282</v>
      </c>
      <c r="Y1389" s="158" t="s">
        <v>283</v>
      </c>
      <c r="Z1389" s="147"/>
      <c r="AA1389" s="147"/>
      <c r="AB1389" s="147"/>
      <c r="AC1389" s="147"/>
      <c r="AD1389" s="147"/>
      <c r="AE1389" s="147"/>
      <c r="AF1389" s="147"/>
      <c r="AG1389" s="147" t="s">
        <v>284</v>
      </c>
      <c r="AH1389" s="147"/>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2" x14ac:dyDescent="0.2">
      <c r="A1390" s="154"/>
      <c r="B1390" s="155"/>
      <c r="C1390" s="189" t="s">
        <v>2153</v>
      </c>
      <c r="D1390" s="160"/>
      <c r="E1390" s="161"/>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7"/>
      <c r="AA1390" s="147"/>
      <c r="AB1390" s="147"/>
      <c r="AC1390" s="147"/>
      <c r="AD1390" s="147"/>
      <c r="AE1390" s="147"/>
      <c r="AF1390" s="147"/>
      <c r="AG1390" s="147" t="s">
        <v>288</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3" x14ac:dyDescent="0.2">
      <c r="A1391" s="154"/>
      <c r="B1391" s="155"/>
      <c r="C1391" s="189" t="s">
        <v>399</v>
      </c>
      <c r="D1391" s="160"/>
      <c r="E1391" s="161"/>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7"/>
      <c r="AA1391" s="147"/>
      <c r="AB1391" s="147"/>
      <c r="AC1391" s="147"/>
      <c r="AD1391" s="147"/>
      <c r="AE1391" s="147"/>
      <c r="AF1391" s="147"/>
      <c r="AG1391" s="147" t="s">
        <v>288</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3" x14ac:dyDescent="0.2">
      <c r="A1392" s="154"/>
      <c r="B1392" s="155"/>
      <c r="C1392" s="189" t="s">
        <v>2154</v>
      </c>
      <c r="D1392" s="160"/>
      <c r="E1392" s="161">
        <v>3.64</v>
      </c>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7"/>
      <c r="AA1392" s="147"/>
      <c r="AB1392" s="147"/>
      <c r="AC1392" s="147"/>
      <c r="AD1392" s="147"/>
      <c r="AE1392" s="147"/>
      <c r="AF1392" s="147"/>
      <c r="AG1392" s="147" t="s">
        <v>288</v>
      </c>
      <c r="AH1392" s="147">
        <v>5</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72">
        <v>200</v>
      </c>
      <c r="B1393" s="173" t="s">
        <v>2155</v>
      </c>
      <c r="C1393" s="188" t="s">
        <v>2156</v>
      </c>
      <c r="D1393" s="174" t="s">
        <v>886</v>
      </c>
      <c r="E1393" s="175">
        <v>149.48500000000001</v>
      </c>
      <c r="F1393" s="176"/>
      <c r="G1393" s="177">
        <f>ROUND(E1393*F1393,2)</f>
        <v>0</v>
      </c>
      <c r="H1393" s="176"/>
      <c r="I1393" s="177">
        <f>ROUND(E1393*H1393,2)</f>
        <v>0</v>
      </c>
      <c r="J1393" s="176"/>
      <c r="K1393" s="177">
        <f>ROUND(E1393*J1393,2)</f>
        <v>0</v>
      </c>
      <c r="L1393" s="177">
        <v>21</v>
      </c>
      <c r="M1393" s="177">
        <f>G1393*(1+L1393/100)</f>
        <v>0</v>
      </c>
      <c r="N1393" s="175">
        <v>1E-3</v>
      </c>
      <c r="O1393" s="175">
        <f>ROUND(E1393*N1393,2)</f>
        <v>0.15</v>
      </c>
      <c r="P1393" s="175">
        <v>0</v>
      </c>
      <c r="Q1393" s="175">
        <f>ROUND(E1393*P1393,2)</f>
        <v>0</v>
      </c>
      <c r="R1393" s="177" t="s">
        <v>1203</v>
      </c>
      <c r="S1393" s="177" t="s">
        <v>281</v>
      </c>
      <c r="T1393" s="178" t="s">
        <v>281</v>
      </c>
      <c r="U1393" s="158">
        <v>0</v>
      </c>
      <c r="V1393" s="158">
        <f>ROUND(E1393*U1393,2)</f>
        <v>0</v>
      </c>
      <c r="W1393" s="158"/>
      <c r="X1393" s="158" t="s">
        <v>1204</v>
      </c>
      <c r="Y1393" s="158" t="s">
        <v>283</v>
      </c>
      <c r="Z1393" s="147"/>
      <c r="AA1393" s="147"/>
      <c r="AB1393" s="147"/>
      <c r="AC1393" s="147"/>
      <c r="AD1393" s="147"/>
      <c r="AE1393" s="147"/>
      <c r="AF1393" s="147"/>
      <c r="AG1393" s="147" t="s">
        <v>1205</v>
      </c>
      <c r="AH1393" s="147"/>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ht="22.5" outlineLevel="2" x14ac:dyDescent="0.2">
      <c r="A1394" s="154"/>
      <c r="B1394" s="155"/>
      <c r="C1394" s="189" t="s">
        <v>2157</v>
      </c>
      <c r="D1394" s="160"/>
      <c r="E1394" s="161"/>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7"/>
      <c r="AA1394" s="147"/>
      <c r="AB1394" s="147"/>
      <c r="AC1394" s="147"/>
      <c r="AD1394" s="147"/>
      <c r="AE1394" s="147"/>
      <c r="AF1394" s="147"/>
      <c r="AG1394" s="147" t="s">
        <v>288</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3" x14ac:dyDescent="0.2">
      <c r="A1395" s="154"/>
      <c r="B1395" s="155"/>
      <c r="C1395" s="189" t="s">
        <v>2158</v>
      </c>
      <c r="D1395" s="160"/>
      <c r="E1395" s="161">
        <v>149.48500000000001</v>
      </c>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7"/>
      <c r="AA1395" s="147"/>
      <c r="AB1395" s="147"/>
      <c r="AC1395" s="147"/>
      <c r="AD1395" s="147"/>
      <c r="AE1395" s="147"/>
      <c r="AF1395" s="147"/>
      <c r="AG1395" s="147" t="s">
        <v>288</v>
      </c>
      <c r="AH1395" s="147">
        <v>5</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
      <c r="A1396" s="172">
        <v>201</v>
      </c>
      <c r="B1396" s="173" t="s">
        <v>2159</v>
      </c>
      <c r="C1396" s="188" t="s">
        <v>2160</v>
      </c>
      <c r="D1396" s="174" t="s">
        <v>279</v>
      </c>
      <c r="E1396" s="175">
        <v>4.3680000000000003</v>
      </c>
      <c r="F1396" s="176"/>
      <c r="G1396" s="177">
        <f>ROUND(E1396*F1396,2)</f>
        <v>0</v>
      </c>
      <c r="H1396" s="176"/>
      <c r="I1396" s="177">
        <f>ROUND(E1396*H1396,2)</f>
        <v>0</v>
      </c>
      <c r="J1396" s="176"/>
      <c r="K1396" s="177">
        <f>ROUND(E1396*J1396,2)</f>
        <v>0</v>
      </c>
      <c r="L1396" s="177">
        <v>21</v>
      </c>
      <c r="M1396" s="177">
        <f>G1396*(1+L1396/100)</f>
        <v>0</v>
      </c>
      <c r="N1396" s="175">
        <v>4.0000000000000002E-4</v>
      </c>
      <c r="O1396" s="175">
        <f>ROUND(E1396*N1396,2)</f>
        <v>0</v>
      </c>
      <c r="P1396" s="175">
        <v>0</v>
      </c>
      <c r="Q1396" s="175">
        <f>ROUND(E1396*P1396,2)</f>
        <v>0</v>
      </c>
      <c r="R1396" s="177" t="s">
        <v>1203</v>
      </c>
      <c r="S1396" s="177" t="s">
        <v>281</v>
      </c>
      <c r="T1396" s="178" t="s">
        <v>281</v>
      </c>
      <c r="U1396" s="158">
        <v>0</v>
      </c>
      <c r="V1396" s="158">
        <f>ROUND(E1396*U1396,2)</f>
        <v>0</v>
      </c>
      <c r="W1396" s="158"/>
      <c r="X1396" s="158" t="s">
        <v>1204</v>
      </c>
      <c r="Y1396" s="158" t="s">
        <v>283</v>
      </c>
      <c r="Z1396" s="147"/>
      <c r="AA1396" s="147"/>
      <c r="AB1396" s="147"/>
      <c r="AC1396" s="147"/>
      <c r="AD1396" s="147"/>
      <c r="AE1396" s="147"/>
      <c r="AF1396" s="147"/>
      <c r="AG1396" s="147" t="s">
        <v>1205</v>
      </c>
      <c r="AH1396" s="147"/>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2" x14ac:dyDescent="0.2">
      <c r="A1397" s="154"/>
      <c r="B1397" s="155"/>
      <c r="C1397" s="189" t="s">
        <v>2161</v>
      </c>
      <c r="D1397" s="160"/>
      <c r="E1397" s="161"/>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7"/>
      <c r="AA1397" s="147"/>
      <c r="AB1397" s="147"/>
      <c r="AC1397" s="147"/>
      <c r="AD1397" s="147"/>
      <c r="AE1397" s="147"/>
      <c r="AF1397" s="147"/>
      <c r="AG1397" s="147" t="s">
        <v>288</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3" x14ac:dyDescent="0.2">
      <c r="A1398" s="154"/>
      <c r="B1398" s="155"/>
      <c r="C1398" s="189" t="s">
        <v>2154</v>
      </c>
      <c r="D1398" s="160"/>
      <c r="E1398" s="161">
        <v>3.64</v>
      </c>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7"/>
      <c r="AA1398" s="147"/>
      <c r="AB1398" s="147"/>
      <c r="AC1398" s="147"/>
      <c r="AD1398" s="147"/>
      <c r="AE1398" s="147"/>
      <c r="AF1398" s="147"/>
      <c r="AG1398" s="147" t="s">
        <v>288</v>
      </c>
      <c r="AH1398" s="147">
        <v>5</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3" x14ac:dyDescent="0.2">
      <c r="A1399" s="154"/>
      <c r="B1399" s="155"/>
      <c r="C1399" s="198" t="s">
        <v>2162</v>
      </c>
      <c r="D1399" s="195"/>
      <c r="E1399" s="196">
        <v>0.72799999999999998</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7"/>
      <c r="AA1399" s="147"/>
      <c r="AB1399" s="147"/>
      <c r="AC1399" s="147"/>
      <c r="AD1399" s="147"/>
      <c r="AE1399" s="147"/>
      <c r="AF1399" s="147"/>
      <c r="AG1399" s="147" t="s">
        <v>288</v>
      </c>
      <c r="AH1399" s="147">
        <v>4</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ht="33.75" outlineLevel="1" x14ac:dyDescent="0.2">
      <c r="A1400" s="172">
        <v>202</v>
      </c>
      <c r="B1400" s="173" t="s">
        <v>2163</v>
      </c>
      <c r="C1400" s="188" t="s">
        <v>2164</v>
      </c>
      <c r="D1400" s="174" t="s">
        <v>279</v>
      </c>
      <c r="E1400" s="175">
        <v>512.52</v>
      </c>
      <c r="F1400" s="176"/>
      <c r="G1400" s="177">
        <f>ROUND(E1400*F1400,2)</f>
        <v>0</v>
      </c>
      <c r="H1400" s="176"/>
      <c r="I1400" s="177">
        <f>ROUND(E1400*H1400,2)</f>
        <v>0</v>
      </c>
      <c r="J1400" s="176"/>
      <c r="K1400" s="177">
        <f>ROUND(E1400*J1400,2)</f>
        <v>0</v>
      </c>
      <c r="L1400" s="177">
        <v>21</v>
      </c>
      <c r="M1400" s="177">
        <f>G1400*(1+L1400/100)</f>
        <v>0</v>
      </c>
      <c r="N1400" s="175">
        <v>3.5000000000000001E-3</v>
      </c>
      <c r="O1400" s="175">
        <f>ROUND(E1400*N1400,2)</f>
        <v>1.79</v>
      </c>
      <c r="P1400" s="175">
        <v>0</v>
      </c>
      <c r="Q1400" s="175">
        <f>ROUND(E1400*P1400,2)</f>
        <v>0</v>
      </c>
      <c r="R1400" s="177" t="s">
        <v>1203</v>
      </c>
      <c r="S1400" s="177" t="s">
        <v>281</v>
      </c>
      <c r="T1400" s="178" t="s">
        <v>281</v>
      </c>
      <c r="U1400" s="158">
        <v>0</v>
      </c>
      <c r="V1400" s="158">
        <f>ROUND(E1400*U1400,2)</f>
        <v>0</v>
      </c>
      <c r="W1400" s="158"/>
      <c r="X1400" s="158" t="s">
        <v>1204</v>
      </c>
      <c r="Y1400" s="158" t="s">
        <v>283</v>
      </c>
      <c r="Z1400" s="147"/>
      <c r="AA1400" s="147"/>
      <c r="AB1400" s="147"/>
      <c r="AC1400" s="147"/>
      <c r="AD1400" s="147"/>
      <c r="AE1400" s="147"/>
      <c r="AF1400" s="147"/>
      <c r="AG1400" s="147" t="s">
        <v>1205</v>
      </c>
      <c r="AH1400" s="147"/>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ht="22.5" outlineLevel="2" x14ac:dyDescent="0.2">
      <c r="A1401" s="154"/>
      <c r="B1401" s="155"/>
      <c r="C1401" s="189" t="s">
        <v>2165</v>
      </c>
      <c r="D1401" s="160"/>
      <c r="E1401" s="161"/>
      <c r="F1401" s="158"/>
      <c r="G1401" s="158"/>
      <c r="H1401" s="158"/>
      <c r="I1401" s="158"/>
      <c r="J1401" s="158"/>
      <c r="K1401" s="158"/>
      <c r="L1401" s="158"/>
      <c r="M1401" s="158"/>
      <c r="N1401" s="157"/>
      <c r="O1401" s="157"/>
      <c r="P1401" s="157"/>
      <c r="Q1401" s="157"/>
      <c r="R1401" s="158"/>
      <c r="S1401" s="158"/>
      <c r="T1401" s="158"/>
      <c r="U1401" s="158"/>
      <c r="V1401" s="158"/>
      <c r="W1401" s="158"/>
      <c r="X1401" s="158"/>
      <c r="Y1401" s="158"/>
      <c r="Z1401" s="147"/>
      <c r="AA1401" s="147"/>
      <c r="AB1401" s="147"/>
      <c r="AC1401" s="147"/>
      <c r="AD1401" s="147"/>
      <c r="AE1401" s="147"/>
      <c r="AF1401" s="147"/>
      <c r="AG1401" s="147" t="s">
        <v>288</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3" x14ac:dyDescent="0.2">
      <c r="A1402" s="154"/>
      <c r="B1402" s="155"/>
      <c r="C1402" s="189" t="s">
        <v>2166</v>
      </c>
      <c r="D1402" s="160"/>
      <c r="E1402" s="161">
        <v>427.1</v>
      </c>
      <c r="F1402" s="158"/>
      <c r="G1402" s="158"/>
      <c r="H1402" s="158"/>
      <c r="I1402" s="158"/>
      <c r="J1402" s="158"/>
      <c r="K1402" s="158"/>
      <c r="L1402" s="158"/>
      <c r="M1402" s="158"/>
      <c r="N1402" s="157"/>
      <c r="O1402" s="157"/>
      <c r="P1402" s="157"/>
      <c r="Q1402" s="157"/>
      <c r="R1402" s="158"/>
      <c r="S1402" s="158"/>
      <c r="T1402" s="158"/>
      <c r="U1402" s="158"/>
      <c r="V1402" s="158"/>
      <c r="W1402" s="158"/>
      <c r="X1402" s="158"/>
      <c r="Y1402" s="158"/>
      <c r="Z1402" s="147"/>
      <c r="AA1402" s="147"/>
      <c r="AB1402" s="147"/>
      <c r="AC1402" s="147"/>
      <c r="AD1402" s="147"/>
      <c r="AE1402" s="147"/>
      <c r="AF1402" s="147"/>
      <c r="AG1402" s="147" t="s">
        <v>288</v>
      </c>
      <c r="AH1402" s="147">
        <v>5</v>
      </c>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3" x14ac:dyDescent="0.2">
      <c r="A1403" s="154"/>
      <c r="B1403" s="155"/>
      <c r="C1403" s="198" t="s">
        <v>2167</v>
      </c>
      <c r="D1403" s="195"/>
      <c r="E1403" s="196">
        <v>85.42</v>
      </c>
      <c r="F1403" s="158"/>
      <c r="G1403" s="158"/>
      <c r="H1403" s="158"/>
      <c r="I1403" s="158"/>
      <c r="J1403" s="158"/>
      <c r="K1403" s="158"/>
      <c r="L1403" s="158"/>
      <c r="M1403" s="158"/>
      <c r="N1403" s="157"/>
      <c r="O1403" s="157"/>
      <c r="P1403" s="157"/>
      <c r="Q1403" s="157"/>
      <c r="R1403" s="158"/>
      <c r="S1403" s="158"/>
      <c r="T1403" s="158"/>
      <c r="U1403" s="158"/>
      <c r="V1403" s="158"/>
      <c r="W1403" s="158"/>
      <c r="X1403" s="158"/>
      <c r="Y1403" s="158"/>
      <c r="Z1403" s="147"/>
      <c r="AA1403" s="147"/>
      <c r="AB1403" s="147"/>
      <c r="AC1403" s="147"/>
      <c r="AD1403" s="147"/>
      <c r="AE1403" s="147"/>
      <c r="AF1403" s="147"/>
      <c r="AG1403" s="147" t="s">
        <v>288</v>
      </c>
      <c r="AH1403" s="147">
        <v>4</v>
      </c>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ht="22.5" outlineLevel="1" x14ac:dyDescent="0.2">
      <c r="A1404" s="172">
        <v>203</v>
      </c>
      <c r="B1404" s="173" t="s">
        <v>2168</v>
      </c>
      <c r="C1404" s="188" t="s">
        <v>2169</v>
      </c>
      <c r="D1404" s="174" t="s">
        <v>279</v>
      </c>
      <c r="E1404" s="175">
        <v>4.3680000000000003</v>
      </c>
      <c r="F1404" s="176"/>
      <c r="G1404" s="177">
        <f>ROUND(E1404*F1404,2)</f>
        <v>0</v>
      </c>
      <c r="H1404" s="176"/>
      <c r="I1404" s="177">
        <f>ROUND(E1404*H1404,2)</f>
        <v>0</v>
      </c>
      <c r="J1404" s="176"/>
      <c r="K1404" s="177">
        <f>ROUND(E1404*J1404,2)</f>
        <v>0</v>
      </c>
      <c r="L1404" s="177">
        <v>21</v>
      </c>
      <c r="M1404" s="177">
        <f>G1404*(1+L1404/100)</f>
        <v>0</v>
      </c>
      <c r="N1404" s="175">
        <v>2.9999999999999997E-4</v>
      </c>
      <c r="O1404" s="175">
        <f>ROUND(E1404*N1404,2)</f>
        <v>0</v>
      </c>
      <c r="P1404" s="175">
        <v>0</v>
      </c>
      <c r="Q1404" s="175">
        <f>ROUND(E1404*P1404,2)</f>
        <v>0</v>
      </c>
      <c r="R1404" s="177" t="s">
        <v>1203</v>
      </c>
      <c r="S1404" s="177" t="s">
        <v>281</v>
      </c>
      <c r="T1404" s="178" t="s">
        <v>281</v>
      </c>
      <c r="U1404" s="158">
        <v>0</v>
      </c>
      <c r="V1404" s="158">
        <f>ROUND(E1404*U1404,2)</f>
        <v>0</v>
      </c>
      <c r="W1404" s="158"/>
      <c r="X1404" s="158" t="s">
        <v>1204</v>
      </c>
      <c r="Y1404" s="158" t="s">
        <v>283</v>
      </c>
      <c r="Z1404" s="147"/>
      <c r="AA1404" s="147"/>
      <c r="AB1404" s="147"/>
      <c r="AC1404" s="147"/>
      <c r="AD1404" s="147"/>
      <c r="AE1404" s="147"/>
      <c r="AF1404" s="147"/>
      <c r="AG1404" s="147" t="s">
        <v>1205</v>
      </c>
      <c r="AH1404" s="147"/>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2" x14ac:dyDescent="0.2">
      <c r="A1405" s="154"/>
      <c r="B1405" s="155"/>
      <c r="C1405" s="189" t="s">
        <v>2170</v>
      </c>
      <c r="D1405" s="160"/>
      <c r="E1405" s="161"/>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7"/>
      <c r="AA1405" s="147"/>
      <c r="AB1405" s="147"/>
      <c r="AC1405" s="147"/>
      <c r="AD1405" s="147"/>
      <c r="AE1405" s="147"/>
      <c r="AF1405" s="147"/>
      <c r="AG1405" s="147" t="s">
        <v>288</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3" x14ac:dyDescent="0.2">
      <c r="A1406" s="154"/>
      <c r="B1406" s="155"/>
      <c r="C1406" s="189" t="s">
        <v>2171</v>
      </c>
      <c r="D1406" s="160"/>
      <c r="E1406" s="161">
        <v>3.64</v>
      </c>
      <c r="F1406" s="158"/>
      <c r="G1406" s="158"/>
      <c r="H1406" s="158"/>
      <c r="I1406" s="158"/>
      <c r="J1406" s="158"/>
      <c r="K1406" s="158"/>
      <c r="L1406" s="158"/>
      <c r="M1406" s="158"/>
      <c r="N1406" s="157"/>
      <c r="O1406" s="157"/>
      <c r="P1406" s="157"/>
      <c r="Q1406" s="157"/>
      <c r="R1406" s="158"/>
      <c r="S1406" s="158"/>
      <c r="T1406" s="158"/>
      <c r="U1406" s="158"/>
      <c r="V1406" s="158"/>
      <c r="W1406" s="158"/>
      <c r="X1406" s="158"/>
      <c r="Y1406" s="158"/>
      <c r="Z1406" s="147"/>
      <c r="AA1406" s="147"/>
      <c r="AB1406" s="147"/>
      <c r="AC1406" s="147"/>
      <c r="AD1406" s="147"/>
      <c r="AE1406" s="147"/>
      <c r="AF1406" s="147"/>
      <c r="AG1406" s="147" t="s">
        <v>288</v>
      </c>
      <c r="AH1406" s="147">
        <v>5</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3" x14ac:dyDescent="0.2">
      <c r="A1407" s="154"/>
      <c r="B1407" s="155"/>
      <c r="C1407" s="198" t="s">
        <v>2162</v>
      </c>
      <c r="D1407" s="195"/>
      <c r="E1407" s="196">
        <v>0.72799999999999998</v>
      </c>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7"/>
      <c r="AA1407" s="147"/>
      <c r="AB1407" s="147"/>
      <c r="AC1407" s="147"/>
      <c r="AD1407" s="147"/>
      <c r="AE1407" s="147"/>
      <c r="AF1407" s="147"/>
      <c r="AG1407" s="147" t="s">
        <v>288</v>
      </c>
      <c r="AH1407" s="147">
        <v>4</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4">
        <v>204</v>
      </c>
      <c r="B1408" s="155" t="s">
        <v>2172</v>
      </c>
      <c r="C1408" s="199" t="s">
        <v>2173</v>
      </c>
      <c r="D1408" s="156" t="s">
        <v>0</v>
      </c>
      <c r="E1408" s="197"/>
      <c r="F1408" s="159"/>
      <c r="G1408" s="158">
        <f>ROUND(E1408*F1408,2)</f>
        <v>0</v>
      </c>
      <c r="H1408" s="159"/>
      <c r="I1408" s="158">
        <f>ROUND(E1408*H1408,2)</f>
        <v>0</v>
      </c>
      <c r="J1408" s="159"/>
      <c r="K1408" s="158">
        <f>ROUND(E1408*J1408,2)</f>
        <v>0</v>
      </c>
      <c r="L1408" s="158">
        <v>21</v>
      </c>
      <c r="M1408" s="158">
        <f>G1408*(1+L1408/100)</f>
        <v>0</v>
      </c>
      <c r="N1408" s="157">
        <v>0</v>
      </c>
      <c r="O1408" s="157">
        <f>ROUND(E1408*N1408,2)</f>
        <v>0</v>
      </c>
      <c r="P1408" s="157">
        <v>0</v>
      </c>
      <c r="Q1408" s="157">
        <f>ROUND(E1408*P1408,2)</f>
        <v>0</v>
      </c>
      <c r="R1408" s="158" t="s">
        <v>2141</v>
      </c>
      <c r="S1408" s="158" t="s">
        <v>281</v>
      </c>
      <c r="T1408" s="158" t="s">
        <v>281</v>
      </c>
      <c r="U1408" s="158">
        <v>0</v>
      </c>
      <c r="V1408" s="158">
        <f>ROUND(E1408*U1408,2)</f>
        <v>0</v>
      </c>
      <c r="W1408" s="158"/>
      <c r="X1408" s="158" t="s">
        <v>2136</v>
      </c>
      <c r="Y1408" s="158" t="s">
        <v>283</v>
      </c>
      <c r="Z1408" s="147"/>
      <c r="AA1408" s="147"/>
      <c r="AB1408" s="147"/>
      <c r="AC1408" s="147"/>
      <c r="AD1408" s="147"/>
      <c r="AE1408" s="147"/>
      <c r="AF1408" s="147"/>
      <c r="AG1408" s="147" t="s">
        <v>2137</v>
      </c>
      <c r="AH1408" s="147"/>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2" x14ac:dyDescent="0.2">
      <c r="A1409" s="154"/>
      <c r="B1409" s="155"/>
      <c r="C1409" s="270" t="s">
        <v>2174</v>
      </c>
      <c r="D1409" s="271"/>
      <c r="E1409" s="271"/>
      <c r="F1409" s="271"/>
      <c r="G1409" s="271"/>
      <c r="H1409" s="158"/>
      <c r="I1409" s="158"/>
      <c r="J1409" s="158"/>
      <c r="K1409" s="158"/>
      <c r="L1409" s="158"/>
      <c r="M1409" s="158"/>
      <c r="N1409" s="157"/>
      <c r="O1409" s="157"/>
      <c r="P1409" s="157"/>
      <c r="Q1409" s="157"/>
      <c r="R1409" s="158"/>
      <c r="S1409" s="158"/>
      <c r="T1409" s="158"/>
      <c r="U1409" s="158"/>
      <c r="V1409" s="158"/>
      <c r="W1409" s="158"/>
      <c r="X1409" s="158"/>
      <c r="Y1409" s="158"/>
      <c r="Z1409" s="147"/>
      <c r="AA1409" s="147"/>
      <c r="AB1409" s="147"/>
      <c r="AC1409" s="147"/>
      <c r="AD1409" s="147"/>
      <c r="AE1409" s="147"/>
      <c r="AF1409" s="147"/>
      <c r="AG1409" s="147" t="s">
        <v>286</v>
      </c>
      <c r="AH1409" s="147"/>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x14ac:dyDescent="0.2">
      <c r="A1410" s="165" t="s">
        <v>275</v>
      </c>
      <c r="B1410" s="166" t="s">
        <v>193</v>
      </c>
      <c r="C1410" s="187" t="s">
        <v>194</v>
      </c>
      <c r="D1410" s="167"/>
      <c r="E1410" s="168"/>
      <c r="F1410" s="169"/>
      <c r="G1410" s="169">
        <f>SUMIF(AG1411:AG1426,"&lt;&gt;NOR",G1411:G1426)</f>
        <v>0</v>
      </c>
      <c r="H1410" s="169"/>
      <c r="I1410" s="169">
        <f>SUM(I1411:I1426)</f>
        <v>0</v>
      </c>
      <c r="J1410" s="169"/>
      <c r="K1410" s="169">
        <f>SUM(K1411:K1426)</f>
        <v>0</v>
      </c>
      <c r="L1410" s="169"/>
      <c r="M1410" s="169">
        <f>SUM(M1411:M1426)</f>
        <v>0</v>
      </c>
      <c r="N1410" s="168"/>
      <c r="O1410" s="168">
        <f>SUM(O1411:O1426)</f>
        <v>0.02</v>
      </c>
      <c r="P1410" s="168"/>
      <c r="Q1410" s="168">
        <f>SUM(Q1411:Q1426)</f>
        <v>0</v>
      </c>
      <c r="R1410" s="169"/>
      <c r="S1410" s="169"/>
      <c r="T1410" s="170"/>
      <c r="U1410" s="164"/>
      <c r="V1410" s="164">
        <f>SUM(V1411:V1426)</f>
        <v>2.16</v>
      </c>
      <c r="W1410" s="164"/>
      <c r="X1410" s="164"/>
      <c r="Y1410" s="164"/>
      <c r="AG1410" t="s">
        <v>276</v>
      </c>
    </row>
    <row r="1411" spans="1:60" ht="22.5" outlineLevel="1" x14ac:dyDescent="0.2">
      <c r="A1411" s="172">
        <v>205</v>
      </c>
      <c r="B1411" s="173" t="s">
        <v>2175</v>
      </c>
      <c r="C1411" s="188" t="s">
        <v>2176</v>
      </c>
      <c r="D1411" s="174" t="s">
        <v>279</v>
      </c>
      <c r="E1411" s="175">
        <v>8.9774999999999991</v>
      </c>
      <c r="F1411" s="176"/>
      <c r="G1411" s="177">
        <f>ROUND(E1411*F1411,2)</f>
        <v>0</v>
      </c>
      <c r="H1411" s="176"/>
      <c r="I1411" s="177">
        <f>ROUND(E1411*H1411,2)</f>
        <v>0</v>
      </c>
      <c r="J1411" s="176"/>
      <c r="K1411" s="177">
        <f>ROUND(E1411*J1411,2)</f>
        <v>0</v>
      </c>
      <c r="L1411" s="177">
        <v>21</v>
      </c>
      <c r="M1411" s="177">
        <f>G1411*(1+L1411/100)</f>
        <v>0</v>
      </c>
      <c r="N1411" s="175">
        <v>0</v>
      </c>
      <c r="O1411" s="175">
        <f>ROUND(E1411*N1411,2)</f>
        <v>0</v>
      </c>
      <c r="P1411" s="175">
        <v>0</v>
      </c>
      <c r="Q1411" s="175">
        <f>ROUND(E1411*P1411,2)</f>
        <v>0</v>
      </c>
      <c r="R1411" s="177" t="s">
        <v>2141</v>
      </c>
      <c r="S1411" s="177" t="s">
        <v>281</v>
      </c>
      <c r="T1411" s="178" t="s">
        <v>281</v>
      </c>
      <c r="U1411" s="158">
        <v>0.03</v>
      </c>
      <c r="V1411" s="158">
        <f>ROUND(E1411*U1411,2)</f>
        <v>0.27</v>
      </c>
      <c r="W1411" s="158"/>
      <c r="X1411" s="158" t="s">
        <v>282</v>
      </c>
      <c r="Y1411" s="158" t="s">
        <v>283</v>
      </c>
      <c r="Z1411" s="147"/>
      <c r="AA1411" s="147"/>
      <c r="AB1411" s="147"/>
      <c r="AC1411" s="147"/>
      <c r="AD1411" s="147"/>
      <c r="AE1411" s="147"/>
      <c r="AF1411" s="147"/>
      <c r="AG1411" s="147" t="s">
        <v>284</v>
      </c>
      <c r="AH1411" s="147"/>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2" x14ac:dyDescent="0.2">
      <c r="A1412" s="154"/>
      <c r="B1412" s="155"/>
      <c r="C1412" s="189" t="s">
        <v>2177</v>
      </c>
      <c r="D1412" s="160"/>
      <c r="E1412" s="161"/>
      <c r="F1412" s="158"/>
      <c r="G1412" s="158"/>
      <c r="H1412" s="158"/>
      <c r="I1412" s="158"/>
      <c r="J1412" s="158"/>
      <c r="K1412" s="158"/>
      <c r="L1412" s="158"/>
      <c r="M1412" s="158"/>
      <c r="N1412" s="157"/>
      <c r="O1412" s="157"/>
      <c r="P1412" s="157"/>
      <c r="Q1412" s="157"/>
      <c r="R1412" s="158"/>
      <c r="S1412" s="158"/>
      <c r="T1412" s="158"/>
      <c r="U1412" s="158"/>
      <c r="V1412" s="158"/>
      <c r="W1412" s="158"/>
      <c r="X1412" s="158"/>
      <c r="Y1412" s="158"/>
      <c r="Z1412" s="147"/>
      <c r="AA1412" s="147"/>
      <c r="AB1412" s="147"/>
      <c r="AC1412" s="147"/>
      <c r="AD1412" s="147"/>
      <c r="AE1412" s="147"/>
      <c r="AF1412" s="147"/>
      <c r="AG1412" s="147" t="s">
        <v>288</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3" x14ac:dyDescent="0.2">
      <c r="A1413" s="154"/>
      <c r="B1413" s="155"/>
      <c r="C1413" s="189" t="s">
        <v>2178</v>
      </c>
      <c r="D1413" s="160"/>
      <c r="E1413" s="161">
        <v>8.9774999999999991</v>
      </c>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7"/>
      <c r="AA1413" s="147"/>
      <c r="AB1413" s="147"/>
      <c r="AC1413" s="147"/>
      <c r="AD1413" s="147"/>
      <c r="AE1413" s="147"/>
      <c r="AF1413" s="147"/>
      <c r="AG1413" s="147" t="s">
        <v>288</v>
      </c>
      <c r="AH1413" s="147">
        <v>5</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72">
        <v>206</v>
      </c>
      <c r="B1414" s="173" t="s">
        <v>2179</v>
      </c>
      <c r="C1414" s="188" t="s">
        <v>2180</v>
      </c>
      <c r="D1414" s="174" t="s">
        <v>279</v>
      </c>
      <c r="E1414" s="175">
        <v>8.9774999999999991</v>
      </c>
      <c r="F1414" s="176"/>
      <c r="G1414" s="177">
        <f>ROUND(E1414*F1414,2)</f>
        <v>0</v>
      </c>
      <c r="H1414" s="176"/>
      <c r="I1414" s="177">
        <f>ROUND(E1414*H1414,2)</f>
        <v>0</v>
      </c>
      <c r="J1414" s="176"/>
      <c r="K1414" s="177">
        <f>ROUND(E1414*J1414,2)</f>
        <v>0</v>
      </c>
      <c r="L1414" s="177">
        <v>21</v>
      </c>
      <c r="M1414" s="177">
        <f>G1414*(1+L1414/100)</f>
        <v>0</v>
      </c>
      <c r="N1414" s="175">
        <v>0</v>
      </c>
      <c r="O1414" s="175">
        <f>ROUND(E1414*N1414,2)</f>
        <v>0</v>
      </c>
      <c r="P1414" s="175">
        <v>0</v>
      </c>
      <c r="Q1414" s="175">
        <f>ROUND(E1414*P1414,2)</f>
        <v>0</v>
      </c>
      <c r="R1414" s="177" t="s">
        <v>2141</v>
      </c>
      <c r="S1414" s="177" t="s">
        <v>281</v>
      </c>
      <c r="T1414" s="178" t="s">
        <v>281</v>
      </c>
      <c r="U1414" s="158">
        <v>0.21</v>
      </c>
      <c r="V1414" s="158">
        <f>ROUND(E1414*U1414,2)</f>
        <v>1.89</v>
      </c>
      <c r="W1414" s="158"/>
      <c r="X1414" s="158" t="s">
        <v>282</v>
      </c>
      <c r="Y1414" s="158" t="s">
        <v>283</v>
      </c>
      <c r="Z1414" s="147"/>
      <c r="AA1414" s="147"/>
      <c r="AB1414" s="147"/>
      <c r="AC1414" s="147"/>
      <c r="AD1414" s="147"/>
      <c r="AE1414" s="147"/>
      <c r="AF1414" s="147"/>
      <c r="AG1414" s="147" t="s">
        <v>284</v>
      </c>
      <c r="AH1414" s="147"/>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2" x14ac:dyDescent="0.2">
      <c r="A1415" s="154"/>
      <c r="B1415" s="155"/>
      <c r="C1415" s="189" t="s">
        <v>2181</v>
      </c>
      <c r="D1415" s="160"/>
      <c r="E1415" s="161"/>
      <c r="F1415" s="158"/>
      <c r="G1415" s="158"/>
      <c r="H1415" s="158"/>
      <c r="I1415" s="158"/>
      <c r="J1415" s="158"/>
      <c r="K1415" s="158"/>
      <c r="L1415" s="158"/>
      <c r="M1415" s="158"/>
      <c r="N1415" s="157"/>
      <c r="O1415" s="157"/>
      <c r="P1415" s="157"/>
      <c r="Q1415" s="157"/>
      <c r="R1415" s="158"/>
      <c r="S1415" s="158"/>
      <c r="T1415" s="158"/>
      <c r="U1415" s="158"/>
      <c r="V1415" s="158"/>
      <c r="W1415" s="158"/>
      <c r="X1415" s="158"/>
      <c r="Y1415" s="158"/>
      <c r="Z1415" s="147"/>
      <c r="AA1415" s="147"/>
      <c r="AB1415" s="147"/>
      <c r="AC1415" s="147"/>
      <c r="AD1415" s="147"/>
      <c r="AE1415" s="147"/>
      <c r="AF1415" s="147"/>
      <c r="AG1415" s="147" t="s">
        <v>288</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3" x14ac:dyDescent="0.2">
      <c r="A1416" s="154"/>
      <c r="B1416" s="155"/>
      <c r="C1416" s="189" t="s">
        <v>2182</v>
      </c>
      <c r="D1416" s="160"/>
      <c r="E1416" s="161"/>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7"/>
      <c r="AA1416" s="147"/>
      <c r="AB1416" s="147"/>
      <c r="AC1416" s="147"/>
      <c r="AD1416" s="147"/>
      <c r="AE1416" s="147"/>
      <c r="AF1416" s="147"/>
      <c r="AG1416" s="147" t="s">
        <v>288</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3" x14ac:dyDescent="0.2">
      <c r="A1417" s="154"/>
      <c r="B1417" s="155"/>
      <c r="C1417" s="189" t="s">
        <v>2178</v>
      </c>
      <c r="D1417" s="160"/>
      <c r="E1417" s="161">
        <v>8.9774999999999991</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7"/>
      <c r="AA1417" s="147"/>
      <c r="AB1417" s="147"/>
      <c r="AC1417" s="147"/>
      <c r="AD1417" s="147"/>
      <c r="AE1417" s="147"/>
      <c r="AF1417" s="147"/>
      <c r="AG1417" s="147" t="s">
        <v>288</v>
      </c>
      <c r="AH1417" s="147">
        <v>5</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72">
        <v>207</v>
      </c>
      <c r="B1418" s="173" t="s">
        <v>2155</v>
      </c>
      <c r="C1418" s="188" t="s">
        <v>2156</v>
      </c>
      <c r="D1418" s="174" t="s">
        <v>886</v>
      </c>
      <c r="E1418" s="175">
        <v>3.1421299999999999</v>
      </c>
      <c r="F1418" s="176"/>
      <c r="G1418" s="177">
        <f>ROUND(E1418*F1418,2)</f>
        <v>0</v>
      </c>
      <c r="H1418" s="176"/>
      <c r="I1418" s="177">
        <f>ROUND(E1418*H1418,2)</f>
        <v>0</v>
      </c>
      <c r="J1418" s="176"/>
      <c r="K1418" s="177">
        <f>ROUND(E1418*J1418,2)</f>
        <v>0</v>
      </c>
      <c r="L1418" s="177">
        <v>21</v>
      </c>
      <c r="M1418" s="177">
        <f>G1418*(1+L1418/100)</f>
        <v>0</v>
      </c>
      <c r="N1418" s="175">
        <v>1E-3</v>
      </c>
      <c r="O1418" s="175">
        <f>ROUND(E1418*N1418,2)</f>
        <v>0</v>
      </c>
      <c r="P1418" s="175">
        <v>0</v>
      </c>
      <c r="Q1418" s="175">
        <f>ROUND(E1418*P1418,2)</f>
        <v>0</v>
      </c>
      <c r="R1418" s="177" t="s">
        <v>1203</v>
      </c>
      <c r="S1418" s="177" t="s">
        <v>281</v>
      </c>
      <c r="T1418" s="178" t="s">
        <v>281</v>
      </c>
      <c r="U1418" s="158">
        <v>0</v>
      </c>
      <c r="V1418" s="158">
        <f>ROUND(E1418*U1418,2)</f>
        <v>0</v>
      </c>
      <c r="W1418" s="158"/>
      <c r="X1418" s="158" t="s">
        <v>1204</v>
      </c>
      <c r="Y1418" s="158" t="s">
        <v>283</v>
      </c>
      <c r="Z1418" s="147"/>
      <c r="AA1418" s="147"/>
      <c r="AB1418" s="147"/>
      <c r="AC1418" s="147"/>
      <c r="AD1418" s="147"/>
      <c r="AE1418" s="147"/>
      <c r="AF1418" s="147"/>
      <c r="AG1418" s="147" t="s">
        <v>1205</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2" x14ac:dyDescent="0.2">
      <c r="A1419" s="154"/>
      <c r="B1419" s="155"/>
      <c r="C1419" s="189" t="s">
        <v>2183</v>
      </c>
      <c r="D1419" s="160"/>
      <c r="E1419" s="161"/>
      <c r="F1419" s="158"/>
      <c r="G1419" s="158"/>
      <c r="H1419" s="158"/>
      <c r="I1419" s="158"/>
      <c r="J1419" s="158"/>
      <c r="K1419" s="158"/>
      <c r="L1419" s="158"/>
      <c r="M1419" s="158"/>
      <c r="N1419" s="157"/>
      <c r="O1419" s="157"/>
      <c r="P1419" s="157"/>
      <c r="Q1419" s="157"/>
      <c r="R1419" s="158"/>
      <c r="S1419" s="158"/>
      <c r="T1419" s="158"/>
      <c r="U1419" s="158"/>
      <c r="V1419" s="158"/>
      <c r="W1419" s="158"/>
      <c r="X1419" s="158"/>
      <c r="Y1419" s="158"/>
      <c r="Z1419" s="147"/>
      <c r="AA1419" s="147"/>
      <c r="AB1419" s="147"/>
      <c r="AC1419" s="147"/>
      <c r="AD1419" s="147"/>
      <c r="AE1419" s="147"/>
      <c r="AF1419" s="147"/>
      <c r="AG1419" s="147" t="s">
        <v>288</v>
      </c>
      <c r="AH1419" s="147">
        <v>0</v>
      </c>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3" x14ac:dyDescent="0.2">
      <c r="A1420" s="154"/>
      <c r="B1420" s="155"/>
      <c r="C1420" s="189" t="s">
        <v>2184</v>
      </c>
      <c r="D1420" s="160"/>
      <c r="E1420" s="161">
        <v>3.1421299999999999</v>
      </c>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7"/>
      <c r="AA1420" s="147"/>
      <c r="AB1420" s="147"/>
      <c r="AC1420" s="147"/>
      <c r="AD1420" s="147"/>
      <c r="AE1420" s="147"/>
      <c r="AF1420" s="147"/>
      <c r="AG1420" s="147" t="s">
        <v>288</v>
      </c>
      <c r="AH1420" s="147">
        <v>5</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ht="22.5" outlineLevel="1" x14ac:dyDescent="0.2">
      <c r="A1421" s="172">
        <v>208</v>
      </c>
      <c r="B1421" s="173" t="s">
        <v>2185</v>
      </c>
      <c r="C1421" s="188" t="s">
        <v>2186</v>
      </c>
      <c r="D1421" s="174" t="s">
        <v>279</v>
      </c>
      <c r="E1421" s="175">
        <v>10.773</v>
      </c>
      <c r="F1421" s="176"/>
      <c r="G1421" s="177">
        <f>ROUND(E1421*F1421,2)</f>
        <v>0</v>
      </c>
      <c r="H1421" s="176"/>
      <c r="I1421" s="177">
        <f>ROUND(E1421*H1421,2)</f>
        <v>0</v>
      </c>
      <c r="J1421" s="176"/>
      <c r="K1421" s="177">
        <f>ROUND(E1421*J1421,2)</f>
        <v>0</v>
      </c>
      <c r="L1421" s="177">
        <v>21</v>
      </c>
      <c r="M1421" s="177">
        <f>G1421*(1+L1421/100)</f>
        <v>0</v>
      </c>
      <c r="N1421" s="175">
        <v>2E-3</v>
      </c>
      <c r="O1421" s="175">
        <f>ROUND(E1421*N1421,2)</f>
        <v>0.02</v>
      </c>
      <c r="P1421" s="175">
        <v>0</v>
      </c>
      <c r="Q1421" s="175">
        <f>ROUND(E1421*P1421,2)</f>
        <v>0</v>
      </c>
      <c r="R1421" s="177" t="s">
        <v>1203</v>
      </c>
      <c r="S1421" s="177" t="s">
        <v>281</v>
      </c>
      <c r="T1421" s="178" t="s">
        <v>281</v>
      </c>
      <c r="U1421" s="158">
        <v>0</v>
      </c>
      <c r="V1421" s="158">
        <f>ROUND(E1421*U1421,2)</f>
        <v>0</v>
      </c>
      <c r="W1421" s="158"/>
      <c r="X1421" s="158" t="s">
        <v>1204</v>
      </c>
      <c r="Y1421" s="158" t="s">
        <v>283</v>
      </c>
      <c r="Z1421" s="147"/>
      <c r="AA1421" s="147"/>
      <c r="AB1421" s="147"/>
      <c r="AC1421" s="147"/>
      <c r="AD1421" s="147"/>
      <c r="AE1421" s="147"/>
      <c r="AF1421" s="147"/>
      <c r="AG1421" s="147" t="s">
        <v>1205</v>
      </c>
      <c r="AH1421" s="147"/>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2" x14ac:dyDescent="0.2">
      <c r="A1422" s="154"/>
      <c r="B1422" s="155"/>
      <c r="C1422" s="189" t="s">
        <v>2187</v>
      </c>
      <c r="D1422" s="160"/>
      <c r="E1422" s="161"/>
      <c r="F1422" s="158"/>
      <c r="G1422" s="158"/>
      <c r="H1422" s="158"/>
      <c r="I1422" s="158"/>
      <c r="J1422" s="158"/>
      <c r="K1422" s="158"/>
      <c r="L1422" s="158"/>
      <c r="M1422" s="158"/>
      <c r="N1422" s="157"/>
      <c r="O1422" s="157"/>
      <c r="P1422" s="157"/>
      <c r="Q1422" s="157"/>
      <c r="R1422" s="158"/>
      <c r="S1422" s="158"/>
      <c r="T1422" s="158"/>
      <c r="U1422" s="158"/>
      <c r="V1422" s="158"/>
      <c r="W1422" s="158"/>
      <c r="X1422" s="158"/>
      <c r="Y1422" s="158"/>
      <c r="Z1422" s="147"/>
      <c r="AA1422" s="147"/>
      <c r="AB1422" s="147"/>
      <c r="AC1422" s="147"/>
      <c r="AD1422" s="147"/>
      <c r="AE1422" s="147"/>
      <c r="AF1422" s="147"/>
      <c r="AG1422" s="147" t="s">
        <v>288</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3" x14ac:dyDescent="0.2">
      <c r="A1423" s="154"/>
      <c r="B1423" s="155"/>
      <c r="C1423" s="189" t="s">
        <v>2188</v>
      </c>
      <c r="D1423" s="160"/>
      <c r="E1423" s="161">
        <v>8.9774999999999991</v>
      </c>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7"/>
      <c r="AA1423" s="147"/>
      <c r="AB1423" s="147"/>
      <c r="AC1423" s="147"/>
      <c r="AD1423" s="147"/>
      <c r="AE1423" s="147"/>
      <c r="AF1423" s="147"/>
      <c r="AG1423" s="147" t="s">
        <v>288</v>
      </c>
      <c r="AH1423" s="147">
        <v>5</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3" x14ac:dyDescent="0.2">
      <c r="A1424" s="154"/>
      <c r="B1424" s="155"/>
      <c r="C1424" s="198" t="s">
        <v>2162</v>
      </c>
      <c r="D1424" s="195"/>
      <c r="E1424" s="196">
        <v>1.7955000000000001</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7"/>
      <c r="AA1424" s="147"/>
      <c r="AB1424" s="147"/>
      <c r="AC1424" s="147"/>
      <c r="AD1424" s="147"/>
      <c r="AE1424" s="147"/>
      <c r="AF1424" s="147"/>
      <c r="AG1424" s="147" t="s">
        <v>288</v>
      </c>
      <c r="AH1424" s="147">
        <v>4</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54">
        <v>209</v>
      </c>
      <c r="B1425" s="155" t="s">
        <v>2189</v>
      </c>
      <c r="C1425" s="199" t="s">
        <v>2190</v>
      </c>
      <c r="D1425" s="156" t="s">
        <v>0</v>
      </c>
      <c r="E1425" s="197"/>
      <c r="F1425" s="159"/>
      <c r="G1425" s="158">
        <f>ROUND(E1425*F1425,2)</f>
        <v>0</v>
      </c>
      <c r="H1425" s="159"/>
      <c r="I1425" s="158">
        <f>ROUND(E1425*H1425,2)</f>
        <v>0</v>
      </c>
      <c r="J1425" s="159"/>
      <c r="K1425" s="158">
        <f>ROUND(E1425*J1425,2)</f>
        <v>0</v>
      </c>
      <c r="L1425" s="158">
        <v>21</v>
      </c>
      <c r="M1425" s="158">
        <f>G1425*(1+L1425/100)</f>
        <v>0</v>
      </c>
      <c r="N1425" s="157">
        <v>0</v>
      </c>
      <c r="O1425" s="157">
        <f>ROUND(E1425*N1425,2)</f>
        <v>0</v>
      </c>
      <c r="P1425" s="157">
        <v>0</v>
      </c>
      <c r="Q1425" s="157">
        <f>ROUND(E1425*P1425,2)</f>
        <v>0</v>
      </c>
      <c r="R1425" s="158" t="s">
        <v>2141</v>
      </c>
      <c r="S1425" s="158" t="s">
        <v>281</v>
      </c>
      <c r="T1425" s="158" t="s">
        <v>281</v>
      </c>
      <c r="U1425" s="158">
        <v>0</v>
      </c>
      <c r="V1425" s="158">
        <f>ROUND(E1425*U1425,2)</f>
        <v>0</v>
      </c>
      <c r="W1425" s="158"/>
      <c r="X1425" s="158" t="s">
        <v>2136</v>
      </c>
      <c r="Y1425" s="158" t="s">
        <v>283</v>
      </c>
      <c r="Z1425" s="147"/>
      <c r="AA1425" s="147"/>
      <c r="AB1425" s="147"/>
      <c r="AC1425" s="147"/>
      <c r="AD1425" s="147"/>
      <c r="AE1425" s="147"/>
      <c r="AF1425" s="147"/>
      <c r="AG1425" s="147" t="s">
        <v>2137</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2" x14ac:dyDescent="0.2">
      <c r="A1426" s="154"/>
      <c r="B1426" s="155"/>
      <c r="C1426" s="270" t="s">
        <v>2191</v>
      </c>
      <c r="D1426" s="271"/>
      <c r="E1426" s="271"/>
      <c r="F1426" s="271"/>
      <c r="G1426" s="271"/>
      <c r="H1426" s="158"/>
      <c r="I1426" s="158"/>
      <c r="J1426" s="158"/>
      <c r="K1426" s="158"/>
      <c r="L1426" s="158"/>
      <c r="M1426" s="158"/>
      <c r="N1426" s="157"/>
      <c r="O1426" s="157"/>
      <c r="P1426" s="157"/>
      <c r="Q1426" s="157"/>
      <c r="R1426" s="158"/>
      <c r="S1426" s="158"/>
      <c r="T1426" s="158"/>
      <c r="U1426" s="158"/>
      <c r="V1426" s="158"/>
      <c r="W1426" s="158"/>
      <c r="X1426" s="158"/>
      <c r="Y1426" s="158"/>
      <c r="Z1426" s="147"/>
      <c r="AA1426" s="147"/>
      <c r="AB1426" s="147"/>
      <c r="AC1426" s="147"/>
      <c r="AD1426" s="147"/>
      <c r="AE1426" s="147"/>
      <c r="AF1426" s="147"/>
      <c r="AG1426" s="147" t="s">
        <v>286</v>
      </c>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x14ac:dyDescent="0.2">
      <c r="A1427" s="165" t="s">
        <v>275</v>
      </c>
      <c r="B1427" s="166" t="s">
        <v>195</v>
      </c>
      <c r="C1427" s="187" t="s">
        <v>196</v>
      </c>
      <c r="D1427" s="167"/>
      <c r="E1427" s="168"/>
      <c r="F1427" s="169"/>
      <c r="G1427" s="169">
        <f>SUMIF(AG1428:AG1578,"&lt;&gt;NOR",G1428:G1578)</f>
        <v>0</v>
      </c>
      <c r="H1427" s="169"/>
      <c r="I1427" s="169">
        <f>SUM(I1428:I1578)</f>
        <v>0</v>
      </c>
      <c r="J1427" s="169"/>
      <c r="K1427" s="169">
        <f>SUM(K1428:K1578)</f>
        <v>0</v>
      </c>
      <c r="L1427" s="169"/>
      <c r="M1427" s="169">
        <f>SUM(M1428:M1578)</f>
        <v>0</v>
      </c>
      <c r="N1427" s="168"/>
      <c r="O1427" s="168">
        <f>SUM(O1428:O1578)</f>
        <v>3.3400000000000003</v>
      </c>
      <c r="P1427" s="168"/>
      <c r="Q1427" s="168">
        <f>SUM(Q1428:Q1578)</f>
        <v>0</v>
      </c>
      <c r="R1427" s="169"/>
      <c r="S1427" s="169"/>
      <c r="T1427" s="170"/>
      <c r="U1427" s="164"/>
      <c r="V1427" s="164">
        <f>SUM(V1428:V1578)</f>
        <v>153.73999999999998</v>
      </c>
      <c r="W1427" s="164"/>
      <c r="X1427" s="164"/>
      <c r="Y1427" s="164"/>
      <c r="AG1427" t="s">
        <v>276</v>
      </c>
    </row>
    <row r="1428" spans="1:60" outlineLevel="1" x14ac:dyDescent="0.2">
      <c r="A1428" s="172">
        <v>210</v>
      </c>
      <c r="B1428" s="173" t="s">
        <v>2192</v>
      </c>
      <c r="C1428" s="188" t="s">
        <v>2193</v>
      </c>
      <c r="D1428" s="174" t="s">
        <v>279</v>
      </c>
      <c r="E1428" s="175">
        <v>21.01</v>
      </c>
      <c r="F1428" s="176"/>
      <c r="G1428" s="177">
        <f>ROUND(E1428*F1428,2)</f>
        <v>0</v>
      </c>
      <c r="H1428" s="176"/>
      <c r="I1428" s="177">
        <f>ROUND(E1428*H1428,2)</f>
        <v>0</v>
      </c>
      <c r="J1428" s="176"/>
      <c r="K1428" s="177">
        <f>ROUND(E1428*J1428,2)</f>
        <v>0</v>
      </c>
      <c r="L1428" s="177">
        <v>21</v>
      </c>
      <c r="M1428" s="177">
        <f>G1428*(1+L1428/100)</f>
        <v>0</v>
      </c>
      <c r="N1428" s="175">
        <v>5.2999999999999998E-4</v>
      </c>
      <c r="O1428" s="175">
        <f>ROUND(E1428*N1428,2)</f>
        <v>0.01</v>
      </c>
      <c r="P1428" s="175">
        <v>0</v>
      </c>
      <c r="Q1428" s="175">
        <f>ROUND(E1428*P1428,2)</f>
        <v>0</v>
      </c>
      <c r="R1428" s="177" t="s">
        <v>2194</v>
      </c>
      <c r="S1428" s="177" t="s">
        <v>281</v>
      </c>
      <c r="T1428" s="178" t="s">
        <v>281</v>
      </c>
      <c r="U1428" s="158">
        <v>0.23100000000000001</v>
      </c>
      <c r="V1428" s="158">
        <f>ROUND(E1428*U1428,2)</f>
        <v>4.8499999999999996</v>
      </c>
      <c r="W1428" s="158"/>
      <c r="X1428" s="158" t="s">
        <v>282</v>
      </c>
      <c r="Y1428" s="158" t="s">
        <v>283</v>
      </c>
      <c r="Z1428" s="147"/>
      <c r="AA1428" s="147"/>
      <c r="AB1428" s="147"/>
      <c r="AC1428" s="147"/>
      <c r="AD1428" s="147"/>
      <c r="AE1428" s="147"/>
      <c r="AF1428" s="147"/>
      <c r="AG1428" s="147" t="s">
        <v>284</v>
      </c>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2" x14ac:dyDescent="0.2">
      <c r="A1429" s="154"/>
      <c r="B1429" s="155"/>
      <c r="C1429" s="189" t="s">
        <v>2195</v>
      </c>
      <c r="D1429" s="160"/>
      <c r="E1429" s="161"/>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7"/>
      <c r="AA1429" s="147"/>
      <c r="AB1429" s="147"/>
      <c r="AC1429" s="147"/>
      <c r="AD1429" s="147"/>
      <c r="AE1429" s="147"/>
      <c r="AF1429" s="147"/>
      <c r="AG1429" s="147" t="s">
        <v>288</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3" x14ac:dyDescent="0.2">
      <c r="A1430" s="154"/>
      <c r="B1430" s="155"/>
      <c r="C1430" s="189" t="s">
        <v>2196</v>
      </c>
      <c r="D1430" s="160"/>
      <c r="E1430" s="161"/>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7"/>
      <c r="AA1430" s="147"/>
      <c r="AB1430" s="147"/>
      <c r="AC1430" s="147"/>
      <c r="AD1430" s="147"/>
      <c r="AE1430" s="147"/>
      <c r="AF1430" s="147"/>
      <c r="AG1430" s="147" t="s">
        <v>288</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3" x14ac:dyDescent="0.2">
      <c r="A1431" s="154"/>
      <c r="B1431" s="155"/>
      <c r="C1431" s="189" t="s">
        <v>821</v>
      </c>
      <c r="D1431" s="160"/>
      <c r="E1431" s="161">
        <v>13.44</v>
      </c>
      <c r="F1431" s="158"/>
      <c r="G1431" s="158"/>
      <c r="H1431" s="158"/>
      <c r="I1431" s="158"/>
      <c r="J1431" s="158"/>
      <c r="K1431" s="158"/>
      <c r="L1431" s="158"/>
      <c r="M1431" s="158"/>
      <c r="N1431" s="157"/>
      <c r="O1431" s="157"/>
      <c r="P1431" s="157"/>
      <c r="Q1431" s="157"/>
      <c r="R1431" s="158"/>
      <c r="S1431" s="158"/>
      <c r="T1431" s="158"/>
      <c r="U1431" s="158"/>
      <c r="V1431" s="158"/>
      <c r="W1431" s="158"/>
      <c r="X1431" s="158"/>
      <c r="Y1431" s="158"/>
      <c r="Z1431" s="147"/>
      <c r="AA1431" s="147"/>
      <c r="AB1431" s="147"/>
      <c r="AC1431" s="147"/>
      <c r="AD1431" s="147"/>
      <c r="AE1431" s="147"/>
      <c r="AF1431" s="147"/>
      <c r="AG1431" s="147" t="s">
        <v>288</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3" x14ac:dyDescent="0.2">
      <c r="A1432" s="154"/>
      <c r="B1432" s="155"/>
      <c r="C1432" s="189" t="s">
        <v>822</v>
      </c>
      <c r="D1432" s="160"/>
      <c r="E1432" s="161">
        <v>2.67</v>
      </c>
      <c r="F1432" s="158"/>
      <c r="G1432" s="158"/>
      <c r="H1432" s="158"/>
      <c r="I1432" s="158"/>
      <c r="J1432" s="158"/>
      <c r="K1432" s="158"/>
      <c r="L1432" s="158"/>
      <c r="M1432" s="158"/>
      <c r="N1432" s="157"/>
      <c r="O1432" s="157"/>
      <c r="P1432" s="157"/>
      <c r="Q1432" s="157"/>
      <c r="R1432" s="158"/>
      <c r="S1432" s="158"/>
      <c r="T1432" s="158"/>
      <c r="U1432" s="158"/>
      <c r="V1432" s="158"/>
      <c r="W1432" s="158"/>
      <c r="X1432" s="158"/>
      <c r="Y1432" s="158"/>
      <c r="Z1432" s="147"/>
      <c r="AA1432" s="147"/>
      <c r="AB1432" s="147"/>
      <c r="AC1432" s="147"/>
      <c r="AD1432" s="147"/>
      <c r="AE1432" s="147"/>
      <c r="AF1432" s="147"/>
      <c r="AG1432" s="147" t="s">
        <v>288</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3" x14ac:dyDescent="0.2">
      <c r="A1433" s="154"/>
      <c r="B1433" s="155"/>
      <c r="C1433" s="189" t="s">
        <v>823</v>
      </c>
      <c r="D1433" s="160"/>
      <c r="E1433" s="161">
        <v>4.9000000000000004</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7"/>
      <c r="AA1433" s="147"/>
      <c r="AB1433" s="147"/>
      <c r="AC1433" s="147"/>
      <c r="AD1433" s="147"/>
      <c r="AE1433" s="147"/>
      <c r="AF1433" s="147"/>
      <c r="AG1433" s="147" t="s">
        <v>288</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72">
        <v>211</v>
      </c>
      <c r="B1434" s="173" t="s">
        <v>2197</v>
      </c>
      <c r="C1434" s="188" t="s">
        <v>2198</v>
      </c>
      <c r="D1434" s="174" t="s">
        <v>279</v>
      </c>
      <c r="E1434" s="175">
        <v>26.324999999999999</v>
      </c>
      <c r="F1434" s="176"/>
      <c r="G1434" s="177">
        <f>ROUND(E1434*F1434,2)</f>
        <v>0</v>
      </c>
      <c r="H1434" s="176"/>
      <c r="I1434" s="177">
        <f>ROUND(E1434*H1434,2)</f>
        <v>0</v>
      </c>
      <c r="J1434" s="176"/>
      <c r="K1434" s="177">
        <f>ROUND(E1434*J1434,2)</f>
        <v>0</v>
      </c>
      <c r="L1434" s="177">
        <v>21</v>
      </c>
      <c r="M1434" s="177">
        <f>G1434*(1+L1434/100)</f>
        <v>0</v>
      </c>
      <c r="N1434" s="175">
        <v>2.3000000000000001E-4</v>
      </c>
      <c r="O1434" s="175">
        <f>ROUND(E1434*N1434,2)</f>
        <v>0.01</v>
      </c>
      <c r="P1434" s="175">
        <v>0</v>
      </c>
      <c r="Q1434" s="175">
        <f>ROUND(E1434*P1434,2)</f>
        <v>0</v>
      </c>
      <c r="R1434" s="177" t="s">
        <v>2194</v>
      </c>
      <c r="S1434" s="177" t="s">
        <v>281</v>
      </c>
      <c r="T1434" s="178" t="s">
        <v>281</v>
      </c>
      <c r="U1434" s="158">
        <v>0.18099999999999999</v>
      </c>
      <c r="V1434" s="158">
        <f>ROUND(E1434*U1434,2)</f>
        <v>4.76</v>
      </c>
      <c r="W1434" s="158"/>
      <c r="X1434" s="158" t="s">
        <v>282</v>
      </c>
      <c r="Y1434" s="158" t="s">
        <v>283</v>
      </c>
      <c r="Z1434" s="147"/>
      <c r="AA1434" s="147"/>
      <c r="AB1434" s="147"/>
      <c r="AC1434" s="147"/>
      <c r="AD1434" s="147"/>
      <c r="AE1434" s="147"/>
      <c r="AF1434" s="147"/>
      <c r="AG1434" s="147" t="s">
        <v>284</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2" x14ac:dyDescent="0.2">
      <c r="A1435" s="154"/>
      <c r="B1435" s="155"/>
      <c r="C1435" s="189" t="s">
        <v>2199</v>
      </c>
      <c r="D1435" s="160"/>
      <c r="E1435" s="161"/>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7"/>
      <c r="AA1435" s="147"/>
      <c r="AB1435" s="147"/>
      <c r="AC1435" s="147"/>
      <c r="AD1435" s="147"/>
      <c r="AE1435" s="147"/>
      <c r="AF1435" s="147"/>
      <c r="AG1435" s="147" t="s">
        <v>288</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3" x14ac:dyDescent="0.2">
      <c r="A1436" s="154"/>
      <c r="B1436" s="155"/>
      <c r="C1436" s="189" t="s">
        <v>1486</v>
      </c>
      <c r="D1436" s="160"/>
      <c r="E1436" s="161"/>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7"/>
      <c r="AA1436" s="147"/>
      <c r="AB1436" s="147"/>
      <c r="AC1436" s="147"/>
      <c r="AD1436" s="147"/>
      <c r="AE1436" s="147"/>
      <c r="AF1436" s="147"/>
      <c r="AG1436" s="147" t="s">
        <v>288</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3" x14ac:dyDescent="0.2">
      <c r="A1437" s="154"/>
      <c r="B1437" s="155"/>
      <c r="C1437" s="189" t="s">
        <v>2200</v>
      </c>
      <c r="D1437" s="160"/>
      <c r="E1437" s="161">
        <v>26.324999999999999</v>
      </c>
      <c r="F1437" s="158"/>
      <c r="G1437" s="158"/>
      <c r="H1437" s="158"/>
      <c r="I1437" s="158"/>
      <c r="J1437" s="158"/>
      <c r="K1437" s="158"/>
      <c r="L1437" s="158"/>
      <c r="M1437" s="158"/>
      <c r="N1437" s="157"/>
      <c r="O1437" s="157"/>
      <c r="P1437" s="157"/>
      <c r="Q1437" s="157"/>
      <c r="R1437" s="158"/>
      <c r="S1437" s="158"/>
      <c r="T1437" s="158"/>
      <c r="U1437" s="158"/>
      <c r="V1437" s="158"/>
      <c r="W1437" s="158"/>
      <c r="X1437" s="158"/>
      <c r="Y1437" s="158"/>
      <c r="Z1437" s="147"/>
      <c r="AA1437" s="147"/>
      <c r="AB1437" s="147"/>
      <c r="AC1437" s="147"/>
      <c r="AD1437" s="147"/>
      <c r="AE1437" s="147"/>
      <c r="AF1437" s="147"/>
      <c r="AG1437" s="147" t="s">
        <v>288</v>
      </c>
      <c r="AH1437" s="147">
        <v>0</v>
      </c>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ht="22.5" outlineLevel="1" x14ac:dyDescent="0.2">
      <c r="A1438" s="172">
        <v>212</v>
      </c>
      <c r="B1438" s="173" t="s">
        <v>2201</v>
      </c>
      <c r="C1438" s="188" t="s">
        <v>2202</v>
      </c>
      <c r="D1438" s="174" t="s">
        <v>279</v>
      </c>
      <c r="E1438" s="175">
        <v>26.324999999999999</v>
      </c>
      <c r="F1438" s="176"/>
      <c r="G1438" s="177">
        <f>ROUND(E1438*F1438,2)</f>
        <v>0</v>
      </c>
      <c r="H1438" s="176"/>
      <c r="I1438" s="177">
        <f>ROUND(E1438*H1438,2)</f>
        <v>0</v>
      </c>
      <c r="J1438" s="176"/>
      <c r="K1438" s="177">
        <f>ROUND(E1438*J1438,2)</f>
        <v>0</v>
      </c>
      <c r="L1438" s="177">
        <v>21</v>
      </c>
      <c r="M1438" s="177">
        <f>G1438*(1+L1438/100)</f>
        <v>0</v>
      </c>
      <c r="N1438" s="175">
        <v>2.0000000000000002E-5</v>
      </c>
      <c r="O1438" s="175">
        <f>ROUND(E1438*N1438,2)</f>
        <v>0</v>
      </c>
      <c r="P1438" s="175">
        <v>0</v>
      </c>
      <c r="Q1438" s="175">
        <f>ROUND(E1438*P1438,2)</f>
        <v>0</v>
      </c>
      <c r="R1438" s="177" t="s">
        <v>2194</v>
      </c>
      <c r="S1438" s="177" t="s">
        <v>281</v>
      </c>
      <c r="T1438" s="178" t="s">
        <v>281</v>
      </c>
      <c r="U1438" s="158">
        <v>0.16</v>
      </c>
      <c r="V1438" s="158">
        <f>ROUND(E1438*U1438,2)</f>
        <v>4.21</v>
      </c>
      <c r="W1438" s="158"/>
      <c r="X1438" s="158" t="s">
        <v>282</v>
      </c>
      <c r="Y1438" s="158" t="s">
        <v>283</v>
      </c>
      <c r="Z1438" s="147"/>
      <c r="AA1438" s="147"/>
      <c r="AB1438" s="147"/>
      <c r="AC1438" s="147"/>
      <c r="AD1438" s="147"/>
      <c r="AE1438" s="147"/>
      <c r="AF1438" s="147"/>
      <c r="AG1438" s="147" t="s">
        <v>284</v>
      </c>
      <c r="AH1438" s="147"/>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2" x14ac:dyDescent="0.2">
      <c r="A1439" s="154"/>
      <c r="B1439" s="155"/>
      <c r="C1439" s="189" t="s">
        <v>2203</v>
      </c>
      <c r="D1439" s="160"/>
      <c r="E1439" s="161"/>
      <c r="F1439" s="158"/>
      <c r="G1439" s="158"/>
      <c r="H1439" s="158"/>
      <c r="I1439" s="158"/>
      <c r="J1439" s="158"/>
      <c r="K1439" s="158"/>
      <c r="L1439" s="158"/>
      <c r="M1439" s="158"/>
      <c r="N1439" s="157"/>
      <c r="O1439" s="157"/>
      <c r="P1439" s="157"/>
      <c r="Q1439" s="157"/>
      <c r="R1439" s="158"/>
      <c r="S1439" s="158"/>
      <c r="T1439" s="158"/>
      <c r="U1439" s="158"/>
      <c r="V1439" s="158"/>
      <c r="W1439" s="158"/>
      <c r="X1439" s="158"/>
      <c r="Y1439" s="158"/>
      <c r="Z1439" s="147"/>
      <c r="AA1439" s="147"/>
      <c r="AB1439" s="147"/>
      <c r="AC1439" s="147"/>
      <c r="AD1439" s="147"/>
      <c r="AE1439" s="147"/>
      <c r="AF1439" s="147"/>
      <c r="AG1439" s="147" t="s">
        <v>288</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3" x14ac:dyDescent="0.2">
      <c r="A1440" s="154"/>
      <c r="B1440" s="155"/>
      <c r="C1440" s="189" t="s">
        <v>1486</v>
      </c>
      <c r="D1440" s="160"/>
      <c r="E1440" s="161"/>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7"/>
      <c r="AA1440" s="147"/>
      <c r="AB1440" s="147"/>
      <c r="AC1440" s="147"/>
      <c r="AD1440" s="147"/>
      <c r="AE1440" s="147"/>
      <c r="AF1440" s="147"/>
      <c r="AG1440" s="147" t="s">
        <v>288</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3" x14ac:dyDescent="0.2">
      <c r="A1441" s="154"/>
      <c r="B1441" s="155"/>
      <c r="C1441" s="189" t="s">
        <v>1487</v>
      </c>
      <c r="D1441" s="160"/>
      <c r="E1441" s="161">
        <v>26.324999999999999</v>
      </c>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7"/>
      <c r="AA1441" s="147"/>
      <c r="AB1441" s="147"/>
      <c r="AC1441" s="147"/>
      <c r="AD1441" s="147"/>
      <c r="AE1441" s="147"/>
      <c r="AF1441" s="147"/>
      <c r="AG1441" s="147" t="s">
        <v>288</v>
      </c>
      <c r="AH1441" s="147">
        <v>5</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ht="22.5" outlineLevel="1" x14ac:dyDescent="0.2">
      <c r="A1442" s="172">
        <v>213</v>
      </c>
      <c r="B1442" s="173" t="s">
        <v>2204</v>
      </c>
      <c r="C1442" s="188" t="s">
        <v>2205</v>
      </c>
      <c r="D1442" s="174" t="s">
        <v>279</v>
      </c>
      <c r="E1442" s="175">
        <v>29.205249999999999</v>
      </c>
      <c r="F1442" s="176"/>
      <c r="G1442" s="177">
        <f>ROUND(E1442*F1442,2)</f>
        <v>0</v>
      </c>
      <c r="H1442" s="176"/>
      <c r="I1442" s="177">
        <f>ROUND(E1442*H1442,2)</f>
        <v>0</v>
      </c>
      <c r="J1442" s="176"/>
      <c r="K1442" s="177">
        <f>ROUND(E1442*J1442,2)</f>
        <v>0</v>
      </c>
      <c r="L1442" s="177">
        <v>21</v>
      </c>
      <c r="M1442" s="177">
        <f>G1442*(1+L1442/100)</f>
        <v>0</v>
      </c>
      <c r="N1442" s="175">
        <v>1.9000000000000001E-4</v>
      </c>
      <c r="O1442" s="175">
        <f>ROUND(E1442*N1442,2)</f>
        <v>0.01</v>
      </c>
      <c r="P1442" s="175">
        <v>0</v>
      </c>
      <c r="Q1442" s="175">
        <f>ROUND(E1442*P1442,2)</f>
        <v>0</v>
      </c>
      <c r="R1442" s="177" t="s">
        <v>2194</v>
      </c>
      <c r="S1442" s="177" t="s">
        <v>281</v>
      </c>
      <c r="T1442" s="178" t="s">
        <v>281</v>
      </c>
      <c r="U1442" s="158">
        <v>0.14000000000000001</v>
      </c>
      <c r="V1442" s="158">
        <f>ROUND(E1442*U1442,2)</f>
        <v>4.09</v>
      </c>
      <c r="W1442" s="158"/>
      <c r="X1442" s="158" t="s">
        <v>282</v>
      </c>
      <c r="Y1442" s="158" t="s">
        <v>283</v>
      </c>
      <c r="Z1442" s="147"/>
      <c r="AA1442" s="147"/>
      <c r="AB1442" s="147"/>
      <c r="AC1442" s="147"/>
      <c r="AD1442" s="147"/>
      <c r="AE1442" s="147"/>
      <c r="AF1442" s="147"/>
      <c r="AG1442" s="147" t="s">
        <v>284</v>
      </c>
      <c r="AH1442" s="147"/>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2" x14ac:dyDescent="0.2">
      <c r="A1443" s="154"/>
      <c r="B1443" s="155"/>
      <c r="C1443" s="189" t="s">
        <v>2206</v>
      </c>
      <c r="D1443" s="160"/>
      <c r="E1443" s="161"/>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7"/>
      <c r="AA1443" s="147"/>
      <c r="AB1443" s="147"/>
      <c r="AC1443" s="147"/>
      <c r="AD1443" s="147"/>
      <c r="AE1443" s="147"/>
      <c r="AF1443" s="147"/>
      <c r="AG1443" s="147" t="s">
        <v>288</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3" x14ac:dyDescent="0.2">
      <c r="A1444" s="154"/>
      <c r="B1444" s="155"/>
      <c r="C1444" s="189" t="s">
        <v>1217</v>
      </c>
      <c r="D1444" s="160"/>
      <c r="E1444" s="161"/>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7"/>
      <c r="AA1444" s="147"/>
      <c r="AB1444" s="147"/>
      <c r="AC1444" s="147"/>
      <c r="AD1444" s="147"/>
      <c r="AE1444" s="147"/>
      <c r="AF1444" s="147"/>
      <c r="AG1444" s="147" t="s">
        <v>288</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3" x14ac:dyDescent="0.2">
      <c r="A1445" s="154"/>
      <c r="B1445" s="155"/>
      <c r="C1445" s="189" t="s">
        <v>2207</v>
      </c>
      <c r="D1445" s="160"/>
      <c r="E1445" s="161">
        <v>29.205249999999999</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7"/>
      <c r="AA1445" s="147"/>
      <c r="AB1445" s="147"/>
      <c r="AC1445" s="147"/>
      <c r="AD1445" s="147"/>
      <c r="AE1445" s="147"/>
      <c r="AF1445" s="147"/>
      <c r="AG1445" s="147" t="s">
        <v>288</v>
      </c>
      <c r="AH1445" s="147">
        <v>5</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72">
        <v>214</v>
      </c>
      <c r="B1446" s="173" t="s">
        <v>2208</v>
      </c>
      <c r="C1446" s="188" t="s">
        <v>2209</v>
      </c>
      <c r="D1446" s="174" t="s">
        <v>279</v>
      </c>
      <c r="E1446" s="175">
        <v>195.45</v>
      </c>
      <c r="F1446" s="176"/>
      <c r="G1446" s="177">
        <f>ROUND(E1446*F1446,2)</f>
        <v>0</v>
      </c>
      <c r="H1446" s="176"/>
      <c r="I1446" s="177">
        <f>ROUND(E1446*H1446,2)</f>
        <v>0</v>
      </c>
      <c r="J1446" s="176"/>
      <c r="K1446" s="177">
        <f>ROUND(E1446*J1446,2)</f>
        <v>0</v>
      </c>
      <c r="L1446" s="177">
        <v>21</v>
      </c>
      <c r="M1446" s="177">
        <f>G1446*(1+L1446/100)</f>
        <v>0</v>
      </c>
      <c r="N1446" s="175">
        <v>0</v>
      </c>
      <c r="O1446" s="175">
        <f>ROUND(E1446*N1446,2)</f>
        <v>0</v>
      </c>
      <c r="P1446" s="175">
        <v>0</v>
      </c>
      <c r="Q1446" s="175">
        <f>ROUND(E1446*P1446,2)</f>
        <v>0</v>
      </c>
      <c r="R1446" s="177" t="s">
        <v>2194</v>
      </c>
      <c r="S1446" s="177" t="s">
        <v>281</v>
      </c>
      <c r="T1446" s="178" t="s">
        <v>281</v>
      </c>
      <c r="U1446" s="158">
        <v>0.08</v>
      </c>
      <c r="V1446" s="158">
        <f>ROUND(E1446*U1446,2)</f>
        <v>15.64</v>
      </c>
      <c r="W1446" s="158"/>
      <c r="X1446" s="158" t="s">
        <v>282</v>
      </c>
      <c r="Y1446" s="158" t="s">
        <v>283</v>
      </c>
      <c r="Z1446" s="147"/>
      <c r="AA1446" s="147"/>
      <c r="AB1446" s="147"/>
      <c r="AC1446" s="147"/>
      <c r="AD1446" s="147"/>
      <c r="AE1446" s="147"/>
      <c r="AF1446" s="147"/>
      <c r="AG1446" s="147" t="s">
        <v>284</v>
      </c>
      <c r="AH1446" s="147"/>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2" x14ac:dyDescent="0.2">
      <c r="A1447" s="154"/>
      <c r="B1447" s="155"/>
      <c r="C1447" s="189" t="s">
        <v>2210</v>
      </c>
      <c r="D1447" s="160"/>
      <c r="E1447" s="161"/>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7"/>
      <c r="AA1447" s="147"/>
      <c r="AB1447" s="147"/>
      <c r="AC1447" s="147"/>
      <c r="AD1447" s="147"/>
      <c r="AE1447" s="147"/>
      <c r="AF1447" s="147"/>
      <c r="AG1447" s="147" t="s">
        <v>288</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3" x14ac:dyDescent="0.2">
      <c r="A1448" s="154"/>
      <c r="B1448" s="155"/>
      <c r="C1448" s="189" t="s">
        <v>2211</v>
      </c>
      <c r="D1448" s="160"/>
      <c r="E1448" s="161"/>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7"/>
      <c r="AA1448" s="147"/>
      <c r="AB1448" s="147"/>
      <c r="AC1448" s="147"/>
      <c r="AD1448" s="147"/>
      <c r="AE1448" s="147"/>
      <c r="AF1448" s="147"/>
      <c r="AG1448" s="147" t="s">
        <v>288</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3" x14ac:dyDescent="0.2">
      <c r="A1449" s="154"/>
      <c r="B1449" s="155"/>
      <c r="C1449" s="189" t="s">
        <v>2212</v>
      </c>
      <c r="D1449" s="160"/>
      <c r="E1449" s="161"/>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7"/>
      <c r="AA1449" s="147"/>
      <c r="AB1449" s="147"/>
      <c r="AC1449" s="147"/>
      <c r="AD1449" s="147"/>
      <c r="AE1449" s="147"/>
      <c r="AF1449" s="147"/>
      <c r="AG1449" s="147" t="s">
        <v>288</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3" x14ac:dyDescent="0.2">
      <c r="A1450" s="154"/>
      <c r="B1450" s="155"/>
      <c r="C1450" s="189" t="s">
        <v>1936</v>
      </c>
      <c r="D1450" s="160"/>
      <c r="E1450" s="161"/>
      <c r="F1450" s="158"/>
      <c r="G1450" s="158"/>
      <c r="H1450" s="158"/>
      <c r="I1450" s="158"/>
      <c r="J1450" s="158"/>
      <c r="K1450" s="158"/>
      <c r="L1450" s="158"/>
      <c r="M1450" s="158"/>
      <c r="N1450" s="157"/>
      <c r="O1450" s="157"/>
      <c r="P1450" s="157"/>
      <c r="Q1450" s="157"/>
      <c r="R1450" s="158"/>
      <c r="S1450" s="158"/>
      <c r="T1450" s="158"/>
      <c r="U1450" s="158"/>
      <c r="V1450" s="158"/>
      <c r="W1450" s="158"/>
      <c r="X1450" s="158"/>
      <c r="Y1450" s="158"/>
      <c r="Z1450" s="147"/>
      <c r="AA1450" s="147"/>
      <c r="AB1450" s="147"/>
      <c r="AC1450" s="147"/>
      <c r="AD1450" s="147"/>
      <c r="AE1450" s="147"/>
      <c r="AF1450" s="147"/>
      <c r="AG1450" s="147" t="s">
        <v>288</v>
      </c>
      <c r="AH1450" s="147">
        <v>0</v>
      </c>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3" x14ac:dyDescent="0.2">
      <c r="A1451" s="154"/>
      <c r="B1451" s="155"/>
      <c r="C1451" s="189" t="s">
        <v>1937</v>
      </c>
      <c r="D1451" s="160"/>
      <c r="E1451" s="161">
        <v>195.45</v>
      </c>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7"/>
      <c r="AA1451" s="147"/>
      <c r="AB1451" s="147"/>
      <c r="AC1451" s="147"/>
      <c r="AD1451" s="147"/>
      <c r="AE1451" s="147"/>
      <c r="AF1451" s="147"/>
      <c r="AG1451" s="147" t="s">
        <v>288</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3" x14ac:dyDescent="0.2">
      <c r="A1452" s="154"/>
      <c r="B1452" s="155"/>
      <c r="C1452" s="189" t="s">
        <v>2213</v>
      </c>
      <c r="D1452" s="160"/>
      <c r="E1452" s="161"/>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7"/>
      <c r="AA1452" s="147"/>
      <c r="AB1452" s="147"/>
      <c r="AC1452" s="147"/>
      <c r="AD1452" s="147"/>
      <c r="AE1452" s="147"/>
      <c r="AF1452" s="147"/>
      <c r="AG1452" s="147" t="s">
        <v>288</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72">
        <v>215</v>
      </c>
      <c r="B1453" s="173" t="s">
        <v>2214</v>
      </c>
      <c r="C1453" s="188" t="s">
        <v>2215</v>
      </c>
      <c r="D1453" s="174" t="s">
        <v>279</v>
      </c>
      <c r="E1453" s="175">
        <v>427.1</v>
      </c>
      <c r="F1453" s="176"/>
      <c r="G1453" s="177">
        <f>ROUND(E1453*F1453,2)</f>
        <v>0</v>
      </c>
      <c r="H1453" s="176"/>
      <c r="I1453" s="177">
        <f>ROUND(E1453*H1453,2)</f>
        <v>0</v>
      </c>
      <c r="J1453" s="176"/>
      <c r="K1453" s="177">
        <f>ROUND(E1453*J1453,2)</f>
        <v>0</v>
      </c>
      <c r="L1453" s="177">
        <v>21</v>
      </c>
      <c r="M1453" s="177">
        <f>G1453*(1+L1453/100)</f>
        <v>0</v>
      </c>
      <c r="N1453" s="175">
        <v>0</v>
      </c>
      <c r="O1453" s="175">
        <f>ROUND(E1453*N1453,2)</f>
        <v>0</v>
      </c>
      <c r="P1453" s="175">
        <v>0</v>
      </c>
      <c r="Q1453" s="175">
        <f>ROUND(E1453*P1453,2)</f>
        <v>0</v>
      </c>
      <c r="R1453" s="177" t="s">
        <v>2194</v>
      </c>
      <c r="S1453" s="177" t="s">
        <v>281</v>
      </c>
      <c r="T1453" s="178" t="s">
        <v>281</v>
      </c>
      <c r="U1453" s="158">
        <v>0.15</v>
      </c>
      <c r="V1453" s="158">
        <f>ROUND(E1453*U1453,2)</f>
        <v>64.069999999999993</v>
      </c>
      <c r="W1453" s="158"/>
      <c r="X1453" s="158" t="s">
        <v>282</v>
      </c>
      <c r="Y1453" s="158" t="s">
        <v>283</v>
      </c>
      <c r="Z1453" s="147"/>
      <c r="AA1453" s="147"/>
      <c r="AB1453" s="147"/>
      <c r="AC1453" s="147"/>
      <c r="AD1453" s="147"/>
      <c r="AE1453" s="147"/>
      <c r="AF1453" s="147"/>
      <c r="AG1453" s="147" t="s">
        <v>284</v>
      </c>
      <c r="AH1453" s="147"/>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2" x14ac:dyDescent="0.2">
      <c r="A1454" s="154"/>
      <c r="B1454" s="155"/>
      <c r="C1454" s="189" t="s">
        <v>2216</v>
      </c>
      <c r="D1454" s="160"/>
      <c r="E1454" s="161"/>
      <c r="F1454" s="158"/>
      <c r="G1454" s="158"/>
      <c r="H1454" s="158"/>
      <c r="I1454" s="158"/>
      <c r="J1454" s="158"/>
      <c r="K1454" s="158"/>
      <c r="L1454" s="158"/>
      <c r="M1454" s="158"/>
      <c r="N1454" s="157"/>
      <c r="O1454" s="157"/>
      <c r="P1454" s="157"/>
      <c r="Q1454" s="157"/>
      <c r="R1454" s="158"/>
      <c r="S1454" s="158"/>
      <c r="T1454" s="158"/>
      <c r="U1454" s="158"/>
      <c r="V1454" s="158"/>
      <c r="W1454" s="158"/>
      <c r="X1454" s="158"/>
      <c r="Y1454" s="158"/>
      <c r="Z1454" s="147"/>
      <c r="AA1454" s="147"/>
      <c r="AB1454" s="147"/>
      <c r="AC1454" s="147"/>
      <c r="AD1454" s="147"/>
      <c r="AE1454" s="147"/>
      <c r="AF1454" s="147"/>
      <c r="AG1454" s="147" t="s">
        <v>288</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3" x14ac:dyDescent="0.2">
      <c r="A1455" s="154"/>
      <c r="B1455" s="155"/>
      <c r="C1455" s="189" t="s">
        <v>2217</v>
      </c>
      <c r="D1455" s="160"/>
      <c r="E1455" s="161"/>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7"/>
      <c r="AA1455" s="147"/>
      <c r="AB1455" s="147"/>
      <c r="AC1455" s="147"/>
      <c r="AD1455" s="147"/>
      <c r="AE1455" s="147"/>
      <c r="AF1455" s="147"/>
      <c r="AG1455" s="147" t="s">
        <v>288</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3" x14ac:dyDescent="0.2">
      <c r="A1456" s="154"/>
      <c r="B1456" s="155"/>
      <c r="C1456" s="189" t="s">
        <v>1449</v>
      </c>
      <c r="D1456" s="160"/>
      <c r="E1456" s="161">
        <v>15.32</v>
      </c>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7"/>
      <c r="AA1456" s="147"/>
      <c r="AB1456" s="147"/>
      <c r="AC1456" s="147"/>
      <c r="AD1456" s="147"/>
      <c r="AE1456" s="147"/>
      <c r="AF1456" s="147"/>
      <c r="AG1456" s="147" t="s">
        <v>288</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3" x14ac:dyDescent="0.2">
      <c r="A1457" s="154"/>
      <c r="B1457" s="155"/>
      <c r="C1457" s="189" t="s">
        <v>1462</v>
      </c>
      <c r="D1457" s="160"/>
      <c r="E1457" s="161">
        <v>3.7</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7"/>
      <c r="AA1457" s="147"/>
      <c r="AB1457" s="147"/>
      <c r="AC1457" s="147"/>
      <c r="AD1457" s="147"/>
      <c r="AE1457" s="147"/>
      <c r="AF1457" s="147"/>
      <c r="AG1457" s="147" t="s">
        <v>288</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3" x14ac:dyDescent="0.2">
      <c r="A1458" s="154"/>
      <c r="B1458" s="155"/>
      <c r="C1458" s="189" t="s">
        <v>1492</v>
      </c>
      <c r="D1458" s="160"/>
      <c r="E1458" s="161">
        <v>57.99</v>
      </c>
      <c r="F1458" s="158"/>
      <c r="G1458" s="158"/>
      <c r="H1458" s="158"/>
      <c r="I1458" s="158"/>
      <c r="J1458" s="158"/>
      <c r="K1458" s="158"/>
      <c r="L1458" s="158"/>
      <c r="M1458" s="158"/>
      <c r="N1458" s="157"/>
      <c r="O1458" s="157"/>
      <c r="P1458" s="157"/>
      <c r="Q1458" s="157"/>
      <c r="R1458" s="158"/>
      <c r="S1458" s="158"/>
      <c r="T1458" s="158"/>
      <c r="U1458" s="158"/>
      <c r="V1458" s="158"/>
      <c r="W1458" s="158"/>
      <c r="X1458" s="158"/>
      <c r="Y1458" s="158"/>
      <c r="Z1458" s="147"/>
      <c r="AA1458" s="147"/>
      <c r="AB1458" s="147"/>
      <c r="AC1458" s="147"/>
      <c r="AD1458" s="147"/>
      <c r="AE1458" s="147"/>
      <c r="AF1458" s="147"/>
      <c r="AG1458" s="147" t="s">
        <v>288</v>
      </c>
      <c r="AH1458" s="147">
        <v>0</v>
      </c>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3" x14ac:dyDescent="0.2">
      <c r="A1459" s="154"/>
      <c r="B1459" s="155"/>
      <c r="C1459" s="189" t="s">
        <v>1463</v>
      </c>
      <c r="D1459" s="160"/>
      <c r="E1459" s="161">
        <v>7.51</v>
      </c>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7"/>
      <c r="AA1459" s="147"/>
      <c r="AB1459" s="147"/>
      <c r="AC1459" s="147"/>
      <c r="AD1459" s="147"/>
      <c r="AE1459" s="147"/>
      <c r="AF1459" s="147"/>
      <c r="AG1459" s="147" t="s">
        <v>288</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3" x14ac:dyDescent="0.2">
      <c r="A1460" s="154"/>
      <c r="B1460" s="155"/>
      <c r="C1460" s="189" t="s">
        <v>2027</v>
      </c>
      <c r="D1460" s="160"/>
      <c r="E1460" s="161">
        <v>3.64</v>
      </c>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7"/>
      <c r="AA1460" s="147"/>
      <c r="AB1460" s="147"/>
      <c r="AC1460" s="147"/>
      <c r="AD1460" s="147"/>
      <c r="AE1460" s="147"/>
      <c r="AF1460" s="147"/>
      <c r="AG1460" s="147" t="s">
        <v>288</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3" x14ac:dyDescent="0.2">
      <c r="A1461" s="154"/>
      <c r="B1461" s="155"/>
      <c r="C1461" s="189" t="s">
        <v>2028</v>
      </c>
      <c r="D1461" s="160"/>
      <c r="E1461" s="161">
        <v>11.52</v>
      </c>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7"/>
      <c r="AA1461" s="147"/>
      <c r="AB1461" s="147"/>
      <c r="AC1461" s="147"/>
      <c r="AD1461" s="147"/>
      <c r="AE1461" s="147"/>
      <c r="AF1461" s="147"/>
      <c r="AG1461" s="147" t="s">
        <v>288</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3" x14ac:dyDescent="0.2">
      <c r="A1462" s="154"/>
      <c r="B1462" s="155"/>
      <c r="C1462" s="189" t="s">
        <v>1450</v>
      </c>
      <c r="D1462" s="160"/>
      <c r="E1462" s="161">
        <v>8.98</v>
      </c>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7"/>
      <c r="AA1462" s="147"/>
      <c r="AB1462" s="147"/>
      <c r="AC1462" s="147"/>
      <c r="AD1462" s="147"/>
      <c r="AE1462" s="147"/>
      <c r="AF1462" s="147"/>
      <c r="AG1462" s="147" t="s">
        <v>288</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3" x14ac:dyDescent="0.2">
      <c r="A1463" s="154"/>
      <c r="B1463" s="155"/>
      <c r="C1463" s="189" t="s">
        <v>1653</v>
      </c>
      <c r="D1463" s="160"/>
      <c r="E1463" s="161">
        <v>1.54</v>
      </c>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7"/>
      <c r="AA1463" s="147"/>
      <c r="AB1463" s="147"/>
      <c r="AC1463" s="147"/>
      <c r="AD1463" s="147"/>
      <c r="AE1463" s="147"/>
      <c r="AF1463" s="147"/>
      <c r="AG1463" s="147" t="s">
        <v>288</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3" x14ac:dyDescent="0.2">
      <c r="A1464" s="154"/>
      <c r="B1464" s="155"/>
      <c r="C1464" s="189" t="s">
        <v>1876</v>
      </c>
      <c r="D1464" s="160"/>
      <c r="E1464" s="161"/>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7"/>
      <c r="AA1464" s="147"/>
      <c r="AB1464" s="147"/>
      <c r="AC1464" s="147"/>
      <c r="AD1464" s="147"/>
      <c r="AE1464" s="147"/>
      <c r="AF1464" s="147"/>
      <c r="AG1464" s="147" t="s">
        <v>288</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3" x14ac:dyDescent="0.2">
      <c r="A1465" s="154"/>
      <c r="B1465" s="155"/>
      <c r="C1465" s="189" t="s">
        <v>1493</v>
      </c>
      <c r="D1465" s="160"/>
      <c r="E1465" s="161">
        <v>46.88</v>
      </c>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7"/>
      <c r="AA1465" s="147"/>
      <c r="AB1465" s="147"/>
      <c r="AC1465" s="147"/>
      <c r="AD1465" s="147"/>
      <c r="AE1465" s="147"/>
      <c r="AF1465" s="147"/>
      <c r="AG1465" s="147" t="s">
        <v>288</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3" x14ac:dyDescent="0.2">
      <c r="A1466" s="154"/>
      <c r="B1466" s="155"/>
      <c r="C1466" s="189" t="s">
        <v>1877</v>
      </c>
      <c r="D1466" s="160"/>
      <c r="E1466" s="161">
        <v>11.89</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7"/>
      <c r="AA1466" s="147"/>
      <c r="AB1466" s="147"/>
      <c r="AC1466" s="147"/>
      <c r="AD1466" s="147"/>
      <c r="AE1466" s="147"/>
      <c r="AF1466" s="147"/>
      <c r="AG1466" s="147" t="s">
        <v>288</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3" x14ac:dyDescent="0.2">
      <c r="A1467" s="154"/>
      <c r="B1467" s="155"/>
      <c r="C1467" s="189" t="s">
        <v>1878</v>
      </c>
      <c r="D1467" s="160"/>
      <c r="E1467" s="161">
        <v>7.06</v>
      </c>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7"/>
      <c r="AA1467" s="147"/>
      <c r="AB1467" s="147"/>
      <c r="AC1467" s="147"/>
      <c r="AD1467" s="147"/>
      <c r="AE1467" s="147"/>
      <c r="AF1467" s="147"/>
      <c r="AG1467" s="147" t="s">
        <v>288</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3" x14ac:dyDescent="0.2">
      <c r="A1468" s="154"/>
      <c r="B1468" s="155"/>
      <c r="C1468" s="189" t="s">
        <v>1879</v>
      </c>
      <c r="D1468" s="160"/>
      <c r="E1468" s="161">
        <v>4.9400000000000004</v>
      </c>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7"/>
      <c r="AA1468" s="147"/>
      <c r="AB1468" s="147"/>
      <c r="AC1468" s="147"/>
      <c r="AD1468" s="147"/>
      <c r="AE1468" s="147"/>
      <c r="AF1468" s="147"/>
      <c r="AG1468" s="147" t="s">
        <v>288</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3" x14ac:dyDescent="0.2">
      <c r="A1469" s="154"/>
      <c r="B1469" s="155"/>
      <c r="C1469" s="190" t="s">
        <v>677</v>
      </c>
      <c r="D1469" s="162"/>
      <c r="E1469" s="163">
        <v>180.97</v>
      </c>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7"/>
      <c r="AA1469" s="147"/>
      <c r="AB1469" s="147"/>
      <c r="AC1469" s="147"/>
      <c r="AD1469" s="147"/>
      <c r="AE1469" s="147"/>
      <c r="AF1469" s="147"/>
      <c r="AG1469" s="147" t="s">
        <v>288</v>
      </c>
      <c r="AH1469" s="147">
        <v>1</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3" x14ac:dyDescent="0.2">
      <c r="A1470" s="154"/>
      <c r="B1470" s="155"/>
      <c r="C1470" s="189" t="s">
        <v>2143</v>
      </c>
      <c r="D1470" s="160"/>
      <c r="E1470" s="161"/>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7"/>
      <c r="AA1470" s="147"/>
      <c r="AB1470" s="147"/>
      <c r="AC1470" s="147"/>
      <c r="AD1470" s="147"/>
      <c r="AE1470" s="147"/>
      <c r="AF1470" s="147"/>
      <c r="AG1470" s="147" t="s">
        <v>288</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3" x14ac:dyDescent="0.2">
      <c r="A1471" s="154"/>
      <c r="B1471" s="155"/>
      <c r="C1471" s="189" t="s">
        <v>2144</v>
      </c>
      <c r="D1471" s="160"/>
      <c r="E1471" s="161">
        <v>246.13</v>
      </c>
      <c r="F1471" s="158"/>
      <c r="G1471" s="158"/>
      <c r="H1471" s="158"/>
      <c r="I1471" s="158"/>
      <c r="J1471" s="158"/>
      <c r="K1471" s="158"/>
      <c r="L1471" s="158"/>
      <c r="M1471" s="158"/>
      <c r="N1471" s="157"/>
      <c r="O1471" s="157"/>
      <c r="P1471" s="157"/>
      <c r="Q1471" s="157"/>
      <c r="R1471" s="158"/>
      <c r="S1471" s="158"/>
      <c r="T1471" s="158"/>
      <c r="U1471" s="158"/>
      <c r="V1471" s="158"/>
      <c r="W1471" s="158"/>
      <c r="X1471" s="158"/>
      <c r="Y1471" s="158"/>
      <c r="Z1471" s="147"/>
      <c r="AA1471" s="147"/>
      <c r="AB1471" s="147"/>
      <c r="AC1471" s="147"/>
      <c r="AD1471" s="147"/>
      <c r="AE1471" s="147"/>
      <c r="AF1471" s="147"/>
      <c r="AG1471" s="147" t="s">
        <v>288</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ht="22.5" outlineLevel="1" x14ac:dyDescent="0.2">
      <c r="A1472" s="172">
        <v>216</v>
      </c>
      <c r="B1472" s="173" t="s">
        <v>2218</v>
      </c>
      <c r="C1472" s="188" t="s">
        <v>2219</v>
      </c>
      <c r="D1472" s="174" t="s">
        <v>366</v>
      </c>
      <c r="E1472" s="175">
        <v>356.44400000000002</v>
      </c>
      <c r="F1472" s="176"/>
      <c r="G1472" s="177">
        <f>ROUND(E1472*F1472,2)</f>
        <v>0</v>
      </c>
      <c r="H1472" s="176"/>
      <c r="I1472" s="177">
        <f>ROUND(E1472*H1472,2)</f>
        <v>0</v>
      </c>
      <c r="J1472" s="176"/>
      <c r="K1472" s="177">
        <f>ROUND(E1472*J1472,2)</f>
        <v>0</v>
      </c>
      <c r="L1472" s="177">
        <v>21</v>
      </c>
      <c r="M1472" s="177">
        <f>G1472*(1+L1472/100)</f>
        <v>0</v>
      </c>
      <c r="N1472" s="175">
        <v>1.6000000000000001E-4</v>
      </c>
      <c r="O1472" s="175">
        <f>ROUND(E1472*N1472,2)</f>
        <v>0.06</v>
      </c>
      <c r="P1472" s="175">
        <v>0</v>
      </c>
      <c r="Q1472" s="175">
        <f>ROUND(E1472*P1472,2)</f>
        <v>0</v>
      </c>
      <c r="R1472" s="177" t="s">
        <v>2194</v>
      </c>
      <c r="S1472" s="177" t="s">
        <v>281</v>
      </c>
      <c r="T1472" s="178" t="s">
        <v>281</v>
      </c>
      <c r="U1472" s="158">
        <v>0.05</v>
      </c>
      <c r="V1472" s="158">
        <f>ROUND(E1472*U1472,2)</f>
        <v>17.82</v>
      </c>
      <c r="W1472" s="158"/>
      <c r="X1472" s="158" t="s">
        <v>282</v>
      </c>
      <c r="Y1472" s="158" t="s">
        <v>283</v>
      </c>
      <c r="Z1472" s="147"/>
      <c r="AA1472" s="147"/>
      <c r="AB1472" s="147"/>
      <c r="AC1472" s="147"/>
      <c r="AD1472" s="147"/>
      <c r="AE1472" s="147"/>
      <c r="AF1472" s="147"/>
      <c r="AG1472" s="147" t="s">
        <v>284</v>
      </c>
      <c r="AH1472" s="147"/>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2" x14ac:dyDescent="0.2">
      <c r="A1473" s="154"/>
      <c r="B1473" s="155"/>
      <c r="C1473" s="189" t="s">
        <v>2220</v>
      </c>
      <c r="D1473" s="160"/>
      <c r="E1473" s="161"/>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7"/>
      <c r="AA1473" s="147"/>
      <c r="AB1473" s="147"/>
      <c r="AC1473" s="147"/>
      <c r="AD1473" s="147"/>
      <c r="AE1473" s="147"/>
      <c r="AF1473" s="147"/>
      <c r="AG1473" s="147" t="s">
        <v>288</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3" x14ac:dyDescent="0.2">
      <c r="A1474" s="154"/>
      <c r="B1474" s="155"/>
      <c r="C1474" s="189" t="s">
        <v>1662</v>
      </c>
      <c r="D1474" s="160"/>
      <c r="E1474" s="161"/>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7"/>
      <c r="AA1474" s="147"/>
      <c r="AB1474" s="147"/>
      <c r="AC1474" s="147"/>
      <c r="AD1474" s="147"/>
      <c r="AE1474" s="147"/>
      <c r="AF1474" s="147"/>
      <c r="AG1474" s="147" t="s">
        <v>288</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3" x14ac:dyDescent="0.2">
      <c r="A1475" s="154"/>
      <c r="B1475" s="155"/>
      <c r="C1475" s="189" t="s">
        <v>2221</v>
      </c>
      <c r="D1475" s="160"/>
      <c r="E1475" s="161">
        <v>8.6</v>
      </c>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7"/>
      <c r="AA1475" s="147"/>
      <c r="AB1475" s="147"/>
      <c r="AC1475" s="147"/>
      <c r="AD1475" s="147"/>
      <c r="AE1475" s="147"/>
      <c r="AF1475" s="147"/>
      <c r="AG1475" s="147" t="s">
        <v>288</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3" x14ac:dyDescent="0.2">
      <c r="A1476" s="154"/>
      <c r="B1476" s="155"/>
      <c r="C1476" s="189" t="s">
        <v>2222</v>
      </c>
      <c r="D1476" s="160"/>
      <c r="E1476" s="161">
        <v>14.4</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7"/>
      <c r="AA1476" s="147"/>
      <c r="AB1476" s="147"/>
      <c r="AC1476" s="147"/>
      <c r="AD1476" s="147"/>
      <c r="AE1476" s="147"/>
      <c r="AF1476" s="147"/>
      <c r="AG1476" s="147" t="s">
        <v>288</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3" x14ac:dyDescent="0.2">
      <c r="A1477" s="154"/>
      <c r="B1477" s="155"/>
      <c r="C1477" s="189" t="s">
        <v>2223</v>
      </c>
      <c r="D1477" s="160"/>
      <c r="E1477" s="161">
        <v>17.32</v>
      </c>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7"/>
      <c r="AA1477" s="147"/>
      <c r="AB1477" s="147"/>
      <c r="AC1477" s="147"/>
      <c r="AD1477" s="147"/>
      <c r="AE1477" s="147"/>
      <c r="AF1477" s="147"/>
      <c r="AG1477" s="147" t="s">
        <v>288</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3" x14ac:dyDescent="0.2">
      <c r="A1478" s="154"/>
      <c r="B1478" s="155"/>
      <c r="C1478" s="189" t="s">
        <v>2224</v>
      </c>
      <c r="D1478" s="160"/>
      <c r="E1478" s="161">
        <v>9.94</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7"/>
      <c r="AA1478" s="147"/>
      <c r="AB1478" s="147"/>
      <c r="AC1478" s="147"/>
      <c r="AD1478" s="147"/>
      <c r="AE1478" s="147"/>
      <c r="AF1478" s="147"/>
      <c r="AG1478" s="147" t="s">
        <v>288</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3" x14ac:dyDescent="0.2">
      <c r="A1479" s="154"/>
      <c r="B1479" s="155"/>
      <c r="C1479" s="189" t="s">
        <v>2225</v>
      </c>
      <c r="D1479" s="160"/>
      <c r="E1479" s="161">
        <v>18.024999999999999</v>
      </c>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7"/>
      <c r="AA1479" s="147"/>
      <c r="AB1479" s="147"/>
      <c r="AC1479" s="147"/>
      <c r="AD1479" s="147"/>
      <c r="AE1479" s="147"/>
      <c r="AF1479" s="147"/>
      <c r="AG1479" s="147" t="s">
        <v>288</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3" x14ac:dyDescent="0.2">
      <c r="A1480" s="154"/>
      <c r="B1480" s="155"/>
      <c r="C1480" s="189" t="s">
        <v>2226</v>
      </c>
      <c r="D1480" s="160"/>
      <c r="E1480" s="161">
        <v>21.655000000000001</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7"/>
      <c r="AA1480" s="147"/>
      <c r="AB1480" s="147"/>
      <c r="AC1480" s="147"/>
      <c r="AD1480" s="147"/>
      <c r="AE1480" s="147"/>
      <c r="AF1480" s="147"/>
      <c r="AG1480" s="147" t="s">
        <v>288</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3" x14ac:dyDescent="0.2">
      <c r="A1481" s="154"/>
      <c r="B1481" s="155"/>
      <c r="C1481" s="189" t="s">
        <v>2227</v>
      </c>
      <c r="D1481" s="160"/>
      <c r="E1481" s="161">
        <v>8.9499999999999993</v>
      </c>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7"/>
      <c r="AA1481" s="147"/>
      <c r="AB1481" s="147"/>
      <c r="AC1481" s="147"/>
      <c r="AD1481" s="147"/>
      <c r="AE1481" s="147"/>
      <c r="AF1481" s="147"/>
      <c r="AG1481" s="147" t="s">
        <v>288</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3" x14ac:dyDescent="0.2">
      <c r="A1482" s="154"/>
      <c r="B1482" s="155"/>
      <c r="C1482" s="189" t="s">
        <v>2228</v>
      </c>
      <c r="D1482" s="160"/>
      <c r="E1482" s="161">
        <v>6.81</v>
      </c>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7"/>
      <c r="AA1482" s="147"/>
      <c r="AB1482" s="147"/>
      <c r="AC1482" s="147"/>
      <c r="AD1482" s="147"/>
      <c r="AE1482" s="147"/>
      <c r="AF1482" s="147"/>
      <c r="AG1482" s="147" t="s">
        <v>288</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ht="22.5" outlineLevel="3" x14ac:dyDescent="0.2">
      <c r="A1483" s="154"/>
      <c r="B1483" s="155"/>
      <c r="C1483" s="189" t="s">
        <v>2229</v>
      </c>
      <c r="D1483" s="160"/>
      <c r="E1483" s="161">
        <v>30.957000000000001</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7"/>
      <c r="AA1483" s="147"/>
      <c r="AB1483" s="147"/>
      <c r="AC1483" s="147"/>
      <c r="AD1483" s="147"/>
      <c r="AE1483" s="147"/>
      <c r="AF1483" s="147"/>
      <c r="AG1483" s="147" t="s">
        <v>288</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3" x14ac:dyDescent="0.2">
      <c r="A1484" s="154"/>
      <c r="B1484" s="155"/>
      <c r="C1484" s="189" t="s">
        <v>2230</v>
      </c>
      <c r="D1484" s="160"/>
      <c r="E1484" s="161">
        <v>11.88</v>
      </c>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7"/>
      <c r="AA1484" s="147"/>
      <c r="AB1484" s="147"/>
      <c r="AC1484" s="147"/>
      <c r="AD1484" s="147"/>
      <c r="AE1484" s="147"/>
      <c r="AF1484" s="147"/>
      <c r="AG1484" s="147" t="s">
        <v>288</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3" x14ac:dyDescent="0.2">
      <c r="A1485" s="154"/>
      <c r="B1485" s="155"/>
      <c r="C1485" s="189" t="s">
        <v>2231</v>
      </c>
      <c r="D1485" s="160"/>
      <c r="E1485" s="161">
        <v>9.42</v>
      </c>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7"/>
      <c r="AA1485" s="147"/>
      <c r="AB1485" s="147"/>
      <c r="AC1485" s="147"/>
      <c r="AD1485" s="147"/>
      <c r="AE1485" s="147"/>
      <c r="AF1485" s="147"/>
      <c r="AG1485" s="147" t="s">
        <v>288</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3" x14ac:dyDescent="0.2">
      <c r="A1486" s="154"/>
      <c r="B1486" s="155"/>
      <c r="C1486" s="189" t="s">
        <v>2232</v>
      </c>
      <c r="D1486" s="160"/>
      <c r="E1486" s="161">
        <v>8.73</v>
      </c>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7"/>
      <c r="AA1486" s="147"/>
      <c r="AB1486" s="147"/>
      <c r="AC1486" s="147"/>
      <c r="AD1486" s="147"/>
      <c r="AE1486" s="147"/>
      <c r="AF1486" s="147"/>
      <c r="AG1486" s="147" t="s">
        <v>288</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3" x14ac:dyDescent="0.2">
      <c r="A1487" s="154"/>
      <c r="B1487" s="155"/>
      <c r="C1487" s="189" t="s">
        <v>2233</v>
      </c>
      <c r="D1487" s="160"/>
      <c r="E1487" s="161">
        <v>4.45</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7"/>
      <c r="AA1487" s="147"/>
      <c r="AB1487" s="147"/>
      <c r="AC1487" s="147"/>
      <c r="AD1487" s="147"/>
      <c r="AE1487" s="147"/>
      <c r="AF1487" s="147"/>
      <c r="AG1487" s="147" t="s">
        <v>288</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3" x14ac:dyDescent="0.2">
      <c r="A1488" s="154"/>
      <c r="B1488" s="155"/>
      <c r="C1488" s="189" t="s">
        <v>406</v>
      </c>
      <c r="D1488" s="160"/>
      <c r="E1488" s="161"/>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7"/>
      <c r="AA1488" s="147"/>
      <c r="AB1488" s="147"/>
      <c r="AC1488" s="147"/>
      <c r="AD1488" s="147"/>
      <c r="AE1488" s="147"/>
      <c r="AF1488" s="147"/>
      <c r="AG1488" s="147" t="s">
        <v>288</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3" x14ac:dyDescent="0.2">
      <c r="A1489" s="154"/>
      <c r="B1489" s="155"/>
      <c r="C1489" s="189" t="s">
        <v>2234</v>
      </c>
      <c r="D1489" s="160"/>
      <c r="E1489" s="161">
        <v>17.22</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7"/>
      <c r="AA1489" s="147"/>
      <c r="AB1489" s="147"/>
      <c r="AC1489" s="147"/>
      <c r="AD1489" s="147"/>
      <c r="AE1489" s="147"/>
      <c r="AF1489" s="147"/>
      <c r="AG1489" s="147" t="s">
        <v>288</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3" x14ac:dyDescent="0.2">
      <c r="A1490" s="154"/>
      <c r="B1490" s="155"/>
      <c r="C1490" s="189" t="s">
        <v>2235</v>
      </c>
      <c r="D1490" s="160"/>
      <c r="E1490" s="161">
        <v>5.96</v>
      </c>
      <c r="F1490" s="158"/>
      <c r="G1490" s="158"/>
      <c r="H1490" s="158"/>
      <c r="I1490" s="158"/>
      <c r="J1490" s="158"/>
      <c r="K1490" s="158"/>
      <c r="L1490" s="158"/>
      <c r="M1490" s="158"/>
      <c r="N1490" s="157"/>
      <c r="O1490" s="157"/>
      <c r="P1490" s="157"/>
      <c r="Q1490" s="157"/>
      <c r="R1490" s="158"/>
      <c r="S1490" s="158"/>
      <c r="T1490" s="158"/>
      <c r="U1490" s="158"/>
      <c r="V1490" s="158"/>
      <c r="W1490" s="158"/>
      <c r="X1490" s="158"/>
      <c r="Y1490" s="158"/>
      <c r="Z1490" s="147"/>
      <c r="AA1490" s="147"/>
      <c r="AB1490" s="147"/>
      <c r="AC1490" s="147"/>
      <c r="AD1490" s="147"/>
      <c r="AE1490" s="147"/>
      <c r="AF1490" s="147"/>
      <c r="AG1490" s="147" t="s">
        <v>288</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3" x14ac:dyDescent="0.2">
      <c r="A1491" s="154"/>
      <c r="B1491" s="155"/>
      <c r="C1491" s="189" t="s">
        <v>2236</v>
      </c>
      <c r="D1491" s="160"/>
      <c r="E1491" s="161">
        <v>17.100000000000001</v>
      </c>
      <c r="F1491" s="158"/>
      <c r="G1491" s="158"/>
      <c r="H1491" s="158"/>
      <c r="I1491" s="158"/>
      <c r="J1491" s="158"/>
      <c r="K1491" s="158"/>
      <c r="L1491" s="158"/>
      <c r="M1491" s="158"/>
      <c r="N1491" s="157"/>
      <c r="O1491" s="157"/>
      <c r="P1491" s="157"/>
      <c r="Q1491" s="157"/>
      <c r="R1491" s="158"/>
      <c r="S1491" s="158"/>
      <c r="T1491" s="158"/>
      <c r="U1491" s="158"/>
      <c r="V1491" s="158"/>
      <c r="W1491" s="158"/>
      <c r="X1491" s="158"/>
      <c r="Y1491" s="158"/>
      <c r="Z1491" s="147"/>
      <c r="AA1491" s="147"/>
      <c r="AB1491" s="147"/>
      <c r="AC1491" s="147"/>
      <c r="AD1491" s="147"/>
      <c r="AE1491" s="147"/>
      <c r="AF1491" s="147"/>
      <c r="AG1491" s="147" t="s">
        <v>288</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3" x14ac:dyDescent="0.2">
      <c r="A1492" s="154"/>
      <c r="B1492" s="155"/>
      <c r="C1492" s="189" t="s">
        <v>2237</v>
      </c>
      <c r="D1492" s="160"/>
      <c r="E1492" s="161">
        <v>7.28</v>
      </c>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7"/>
      <c r="AA1492" s="147"/>
      <c r="AB1492" s="147"/>
      <c r="AC1492" s="147"/>
      <c r="AD1492" s="147"/>
      <c r="AE1492" s="147"/>
      <c r="AF1492" s="147"/>
      <c r="AG1492" s="147" t="s">
        <v>288</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3" x14ac:dyDescent="0.2">
      <c r="A1493" s="154"/>
      <c r="B1493" s="155"/>
      <c r="C1493" s="189" t="s">
        <v>2238</v>
      </c>
      <c r="D1493" s="160"/>
      <c r="E1493" s="161">
        <v>17.12</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7"/>
      <c r="AA1493" s="147"/>
      <c r="AB1493" s="147"/>
      <c r="AC1493" s="147"/>
      <c r="AD1493" s="147"/>
      <c r="AE1493" s="147"/>
      <c r="AF1493" s="147"/>
      <c r="AG1493" s="147" t="s">
        <v>288</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3" x14ac:dyDescent="0.2">
      <c r="A1494" s="154"/>
      <c r="B1494" s="155"/>
      <c r="C1494" s="189" t="s">
        <v>2239</v>
      </c>
      <c r="D1494" s="160"/>
      <c r="E1494" s="161">
        <v>20.149999999999999</v>
      </c>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7"/>
      <c r="AA1494" s="147"/>
      <c r="AB1494" s="147"/>
      <c r="AC1494" s="147"/>
      <c r="AD1494" s="147"/>
      <c r="AE1494" s="147"/>
      <c r="AF1494" s="147"/>
      <c r="AG1494" s="147" t="s">
        <v>288</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3" x14ac:dyDescent="0.2">
      <c r="A1495" s="154"/>
      <c r="B1495" s="155"/>
      <c r="C1495" s="189" t="s">
        <v>2240</v>
      </c>
      <c r="D1495" s="160"/>
      <c r="E1495" s="161">
        <v>9.84</v>
      </c>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7"/>
      <c r="AA1495" s="147"/>
      <c r="AB1495" s="147"/>
      <c r="AC1495" s="147"/>
      <c r="AD1495" s="147"/>
      <c r="AE1495" s="147"/>
      <c r="AF1495" s="147"/>
      <c r="AG1495" s="147" t="s">
        <v>288</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3" x14ac:dyDescent="0.2">
      <c r="A1496" s="154"/>
      <c r="B1496" s="155"/>
      <c r="C1496" s="189" t="s">
        <v>2241</v>
      </c>
      <c r="D1496" s="160"/>
      <c r="E1496" s="161">
        <v>11.872</v>
      </c>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7"/>
      <c r="AA1496" s="147"/>
      <c r="AB1496" s="147"/>
      <c r="AC1496" s="147"/>
      <c r="AD1496" s="147"/>
      <c r="AE1496" s="147"/>
      <c r="AF1496" s="147"/>
      <c r="AG1496" s="147" t="s">
        <v>288</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3" x14ac:dyDescent="0.2">
      <c r="A1497" s="154"/>
      <c r="B1497" s="155"/>
      <c r="C1497" s="189" t="s">
        <v>2242</v>
      </c>
      <c r="D1497" s="160"/>
      <c r="E1497" s="161">
        <v>11.53</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7"/>
      <c r="AA1497" s="147"/>
      <c r="AB1497" s="147"/>
      <c r="AC1497" s="147"/>
      <c r="AD1497" s="147"/>
      <c r="AE1497" s="147"/>
      <c r="AF1497" s="147"/>
      <c r="AG1497" s="147" t="s">
        <v>288</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3" x14ac:dyDescent="0.2">
      <c r="A1498" s="154"/>
      <c r="B1498" s="155"/>
      <c r="C1498" s="189" t="s">
        <v>2243</v>
      </c>
      <c r="D1498" s="160"/>
      <c r="E1498" s="161">
        <v>20.7</v>
      </c>
      <c r="F1498" s="158"/>
      <c r="G1498" s="158"/>
      <c r="H1498" s="158"/>
      <c r="I1498" s="158"/>
      <c r="J1498" s="158"/>
      <c r="K1498" s="158"/>
      <c r="L1498" s="158"/>
      <c r="M1498" s="158"/>
      <c r="N1498" s="157"/>
      <c r="O1498" s="157"/>
      <c r="P1498" s="157"/>
      <c r="Q1498" s="157"/>
      <c r="R1498" s="158"/>
      <c r="S1498" s="158"/>
      <c r="T1498" s="158"/>
      <c r="U1498" s="158"/>
      <c r="V1498" s="158"/>
      <c r="W1498" s="158"/>
      <c r="X1498" s="158"/>
      <c r="Y1498" s="158"/>
      <c r="Z1498" s="147"/>
      <c r="AA1498" s="147"/>
      <c r="AB1498" s="147"/>
      <c r="AC1498" s="147"/>
      <c r="AD1498" s="147"/>
      <c r="AE1498" s="147"/>
      <c r="AF1498" s="147"/>
      <c r="AG1498" s="147" t="s">
        <v>288</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3" x14ac:dyDescent="0.2">
      <c r="A1499" s="154"/>
      <c r="B1499" s="155"/>
      <c r="C1499" s="189" t="s">
        <v>2244</v>
      </c>
      <c r="D1499" s="160"/>
      <c r="E1499" s="161">
        <v>14.785</v>
      </c>
      <c r="F1499" s="158"/>
      <c r="G1499" s="158"/>
      <c r="H1499" s="158"/>
      <c r="I1499" s="158"/>
      <c r="J1499" s="158"/>
      <c r="K1499" s="158"/>
      <c r="L1499" s="158"/>
      <c r="M1499" s="158"/>
      <c r="N1499" s="157"/>
      <c r="O1499" s="157"/>
      <c r="P1499" s="157"/>
      <c r="Q1499" s="157"/>
      <c r="R1499" s="158"/>
      <c r="S1499" s="158"/>
      <c r="T1499" s="158"/>
      <c r="U1499" s="158"/>
      <c r="V1499" s="158"/>
      <c r="W1499" s="158"/>
      <c r="X1499" s="158"/>
      <c r="Y1499" s="158"/>
      <c r="Z1499" s="147"/>
      <c r="AA1499" s="147"/>
      <c r="AB1499" s="147"/>
      <c r="AC1499" s="147"/>
      <c r="AD1499" s="147"/>
      <c r="AE1499" s="147"/>
      <c r="AF1499" s="147"/>
      <c r="AG1499" s="147" t="s">
        <v>288</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3" x14ac:dyDescent="0.2">
      <c r="A1500" s="154"/>
      <c r="B1500" s="155"/>
      <c r="C1500" s="189" t="s">
        <v>2245</v>
      </c>
      <c r="D1500" s="160"/>
      <c r="E1500" s="161">
        <v>10.77</v>
      </c>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7"/>
      <c r="AA1500" s="147"/>
      <c r="AB1500" s="147"/>
      <c r="AC1500" s="147"/>
      <c r="AD1500" s="147"/>
      <c r="AE1500" s="147"/>
      <c r="AF1500" s="147"/>
      <c r="AG1500" s="147" t="s">
        <v>288</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3" x14ac:dyDescent="0.2">
      <c r="A1501" s="154"/>
      <c r="B1501" s="155"/>
      <c r="C1501" s="189" t="s">
        <v>2246</v>
      </c>
      <c r="D1501" s="160"/>
      <c r="E1501" s="161">
        <v>8.65</v>
      </c>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7"/>
      <c r="AA1501" s="147"/>
      <c r="AB1501" s="147"/>
      <c r="AC1501" s="147"/>
      <c r="AD1501" s="147"/>
      <c r="AE1501" s="147"/>
      <c r="AF1501" s="147"/>
      <c r="AG1501" s="147" t="s">
        <v>288</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3" x14ac:dyDescent="0.2">
      <c r="A1502" s="154"/>
      <c r="B1502" s="155"/>
      <c r="C1502" s="189" t="s">
        <v>2247</v>
      </c>
      <c r="D1502" s="160"/>
      <c r="E1502" s="161">
        <v>12.33</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7"/>
      <c r="AA1502" s="147"/>
      <c r="AB1502" s="147"/>
      <c r="AC1502" s="147"/>
      <c r="AD1502" s="147"/>
      <c r="AE1502" s="147"/>
      <c r="AF1502" s="147"/>
      <c r="AG1502" s="147" t="s">
        <v>288</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1" x14ac:dyDescent="0.2">
      <c r="A1503" s="172">
        <v>217</v>
      </c>
      <c r="B1503" s="173" t="s">
        <v>2248</v>
      </c>
      <c r="C1503" s="188" t="s">
        <v>2249</v>
      </c>
      <c r="D1503" s="174" t="s">
        <v>279</v>
      </c>
      <c r="E1503" s="175">
        <v>87.615750000000006</v>
      </c>
      <c r="F1503" s="176"/>
      <c r="G1503" s="177">
        <f>ROUND(E1503*F1503,2)</f>
        <v>0</v>
      </c>
      <c r="H1503" s="176"/>
      <c r="I1503" s="177">
        <f>ROUND(E1503*H1503,2)</f>
        <v>0</v>
      </c>
      <c r="J1503" s="176"/>
      <c r="K1503" s="177">
        <f>ROUND(E1503*J1503,2)</f>
        <v>0</v>
      </c>
      <c r="L1503" s="177">
        <v>21</v>
      </c>
      <c r="M1503" s="177">
        <f>G1503*(1+L1503/100)</f>
        <v>0</v>
      </c>
      <c r="N1503" s="175">
        <v>5.2999999999999998E-4</v>
      </c>
      <c r="O1503" s="175">
        <f>ROUND(E1503*N1503,2)</f>
        <v>0.05</v>
      </c>
      <c r="P1503" s="175">
        <v>0</v>
      </c>
      <c r="Q1503" s="175">
        <f>ROUND(E1503*P1503,2)</f>
        <v>0</v>
      </c>
      <c r="R1503" s="177" t="s">
        <v>2194</v>
      </c>
      <c r="S1503" s="177" t="s">
        <v>281</v>
      </c>
      <c r="T1503" s="178" t="s">
        <v>281</v>
      </c>
      <c r="U1503" s="158">
        <v>0.17</v>
      </c>
      <c r="V1503" s="158">
        <f>ROUND(E1503*U1503,2)</f>
        <v>14.89</v>
      </c>
      <c r="W1503" s="158"/>
      <c r="X1503" s="158" t="s">
        <v>282</v>
      </c>
      <c r="Y1503" s="158" t="s">
        <v>283</v>
      </c>
      <c r="Z1503" s="147"/>
      <c r="AA1503" s="147"/>
      <c r="AB1503" s="147"/>
      <c r="AC1503" s="147"/>
      <c r="AD1503" s="147"/>
      <c r="AE1503" s="147"/>
      <c r="AF1503" s="147"/>
      <c r="AG1503" s="147" t="s">
        <v>284</v>
      </c>
      <c r="AH1503" s="147"/>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2" x14ac:dyDescent="0.2">
      <c r="A1504" s="154"/>
      <c r="B1504" s="155"/>
      <c r="C1504" s="261" t="s">
        <v>2250</v>
      </c>
      <c r="D1504" s="262"/>
      <c r="E1504" s="262"/>
      <c r="F1504" s="262"/>
      <c r="G1504" s="262"/>
      <c r="H1504" s="158"/>
      <c r="I1504" s="158"/>
      <c r="J1504" s="158"/>
      <c r="K1504" s="158"/>
      <c r="L1504" s="158"/>
      <c r="M1504" s="158"/>
      <c r="N1504" s="157"/>
      <c r="O1504" s="157"/>
      <c r="P1504" s="157"/>
      <c r="Q1504" s="157"/>
      <c r="R1504" s="158"/>
      <c r="S1504" s="158"/>
      <c r="T1504" s="158"/>
      <c r="U1504" s="158"/>
      <c r="V1504" s="158"/>
      <c r="W1504" s="158"/>
      <c r="X1504" s="158"/>
      <c r="Y1504" s="158"/>
      <c r="Z1504" s="147"/>
      <c r="AA1504" s="147"/>
      <c r="AB1504" s="147"/>
      <c r="AC1504" s="147"/>
      <c r="AD1504" s="147"/>
      <c r="AE1504" s="147"/>
      <c r="AF1504" s="147"/>
      <c r="AG1504" s="147" t="s">
        <v>618</v>
      </c>
      <c r="AH1504" s="147"/>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2" x14ac:dyDescent="0.2">
      <c r="A1505" s="154"/>
      <c r="B1505" s="155"/>
      <c r="C1505" s="189" t="s">
        <v>2251</v>
      </c>
      <c r="D1505" s="160"/>
      <c r="E1505" s="161"/>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7"/>
      <c r="AA1505" s="147"/>
      <c r="AB1505" s="147"/>
      <c r="AC1505" s="147"/>
      <c r="AD1505" s="147"/>
      <c r="AE1505" s="147"/>
      <c r="AF1505" s="147"/>
      <c r="AG1505" s="147" t="s">
        <v>288</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3" x14ac:dyDescent="0.2">
      <c r="A1506" s="154"/>
      <c r="B1506" s="155"/>
      <c r="C1506" s="189" t="s">
        <v>2143</v>
      </c>
      <c r="D1506" s="160"/>
      <c r="E1506" s="161"/>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7"/>
      <c r="AA1506" s="147"/>
      <c r="AB1506" s="147"/>
      <c r="AC1506" s="147"/>
      <c r="AD1506" s="147"/>
      <c r="AE1506" s="147"/>
      <c r="AF1506" s="147"/>
      <c r="AG1506" s="147" t="s">
        <v>288</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ht="22.5" outlineLevel="3" x14ac:dyDescent="0.2">
      <c r="A1507" s="154"/>
      <c r="B1507" s="155"/>
      <c r="C1507" s="189" t="s">
        <v>2252</v>
      </c>
      <c r="D1507" s="160"/>
      <c r="E1507" s="161">
        <v>29.205249999999999</v>
      </c>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7"/>
      <c r="AA1507" s="147"/>
      <c r="AB1507" s="147"/>
      <c r="AC1507" s="147"/>
      <c r="AD1507" s="147"/>
      <c r="AE1507" s="147"/>
      <c r="AF1507" s="147"/>
      <c r="AG1507" s="147" t="s">
        <v>288</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ht="22.5" outlineLevel="3" x14ac:dyDescent="0.2">
      <c r="A1508" s="154"/>
      <c r="B1508" s="155"/>
      <c r="C1508" s="189" t="s">
        <v>2253</v>
      </c>
      <c r="D1508" s="160"/>
      <c r="E1508" s="161">
        <v>29.205249999999999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7"/>
      <c r="AA1508" s="147"/>
      <c r="AB1508" s="147"/>
      <c r="AC1508" s="147"/>
      <c r="AD1508" s="147"/>
      <c r="AE1508" s="147"/>
      <c r="AF1508" s="147"/>
      <c r="AG1508" s="147" t="s">
        <v>288</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ht="22.5" outlineLevel="3" x14ac:dyDescent="0.2">
      <c r="A1509" s="154"/>
      <c r="B1509" s="155"/>
      <c r="C1509" s="189" t="s">
        <v>2254</v>
      </c>
      <c r="D1509" s="160"/>
      <c r="E1509" s="161">
        <v>29.205249999999999</v>
      </c>
      <c r="F1509" s="158"/>
      <c r="G1509" s="158"/>
      <c r="H1509" s="158"/>
      <c r="I1509" s="158"/>
      <c r="J1509" s="158"/>
      <c r="K1509" s="158"/>
      <c r="L1509" s="158"/>
      <c r="M1509" s="158"/>
      <c r="N1509" s="157"/>
      <c r="O1509" s="157"/>
      <c r="P1509" s="157"/>
      <c r="Q1509" s="157"/>
      <c r="R1509" s="158"/>
      <c r="S1509" s="158"/>
      <c r="T1509" s="158"/>
      <c r="U1509" s="158"/>
      <c r="V1509" s="158"/>
      <c r="W1509" s="158"/>
      <c r="X1509" s="158"/>
      <c r="Y1509" s="158"/>
      <c r="Z1509" s="147"/>
      <c r="AA1509" s="147"/>
      <c r="AB1509" s="147"/>
      <c r="AC1509" s="147"/>
      <c r="AD1509" s="147"/>
      <c r="AE1509" s="147"/>
      <c r="AF1509" s="147"/>
      <c r="AG1509" s="147" t="s">
        <v>288</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ht="22.5" outlineLevel="1" x14ac:dyDescent="0.2">
      <c r="A1510" s="172">
        <v>218</v>
      </c>
      <c r="B1510" s="173" t="s">
        <v>2255</v>
      </c>
      <c r="C1510" s="188" t="s">
        <v>2256</v>
      </c>
      <c r="D1510" s="174" t="s">
        <v>279</v>
      </c>
      <c r="E1510" s="175">
        <v>29.205249999999999</v>
      </c>
      <c r="F1510" s="176"/>
      <c r="G1510" s="177">
        <f>ROUND(E1510*F1510,2)</f>
        <v>0</v>
      </c>
      <c r="H1510" s="176"/>
      <c r="I1510" s="177">
        <f>ROUND(E1510*H1510,2)</f>
        <v>0</v>
      </c>
      <c r="J1510" s="176"/>
      <c r="K1510" s="177">
        <f>ROUND(E1510*J1510,2)</f>
        <v>0</v>
      </c>
      <c r="L1510" s="177">
        <v>21</v>
      </c>
      <c r="M1510" s="177">
        <f>G1510*(1+L1510/100)</f>
        <v>0</v>
      </c>
      <c r="N1510" s="175">
        <v>2.5999999999999998E-4</v>
      </c>
      <c r="O1510" s="175">
        <f>ROUND(E1510*N1510,2)</f>
        <v>0.01</v>
      </c>
      <c r="P1510" s="175">
        <v>0</v>
      </c>
      <c r="Q1510" s="175">
        <f>ROUND(E1510*P1510,2)</f>
        <v>0</v>
      </c>
      <c r="R1510" s="177" t="s">
        <v>2194</v>
      </c>
      <c r="S1510" s="177" t="s">
        <v>281</v>
      </c>
      <c r="T1510" s="178" t="s">
        <v>281</v>
      </c>
      <c r="U1510" s="158">
        <v>0.15</v>
      </c>
      <c r="V1510" s="158">
        <f>ROUND(E1510*U1510,2)</f>
        <v>4.38</v>
      </c>
      <c r="W1510" s="158"/>
      <c r="X1510" s="158" t="s">
        <v>282</v>
      </c>
      <c r="Y1510" s="158" t="s">
        <v>283</v>
      </c>
      <c r="Z1510" s="147"/>
      <c r="AA1510" s="147"/>
      <c r="AB1510" s="147"/>
      <c r="AC1510" s="147"/>
      <c r="AD1510" s="147"/>
      <c r="AE1510" s="147"/>
      <c r="AF1510" s="147"/>
      <c r="AG1510" s="147" t="s">
        <v>284</v>
      </c>
      <c r="AH1510" s="147"/>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2" x14ac:dyDescent="0.2">
      <c r="A1511" s="154"/>
      <c r="B1511" s="155"/>
      <c r="C1511" s="189" t="s">
        <v>2257</v>
      </c>
      <c r="D1511" s="160"/>
      <c r="E1511" s="161"/>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7"/>
      <c r="AA1511" s="147"/>
      <c r="AB1511" s="147"/>
      <c r="AC1511" s="147"/>
      <c r="AD1511" s="147"/>
      <c r="AE1511" s="147"/>
      <c r="AF1511" s="147"/>
      <c r="AG1511" s="147" t="s">
        <v>288</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3" x14ac:dyDescent="0.2">
      <c r="A1512" s="154"/>
      <c r="B1512" s="155"/>
      <c r="C1512" s="189" t="s">
        <v>1217</v>
      </c>
      <c r="D1512" s="160"/>
      <c r="E1512" s="161"/>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7"/>
      <c r="AA1512" s="147"/>
      <c r="AB1512" s="147"/>
      <c r="AC1512" s="147"/>
      <c r="AD1512" s="147"/>
      <c r="AE1512" s="147"/>
      <c r="AF1512" s="147"/>
      <c r="AG1512" s="147" t="s">
        <v>288</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3" x14ac:dyDescent="0.2">
      <c r="A1513" s="154"/>
      <c r="B1513" s="155"/>
      <c r="C1513" s="189" t="s">
        <v>2258</v>
      </c>
      <c r="D1513" s="160"/>
      <c r="E1513" s="161">
        <v>29.205249999999999</v>
      </c>
      <c r="F1513" s="158"/>
      <c r="G1513" s="158"/>
      <c r="H1513" s="158"/>
      <c r="I1513" s="158"/>
      <c r="J1513" s="158"/>
      <c r="K1513" s="158"/>
      <c r="L1513" s="158"/>
      <c r="M1513" s="158"/>
      <c r="N1513" s="157"/>
      <c r="O1513" s="157"/>
      <c r="P1513" s="157"/>
      <c r="Q1513" s="157"/>
      <c r="R1513" s="158"/>
      <c r="S1513" s="158"/>
      <c r="T1513" s="158"/>
      <c r="U1513" s="158"/>
      <c r="V1513" s="158"/>
      <c r="W1513" s="158"/>
      <c r="X1513" s="158"/>
      <c r="Y1513" s="158"/>
      <c r="Z1513" s="147"/>
      <c r="AA1513" s="147"/>
      <c r="AB1513" s="147"/>
      <c r="AC1513" s="147"/>
      <c r="AD1513" s="147"/>
      <c r="AE1513" s="147"/>
      <c r="AF1513" s="147"/>
      <c r="AG1513" s="147" t="s">
        <v>288</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ht="22.5" outlineLevel="1" x14ac:dyDescent="0.2">
      <c r="A1514" s="172">
        <v>219</v>
      </c>
      <c r="B1514" s="173" t="s">
        <v>2259</v>
      </c>
      <c r="C1514" s="188" t="s">
        <v>2260</v>
      </c>
      <c r="D1514" s="174" t="s">
        <v>279</v>
      </c>
      <c r="E1514" s="175">
        <v>8.9774999999999991</v>
      </c>
      <c r="F1514" s="176"/>
      <c r="G1514" s="177">
        <f>ROUND(E1514*F1514,2)</f>
        <v>0</v>
      </c>
      <c r="H1514" s="176"/>
      <c r="I1514" s="177">
        <f>ROUND(E1514*H1514,2)</f>
        <v>0</v>
      </c>
      <c r="J1514" s="176"/>
      <c r="K1514" s="177">
        <f>ROUND(E1514*J1514,2)</f>
        <v>0</v>
      </c>
      <c r="L1514" s="177">
        <v>21</v>
      </c>
      <c r="M1514" s="177">
        <f>G1514*(1+L1514/100)</f>
        <v>0</v>
      </c>
      <c r="N1514" s="175">
        <v>0</v>
      </c>
      <c r="O1514" s="175">
        <f>ROUND(E1514*N1514,2)</f>
        <v>0</v>
      </c>
      <c r="P1514" s="175">
        <v>0</v>
      </c>
      <c r="Q1514" s="175">
        <f>ROUND(E1514*P1514,2)</f>
        <v>0</v>
      </c>
      <c r="R1514" s="177" t="s">
        <v>2194</v>
      </c>
      <c r="S1514" s="177" t="s">
        <v>281</v>
      </c>
      <c r="T1514" s="178" t="s">
        <v>281</v>
      </c>
      <c r="U1514" s="158">
        <v>0.2</v>
      </c>
      <c r="V1514" s="158">
        <f>ROUND(E1514*U1514,2)</f>
        <v>1.8</v>
      </c>
      <c r="W1514" s="158"/>
      <c r="X1514" s="158" t="s">
        <v>282</v>
      </c>
      <c r="Y1514" s="158" t="s">
        <v>283</v>
      </c>
      <c r="Z1514" s="147"/>
      <c r="AA1514" s="147"/>
      <c r="AB1514" s="147"/>
      <c r="AC1514" s="147"/>
      <c r="AD1514" s="147"/>
      <c r="AE1514" s="147"/>
      <c r="AF1514" s="147"/>
      <c r="AG1514" s="147" t="s">
        <v>284</v>
      </c>
      <c r="AH1514" s="147"/>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2" x14ac:dyDescent="0.2">
      <c r="A1515" s="154"/>
      <c r="B1515" s="155"/>
      <c r="C1515" s="259" t="s">
        <v>2261</v>
      </c>
      <c r="D1515" s="260"/>
      <c r="E1515" s="260"/>
      <c r="F1515" s="260"/>
      <c r="G1515" s="260"/>
      <c r="H1515" s="158"/>
      <c r="I1515" s="158"/>
      <c r="J1515" s="158"/>
      <c r="K1515" s="158"/>
      <c r="L1515" s="158"/>
      <c r="M1515" s="158"/>
      <c r="N1515" s="157"/>
      <c r="O1515" s="157"/>
      <c r="P1515" s="157"/>
      <c r="Q1515" s="157"/>
      <c r="R1515" s="158"/>
      <c r="S1515" s="158"/>
      <c r="T1515" s="158"/>
      <c r="U1515" s="158"/>
      <c r="V1515" s="158"/>
      <c r="W1515" s="158"/>
      <c r="X1515" s="158"/>
      <c r="Y1515" s="158"/>
      <c r="Z1515" s="147"/>
      <c r="AA1515" s="147"/>
      <c r="AB1515" s="147"/>
      <c r="AC1515" s="147"/>
      <c r="AD1515" s="147"/>
      <c r="AE1515" s="147"/>
      <c r="AF1515" s="147"/>
      <c r="AG1515" s="147" t="s">
        <v>286</v>
      </c>
      <c r="AH1515" s="147"/>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2" x14ac:dyDescent="0.2">
      <c r="A1516" s="154"/>
      <c r="B1516" s="155"/>
      <c r="C1516" s="189" t="s">
        <v>2262</v>
      </c>
      <c r="D1516" s="160"/>
      <c r="E1516" s="161"/>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7"/>
      <c r="AA1516" s="147"/>
      <c r="AB1516" s="147"/>
      <c r="AC1516" s="147"/>
      <c r="AD1516" s="147"/>
      <c r="AE1516" s="147"/>
      <c r="AF1516" s="147"/>
      <c r="AG1516" s="147" t="s">
        <v>288</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3" x14ac:dyDescent="0.2">
      <c r="A1517" s="154"/>
      <c r="B1517" s="155"/>
      <c r="C1517" s="189" t="s">
        <v>2182</v>
      </c>
      <c r="D1517" s="160"/>
      <c r="E1517" s="161"/>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7"/>
      <c r="AA1517" s="147"/>
      <c r="AB1517" s="147"/>
      <c r="AC1517" s="147"/>
      <c r="AD1517" s="147"/>
      <c r="AE1517" s="147"/>
      <c r="AF1517" s="147"/>
      <c r="AG1517" s="147" t="s">
        <v>288</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3" x14ac:dyDescent="0.2">
      <c r="A1518" s="154"/>
      <c r="B1518" s="155"/>
      <c r="C1518" s="189" t="s">
        <v>2178</v>
      </c>
      <c r="D1518" s="160"/>
      <c r="E1518" s="161">
        <v>8.9774999999999991</v>
      </c>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7"/>
      <c r="AA1518" s="147"/>
      <c r="AB1518" s="147"/>
      <c r="AC1518" s="147"/>
      <c r="AD1518" s="147"/>
      <c r="AE1518" s="147"/>
      <c r="AF1518" s="147"/>
      <c r="AG1518" s="147" t="s">
        <v>288</v>
      </c>
      <c r="AH1518" s="147">
        <v>5</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ht="22.5" outlineLevel="1" x14ac:dyDescent="0.2">
      <c r="A1519" s="172">
        <v>220</v>
      </c>
      <c r="B1519" s="173" t="s">
        <v>2263</v>
      </c>
      <c r="C1519" s="188" t="s">
        <v>2264</v>
      </c>
      <c r="D1519" s="174" t="s">
        <v>279</v>
      </c>
      <c r="E1519" s="175">
        <v>246.13</v>
      </c>
      <c r="F1519" s="176"/>
      <c r="G1519" s="177">
        <f>ROUND(E1519*F1519,2)</f>
        <v>0</v>
      </c>
      <c r="H1519" s="176"/>
      <c r="I1519" s="177">
        <f>ROUND(E1519*H1519,2)</f>
        <v>0</v>
      </c>
      <c r="J1519" s="176"/>
      <c r="K1519" s="177">
        <f>ROUND(E1519*J1519,2)</f>
        <v>0</v>
      </c>
      <c r="L1519" s="177">
        <v>21</v>
      </c>
      <c r="M1519" s="177">
        <f>G1519*(1+L1519/100)</f>
        <v>0</v>
      </c>
      <c r="N1519" s="175">
        <v>0</v>
      </c>
      <c r="O1519" s="175">
        <f>ROUND(E1519*N1519,2)</f>
        <v>0</v>
      </c>
      <c r="P1519" s="175">
        <v>0</v>
      </c>
      <c r="Q1519" s="175">
        <f>ROUND(E1519*P1519,2)</f>
        <v>0</v>
      </c>
      <c r="R1519" s="177" t="s">
        <v>2194</v>
      </c>
      <c r="S1519" s="177" t="s">
        <v>281</v>
      </c>
      <c r="T1519" s="178" t="s">
        <v>281</v>
      </c>
      <c r="U1519" s="158">
        <v>7.0000000000000007E-2</v>
      </c>
      <c r="V1519" s="158">
        <f>ROUND(E1519*U1519,2)</f>
        <v>17.23</v>
      </c>
      <c r="W1519" s="158"/>
      <c r="X1519" s="158" t="s">
        <v>282</v>
      </c>
      <c r="Y1519" s="158" t="s">
        <v>283</v>
      </c>
      <c r="Z1519" s="147"/>
      <c r="AA1519" s="147"/>
      <c r="AB1519" s="147"/>
      <c r="AC1519" s="147"/>
      <c r="AD1519" s="147"/>
      <c r="AE1519" s="147"/>
      <c r="AF1519" s="147"/>
      <c r="AG1519" s="147" t="s">
        <v>284</v>
      </c>
      <c r="AH1519" s="147"/>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2" x14ac:dyDescent="0.2">
      <c r="A1520" s="154"/>
      <c r="B1520" s="155"/>
      <c r="C1520" s="189" t="s">
        <v>2265</v>
      </c>
      <c r="D1520" s="160"/>
      <c r="E1520" s="161"/>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7"/>
      <c r="AA1520" s="147"/>
      <c r="AB1520" s="147"/>
      <c r="AC1520" s="147"/>
      <c r="AD1520" s="147"/>
      <c r="AE1520" s="147"/>
      <c r="AF1520" s="147"/>
      <c r="AG1520" s="147" t="s">
        <v>288</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3" x14ac:dyDescent="0.2">
      <c r="A1521" s="154"/>
      <c r="B1521" s="155"/>
      <c r="C1521" s="189" t="s">
        <v>2143</v>
      </c>
      <c r="D1521" s="160"/>
      <c r="E1521" s="161"/>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7"/>
      <c r="AA1521" s="147"/>
      <c r="AB1521" s="147"/>
      <c r="AC1521" s="147"/>
      <c r="AD1521" s="147"/>
      <c r="AE1521" s="147"/>
      <c r="AF1521" s="147"/>
      <c r="AG1521" s="147" t="s">
        <v>288</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3" x14ac:dyDescent="0.2">
      <c r="A1522" s="154"/>
      <c r="B1522" s="155"/>
      <c r="C1522" s="189" t="s">
        <v>2144</v>
      </c>
      <c r="D1522" s="160"/>
      <c r="E1522" s="161">
        <v>246.13</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7"/>
      <c r="AA1522" s="147"/>
      <c r="AB1522" s="147"/>
      <c r="AC1522" s="147"/>
      <c r="AD1522" s="147"/>
      <c r="AE1522" s="147"/>
      <c r="AF1522" s="147"/>
      <c r="AG1522" s="147" t="s">
        <v>288</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ht="33.75" outlineLevel="1" x14ac:dyDescent="0.2">
      <c r="A1523" s="172">
        <v>221</v>
      </c>
      <c r="B1523" s="173" t="s">
        <v>2266</v>
      </c>
      <c r="C1523" s="188" t="s">
        <v>2267</v>
      </c>
      <c r="D1523" s="174" t="s">
        <v>279</v>
      </c>
      <c r="E1523" s="175">
        <v>9.8752499999999994</v>
      </c>
      <c r="F1523" s="176"/>
      <c r="G1523" s="177">
        <f>ROUND(E1523*F1523,2)</f>
        <v>0</v>
      </c>
      <c r="H1523" s="176"/>
      <c r="I1523" s="177">
        <f>ROUND(E1523*H1523,2)</f>
        <v>0</v>
      </c>
      <c r="J1523" s="176"/>
      <c r="K1523" s="177">
        <f>ROUND(E1523*J1523,2)</f>
        <v>0</v>
      </c>
      <c r="L1523" s="177">
        <v>21</v>
      </c>
      <c r="M1523" s="177">
        <f>G1523*(1+L1523/100)</f>
        <v>0</v>
      </c>
      <c r="N1523" s="175">
        <v>6.0000000000000001E-3</v>
      </c>
      <c r="O1523" s="175">
        <f>ROUND(E1523*N1523,2)</f>
        <v>0.06</v>
      </c>
      <c r="P1523" s="175">
        <v>0</v>
      </c>
      <c r="Q1523" s="175">
        <f>ROUND(E1523*P1523,2)</f>
        <v>0</v>
      </c>
      <c r="R1523" s="177" t="s">
        <v>1203</v>
      </c>
      <c r="S1523" s="177" t="s">
        <v>281</v>
      </c>
      <c r="T1523" s="178" t="s">
        <v>281</v>
      </c>
      <c r="U1523" s="158">
        <v>0</v>
      </c>
      <c r="V1523" s="158">
        <f>ROUND(E1523*U1523,2)</f>
        <v>0</v>
      </c>
      <c r="W1523" s="158"/>
      <c r="X1523" s="158" t="s">
        <v>1204</v>
      </c>
      <c r="Y1523" s="158" t="s">
        <v>283</v>
      </c>
      <c r="Z1523" s="147"/>
      <c r="AA1523" s="147"/>
      <c r="AB1523" s="147"/>
      <c r="AC1523" s="147"/>
      <c r="AD1523" s="147"/>
      <c r="AE1523" s="147"/>
      <c r="AF1523" s="147"/>
      <c r="AG1523" s="147" t="s">
        <v>1205</v>
      </c>
      <c r="AH1523" s="147"/>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ht="22.5" outlineLevel="2" x14ac:dyDescent="0.2">
      <c r="A1524" s="154"/>
      <c r="B1524" s="155"/>
      <c r="C1524" s="189" t="s">
        <v>2268</v>
      </c>
      <c r="D1524" s="160"/>
      <c r="E1524" s="161"/>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7"/>
      <c r="AA1524" s="147"/>
      <c r="AB1524" s="147"/>
      <c r="AC1524" s="147"/>
      <c r="AD1524" s="147"/>
      <c r="AE1524" s="147"/>
      <c r="AF1524" s="147"/>
      <c r="AG1524" s="147" t="s">
        <v>288</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3" x14ac:dyDescent="0.2">
      <c r="A1525" s="154"/>
      <c r="B1525" s="155"/>
      <c r="C1525" s="189" t="s">
        <v>2269</v>
      </c>
      <c r="D1525" s="160"/>
      <c r="E1525" s="161">
        <v>8.9774999999999991</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7"/>
      <c r="AA1525" s="147"/>
      <c r="AB1525" s="147"/>
      <c r="AC1525" s="147"/>
      <c r="AD1525" s="147"/>
      <c r="AE1525" s="147"/>
      <c r="AF1525" s="147"/>
      <c r="AG1525" s="147" t="s">
        <v>288</v>
      </c>
      <c r="AH1525" s="147">
        <v>5</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3" x14ac:dyDescent="0.2">
      <c r="A1526" s="154"/>
      <c r="B1526" s="155"/>
      <c r="C1526" s="198" t="s">
        <v>1856</v>
      </c>
      <c r="D1526" s="195"/>
      <c r="E1526" s="196">
        <v>0.89775000000000005</v>
      </c>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7"/>
      <c r="AA1526" s="147"/>
      <c r="AB1526" s="147"/>
      <c r="AC1526" s="147"/>
      <c r="AD1526" s="147"/>
      <c r="AE1526" s="147"/>
      <c r="AF1526" s="147"/>
      <c r="AG1526" s="147" t="s">
        <v>288</v>
      </c>
      <c r="AH1526" s="147">
        <v>4</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ht="33.75" outlineLevel="1" x14ac:dyDescent="0.2">
      <c r="A1527" s="172">
        <v>222</v>
      </c>
      <c r="B1527" s="173" t="s">
        <v>2270</v>
      </c>
      <c r="C1527" s="188" t="s">
        <v>2271</v>
      </c>
      <c r="D1527" s="174" t="s">
        <v>279</v>
      </c>
      <c r="E1527" s="175">
        <v>398.13400000000001</v>
      </c>
      <c r="F1527" s="176"/>
      <c r="G1527" s="177">
        <f>ROUND(E1527*F1527,2)</f>
        <v>0</v>
      </c>
      <c r="H1527" s="176"/>
      <c r="I1527" s="177">
        <f>ROUND(E1527*H1527,2)</f>
        <v>0</v>
      </c>
      <c r="J1527" s="176"/>
      <c r="K1527" s="177">
        <f>ROUND(E1527*J1527,2)</f>
        <v>0</v>
      </c>
      <c r="L1527" s="177">
        <v>21</v>
      </c>
      <c r="M1527" s="177">
        <f>G1527*(1+L1527/100)</f>
        <v>0</v>
      </c>
      <c r="N1527" s="175">
        <v>1.5E-3</v>
      </c>
      <c r="O1527" s="175">
        <f>ROUND(E1527*N1527,2)</f>
        <v>0.6</v>
      </c>
      <c r="P1527" s="175">
        <v>0</v>
      </c>
      <c r="Q1527" s="175">
        <f>ROUND(E1527*P1527,2)</f>
        <v>0</v>
      </c>
      <c r="R1527" s="177" t="s">
        <v>1203</v>
      </c>
      <c r="S1527" s="177" t="s">
        <v>281</v>
      </c>
      <c r="T1527" s="178" t="s">
        <v>281</v>
      </c>
      <c r="U1527" s="158">
        <v>0</v>
      </c>
      <c r="V1527" s="158">
        <f>ROUND(E1527*U1527,2)</f>
        <v>0</v>
      </c>
      <c r="W1527" s="158"/>
      <c r="X1527" s="158" t="s">
        <v>1204</v>
      </c>
      <c r="Y1527" s="158" t="s">
        <v>283</v>
      </c>
      <c r="Z1527" s="147"/>
      <c r="AA1527" s="147"/>
      <c r="AB1527" s="147"/>
      <c r="AC1527" s="147"/>
      <c r="AD1527" s="147"/>
      <c r="AE1527" s="147"/>
      <c r="AF1527" s="147"/>
      <c r="AG1527" s="147" t="s">
        <v>1205</v>
      </c>
      <c r="AH1527" s="147"/>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2" x14ac:dyDescent="0.2">
      <c r="A1528" s="154"/>
      <c r="B1528" s="155"/>
      <c r="C1528" s="261" t="s">
        <v>1498</v>
      </c>
      <c r="D1528" s="262"/>
      <c r="E1528" s="262"/>
      <c r="F1528" s="262"/>
      <c r="G1528" s="262"/>
      <c r="H1528" s="158"/>
      <c r="I1528" s="158"/>
      <c r="J1528" s="158"/>
      <c r="K1528" s="158"/>
      <c r="L1528" s="158"/>
      <c r="M1528" s="158"/>
      <c r="N1528" s="157"/>
      <c r="O1528" s="157"/>
      <c r="P1528" s="157"/>
      <c r="Q1528" s="157"/>
      <c r="R1528" s="158"/>
      <c r="S1528" s="158"/>
      <c r="T1528" s="158"/>
      <c r="U1528" s="158"/>
      <c r="V1528" s="158"/>
      <c r="W1528" s="158"/>
      <c r="X1528" s="158"/>
      <c r="Y1528" s="158"/>
      <c r="Z1528" s="147"/>
      <c r="AA1528" s="147"/>
      <c r="AB1528" s="147"/>
      <c r="AC1528" s="147"/>
      <c r="AD1528" s="147"/>
      <c r="AE1528" s="147"/>
      <c r="AF1528" s="147"/>
      <c r="AG1528" s="147" t="s">
        <v>618</v>
      </c>
      <c r="AH1528" s="147"/>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ht="22.5" outlineLevel="3" x14ac:dyDescent="0.2">
      <c r="A1529" s="154"/>
      <c r="B1529" s="155"/>
      <c r="C1529" s="257" t="s">
        <v>2272</v>
      </c>
      <c r="D1529" s="258"/>
      <c r="E1529" s="258"/>
      <c r="F1529" s="258"/>
      <c r="G1529" s="258"/>
      <c r="H1529" s="158"/>
      <c r="I1529" s="158"/>
      <c r="J1529" s="158"/>
      <c r="K1529" s="158"/>
      <c r="L1529" s="158"/>
      <c r="M1529" s="158"/>
      <c r="N1529" s="157"/>
      <c r="O1529" s="157"/>
      <c r="P1529" s="157"/>
      <c r="Q1529" s="157"/>
      <c r="R1529" s="158"/>
      <c r="S1529" s="158"/>
      <c r="T1529" s="158"/>
      <c r="U1529" s="158"/>
      <c r="V1529" s="158"/>
      <c r="W1529" s="158"/>
      <c r="X1529" s="158"/>
      <c r="Y1529" s="158"/>
      <c r="Z1529" s="147"/>
      <c r="AA1529" s="147"/>
      <c r="AB1529" s="147"/>
      <c r="AC1529" s="147"/>
      <c r="AD1529" s="147"/>
      <c r="AE1529" s="147"/>
      <c r="AF1529" s="147"/>
      <c r="AG1529" s="147" t="s">
        <v>618</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79" t="str">
        <f>C1529</f>
        <v>Tepelná izolace, desky z tuhé pěny na bázi polyisokyanurátu (PIR); ?= 0,022 W.m-1.K-1; 32 kg/m3; 150 kPa; kladeno ve 2 vrstvách tl. 50+50 mm; celkem tl. 100 mm</v>
      </c>
      <c r="BB1529" s="147"/>
      <c r="BC1529" s="147"/>
      <c r="BD1529" s="147"/>
      <c r="BE1529" s="147"/>
      <c r="BF1529" s="147"/>
      <c r="BG1529" s="147"/>
      <c r="BH1529" s="147"/>
    </row>
    <row r="1530" spans="1:60" outlineLevel="2" x14ac:dyDescent="0.2">
      <c r="A1530" s="154"/>
      <c r="B1530" s="155"/>
      <c r="C1530" s="189" t="s">
        <v>2273</v>
      </c>
      <c r="D1530" s="160"/>
      <c r="E1530" s="161"/>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7"/>
      <c r="AA1530" s="147"/>
      <c r="AB1530" s="147"/>
      <c r="AC1530" s="147"/>
      <c r="AD1530" s="147"/>
      <c r="AE1530" s="147"/>
      <c r="AF1530" s="147"/>
      <c r="AG1530" s="147" t="s">
        <v>288</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3" x14ac:dyDescent="0.2">
      <c r="A1531" s="154"/>
      <c r="B1531" s="155"/>
      <c r="C1531" s="189" t="s">
        <v>1912</v>
      </c>
      <c r="D1531" s="160"/>
      <c r="E1531" s="161"/>
      <c r="F1531" s="158"/>
      <c r="G1531" s="158"/>
      <c r="H1531" s="158"/>
      <c r="I1531" s="158"/>
      <c r="J1531" s="158"/>
      <c r="K1531" s="158"/>
      <c r="L1531" s="158"/>
      <c r="M1531" s="158"/>
      <c r="N1531" s="157"/>
      <c r="O1531" s="157"/>
      <c r="P1531" s="157"/>
      <c r="Q1531" s="157"/>
      <c r="R1531" s="158"/>
      <c r="S1531" s="158"/>
      <c r="T1531" s="158"/>
      <c r="U1531" s="158"/>
      <c r="V1531" s="158"/>
      <c r="W1531" s="158"/>
      <c r="X1531" s="158"/>
      <c r="Y1531" s="158"/>
      <c r="Z1531" s="147"/>
      <c r="AA1531" s="147"/>
      <c r="AB1531" s="147"/>
      <c r="AC1531" s="147"/>
      <c r="AD1531" s="147"/>
      <c r="AE1531" s="147"/>
      <c r="AF1531" s="147"/>
      <c r="AG1531" s="147" t="s">
        <v>288</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3" x14ac:dyDescent="0.2">
      <c r="A1532" s="154"/>
      <c r="B1532" s="155"/>
      <c r="C1532" s="189" t="s">
        <v>1876</v>
      </c>
      <c r="D1532" s="160"/>
      <c r="E1532" s="161"/>
      <c r="F1532" s="158"/>
      <c r="G1532" s="158"/>
      <c r="H1532" s="158"/>
      <c r="I1532" s="158"/>
      <c r="J1532" s="158"/>
      <c r="K1532" s="158"/>
      <c r="L1532" s="158"/>
      <c r="M1532" s="158"/>
      <c r="N1532" s="157"/>
      <c r="O1532" s="157"/>
      <c r="P1532" s="157"/>
      <c r="Q1532" s="157"/>
      <c r="R1532" s="158"/>
      <c r="S1532" s="158"/>
      <c r="T1532" s="158"/>
      <c r="U1532" s="158"/>
      <c r="V1532" s="158"/>
      <c r="W1532" s="158"/>
      <c r="X1532" s="158"/>
      <c r="Y1532" s="158"/>
      <c r="Z1532" s="147"/>
      <c r="AA1532" s="147"/>
      <c r="AB1532" s="147"/>
      <c r="AC1532" s="147"/>
      <c r="AD1532" s="147"/>
      <c r="AE1532" s="147"/>
      <c r="AF1532" s="147"/>
      <c r="AG1532" s="147" t="s">
        <v>288</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3" x14ac:dyDescent="0.2">
      <c r="A1533" s="154"/>
      <c r="B1533" s="155"/>
      <c r="C1533" s="189" t="s">
        <v>2274</v>
      </c>
      <c r="D1533" s="160"/>
      <c r="E1533" s="161">
        <v>361.94</v>
      </c>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7"/>
      <c r="AA1533" s="147"/>
      <c r="AB1533" s="147"/>
      <c r="AC1533" s="147"/>
      <c r="AD1533" s="147"/>
      <c r="AE1533" s="147"/>
      <c r="AF1533" s="147"/>
      <c r="AG1533" s="147" t="s">
        <v>288</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3" x14ac:dyDescent="0.2">
      <c r="A1534" s="154"/>
      <c r="B1534" s="155"/>
      <c r="C1534" s="198" t="s">
        <v>1856</v>
      </c>
      <c r="D1534" s="195"/>
      <c r="E1534" s="196">
        <v>36.194000000000003</v>
      </c>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7"/>
      <c r="AA1534" s="147"/>
      <c r="AB1534" s="147"/>
      <c r="AC1534" s="147"/>
      <c r="AD1534" s="147"/>
      <c r="AE1534" s="147"/>
      <c r="AF1534" s="147"/>
      <c r="AG1534" s="147" t="s">
        <v>288</v>
      </c>
      <c r="AH1534" s="147">
        <v>4</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ht="22.5" outlineLevel="1" x14ac:dyDescent="0.2">
      <c r="A1535" s="172">
        <v>223</v>
      </c>
      <c r="B1535" s="173" t="s">
        <v>2275</v>
      </c>
      <c r="C1535" s="188" t="s">
        <v>2276</v>
      </c>
      <c r="D1535" s="174" t="s">
        <v>418</v>
      </c>
      <c r="E1535" s="175">
        <v>19.930050000000001</v>
      </c>
      <c r="F1535" s="176"/>
      <c r="G1535" s="177">
        <f>ROUND(E1535*F1535,2)</f>
        <v>0</v>
      </c>
      <c r="H1535" s="176"/>
      <c r="I1535" s="177">
        <f>ROUND(E1535*H1535,2)</f>
        <v>0</v>
      </c>
      <c r="J1535" s="176"/>
      <c r="K1535" s="177">
        <f>ROUND(E1535*J1535,2)</f>
        <v>0</v>
      </c>
      <c r="L1535" s="177">
        <v>21</v>
      </c>
      <c r="M1535" s="177">
        <f>G1535*(1+L1535/100)</f>
        <v>0</v>
      </c>
      <c r="N1535" s="175">
        <v>9.0000000000000006E-5</v>
      </c>
      <c r="O1535" s="175">
        <f>ROUND(E1535*N1535,2)</f>
        <v>0</v>
      </c>
      <c r="P1535" s="175">
        <v>0</v>
      </c>
      <c r="Q1535" s="175">
        <f>ROUND(E1535*P1535,2)</f>
        <v>0</v>
      </c>
      <c r="R1535" s="177" t="s">
        <v>1203</v>
      </c>
      <c r="S1535" s="177" t="s">
        <v>281</v>
      </c>
      <c r="T1535" s="178" t="s">
        <v>281</v>
      </c>
      <c r="U1535" s="158">
        <v>0</v>
      </c>
      <c r="V1535" s="158">
        <f>ROUND(E1535*U1535,2)</f>
        <v>0</v>
      </c>
      <c r="W1535" s="158"/>
      <c r="X1535" s="158" t="s">
        <v>1204</v>
      </c>
      <c r="Y1535" s="158" t="s">
        <v>283</v>
      </c>
      <c r="Z1535" s="147"/>
      <c r="AA1535" s="147"/>
      <c r="AB1535" s="147"/>
      <c r="AC1535" s="147"/>
      <c r="AD1535" s="147"/>
      <c r="AE1535" s="147"/>
      <c r="AF1535" s="147"/>
      <c r="AG1535" s="147" t="s">
        <v>1205</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ht="22.5" outlineLevel="2" x14ac:dyDescent="0.2">
      <c r="A1536" s="154"/>
      <c r="B1536" s="155"/>
      <c r="C1536" s="189" t="s">
        <v>2268</v>
      </c>
      <c r="D1536" s="160"/>
      <c r="E1536" s="161"/>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7"/>
      <c r="AA1536" s="147"/>
      <c r="AB1536" s="147"/>
      <c r="AC1536" s="147"/>
      <c r="AD1536" s="147"/>
      <c r="AE1536" s="147"/>
      <c r="AF1536" s="147"/>
      <c r="AG1536" s="147" t="s">
        <v>288</v>
      </c>
      <c r="AH1536" s="147">
        <v>0</v>
      </c>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3" x14ac:dyDescent="0.2">
      <c r="A1537" s="154"/>
      <c r="B1537" s="155"/>
      <c r="C1537" s="189" t="s">
        <v>2277</v>
      </c>
      <c r="D1537" s="160"/>
      <c r="E1537" s="161">
        <v>19.930050000000001</v>
      </c>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7"/>
      <c r="AA1537" s="147"/>
      <c r="AB1537" s="147"/>
      <c r="AC1537" s="147"/>
      <c r="AD1537" s="147"/>
      <c r="AE1537" s="147"/>
      <c r="AF1537" s="147"/>
      <c r="AG1537" s="147" t="s">
        <v>288</v>
      </c>
      <c r="AH1537" s="147">
        <v>5</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1" x14ac:dyDescent="0.2">
      <c r="A1538" s="172">
        <v>224</v>
      </c>
      <c r="B1538" s="173" t="s">
        <v>2278</v>
      </c>
      <c r="C1538" s="188" t="s">
        <v>2279</v>
      </c>
      <c r="D1538" s="174" t="s">
        <v>366</v>
      </c>
      <c r="E1538" s="175">
        <v>9.8752499999999994</v>
      </c>
      <c r="F1538" s="176"/>
      <c r="G1538" s="177">
        <f>ROUND(E1538*F1538,2)</f>
        <v>0</v>
      </c>
      <c r="H1538" s="176"/>
      <c r="I1538" s="177">
        <f>ROUND(E1538*H1538,2)</f>
        <v>0</v>
      </c>
      <c r="J1538" s="176"/>
      <c r="K1538" s="177">
        <f>ROUND(E1538*J1538,2)</f>
        <v>0</v>
      </c>
      <c r="L1538" s="177">
        <v>21</v>
      </c>
      <c r="M1538" s="177">
        <f>G1538*(1+L1538/100)</f>
        <v>0</v>
      </c>
      <c r="N1538" s="175">
        <v>1.0000000000000001E-5</v>
      </c>
      <c r="O1538" s="175">
        <f>ROUND(E1538*N1538,2)</f>
        <v>0</v>
      </c>
      <c r="P1538" s="175">
        <v>0</v>
      </c>
      <c r="Q1538" s="175">
        <f>ROUND(E1538*P1538,2)</f>
        <v>0</v>
      </c>
      <c r="R1538" s="177" t="s">
        <v>1203</v>
      </c>
      <c r="S1538" s="177" t="s">
        <v>281</v>
      </c>
      <c r="T1538" s="178" t="s">
        <v>281</v>
      </c>
      <c r="U1538" s="158">
        <v>0</v>
      </c>
      <c r="V1538" s="158">
        <f>ROUND(E1538*U1538,2)</f>
        <v>0</v>
      </c>
      <c r="W1538" s="158"/>
      <c r="X1538" s="158" t="s">
        <v>1204</v>
      </c>
      <c r="Y1538" s="158" t="s">
        <v>283</v>
      </c>
      <c r="Z1538" s="147"/>
      <c r="AA1538" s="147"/>
      <c r="AB1538" s="147"/>
      <c r="AC1538" s="147"/>
      <c r="AD1538" s="147"/>
      <c r="AE1538" s="147"/>
      <c r="AF1538" s="147"/>
      <c r="AG1538" s="147" t="s">
        <v>1205</v>
      </c>
      <c r="AH1538" s="147"/>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ht="22.5" outlineLevel="2" x14ac:dyDescent="0.2">
      <c r="A1539" s="154"/>
      <c r="B1539" s="155"/>
      <c r="C1539" s="189" t="s">
        <v>2268</v>
      </c>
      <c r="D1539" s="160"/>
      <c r="E1539" s="161"/>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7"/>
      <c r="AA1539" s="147"/>
      <c r="AB1539" s="147"/>
      <c r="AC1539" s="147"/>
      <c r="AD1539" s="147"/>
      <c r="AE1539" s="147"/>
      <c r="AF1539" s="147"/>
      <c r="AG1539" s="147" t="s">
        <v>288</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3" x14ac:dyDescent="0.2">
      <c r="A1540" s="154"/>
      <c r="B1540" s="155"/>
      <c r="C1540" s="189" t="s">
        <v>2280</v>
      </c>
      <c r="D1540" s="160"/>
      <c r="E1540" s="161">
        <v>9.8752499999999994</v>
      </c>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7"/>
      <c r="AA1540" s="147"/>
      <c r="AB1540" s="147"/>
      <c r="AC1540" s="147"/>
      <c r="AD1540" s="147"/>
      <c r="AE1540" s="147"/>
      <c r="AF1540" s="147"/>
      <c r="AG1540" s="147" t="s">
        <v>288</v>
      </c>
      <c r="AH1540" s="147">
        <v>5</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ht="22.5" outlineLevel="1" x14ac:dyDescent="0.2">
      <c r="A1541" s="172">
        <v>225</v>
      </c>
      <c r="B1541" s="173" t="s">
        <v>2281</v>
      </c>
      <c r="C1541" s="188" t="s">
        <v>2282</v>
      </c>
      <c r="D1541" s="174" t="s">
        <v>279</v>
      </c>
      <c r="E1541" s="175">
        <v>23.111000000000001</v>
      </c>
      <c r="F1541" s="176"/>
      <c r="G1541" s="177">
        <f>ROUND(E1541*F1541,2)</f>
        <v>0</v>
      </c>
      <c r="H1541" s="176"/>
      <c r="I1541" s="177">
        <f>ROUND(E1541*H1541,2)</f>
        <v>0</v>
      </c>
      <c r="J1541" s="176"/>
      <c r="K1541" s="177">
        <f>ROUND(E1541*J1541,2)</f>
        <v>0</v>
      </c>
      <c r="L1541" s="177">
        <v>21</v>
      </c>
      <c r="M1541" s="177">
        <f>G1541*(1+L1541/100)</f>
        <v>0</v>
      </c>
      <c r="N1541" s="175">
        <v>2.0999999999999999E-3</v>
      </c>
      <c r="O1541" s="175">
        <f>ROUND(E1541*N1541,2)</f>
        <v>0.05</v>
      </c>
      <c r="P1541" s="175">
        <v>0</v>
      </c>
      <c r="Q1541" s="175">
        <f>ROUND(E1541*P1541,2)</f>
        <v>0</v>
      </c>
      <c r="R1541" s="177" t="s">
        <v>1203</v>
      </c>
      <c r="S1541" s="177" t="s">
        <v>281</v>
      </c>
      <c r="T1541" s="178" t="s">
        <v>281</v>
      </c>
      <c r="U1541" s="158">
        <v>0</v>
      </c>
      <c r="V1541" s="158">
        <f>ROUND(E1541*U1541,2)</f>
        <v>0</v>
      </c>
      <c r="W1541" s="158"/>
      <c r="X1541" s="158" t="s">
        <v>1204</v>
      </c>
      <c r="Y1541" s="158" t="s">
        <v>283</v>
      </c>
      <c r="Z1541" s="147"/>
      <c r="AA1541" s="147"/>
      <c r="AB1541" s="147"/>
      <c r="AC1541" s="147"/>
      <c r="AD1541" s="147"/>
      <c r="AE1541" s="147"/>
      <c r="AF1541" s="147"/>
      <c r="AG1541" s="147" t="s">
        <v>1205</v>
      </c>
      <c r="AH1541" s="147"/>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2" x14ac:dyDescent="0.2">
      <c r="A1542" s="154"/>
      <c r="B1542" s="155"/>
      <c r="C1542" s="189" t="s">
        <v>2283</v>
      </c>
      <c r="D1542" s="160"/>
      <c r="E1542" s="161"/>
      <c r="F1542" s="158"/>
      <c r="G1542" s="158"/>
      <c r="H1542" s="158"/>
      <c r="I1542" s="158"/>
      <c r="J1542" s="158"/>
      <c r="K1542" s="158"/>
      <c r="L1542" s="158"/>
      <c r="M1542" s="158"/>
      <c r="N1542" s="157"/>
      <c r="O1542" s="157"/>
      <c r="P1542" s="157"/>
      <c r="Q1542" s="157"/>
      <c r="R1542" s="158"/>
      <c r="S1542" s="158"/>
      <c r="T1542" s="158"/>
      <c r="U1542" s="158"/>
      <c r="V1542" s="158"/>
      <c r="W1542" s="158"/>
      <c r="X1542" s="158"/>
      <c r="Y1542" s="158"/>
      <c r="Z1542" s="147"/>
      <c r="AA1542" s="147"/>
      <c r="AB1542" s="147"/>
      <c r="AC1542" s="147"/>
      <c r="AD1542" s="147"/>
      <c r="AE1542" s="147"/>
      <c r="AF1542" s="147"/>
      <c r="AG1542" s="147" t="s">
        <v>288</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3" x14ac:dyDescent="0.2">
      <c r="A1543" s="154"/>
      <c r="B1543" s="155"/>
      <c r="C1543" s="189" t="s">
        <v>2284</v>
      </c>
      <c r="D1543" s="160"/>
      <c r="E1543" s="161">
        <v>21.01</v>
      </c>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7"/>
      <c r="AA1543" s="147"/>
      <c r="AB1543" s="147"/>
      <c r="AC1543" s="147"/>
      <c r="AD1543" s="147"/>
      <c r="AE1543" s="147"/>
      <c r="AF1543" s="147"/>
      <c r="AG1543" s="147" t="s">
        <v>288</v>
      </c>
      <c r="AH1543" s="147">
        <v>5</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outlineLevel="3" x14ac:dyDescent="0.2">
      <c r="A1544" s="154"/>
      <c r="B1544" s="155"/>
      <c r="C1544" s="198" t="s">
        <v>1856</v>
      </c>
      <c r="D1544" s="195"/>
      <c r="E1544" s="196">
        <v>2.101</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7"/>
      <c r="AA1544" s="147"/>
      <c r="AB1544" s="147"/>
      <c r="AC1544" s="147"/>
      <c r="AD1544" s="147"/>
      <c r="AE1544" s="147"/>
      <c r="AF1544" s="147"/>
      <c r="AG1544" s="147" t="s">
        <v>288</v>
      </c>
      <c r="AH1544" s="147">
        <v>4</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ht="22.5" outlineLevel="1" x14ac:dyDescent="0.2">
      <c r="A1545" s="172">
        <v>226</v>
      </c>
      <c r="B1545" s="173" t="s">
        <v>2285</v>
      </c>
      <c r="C1545" s="188" t="s">
        <v>2286</v>
      </c>
      <c r="D1545" s="174" t="s">
        <v>279</v>
      </c>
      <c r="E1545" s="175">
        <v>28.9575</v>
      </c>
      <c r="F1545" s="176"/>
      <c r="G1545" s="177">
        <f>ROUND(E1545*F1545,2)</f>
        <v>0</v>
      </c>
      <c r="H1545" s="176"/>
      <c r="I1545" s="177">
        <f>ROUND(E1545*H1545,2)</f>
        <v>0</v>
      </c>
      <c r="J1545" s="176"/>
      <c r="K1545" s="177">
        <f>ROUND(E1545*J1545,2)</f>
        <v>0</v>
      </c>
      <c r="L1545" s="177">
        <v>21</v>
      </c>
      <c r="M1545" s="177">
        <f>G1545*(1+L1545/100)</f>
        <v>0</v>
      </c>
      <c r="N1545" s="175">
        <v>3.7799999999999999E-3</v>
      </c>
      <c r="O1545" s="175">
        <f>ROUND(E1545*N1545,2)</f>
        <v>0.11</v>
      </c>
      <c r="P1545" s="175">
        <v>0</v>
      </c>
      <c r="Q1545" s="175">
        <f>ROUND(E1545*P1545,2)</f>
        <v>0</v>
      </c>
      <c r="R1545" s="177" t="s">
        <v>1203</v>
      </c>
      <c r="S1545" s="177" t="s">
        <v>281</v>
      </c>
      <c r="T1545" s="178" t="s">
        <v>281</v>
      </c>
      <c r="U1545" s="158">
        <v>0</v>
      </c>
      <c r="V1545" s="158">
        <f>ROUND(E1545*U1545,2)</f>
        <v>0</v>
      </c>
      <c r="W1545" s="158"/>
      <c r="X1545" s="158" t="s">
        <v>1204</v>
      </c>
      <c r="Y1545" s="158" t="s">
        <v>283</v>
      </c>
      <c r="Z1545" s="147"/>
      <c r="AA1545" s="147"/>
      <c r="AB1545" s="147"/>
      <c r="AC1545" s="147"/>
      <c r="AD1545" s="147"/>
      <c r="AE1545" s="147"/>
      <c r="AF1545" s="147"/>
      <c r="AG1545" s="147" t="s">
        <v>1205</v>
      </c>
      <c r="AH1545" s="147"/>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2" x14ac:dyDescent="0.2">
      <c r="A1546" s="154"/>
      <c r="B1546" s="155"/>
      <c r="C1546" s="189" t="s">
        <v>2287</v>
      </c>
      <c r="D1546" s="160"/>
      <c r="E1546" s="161"/>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7"/>
      <c r="AA1546" s="147"/>
      <c r="AB1546" s="147"/>
      <c r="AC1546" s="147"/>
      <c r="AD1546" s="147"/>
      <c r="AE1546" s="147"/>
      <c r="AF1546" s="147"/>
      <c r="AG1546" s="147" t="s">
        <v>288</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3" x14ac:dyDescent="0.2">
      <c r="A1547" s="154"/>
      <c r="B1547" s="155"/>
      <c r="C1547" s="189" t="s">
        <v>1487</v>
      </c>
      <c r="D1547" s="160"/>
      <c r="E1547" s="161">
        <v>26.324999999999999</v>
      </c>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7"/>
      <c r="AA1547" s="147"/>
      <c r="AB1547" s="147"/>
      <c r="AC1547" s="147"/>
      <c r="AD1547" s="147"/>
      <c r="AE1547" s="147"/>
      <c r="AF1547" s="147"/>
      <c r="AG1547" s="147" t="s">
        <v>288</v>
      </c>
      <c r="AH1547" s="147">
        <v>5</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3" x14ac:dyDescent="0.2">
      <c r="A1548" s="154"/>
      <c r="B1548" s="155"/>
      <c r="C1548" s="198" t="s">
        <v>1856</v>
      </c>
      <c r="D1548" s="195"/>
      <c r="E1548" s="196">
        <v>2.6324999999999998</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7"/>
      <c r="AA1548" s="147"/>
      <c r="AB1548" s="147"/>
      <c r="AC1548" s="147"/>
      <c r="AD1548" s="147"/>
      <c r="AE1548" s="147"/>
      <c r="AF1548" s="147"/>
      <c r="AG1548" s="147" t="s">
        <v>288</v>
      </c>
      <c r="AH1548" s="147">
        <v>4</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ht="22.5" outlineLevel="1" x14ac:dyDescent="0.2">
      <c r="A1549" s="172">
        <v>227</v>
      </c>
      <c r="B1549" s="173" t="s">
        <v>2288</v>
      </c>
      <c r="C1549" s="188" t="s">
        <v>2289</v>
      </c>
      <c r="D1549" s="174" t="s">
        <v>279</v>
      </c>
      <c r="E1549" s="175">
        <v>32.125779999999999</v>
      </c>
      <c r="F1549" s="176"/>
      <c r="G1549" s="177">
        <f>ROUND(E1549*F1549,2)</f>
        <v>0</v>
      </c>
      <c r="H1549" s="176"/>
      <c r="I1549" s="177">
        <f>ROUND(E1549*H1549,2)</f>
        <v>0</v>
      </c>
      <c r="J1549" s="176"/>
      <c r="K1549" s="177">
        <f>ROUND(E1549*J1549,2)</f>
        <v>0</v>
      </c>
      <c r="L1549" s="177">
        <v>21</v>
      </c>
      <c r="M1549" s="177">
        <f>G1549*(1+L1549/100)</f>
        <v>0</v>
      </c>
      <c r="N1549" s="175">
        <v>2.2200000000000002E-3</v>
      </c>
      <c r="O1549" s="175">
        <f>ROUND(E1549*N1549,2)</f>
        <v>7.0000000000000007E-2</v>
      </c>
      <c r="P1549" s="175">
        <v>0</v>
      </c>
      <c r="Q1549" s="175">
        <f>ROUND(E1549*P1549,2)</f>
        <v>0</v>
      </c>
      <c r="R1549" s="177" t="s">
        <v>1203</v>
      </c>
      <c r="S1549" s="177" t="s">
        <v>281</v>
      </c>
      <c r="T1549" s="178" t="s">
        <v>281</v>
      </c>
      <c r="U1549" s="158">
        <v>0</v>
      </c>
      <c r="V1549" s="158">
        <f>ROUND(E1549*U1549,2)</f>
        <v>0</v>
      </c>
      <c r="W1549" s="158"/>
      <c r="X1549" s="158" t="s">
        <v>1204</v>
      </c>
      <c r="Y1549" s="158" t="s">
        <v>283</v>
      </c>
      <c r="Z1549" s="147"/>
      <c r="AA1549" s="147"/>
      <c r="AB1549" s="147"/>
      <c r="AC1549" s="147"/>
      <c r="AD1549" s="147"/>
      <c r="AE1549" s="147"/>
      <c r="AF1549" s="147"/>
      <c r="AG1549" s="147" t="s">
        <v>1205</v>
      </c>
      <c r="AH1549" s="147"/>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2" x14ac:dyDescent="0.2">
      <c r="A1550" s="154"/>
      <c r="B1550" s="155"/>
      <c r="C1550" s="189" t="s">
        <v>2290</v>
      </c>
      <c r="D1550" s="160"/>
      <c r="E1550" s="161"/>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7"/>
      <c r="AA1550" s="147"/>
      <c r="AB1550" s="147"/>
      <c r="AC1550" s="147"/>
      <c r="AD1550" s="147"/>
      <c r="AE1550" s="147"/>
      <c r="AF1550" s="147"/>
      <c r="AG1550" s="147" t="s">
        <v>288</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ht="22.5" outlineLevel="3" x14ac:dyDescent="0.2">
      <c r="A1551" s="154"/>
      <c r="B1551" s="155"/>
      <c r="C1551" s="189" t="s">
        <v>2253</v>
      </c>
      <c r="D1551" s="160"/>
      <c r="E1551" s="161">
        <v>29.205249999999999</v>
      </c>
      <c r="F1551" s="158"/>
      <c r="G1551" s="158"/>
      <c r="H1551" s="158"/>
      <c r="I1551" s="158"/>
      <c r="J1551" s="158"/>
      <c r="K1551" s="158"/>
      <c r="L1551" s="158"/>
      <c r="M1551" s="158"/>
      <c r="N1551" s="157"/>
      <c r="O1551" s="157"/>
      <c r="P1551" s="157"/>
      <c r="Q1551" s="157"/>
      <c r="R1551" s="158"/>
      <c r="S1551" s="158"/>
      <c r="T1551" s="158"/>
      <c r="U1551" s="158"/>
      <c r="V1551" s="158"/>
      <c r="W1551" s="158"/>
      <c r="X1551" s="158"/>
      <c r="Y1551" s="158"/>
      <c r="Z1551" s="147"/>
      <c r="AA1551" s="147"/>
      <c r="AB1551" s="147"/>
      <c r="AC1551" s="147"/>
      <c r="AD1551" s="147"/>
      <c r="AE1551" s="147"/>
      <c r="AF1551" s="147"/>
      <c r="AG1551" s="147" t="s">
        <v>288</v>
      </c>
      <c r="AH1551" s="147">
        <v>0</v>
      </c>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3" x14ac:dyDescent="0.2">
      <c r="A1552" s="154"/>
      <c r="B1552" s="155"/>
      <c r="C1552" s="198" t="s">
        <v>1856</v>
      </c>
      <c r="D1552" s="195"/>
      <c r="E1552" s="196">
        <v>2.9205299999999998</v>
      </c>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7"/>
      <c r="AA1552" s="147"/>
      <c r="AB1552" s="147"/>
      <c r="AC1552" s="147"/>
      <c r="AD1552" s="147"/>
      <c r="AE1552" s="147"/>
      <c r="AF1552" s="147"/>
      <c r="AG1552" s="147" t="s">
        <v>288</v>
      </c>
      <c r="AH1552" s="147">
        <v>4</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ht="22.5" outlineLevel="1" x14ac:dyDescent="0.2">
      <c r="A1553" s="172">
        <v>228</v>
      </c>
      <c r="B1553" s="173" t="s">
        <v>2291</v>
      </c>
      <c r="C1553" s="188" t="s">
        <v>2292</v>
      </c>
      <c r="D1553" s="174" t="s">
        <v>279</v>
      </c>
      <c r="E1553" s="175">
        <v>64.251549999999995</v>
      </c>
      <c r="F1553" s="176"/>
      <c r="G1553" s="177">
        <f>ROUND(E1553*F1553,2)</f>
        <v>0</v>
      </c>
      <c r="H1553" s="176"/>
      <c r="I1553" s="177">
        <f>ROUND(E1553*H1553,2)</f>
        <v>0</v>
      </c>
      <c r="J1553" s="176"/>
      <c r="K1553" s="177">
        <f>ROUND(E1553*J1553,2)</f>
        <v>0</v>
      </c>
      <c r="L1553" s="177">
        <v>21</v>
      </c>
      <c r="M1553" s="177">
        <f>G1553*(1+L1553/100)</f>
        <v>0</v>
      </c>
      <c r="N1553" s="175">
        <v>3.7000000000000002E-3</v>
      </c>
      <c r="O1553" s="175">
        <f>ROUND(E1553*N1553,2)</f>
        <v>0.24</v>
      </c>
      <c r="P1553" s="175">
        <v>0</v>
      </c>
      <c r="Q1553" s="175">
        <f>ROUND(E1553*P1553,2)</f>
        <v>0</v>
      </c>
      <c r="R1553" s="177" t="s">
        <v>1203</v>
      </c>
      <c r="S1553" s="177" t="s">
        <v>281</v>
      </c>
      <c r="T1553" s="178" t="s">
        <v>281</v>
      </c>
      <c r="U1553" s="158">
        <v>0</v>
      </c>
      <c r="V1553" s="158">
        <f>ROUND(E1553*U1553,2)</f>
        <v>0</v>
      </c>
      <c r="W1553" s="158"/>
      <c r="X1553" s="158" t="s">
        <v>1204</v>
      </c>
      <c r="Y1553" s="158" t="s">
        <v>283</v>
      </c>
      <c r="Z1553" s="147"/>
      <c r="AA1553" s="147"/>
      <c r="AB1553" s="147"/>
      <c r="AC1553" s="147"/>
      <c r="AD1553" s="147"/>
      <c r="AE1553" s="147"/>
      <c r="AF1553" s="147"/>
      <c r="AG1553" s="147" t="s">
        <v>1205</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2" x14ac:dyDescent="0.2">
      <c r="A1554" s="154"/>
      <c r="B1554" s="155"/>
      <c r="C1554" s="189" t="s">
        <v>2290</v>
      </c>
      <c r="D1554" s="160"/>
      <c r="E1554" s="161"/>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7"/>
      <c r="AA1554" s="147"/>
      <c r="AB1554" s="147"/>
      <c r="AC1554" s="147"/>
      <c r="AD1554" s="147"/>
      <c r="AE1554" s="147"/>
      <c r="AF1554" s="147"/>
      <c r="AG1554" s="147" t="s">
        <v>288</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ht="22.5" outlineLevel="3" x14ac:dyDescent="0.2">
      <c r="A1555" s="154"/>
      <c r="B1555" s="155"/>
      <c r="C1555" s="189" t="s">
        <v>2252</v>
      </c>
      <c r="D1555" s="160"/>
      <c r="E1555" s="161">
        <v>29.205249999999999</v>
      </c>
      <c r="F1555" s="158"/>
      <c r="G1555" s="158"/>
      <c r="H1555" s="158"/>
      <c r="I1555" s="158"/>
      <c r="J1555" s="158"/>
      <c r="K1555" s="158"/>
      <c r="L1555" s="158"/>
      <c r="M1555" s="158"/>
      <c r="N1555" s="157"/>
      <c r="O1555" s="157"/>
      <c r="P1555" s="157"/>
      <c r="Q1555" s="157"/>
      <c r="R1555" s="158"/>
      <c r="S1555" s="158"/>
      <c r="T1555" s="158"/>
      <c r="U1555" s="158"/>
      <c r="V1555" s="158"/>
      <c r="W1555" s="158"/>
      <c r="X1555" s="158"/>
      <c r="Y1555" s="158"/>
      <c r="Z1555" s="147"/>
      <c r="AA1555" s="147"/>
      <c r="AB1555" s="147"/>
      <c r="AC1555" s="147"/>
      <c r="AD1555" s="147"/>
      <c r="AE1555" s="147"/>
      <c r="AF1555" s="147"/>
      <c r="AG1555" s="147" t="s">
        <v>288</v>
      </c>
      <c r="AH1555" s="147">
        <v>0</v>
      </c>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ht="22.5" outlineLevel="3" x14ac:dyDescent="0.2">
      <c r="A1556" s="154"/>
      <c r="B1556" s="155"/>
      <c r="C1556" s="189" t="s">
        <v>2254</v>
      </c>
      <c r="D1556" s="160"/>
      <c r="E1556" s="161">
        <v>29.205249999999999</v>
      </c>
      <c r="F1556" s="158"/>
      <c r="G1556" s="158"/>
      <c r="H1556" s="158"/>
      <c r="I1556" s="158"/>
      <c r="J1556" s="158"/>
      <c r="K1556" s="158"/>
      <c r="L1556" s="158"/>
      <c r="M1556" s="158"/>
      <c r="N1556" s="157"/>
      <c r="O1556" s="157"/>
      <c r="P1556" s="157"/>
      <c r="Q1556" s="157"/>
      <c r="R1556" s="158"/>
      <c r="S1556" s="158"/>
      <c r="T1556" s="158"/>
      <c r="U1556" s="158"/>
      <c r="V1556" s="158"/>
      <c r="W1556" s="158"/>
      <c r="X1556" s="158"/>
      <c r="Y1556" s="158"/>
      <c r="Z1556" s="147"/>
      <c r="AA1556" s="147"/>
      <c r="AB1556" s="147"/>
      <c r="AC1556" s="147"/>
      <c r="AD1556" s="147"/>
      <c r="AE1556" s="147"/>
      <c r="AF1556" s="147"/>
      <c r="AG1556" s="147" t="s">
        <v>288</v>
      </c>
      <c r="AH1556" s="147">
        <v>0</v>
      </c>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outlineLevel="3" x14ac:dyDescent="0.2">
      <c r="A1557" s="154"/>
      <c r="B1557" s="155"/>
      <c r="C1557" s="198" t="s">
        <v>1856</v>
      </c>
      <c r="D1557" s="195"/>
      <c r="E1557" s="196">
        <v>5.8410500000000001</v>
      </c>
      <c r="F1557" s="158"/>
      <c r="G1557" s="158"/>
      <c r="H1557" s="158"/>
      <c r="I1557" s="158"/>
      <c r="J1557" s="158"/>
      <c r="K1557" s="158"/>
      <c r="L1557" s="158"/>
      <c r="M1557" s="158"/>
      <c r="N1557" s="157"/>
      <c r="O1557" s="157"/>
      <c r="P1557" s="157"/>
      <c r="Q1557" s="157"/>
      <c r="R1557" s="158"/>
      <c r="S1557" s="158"/>
      <c r="T1557" s="158"/>
      <c r="U1557" s="158"/>
      <c r="V1557" s="158"/>
      <c r="W1557" s="158"/>
      <c r="X1557" s="158"/>
      <c r="Y1557" s="158"/>
      <c r="Z1557" s="147"/>
      <c r="AA1557" s="147"/>
      <c r="AB1557" s="147"/>
      <c r="AC1557" s="147"/>
      <c r="AD1557" s="147"/>
      <c r="AE1557" s="147"/>
      <c r="AF1557" s="147"/>
      <c r="AG1557" s="147" t="s">
        <v>288</v>
      </c>
      <c r="AH1557" s="147">
        <v>4</v>
      </c>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ht="22.5" outlineLevel="1" x14ac:dyDescent="0.2">
      <c r="A1558" s="172">
        <v>229</v>
      </c>
      <c r="B1558" s="173" t="s">
        <v>2293</v>
      </c>
      <c r="C1558" s="188" t="s">
        <v>2294</v>
      </c>
      <c r="D1558" s="174" t="s">
        <v>279</v>
      </c>
      <c r="E1558" s="175">
        <v>214.995</v>
      </c>
      <c r="F1558" s="176"/>
      <c r="G1558" s="177">
        <f>ROUND(E1558*F1558,2)</f>
        <v>0</v>
      </c>
      <c r="H1558" s="176"/>
      <c r="I1558" s="177">
        <f>ROUND(E1558*H1558,2)</f>
        <v>0</v>
      </c>
      <c r="J1558" s="176"/>
      <c r="K1558" s="177">
        <f>ROUND(E1558*J1558,2)</f>
        <v>0</v>
      </c>
      <c r="L1558" s="177">
        <v>21</v>
      </c>
      <c r="M1558" s="177">
        <f>G1558*(1+L1558/100)</f>
        <v>0</v>
      </c>
      <c r="N1558" s="175">
        <v>5.1999999999999998E-3</v>
      </c>
      <c r="O1558" s="175">
        <f>ROUND(E1558*N1558,2)</f>
        <v>1.1200000000000001</v>
      </c>
      <c r="P1558" s="175">
        <v>0</v>
      </c>
      <c r="Q1558" s="175">
        <f>ROUND(E1558*P1558,2)</f>
        <v>0</v>
      </c>
      <c r="R1558" s="177" t="s">
        <v>1203</v>
      </c>
      <c r="S1558" s="177" t="s">
        <v>281</v>
      </c>
      <c r="T1558" s="178" t="s">
        <v>281</v>
      </c>
      <c r="U1558" s="158">
        <v>0</v>
      </c>
      <c r="V1558" s="158">
        <f>ROUND(E1558*U1558,2)</f>
        <v>0</v>
      </c>
      <c r="W1558" s="158"/>
      <c r="X1558" s="158" t="s">
        <v>1204</v>
      </c>
      <c r="Y1558" s="158" t="s">
        <v>283</v>
      </c>
      <c r="Z1558" s="147"/>
      <c r="AA1558" s="147"/>
      <c r="AB1558" s="147"/>
      <c r="AC1558" s="147"/>
      <c r="AD1558" s="147"/>
      <c r="AE1558" s="147"/>
      <c r="AF1558" s="147"/>
      <c r="AG1558" s="147" t="s">
        <v>1205</v>
      </c>
      <c r="AH1558" s="147"/>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2" x14ac:dyDescent="0.2">
      <c r="A1559" s="154"/>
      <c r="B1559" s="155"/>
      <c r="C1559" s="261" t="s">
        <v>1498</v>
      </c>
      <c r="D1559" s="262"/>
      <c r="E1559" s="262"/>
      <c r="F1559" s="262"/>
      <c r="G1559" s="262"/>
      <c r="H1559" s="158"/>
      <c r="I1559" s="158"/>
      <c r="J1559" s="158"/>
      <c r="K1559" s="158"/>
      <c r="L1559" s="158"/>
      <c r="M1559" s="158"/>
      <c r="N1559" s="157"/>
      <c r="O1559" s="157"/>
      <c r="P1559" s="157"/>
      <c r="Q1559" s="157"/>
      <c r="R1559" s="158"/>
      <c r="S1559" s="158"/>
      <c r="T1559" s="158"/>
      <c r="U1559" s="158"/>
      <c r="V1559" s="158"/>
      <c r="W1559" s="158"/>
      <c r="X1559" s="158"/>
      <c r="Y1559" s="158"/>
      <c r="Z1559" s="147"/>
      <c r="AA1559" s="147"/>
      <c r="AB1559" s="147"/>
      <c r="AC1559" s="147"/>
      <c r="AD1559" s="147"/>
      <c r="AE1559" s="147"/>
      <c r="AF1559" s="147"/>
      <c r="AG1559" s="147" t="s">
        <v>618</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ht="22.5" outlineLevel="3" x14ac:dyDescent="0.2">
      <c r="A1560" s="154"/>
      <c r="B1560" s="155"/>
      <c r="C1560" s="257" t="s">
        <v>2295</v>
      </c>
      <c r="D1560" s="258"/>
      <c r="E1560" s="258"/>
      <c r="F1560" s="258"/>
      <c r="G1560" s="258"/>
      <c r="H1560" s="158"/>
      <c r="I1560" s="158"/>
      <c r="J1560" s="158"/>
      <c r="K1560" s="158"/>
      <c r="L1560" s="158"/>
      <c r="M1560" s="158"/>
      <c r="N1560" s="157"/>
      <c r="O1560" s="157"/>
      <c r="P1560" s="157"/>
      <c r="Q1560" s="157"/>
      <c r="R1560" s="158"/>
      <c r="S1560" s="158"/>
      <c r="T1560" s="158"/>
      <c r="U1560" s="158"/>
      <c r="V1560" s="158"/>
      <c r="W1560" s="158"/>
      <c r="X1560" s="158"/>
      <c r="Y1560" s="158"/>
      <c r="Z1560" s="147"/>
      <c r="AA1560" s="147"/>
      <c r="AB1560" s="147"/>
      <c r="AC1560" s="147"/>
      <c r="AD1560" s="147"/>
      <c r="AE1560" s="147"/>
      <c r="AF1560" s="147"/>
      <c r="AG1560" s="147" t="s">
        <v>618</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79" t="str">
        <f>C1560</f>
        <v>Kročejová izolace tl. 40 mm (desky z minerální vlny – µ=1; 100–110 kg·m-3; ?D=0,035 W/(m.K); dynamická tuhost 9,3 MN·m-3), (příp. elastifikovaný polystyren - µ=20–40; 10–13,5 kg·m-3; ?D=0,044 W/(m.K); dynamická tuhost 10 MN·m-3; s užitným zatížením max. 4 kN/m2)</v>
      </c>
      <c r="BB1560" s="147"/>
      <c r="BC1560" s="147"/>
      <c r="BD1560" s="147"/>
      <c r="BE1560" s="147"/>
      <c r="BF1560" s="147"/>
      <c r="BG1560" s="147"/>
      <c r="BH1560" s="147"/>
    </row>
    <row r="1561" spans="1:60" outlineLevel="2" x14ac:dyDescent="0.2">
      <c r="A1561" s="154"/>
      <c r="B1561" s="155"/>
      <c r="C1561" s="189" t="s">
        <v>2296</v>
      </c>
      <c r="D1561" s="160"/>
      <c r="E1561" s="161"/>
      <c r="F1561" s="158"/>
      <c r="G1561" s="158"/>
      <c r="H1561" s="158"/>
      <c r="I1561" s="158"/>
      <c r="J1561" s="158"/>
      <c r="K1561" s="158"/>
      <c r="L1561" s="158"/>
      <c r="M1561" s="158"/>
      <c r="N1561" s="157"/>
      <c r="O1561" s="157"/>
      <c r="P1561" s="157"/>
      <c r="Q1561" s="157"/>
      <c r="R1561" s="158"/>
      <c r="S1561" s="158"/>
      <c r="T1561" s="158"/>
      <c r="U1561" s="158"/>
      <c r="V1561" s="158"/>
      <c r="W1561" s="158"/>
      <c r="X1561" s="158"/>
      <c r="Y1561" s="158"/>
      <c r="Z1561" s="147"/>
      <c r="AA1561" s="147"/>
      <c r="AB1561" s="147"/>
      <c r="AC1561" s="147"/>
      <c r="AD1561" s="147"/>
      <c r="AE1561" s="147"/>
      <c r="AF1561" s="147"/>
      <c r="AG1561" s="147" t="s">
        <v>288</v>
      </c>
      <c r="AH1561" s="147">
        <v>0</v>
      </c>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outlineLevel="3" x14ac:dyDescent="0.2">
      <c r="A1562" s="154"/>
      <c r="B1562" s="155"/>
      <c r="C1562" s="189" t="s">
        <v>2297</v>
      </c>
      <c r="D1562" s="160"/>
      <c r="E1562" s="161"/>
      <c r="F1562" s="158"/>
      <c r="G1562" s="158"/>
      <c r="H1562" s="158"/>
      <c r="I1562" s="158"/>
      <c r="J1562" s="158"/>
      <c r="K1562" s="158"/>
      <c r="L1562" s="158"/>
      <c r="M1562" s="158"/>
      <c r="N1562" s="157"/>
      <c r="O1562" s="157"/>
      <c r="P1562" s="157"/>
      <c r="Q1562" s="157"/>
      <c r="R1562" s="158"/>
      <c r="S1562" s="158"/>
      <c r="T1562" s="158"/>
      <c r="U1562" s="158"/>
      <c r="V1562" s="158"/>
      <c r="W1562" s="158"/>
      <c r="X1562" s="158"/>
      <c r="Y1562" s="158"/>
      <c r="Z1562" s="147"/>
      <c r="AA1562" s="147"/>
      <c r="AB1562" s="147"/>
      <c r="AC1562" s="147"/>
      <c r="AD1562" s="147"/>
      <c r="AE1562" s="147"/>
      <c r="AF1562" s="147"/>
      <c r="AG1562" s="147" t="s">
        <v>288</v>
      </c>
      <c r="AH1562" s="147">
        <v>0</v>
      </c>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outlineLevel="3" x14ac:dyDescent="0.2">
      <c r="A1563" s="154"/>
      <c r="B1563" s="155"/>
      <c r="C1563" s="189" t="s">
        <v>2298</v>
      </c>
      <c r="D1563" s="160"/>
      <c r="E1563" s="161">
        <v>195.45</v>
      </c>
      <c r="F1563" s="158"/>
      <c r="G1563" s="158"/>
      <c r="H1563" s="158"/>
      <c r="I1563" s="158"/>
      <c r="J1563" s="158"/>
      <c r="K1563" s="158"/>
      <c r="L1563" s="158"/>
      <c r="M1563" s="158"/>
      <c r="N1563" s="157"/>
      <c r="O1563" s="157"/>
      <c r="P1563" s="157"/>
      <c r="Q1563" s="157"/>
      <c r="R1563" s="158"/>
      <c r="S1563" s="158"/>
      <c r="T1563" s="158"/>
      <c r="U1563" s="158"/>
      <c r="V1563" s="158"/>
      <c r="W1563" s="158"/>
      <c r="X1563" s="158"/>
      <c r="Y1563" s="158"/>
      <c r="Z1563" s="147"/>
      <c r="AA1563" s="147"/>
      <c r="AB1563" s="147"/>
      <c r="AC1563" s="147"/>
      <c r="AD1563" s="147"/>
      <c r="AE1563" s="147"/>
      <c r="AF1563" s="147"/>
      <c r="AG1563" s="147" t="s">
        <v>288</v>
      </c>
      <c r="AH1563" s="147">
        <v>0</v>
      </c>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outlineLevel="3" x14ac:dyDescent="0.2">
      <c r="A1564" s="154"/>
      <c r="B1564" s="155"/>
      <c r="C1564" s="198" t="s">
        <v>1856</v>
      </c>
      <c r="D1564" s="195"/>
      <c r="E1564" s="196">
        <v>19.545000000000002</v>
      </c>
      <c r="F1564" s="158"/>
      <c r="G1564" s="158"/>
      <c r="H1564" s="158"/>
      <c r="I1564" s="158"/>
      <c r="J1564" s="158"/>
      <c r="K1564" s="158"/>
      <c r="L1564" s="158"/>
      <c r="M1564" s="158"/>
      <c r="N1564" s="157"/>
      <c r="O1564" s="157"/>
      <c r="P1564" s="157"/>
      <c r="Q1564" s="157"/>
      <c r="R1564" s="158"/>
      <c r="S1564" s="158"/>
      <c r="T1564" s="158"/>
      <c r="U1564" s="158"/>
      <c r="V1564" s="158"/>
      <c r="W1564" s="158"/>
      <c r="X1564" s="158"/>
      <c r="Y1564" s="158"/>
      <c r="Z1564" s="147"/>
      <c r="AA1564" s="147"/>
      <c r="AB1564" s="147"/>
      <c r="AC1564" s="147"/>
      <c r="AD1564" s="147"/>
      <c r="AE1564" s="147"/>
      <c r="AF1564" s="147"/>
      <c r="AG1564" s="147" t="s">
        <v>288</v>
      </c>
      <c r="AH1564" s="147">
        <v>4</v>
      </c>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ht="22.5" outlineLevel="1" x14ac:dyDescent="0.2">
      <c r="A1565" s="172">
        <v>230</v>
      </c>
      <c r="B1565" s="173" t="s">
        <v>2299</v>
      </c>
      <c r="C1565" s="188" t="s">
        <v>2300</v>
      </c>
      <c r="D1565" s="174" t="s">
        <v>279</v>
      </c>
      <c r="E1565" s="175">
        <v>492.26</v>
      </c>
      <c r="F1565" s="176"/>
      <c r="G1565" s="177">
        <f>ROUND(E1565*F1565,2)</f>
        <v>0</v>
      </c>
      <c r="H1565" s="176"/>
      <c r="I1565" s="177">
        <f>ROUND(E1565*H1565,2)</f>
        <v>0</v>
      </c>
      <c r="J1565" s="176"/>
      <c r="K1565" s="177">
        <f>ROUND(E1565*J1565,2)</f>
        <v>0</v>
      </c>
      <c r="L1565" s="177">
        <v>21</v>
      </c>
      <c r="M1565" s="177">
        <f>G1565*(1+L1565/100)</f>
        <v>0</v>
      </c>
      <c r="N1565" s="175">
        <v>1.8E-3</v>
      </c>
      <c r="O1565" s="175">
        <f>ROUND(E1565*N1565,2)</f>
        <v>0.89</v>
      </c>
      <c r="P1565" s="175">
        <v>0</v>
      </c>
      <c r="Q1565" s="175">
        <f>ROUND(E1565*P1565,2)</f>
        <v>0</v>
      </c>
      <c r="R1565" s="177" t="s">
        <v>1203</v>
      </c>
      <c r="S1565" s="177" t="s">
        <v>281</v>
      </c>
      <c r="T1565" s="178" t="s">
        <v>281</v>
      </c>
      <c r="U1565" s="158">
        <v>0</v>
      </c>
      <c r="V1565" s="158">
        <f>ROUND(E1565*U1565,2)</f>
        <v>0</v>
      </c>
      <c r="W1565" s="158"/>
      <c r="X1565" s="158" t="s">
        <v>1204</v>
      </c>
      <c r="Y1565" s="158" t="s">
        <v>283</v>
      </c>
      <c r="Z1565" s="147"/>
      <c r="AA1565" s="147"/>
      <c r="AB1565" s="147"/>
      <c r="AC1565" s="147"/>
      <c r="AD1565" s="147"/>
      <c r="AE1565" s="147"/>
      <c r="AF1565" s="147"/>
      <c r="AG1565" s="147" t="s">
        <v>1205</v>
      </c>
      <c r="AH1565" s="147"/>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2" x14ac:dyDescent="0.2">
      <c r="A1566" s="154"/>
      <c r="B1566" s="155"/>
      <c r="C1566" s="189" t="s">
        <v>2273</v>
      </c>
      <c r="D1566" s="160"/>
      <c r="E1566" s="161"/>
      <c r="F1566" s="158"/>
      <c r="G1566" s="158"/>
      <c r="H1566" s="158"/>
      <c r="I1566" s="158"/>
      <c r="J1566" s="158"/>
      <c r="K1566" s="158"/>
      <c r="L1566" s="158"/>
      <c r="M1566" s="158"/>
      <c r="N1566" s="157"/>
      <c r="O1566" s="157"/>
      <c r="P1566" s="157"/>
      <c r="Q1566" s="157"/>
      <c r="R1566" s="158"/>
      <c r="S1566" s="158"/>
      <c r="T1566" s="158"/>
      <c r="U1566" s="158"/>
      <c r="V1566" s="158"/>
      <c r="W1566" s="158"/>
      <c r="X1566" s="158"/>
      <c r="Y1566" s="158"/>
      <c r="Z1566" s="147"/>
      <c r="AA1566" s="147"/>
      <c r="AB1566" s="147"/>
      <c r="AC1566" s="147"/>
      <c r="AD1566" s="147"/>
      <c r="AE1566" s="147"/>
      <c r="AF1566" s="147"/>
      <c r="AG1566" s="147" t="s">
        <v>288</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outlineLevel="3" x14ac:dyDescent="0.2">
      <c r="A1567" s="154"/>
      <c r="B1567" s="155"/>
      <c r="C1567" s="189" t="s">
        <v>2143</v>
      </c>
      <c r="D1567" s="160"/>
      <c r="E1567" s="161"/>
      <c r="F1567" s="158"/>
      <c r="G1567" s="158"/>
      <c r="H1567" s="158"/>
      <c r="I1567" s="158"/>
      <c r="J1567" s="158"/>
      <c r="K1567" s="158"/>
      <c r="L1567" s="158"/>
      <c r="M1567" s="158"/>
      <c r="N1567" s="157"/>
      <c r="O1567" s="157"/>
      <c r="P1567" s="157"/>
      <c r="Q1567" s="157"/>
      <c r="R1567" s="158"/>
      <c r="S1567" s="158"/>
      <c r="T1567" s="158"/>
      <c r="U1567" s="158"/>
      <c r="V1567" s="158"/>
      <c r="W1567" s="158"/>
      <c r="X1567" s="158"/>
      <c r="Y1567" s="158"/>
      <c r="Z1567" s="147"/>
      <c r="AA1567" s="147"/>
      <c r="AB1567" s="147"/>
      <c r="AC1567" s="147"/>
      <c r="AD1567" s="147"/>
      <c r="AE1567" s="147"/>
      <c r="AF1567" s="147"/>
      <c r="AG1567" s="147" t="s">
        <v>288</v>
      </c>
      <c r="AH1567" s="147">
        <v>0</v>
      </c>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3" x14ac:dyDescent="0.2">
      <c r="A1568" s="154"/>
      <c r="B1568" s="155"/>
      <c r="C1568" s="189" t="s">
        <v>2301</v>
      </c>
      <c r="D1568" s="160"/>
      <c r="E1568" s="161">
        <v>492.26</v>
      </c>
      <c r="F1568" s="158"/>
      <c r="G1568" s="158"/>
      <c r="H1568" s="158"/>
      <c r="I1568" s="158"/>
      <c r="J1568" s="158"/>
      <c r="K1568" s="158"/>
      <c r="L1568" s="158"/>
      <c r="M1568" s="158"/>
      <c r="N1568" s="157"/>
      <c r="O1568" s="157"/>
      <c r="P1568" s="157"/>
      <c r="Q1568" s="157"/>
      <c r="R1568" s="158"/>
      <c r="S1568" s="158"/>
      <c r="T1568" s="158"/>
      <c r="U1568" s="158"/>
      <c r="V1568" s="158"/>
      <c r="W1568" s="158"/>
      <c r="X1568" s="158"/>
      <c r="Y1568" s="158"/>
      <c r="Z1568" s="147"/>
      <c r="AA1568" s="147"/>
      <c r="AB1568" s="147"/>
      <c r="AC1568" s="147"/>
      <c r="AD1568" s="147"/>
      <c r="AE1568" s="147"/>
      <c r="AF1568" s="147"/>
      <c r="AG1568" s="147" t="s">
        <v>288</v>
      </c>
      <c r="AH1568" s="147">
        <v>0</v>
      </c>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ht="22.5" outlineLevel="1" x14ac:dyDescent="0.2">
      <c r="A1569" s="172">
        <v>231</v>
      </c>
      <c r="B1569" s="173" t="s">
        <v>2302</v>
      </c>
      <c r="C1569" s="188" t="s">
        <v>2303</v>
      </c>
      <c r="D1569" s="174" t="s">
        <v>279</v>
      </c>
      <c r="E1569" s="175">
        <v>26.324999999999999</v>
      </c>
      <c r="F1569" s="176"/>
      <c r="G1569" s="177">
        <f>ROUND(E1569*F1569,2)</f>
        <v>0</v>
      </c>
      <c r="H1569" s="176"/>
      <c r="I1569" s="177">
        <f>ROUND(E1569*H1569,2)</f>
        <v>0</v>
      </c>
      <c r="J1569" s="176"/>
      <c r="K1569" s="177">
        <f>ROUND(E1569*J1569,2)</f>
        <v>0</v>
      </c>
      <c r="L1569" s="177">
        <v>21</v>
      </c>
      <c r="M1569" s="177">
        <f>G1569*(1+L1569/100)</f>
        <v>0</v>
      </c>
      <c r="N1569" s="175">
        <v>1.7000000000000001E-4</v>
      </c>
      <c r="O1569" s="175">
        <f>ROUND(E1569*N1569,2)</f>
        <v>0</v>
      </c>
      <c r="P1569" s="175">
        <v>0</v>
      </c>
      <c r="Q1569" s="175">
        <f>ROUND(E1569*P1569,2)</f>
        <v>0</v>
      </c>
      <c r="R1569" s="177" t="s">
        <v>1203</v>
      </c>
      <c r="S1569" s="177" t="s">
        <v>281</v>
      </c>
      <c r="T1569" s="178" t="s">
        <v>281</v>
      </c>
      <c r="U1569" s="158">
        <v>0</v>
      </c>
      <c r="V1569" s="158">
        <f>ROUND(E1569*U1569,2)</f>
        <v>0</v>
      </c>
      <c r="W1569" s="158"/>
      <c r="X1569" s="158" t="s">
        <v>1204</v>
      </c>
      <c r="Y1569" s="158" t="s">
        <v>283</v>
      </c>
      <c r="Z1569" s="147"/>
      <c r="AA1569" s="147"/>
      <c r="AB1569" s="147"/>
      <c r="AC1569" s="147"/>
      <c r="AD1569" s="147"/>
      <c r="AE1569" s="147"/>
      <c r="AF1569" s="147"/>
      <c r="AG1569" s="147" t="s">
        <v>1205</v>
      </c>
      <c r="AH1569" s="147"/>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2" x14ac:dyDescent="0.2">
      <c r="A1570" s="154"/>
      <c r="B1570" s="155"/>
      <c r="C1570" s="189" t="s">
        <v>2304</v>
      </c>
      <c r="D1570" s="160"/>
      <c r="E1570" s="161"/>
      <c r="F1570" s="158"/>
      <c r="G1570" s="158"/>
      <c r="H1570" s="158"/>
      <c r="I1570" s="158"/>
      <c r="J1570" s="158"/>
      <c r="K1570" s="158"/>
      <c r="L1570" s="158"/>
      <c r="M1570" s="158"/>
      <c r="N1570" s="157"/>
      <c r="O1570" s="157"/>
      <c r="P1570" s="157"/>
      <c r="Q1570" s="157"/>
      <c r="R1570" s="158"/>
      <c r="S1570" s="158"/>
      <c r="T1570" s="158"/>
      <c r="U1570" s="158"/>
      <c r="V1570" s="158"/>
      <c r="W1570" s="158"/>
      <c r="X1570" s="158"/>
      <c r="Y1570" s="158"/>
      <c r="Z1570" s="147"/>
      <c r="AA1570" s="147"/>
      <c r="AB1570" s="147"/>
      <c r="AC1570" s="147"/>
      <c r="AD1570" s="147"/>
      <c r="AE1570" s="147"/>
      <c r="AF1570" s="147"/>
      <c r="AG1570" s="147" t="s">
        <v>288</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3" x14ac:dyDescent="0.2">
      <c r="A1571" s="154"/>
      <c r="B1571" s="155"/>
      <c r="C1571" s="189" t="s">
        <v>2305</v>
      </c>
      <c r="D1571" s="160"/>
      <c r="E1571" s="161">
        <v>26.324999999999999</v>
      </c>
      <c r="F1571" s="158"/>
      <c r="G1571" s="158"/>
      <c r="H1571" s="158"/>
      <c r="I1571" s="158"/>
      <c r="J1571" s="158"/>
      <c r="K1571" s="158"/>
      <c r="L1571" s="158"/>
      <c r="M1571" s="158"/>
      <c r="N1571" s="157"/>
      <c r="O1571" s="157"/>
      <c r="P1571" s="157"/>
      <c r="Q1571" s="157"/>
      <c r="R1571" s="158"/>
      <c r="S1571" s="158"/>
      <c r="T1571" s="158"/>
      <c r="U1571" s="158"/>
      <c r="V1571" s="158"/>
      <c r="W1571" s="158"/>
      <c r="X1571" s="158"/>
      <c r="Y1571" s="158"/>
      <c r="Z1571" s="147"/>
      <c r="AA1571" s="147"/>
      <c r="AB1571" s="147"/>
      <c r="AC1571" s="147"/>
      <c r="AD1571" s="147"/>
      <c r="AE1571" s="147"/>
      <c r="AF1571" s="147"/>
      <c r="AG1571" s="147" t="s">
        <v>288</v>
      </c>
      <c r="AH1571" s="147">
        <v>5</v>
      </c>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3" x14ac:dyDescent="0.2">
      <c r="A1572" s="154"/>
      <c r="B1572" s="155"/>
      <c r="C1572" s="198" t="s">
        <v>2306</v>
      </c>
      <c r="D1572" s="195"/>
      <c r="E1572" s="196"/>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7"/>
      <c r="AA1572" s="147"/>
      <c r="AB1572" s="147"/>
      <c r="AC1572" s="147"/>
      <c r="AD1572" s="147"/>
      <c r="AE1572" s="147"/>
      <c r="AF1572" s="147"/>
      <c r="AG1572" s="147" t="s">
        <v>288</v>
      </c>
      <c r="AH1572" s="147">
        <v>4</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ht="22.5" outlineLevel="1" x14ac:dyDescent="0.2">
      <c r="A1573" s="172">
        <v>232</v>
      </c>
      <c r="B1573" s="173" t="s">
        <v>2307</v>
      </c>
      <c r="C1573" s="188" t="s">
        <v>2308</v>
      </c>
      <c r="D1573" s="174" t="s">
        <v>279</v>
      </c>
      <c r="E1573" s="175">
        <v>295.35599999999999</v>
      </c>
      <c r="F1573" s="176"/>
      <c r="G1573" s="177">
        <f>ROUND(E1573*F1573,2)</f>
        <v>0</v>
      </c>
      <c r="H1573" s="176"/>
      <c r="I1573" s="177">
        <f>ROUND(E1573*H1573,2)</f>
        <v>0</v>
      </c>
      <c r="J1573" s="176"/>
      <c r="K1573" s="177">
        <f>ROUND(E1573*J1573,2)</f>
        <v>0</v>
      </c>
      <c r="L1573" s="177">
        <v>21</v>
      </c>
      <c r="M1573" s="177">
        <f>G1573*(1+L1573/100)</f>
        <v>0</v>
      </c>
      <c r="N1573" s="175">
        <v>1.6000000000000001E-4</v>
      </c>
      <c r="O1573" s="175">
        <f>ROUND(E1573*N1573,2)</f>
        <v>0.05</v>
      </c>
      <c r="P1573" s="175">
        <v>0</v>
      </c>
      <c r="Q1573" s="175">
        <f>ROUND(E1573*P1573,2)</f>
        <v>0</v>
      </c>
      <c r="R1573" s="177" t="s">
        <v>1203</v>
      </c>
      <c r="S1573" s="177" t="s">
        <v>281</v>
      </c>
      <c r="T1573" s="178" t="s">
        <v>281</v>
      </c>
      <c r="U1573" s="158">
        <v>0</v>
      </c>
      <c r="V1573" s="158">
        <f>ROUND(E1573*U1573,2)</f>
        <v>0</v>
      </c>
      <c r="W1573" s="158"/>
      <c r="X1573" s="158" t="s">
        <v>1204</v>
      </c>
      <c r="Y1573" s="158" t="s">
        <v>283</v>
      </c>
      <c r="Z1573" s="147"/>
      <c r="AA1573" s="147"/>
      <c r="AB1573" s="147"/>
      <c r="AC1573" s="147"/>
      <c r="AD1573" s="147"/>
      <c r="AE1573" s="147"/>
      <c r="AF1573" s="147"/>
      <c r="AG1573" s="147" t="s">
        <v>1205</v>
      </c>
      <c r="AH1573" s="147"/>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2" x14ac:dyDescent="0.2">
      <c r="A1574" s="154"/>
      <c r="B1574" s="155"/>
      <c r="C1574" s="189" t="s">
        <v>2309</v>
      </c>
      <c r="D1574" s="160"/>
      <c r="E1574" s="161"/>
      <c r="F1574" s="158"/>
      <c r="G1574" s="158"/>
      <c r="H1574" s="158"/>
      <c r="I1574" s="158"/>
      <c r="J1574" s="158"/>
      <c r="K1574" s="158"/>
      <c r="L1574" s="158"/>
      <c r="M1574" s="158"/>
      <c r="N1574" s="157"/>
      <c r="O1574" s="157"/>
      <c r="P1574" s="157"/>
      <c r="Q1574" s="157"/>
      <c r="R1574" s="158"/>
      <c r="S1574" s="158"/>
      <c r="T1574" s="158"/>
      <c r="U1574" s="158"/>
      <c r="V1574" s="158"/>
      <c r="W1574" s="158"/>
      <c r="X1574" s="158"/>
      <c r="Y1574" s="158"/>
      <c r="Z1574" s="147"/>
      <c r="AA1574" s="147"/>
      <c r="AB1574" s="147"/>
      <c r="AC1574" s="147"/>
      <c r="AD1574" s="147"/>
      <c r="AE1574" s="147"/>
      <c r="AF1574" s="147"/>
      <c r="AG1574" s="147" t="s">
        <v>288</v>
      </c>
      <c r="AH1574" s="147">
        <v>0</v>
      </c>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3" x14ac:dyDescent="0.2">
      <c r="A1575" s="154"/>
      <c r="B1575" s="155"/>
      <c r="C1575" s="189" t="s">
        <v>2310</v>
      </c>
      <c r="D1575" s="160"/>
      <c r="E1575" s="161">
        <v>246.13</v>
      </c>
      <c r="F1575" s="158"/>
      <c r="G1575" s="158"/>
      <c r="H1575" s="158"/>
      <c r="I1575" s="158"/>
      <c r="J1575" s="158"/>
      <c r="K1575" s="158"/>
      <c r="L1575" s="158"/>
      <c r="M1575" s="158"/>
      <c r="N1575" s="157"/>
      <c r="O1575" s="157"/>
      <c r="P1575" s="157"/>
      <c r="Q1575" s="157"/>
      <c r="R1575" s="158"/>
      <c r="S1575" s="158"/>
      <c r="T1575" s="158"/>
      <c r="U1575" s="158"/>
      <c r="V1575" s="158"/>
      <c r="W1575" s="158"/>
      <c r="X1575" s="158"/>
      <c r="Y1575" s="158"/>
      <c r="Z1575" s="147"/>
      <c r="AA1575" s="147"/>
      <c r="AB1575" s="147"/>
      <c r="AC1575" s="147"/>
      <c r="AD1575" s="147"/>
      <c r="AE1575" s="147"/>
      <c r="AF1575" s="147"/>
      <c r="AG1575" s="147" t="s">
        <v>288</v>
      </c>
      <c r="AH1575" s="147">
        <v>5</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3" x14ac:dyDescent="0.2">
      <c r="A1576" s="154"/>
      <c r="B1576" s="155"/>
      <c r="C1576" s="198" t="s">
        <v>2162</v>
      </c>
      <c r="D1576" s="195"/>
      <c r="E1576" s="196">
        <v>49.225999999999999</v>
      </c>
      <c r="F1576" s="158"/>
      <c r="G1576" s="158"/>
      <c r="H1576" s="158"/>
      <c r="I1576" s="158"/>
      <c r="J1576" s="158"/>
      <c r="K1576" s="158"/>
      <c r="L1576" s="158"/>
      <c r="M1576" s="158"/>
      <c r="N1576" s="157"/>
      <c r="O1576" s="157"/>
      <c r="P1576" s="157"/>
      <c r="Q1576" s="157"/>
      <c r="R1576" s="158"/>
      <c r="S1576" s="158"/>
      <c r="T1576" s="158"/>
      <c r="U1576" s="158"/>
      <c r="V1576" s="158"/>
      <c r="W1576" s="158"/>
      <c r="X1576" s="158"/>
      <c r="Y1576" s="158"/>
      <c r="Z1576" s="147"/>
      <c r="AA1576" s="147"/>
      <c r="AB1576" s="147"/>
      <c r="AC1576" s="147"/>
      <c r="AD1576" s="147"/>
      <c r="AE1576" s="147"/>
      <c r="AF1576" s="147"/>
      <c r="AG1576" s="147" t="s">
        <v>288</v>
      </c>
      <c r="AH1576" s="147">
        <v>4</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54">
        <v>233</v>
      </c>
      <c r="B1577" s="155" t="s">
        <v>2311</v>
      </c>
      <c r="C1577" s="199" t="s">
        <v>2312</v>
      </c>
      <c r="D1577" s="156" t="s">
        <v>0</v>
      </c>
      <c r="E1577" s="197"/>
      <c r="F1577" s="159"/>
      <c r="G1577" s="158">
        <f>ROUND(E1577*F1577,2)</f>
        <v>0</v>
      </c>
      <c r="H1577" s="159"/>
      <c r="I1577" s="158">
        <f>ROUND(E1577*H1577,2)</f>
        <v>0</v>
      </c>
      <c r="J1577" s="159"/>
      <c r="K1577" s="158">
        <f>ROUND(E1577*J1577,2)</f>
        <v>0</v>
      </c>
      <c r="L1577" s="158">
        <v>21</v>
      </c>
      <c r="M1577" s="158">
        <f>G1577*(1+L1577/100)</f>
        <v>0</v>
      </c>
      <c r="N1577" s="157">
        <v>0</v>
      </c>
      <c r="O1577" s="157">
        <f>ROUND(E1577*N1577,2)</f>
        <v>0</v>
      </c>
      <c r="P1577" s="157">
        <v>0</v>
      </c>
      <c r="Q1577" s="157">
        <f>ROUND(E1577*P1577,2)</f>
        <v>0</v>
      </c>
      <c r="R1577" s="158" t="s">
        <v>2194</v>
      </c>
      <c r="S1577" s="158" t="s">
        <v>281</v>
      </c>
      <c r="T1577" s="158" t="s">
        <v>281</v>
      </c>
      <c r="U1577" s="158">
        <v>0</v>
      </c>
      <c r="V1577" s="158">
        <f>ROUND(E1577*U1577,2)</f>
        <v>0</v>
      </c>
      <c r="W1577" s="158"/>
      <c r="X1577" s="158" t="s">
        <v>2136</v>
      </c>
      <c r="Y1577" s="158" t="s">
        <v>283</v>
      </c>
      <c r="Z1577" s="147"/>
      <c r="AA1577" s="147"/>
      <c r="AB1577" s="147"/>
      <c r="AC1577" s="147"/>
      <c r="AD1577" s="147"/>
      <c r="AE1577" s="147"/>
      <c r="AF1577" s="147"/>
      <c r="AG1577" s="147" t="s">
        <v>2137</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2" x14ac:dyDescent="0.2">
      <c r="A1578" s="154"/>
      <c r="B1578" s="155"/>
      <c r="C1578" s="270" t="s">
        <v>2191</v>
      </c>
      <c r="D1578" s="271"/>
      <c r="E1578" s="271"/>
      <c r="F1578" s="271"/>
      <c r="G1578" s="271"/>
      <c r="H1578" s="158"/>
      <c r="I1578" s="158"/>
      <c r="J1578" s="158"/>
      <c r="K1578" s="158"/>
      <c r="L1578" s="158"/>
      <c r="M1578" s="158"/>
      <c r="N1578" s="157"/>
      <c r="O1578" s="157"/>
      <c r="P1578" s="157"/>
      <c r="Q1578" s="157"/>
      <c r="R1578" s="158"/>
      <c r="S1578" s="158"/>
      <c r="T1578" s="158"/>
      <c r="U1578" s="158"/>
      <c r="V1578" s="158"/>
      <c r="W1578" s="158"/>
      <c r="X1578" s="158"/>
      <c r="Y1578" s="158"/>
      <c r="Z1578" s="147"/>
      <c r="AA1578" s="147"/>
      <c r="AB1578" s="147"/>
      <c r="AC1578" s="147"/>
      <c r="AD1578" s="147"/>
      <c r="AE1578" s="147"/>
      <c r="AF1578" s="147"/>
      <c r="AG1578" s="147" t="s">
        <v>286</v>
      </c>
      <c r="AH1578" s="147"/>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x14ac:dyDescent="0.2">
      <c r="A1579" s="165" t="s">
        <v>275</v>
      </c>
      <c r="B1579" s="166" t="s">
        <v>197</v>
      </c>
      <c r="C1579" s="187" t="s">
        <v>198</v>
      </c>
      <c r="D1579" s="167"/>
      <c r="E1579" s="168"/>
      <c r="F1579" s="169"/>
      <c r="G1579" s="169">
        <f>SUMIF(AG1580:AG1605,"&lt;&gt;NOR",G1580:G1605)</f>
        <v>0</v>
      </c>
      <c r="H1579" s="169"/>
      <c r="I1579" s="169">
        <f>SUM(I1580:I1605)</f>
        <v>0</v>
      </c>
      <c r="J1579" s="169"/>
      <c r="K1579" s="169">
        <f>SUM(K1580:K1605)</f>
        <v>0</v>
      </c>
      <c r="L1579" s="169"/>
      <c r="M1579" s="169">
        <f>SUM(M1580:M1605)</f>
        <v>0</v>
      </c>
      <c r="N1579" s="168"/>
      <c r="O1579" s="168">
        <f>SUM(O1580:O1605)</f>
        <v>0.36000000000000004</v>
      </c>
      <c r="P1579" s="168"/>
      <c r="Q1579" s="168">
        <f>SUM(Q1580:Q1605)</f>
        <v>0</v>
      </c>
      <c r="R1579" s="169"/>
      <c r="S1579" s="169"/>
      <c r="T1579" s="170"/>
      <c r="U1579" s="164"/>
      <c r="V1579" s="164">
        <f>SUM(V1580:V1605)</f>
        <v>37.82</v>
      </c>
      <c r="W1579" s="164"/>
      <c r="X1579" s="164"/>
      <c r="Y1579" s="164"/>
      <c r="AG1579" t="s">
        <v>276</v>
      </c>
    </row>
    <row r="1580" spans="1:60" outlineLevel="1" x14ac:dyDescent="0.2">
      <c r="A1580" s="172">
        <v>234</v>
      </c>
      <c r="B1580" s="173" t="s">
        <v>2313</v>
      </c>
      <c r="C1580" s="188" t="s">
        <v>2314</v>
      </c>
      <c r="D1580" s="174" t="s">
        <v>366</v>
      </c>
      <c r="E1580" s="175">
        <v>6</v>
      </c>
      <c r="F1580" s="176"/>
      <c r="G1580" s="177">
        <f>ROUND(E1580*F1580,2)</f>
        <v>0</v>
      </c>
      <c r="H1580" s="176"/>
      <c r="I1580" s="177">
        <f>ROUND(E1580*H1580,2)</f>
        <v>0</v>
      </c>
      <c r="J1580" s="176"/>
      <c r="K1580" s="177">
        <f>ROUND(E1580*J1580,2)</f>
        <v>0</v>
      </c>
      <c r="L1580" s="177">
        <v>21</v>
      </c>
      <c r="M1580" s="177">
        <f>G1580*(1+L1580/100)</f>
        <v>0</v>
      </c>
      <c r="N1580" s="175">
        <v>1.48E-3</v>
      </c>
      <c r="O1580" s="175">
        <f>ROUND(E1580*N1580,2)</f>
        <v>0.01</v>
      </c>
      <c r="P1580" s="175">
        <v>0</v>
      </c>
      <c r="Q1580" s="175">
        <f>ROUND(E1580*P1580,2)</f>
        <v>0</v>
      </c>
      <c r="R1580" s="177" t="s">
        <v>734</v>
      </c>
      <c r="S1580" s="177" t="s">
        <v>281</v>
      </c>
      <c r="T1580" s="178" t="s">
        <v>281</v>
      </c>
      <c r="U1580" s="158">
        <v>1.244</v>
      </c>
      <c r="V1580" s="158">
        <f>ROUND(E1580*U1580,2)</f>
        <v>7.46</v>
      </c>
      <c r="W1580" s="158"/>
      <c r="X1580" s="158" t="s">
        <v>282</v>
      </c>
      <c r="Y1580" s="158" t="s">
        <v>283</v>
      </c>
      <c r="Z1580" s="147"/>
      <c r="AA1580" s="147"/>
      <c r="AB1580" s="147"/>
      <c r="AC1580" s="147"/>
      <c r="AD1580" s="147"/>
      <c r="AE1580" s="147"/>
      <c r="AF1580" s="147"/>
      <c r="AG1580" s="147" t="s">
        <v>284</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2" x14ac:dyDescent="0.2">
      <c r="A1581" s="154"/>
      <c r="B1581" s="155"/>
      <c r="C1581" s="259" t="s">
        <v>2315</v>
      </c>
      <c r="D1581" s="260"/>
      <c r="E1581" s="260"/>
      <c r="F1581" s="260"/>
      <c r="G1581" s="260"/>
      <c r="H1581" s="158"/>
      <c r="I1581" s="158"/>
      <c r="J1581" s="158"/>
      <c r="K1581" s="158"/>
      <c r="L1581" s="158"/>
      <c r="M1581" s="158"/>
      <c r="N1581" s="157"/>
      <c r="O1581" s="157"/>
      <c r="P1581" s="157"/>
      <c r="Q1581" s="157"/>
      <c r="R1581" s="158"/>
      <c r="S1581" s="158"/>
      <c r="T1581" s="158"/>
      <c r="U1581" s="158"/>
      <c r="V1581" s="158"/>
      <c r="W1581" s="158"/>
      <c r="X1581" s="158"/>
      <c r="Y1581" s="158"/>
      <c r="Z1581" s="147"/>
      <c r="AA1581" s="147"/>
      <c r="AB1581" s="147"/>
      <c r="AC1581" s="147"/>
      <c r="AD1581" s="147"/>
      <c r="AE1581" s="147"/>
      <c r="AF1581" s="147"/>
      <c r="AG1581" s="147" t="s">
        <v>286</v>
      </c>
      <c r="AH1581" s="147"/>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2" x14ac:dyDescent="0.2">
      <c r="A1582" s="154"/>
      <c r="B1582" s="155"/>
      <c r="C1582" s="189" t="s">
        <v>2316</v>
      </c>
      <c r="D1582" s="160"/>
      <c r="E1582" s="161"/>
      <c r="F1582" s="158"/>
      <c r="G1582" s="158"/>
      <c r="H1582" s="158"/>
      <c r="I1582" s="158"/>
      <c r="J1582" s="158"/>
      <c r="K1582" s="158"/>
      <c r="L1582" s="158"/>
      <c r="M1582" s="158"/>
      <c r="N1582" s="157"/>
      <c r="O1582" s="157"/>
      <c r="P1582" s="157"/>
      <c r="Q1582" s="157"/>
      <c r="R1582" s="158"/>
      <c r="S1582" s="158"/>
      <c r="T1582" s="158"/>
      <c r="U1582" s="158"/>
      <c r="V1582" s="158"/>
      <c r="W1582" s="158"/>
      <c r="X1582" s="158"/>
      <c r="Y1582" s="158"/>
      <c r="Z1582" s="147"/>
      <c r="AA1582" s="147"/>
      <c r="AB1582" s="147"/>
      <c r="AC1582" s="147"/>
      <c r="AD1582" s="147"/>
      <c r="AE1582" s="147"/>
      <c r="AF1582" s="147"/>
      <c r="AG1582" s="147" t="s">
        <v>288</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3" x14ac:dyDescent="0.2">
      <c r="A1583" s="154"/>
      <c r="B1583" s="155"/>
      <c r="C1583" s="189" t="s">
        <v>2317</v>
      </c>
      <c r="D1583" s="160"/>
      <c r="E1583" s="161">
        <v>4.5</v>
      </c>
      <c r="F1583" s="158"/>
      <c r="G1583" s="158"/>
      <c r="H1583" s="158"/>
      <c r="I1583" s="158"/>
      <c r="J1583" s="158"/>
      <c r="K1583" s="158"/>
      <c r="L1583" s="158"/>
      <c r="M1583" s="158"/>
      <c r="N1583" s="157"/>
      <c r="O1583" s="157"/>
      <c r="P1583" s="157"/>
      <c r="Q1583" s="157"/>
      <c r="R1583" s="158"/>
      <c r="S1583" s="158"/>
      <c r="T1583" s="158"/>
      <c r="U1583" s="158"/>
      <c r="V1583" s="158"/>
      <c r="W1583" s="158"/>
      <c r="X1583" s="158"/>
      <c r="Y1583" s="158"/>
      <c r="Z1583" s="147"/>
      <c r="AA1583" s="147"/>
      <c r="AB1583" s="147"/>
      <c r="AC1583" s="147"/>
      <c r="AD1583" s="147"/>
      <c r="AE1583" s="147"/>
      <c r="AF1583" s="147"/>
      <c r="AG1583" s="147" t="s">
        <v>288</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3" x14ac:dyDescent="0.2">
      <c r="A1584" s="154"/>
      <c r="B1584" s="155"/>
      <c r="C1584" s="189" t="s">
        <v>2318</v>
      </c>
      <c r="D1584" s="160"/>
      <c r="E1584" s="161">
        <v>1.5</v>
      </c>
      <c r="F1584" s="158"/>
      <c r="G1584" s="158"/>
      <c r="H1584" s="158"/>
      <c r="I1584" s="158"/>
      <c r="J1584" s="158"/>
      <c r="K1584" s="158"/>
      <c r="L1584" s="158"/>
      <c r="M1584" s="158"/>
      <c r="N1584" s="157"/>
      <c r="O1584" s="157"/>
      <c r="P1584" s="157"/>
      <c r="Q1584" s="157"/>
      <c r="R1584" s="158"/>
      <c r="S1584" s="158"/>
      <c r="T1584" s="158"/>
      <c r="U1584" s="158"/>
      <c r="V1584" s="158"/>
      <c r="W1584" s="158"/>
      <c r="X1584" s="158"/>
      <c r="Y1584" s="158"/>
      <c r="Z1584" s="147"/>
      <c r="AA1584" s="147"/>
      <c r="AB1584" s="147"/>
      <c r="AC1584" s="147"/>
      <c r="AD1584" s="147"/>
      <c r="AE1584" s="147"/>
      <c r="AF1584" s="147"/>
      <c r="AG1584" s="147" t="s">
        <v>288</v>
      </c>
      <c r="AH1584" s="147">
        <v>0</v>
      </c>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ht="22.5" outlineLevel="1" x14ac:dyDescent="0.2">
      <c r="A1585" s="172">
        <v>235</v>
      </c>
      <c r="B1585" s="173" t="s">
        <v>2319</v>
      </c>
      <c r="C1585" s="188" t="s">
        <v>2320</v>
      </c>
      <c r="D1585" s="174" t="s">
        <v>418</v>
      </c>
      <c r="E1585" s="175">
        <v>7</v>
      </c>
      <c r="F1585" s="176"/>
      <c r="G1585" s="177">
        <f>ROUND(E1585*F1585,2)</f>
        <v>0</v>
      </c>
      <c r="H1585" s="176"/>
      <c r="I1585" s="177">
        <f>ROUND(E1585*H1585,2)</f>
        <v>0</v>
      </c>
      <c r="J1585" s="176"/>
      <c r="K1585" s="177">
        <f>ROUND(E1585*J1585,2)</f>
        <v>0</v>
      </c>
      <c r="L1585" s="177">
        <v>21</v>
      </c>
      <c r="M1585" s="177">
        <f>G1585*(1+L1585/100)</f>
        <v>0</v>
      </c>
      <c r="N1585" s="175">
        <v>1.4080000000000001E-2</v>
      </c>
      <c r="O1585" s="175">
        <f>ROUND(E1585*N1585,2)</f>
        <v>0.1</v>
      </c>
      <c r="P1585" s="175">
        <v>0</v>
      </c>
      <c r="Q1585" s="175">
        <f>ROUND(E1585*P1585,2)</f>
        <v>0</v>
      </c>
      <c r="R1585" s="177" t="s">
        <v>734</v>
      </c>
      <c r="S1585" s="177" t="s">
        <v>281</v>
      </c>
      <c r="T1585" s="178" t="s">
        <v>281</v>
      </c>
      <c r="U1585" s="158">
        <v>1.744</v>
      </c>
      <c r="V1585" s="158">
        <f>ROUND(E1585*U1585,2)</f>
        <v>12.21</v>
      </c>
      <c r="W1585" s="158"/>
      <c r="X1585" s="158" t="s">
        <v>282</v>
      </c>
      <c r="Y1585" s="158" t="s">
        <v>283</v>
      </c>
      <c r="Z1585" s="147"/>
      <c r="AA1585" s="147"/>
      <c r="AB1585" s="147"/>
      <c r="AC1585" s="147"/>
      <c r="AD1585" s="147"/>
      <c r="AE1585" s="147"/>
      <c r="AF1585" s="147"/>
      <c r="AG1585" s="147" t="s">
        <v>284</v>
      </c>
      <c r="AH1585" s="147"/>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2" x14ac:dyDescent="0.2">
      <c r="A1586" s="154"/>
      <c r="B1586" s="155"/>
      <c r="C1586" s="261" t="s">
        <v>2250</v>
      </c>
      <c r="D1586" s="262"/>
      <c r="E1586" s="262"/>
      <c r="F1586" s="262"/>
      <c r="G1586" s="262"/>
      <c r="H1586" s="158"/>
      <c r="I1586" s="158"/>
      <c r="J1586" s="158"/>
      <c r="K1586" s="158"/>
      <c r="L1586" s="158"/>
      <c r="M1586" s="158"/>
      <c r="N1586" s="157"/>
      <c r="O1586" s="157"/>
      <c r="P1586" s="157"/>
      <c r="Q1586" s="157"/>
      <c r="R1586" s="158"/>
      <c r="S1586" s="158"/>
      <c r="T1586" s="158"/>
      <c r="U1586" s="158"/>
      <c r="V1586" s="158"/>
      <c r="W1586" s="158"/>
      <c r="X1586" s="158"/>
      <c r="Y1586" s="158"/>
      <c r="Z1586" s="147"/>
      <c r="AA1586" s="147"/>
      <c r="AB1586" s="147"/>
      <c r="AC1586" s="147"/>
      <c r="AD1586" s="147"/>
      <c r="AE1586" s="147"/>
      <c r="AF1586" s="147"/>
      <c r="AG1586" s="147" t="s">
        <v>618</v>
      </c>
      <c r="AH1586" s="147"/>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2" x14ac:dyDescent="0.2">
      <c r="A1587" s="154"/>
      <c r="B1587" s="155"/>
      <c r="C1587" s="189" t="s">
        <v>2321</v>
      </c>
      <c r="D1587" s="160"/>
      <c r="E1587" s="161"/>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7"/>
      <c r="AA1587" s="147"/>
      <c r="AB1587" s="147"/>
      <c r="AC1587" s="147"/>
      <c r="AD1587" s="147"/>
      <c r="AE1587" s="147"/>
      <c r="AF1587" s="147"/>
      <c r="AG1587" s="147" t="s">
        <v>288</v>
      </c>
      <c r="AH1587" s="147">
        <v>0</v>
      </c>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3" x14ac:dyDescent="0.2">
      <c r="A1588" s="154"/>
      <c r="B1588" s="155"/>
      <c r="C1588" s="189" t="s">
        <v>2322</v>
      </c>
      <c r="D1588" s="160"/>
      <c r="E1588" s="161">
        <v>5</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7"/>
      <c r="AA1588" s="147"/>
      <c r="AB1588" s="147"/>
      <c r="AC1588" s="147"/>
      <c r="AD1588" s="147"/>
      <c r="AE1588" s="147"/>
      <c r="AF1588" s="147"/>
      <c r="AG1588" s="147" t="s">
        <v>288</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3" x14ac:dyDescent="0.2">
      <c r="A1589" s="154"/>
      <c r="B1589" s="155"/>
      <c r="C1589" s="189" t="s">
        <v>2323</v>
      </c>
      <c r="D1589" s="160"/>
      <c r="E1589" s="161">
        <v>2</v>
      </c>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7"/>
      <c r="AA1589" s="147"/>
      <c r="AB1589" s="147"/>
      <c r="AC1589" s="147"/>
      <c r="AD1589" s="147"/>
      <c r="AE1589" s="147"/>
      <c r="AF1589" s="147"/>
      <c r="AG1589" s="147" t="s">
        <v>288</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ht="22.5" outlineLevel="1" x14ac:dyDescent="0.2">
      <c r="A1590" s="172">
        <v>236</v>
      </c>
      <c r="B1590" s="173" t="s">
        <v>2324</v>
      </c>
      <c r="C1590" s="188" t="s">
        <v>2325</v>
      </c>
      <c r="D1590" s="174" t="s">
        <v>366</v>
      </c>
      <c r="E1590" s="175">
        <v>27</v>
      </c>
      <c r="F1590" s="176"/>
      <c r="G1590" s="177">
        <f>ROUND(E1590*F1590,2)</f>
        <v>0</v>
      </c>
      <c r="H1590" s="176"/>
      <c r="I1590" s="177">
        <f>ROUND(E1590*H1590,2)</f>
        <v>0</v>
      </c>
      <c r="J1590" s="176"/>
      <c r="K1590" s="177">
        <f>ROUND(E1590*J1590,2)</f>
        <v>0</v>
      </c>
      <c r="L1590" s="177">
        <v>21</v>
      </c>
      <c r="M1590" s="177">
        <f>G1590*(1+L1590/100)</f>
        <v>0</v>
      </c>
      <c r="N1590" s="175">
        <v>3.5699999999999998E-3</v>
      </c>
      <c r="O1590" s="175">
        <f>ROUND(E1590*N1590,2)</f>
        <v>0.1</v>
      </c>
      <c r="P1590" s="175">
        <v>0</v>
      </c>
      <c r="Q1590" s="175">
        <f>ROUND(E1590*P1590,2)</f>
        <v>0</v>
      </c>
      <c r="R1590" s="177" t="s">
        <v>734</v>
      </c>
      <c r="S1590" s="177" t="s">
        <v>281</v>
      </c>
      <c r="T1590" s="178" t="s">
        <v>281</v>
      </c>
      <c r="U1590" s="158">
        <v>0.55000000000000004</v>
      </c>
      <c r="V1590" s="158">
        <f>ROUND(E1590*U1590,2)</f>
        <v>14.85</v>
      </c>
      <c r="W1590" s="158"/>
      <c r="X1590" s="158" t="s">
        <v>282</v>
      </c>
      <c r="Y1590" s="158" t="s">
        <v>283</v>
      </c>
      <c r="Z1590" s="147"/>
      <c r="AA1590" s="147"/>
      <c r="AB1590" s="147"/>
      <c r="AC1590" s="147"/>
      <c r="AD1590" s="147"/>
      <c r="AE1590" s="147"/>
      <c r="AF1590" s="147"/>
      <c r="AG1590" s="147" t="s">
        <v>284</v>
      </c>
      <c r="AH1590" s="147"/>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2" x14ac:dyDescent="0.2">
      <c r="A1591" s="154"/>
      <c r="B1591" s="155"/>
      <c r="C1591" s="259" t="s">
        <v>2326</v>
      </c>
      <c r="D1591" s="260"/>
      <c r="E1591" s="260"/>
      <c r="F1591" s="260"/>
      <c r="G1591" s="260"/>
      <c r="H1591" s="158"/>
      <c r="I1591" s="158"/>
      <c r="J1591" s="158"/>
      <c r="K1591" s="158"/>
      <c r="L1591" s="158"/>
      <c r="M1591" s="158"/>
      <c r="N1591" s="157"/>
      <c r="O1591" s="157"/>
      <c r="P1591" s="157"/>
      <c r="Q1591" s="157"/>
      <c r="R1591" s="158"/>
      <c r="S1591" s="158"/>
      <c r="T1591" s="158"/>
      <c r="U1591" s="158"/>
      <c r="V1591" s="158"/>
      <c r="W1591" s="158"/>
      <c r="X1591" s="158"/>
      <c r="Y1591" s="158"/>
      <c r="Z1591" s="147"/>
      <c r="AA1591" s="147"/>
      <c r="AB1591" s="147"/>
      <c r="AC1591" s="147"/>
      <c r="AD1591" s="147"/>
      <c r="AE1591" s="147"/>
      <c r="AF1591" s="147"/>
      <c r="AG1591" s="147" t="s">
        <v>286</v>
      </c>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2" x14ac:dyDescent="0.2">
      <c r="A1592" s="154"/>
      <c r="B1592" s="155"/>
      <c r="C1592" s="257" t="s">
        <v>2327</v>
      </c>
      <c r="D1592" s="258"/>
      <c r="E1592" s="258"/>
      <c r="F1592" s="258"/>
      <c r="G1592" s="258"/>
      <c r="H1592" s="158"/>
      <c r="I1592" s="158"/>
      <c r="J1592" s="158"/>
      <c r="K1592" s="158"/>
      <c r="L1592" s="158"/>
      <c r="M1592" s="158"/>
      <c r="N1592" s="157"/>
      <c r="O1592" s="157"/>
      <c r="P1592" s="157"/>
      <c r="Q1592" s="157"/>
      <c r="R1592" s="158"/>
      <c r="S1592" s="158"/>
      <c r="T1592" s="158"/>
      <c r="U1592" s="158"/>
      <c r="V1592" s="158"/>
      <c r="W1592" s="158"/>
      <c r="X1592" s="158"/>
      <c r="Y1592" s="158"/>
      <c r="Z1592" s="147"/>
      <c r="AA1592" s="147"/>
      <c r="AB1592" s="147"/>
      <c r="AC1592" s="147"/>
      <c r="AD1592" s="147"/>
      <c r="AE1592" s="147"/>
      <c r="AF1592" s="147"/>
      <c r="AG1592" s="147" t="s">
        <v>618</v>
      </c>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2" x14ac:dyDescent="0.2">
      <c r="A1593" s="154"/>
      <c r="B1593" s="155"/>
      <c r="C1593" s="189" t="s">
        <v>2321</v>
      </c>
      <c r="D1593" s="160"/>
      <c r="E1593" s="161"/>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7"/>
      <c r="AA1593" s="147"/>
      <c r="AB1593" s="147"/>
      <c r="AC1593" s="147"/>
      <c r="AD1593" s="147"/>
      <c r="AE1593" s="147"/>
      <c r="AF1593" s="147"/>
      <c r="AG1593" s="147" t="s">
        <v>288</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3" x14ac:dyDescent="0.2">
      <c r="A1594" s="154"/>
      <c r="B1594" s="155"/>
      <c r="C1594" s="189" t="s">
        <v>2328</v>
      </c>
      <c r="D1594" s="160"/>
      <c r="E1594" s="161">
        <v>14</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7"/>
      <c r="AA1594" s="147"/>
      <c r="AB1594" s="147"/>
      <c r="AC1594" s="147"/>
      <c r="AD1594" s="147"/>
      <c r="AE1594" s="147"/>
      <c r="AF1594" s="147"/>
      <c r="AG1594" s="147" t="s">
        <v>288</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3" x14ac:dyDescent="0.2">
      <c r="A1595" s="154"/>
      <c r="B1595" s="155"/>
      <c r="C1595" s="189" t="s">
        <v>2329</v>
      </c>
      <c r="D1595" s="160"/>
      <c r="E1595" s="161">
        <v>13</v>
      </c>
      <c r="F1595" s="158"/>
      <c r="G1595" s="158"/>
      <c r="H1595" s="158"/>
      <c r="I1595" s="158"/>
      <c r="J1595" s="158"/>
      <c r="K1595" s="158"/>
      <c r="L1595" s="158"/>
      <c r="M1595" s="158"/>
      <c r="N1595" s="157"/>
      <c r="O1595" s="157"/>
      <c r="P1595" s="157"/>
      <c r="Q1595" s="157"/>
      <c r="R1595" s="158"/>
      <c r="S1595" s="158"/>
      <c r="T1595" s="158"/>
      <c r="U1595" s="158"/>
      <c r="V1595" s="158"/>
      <c r="W1595" s="158"/>
      <c r="X1595" s="158"/>
      <c r="Y1595" s="158"/>
      <c r="Z1595" s="147"/>
      <c r="AA1595" s="147"/>
      <c r="AB1595" s="147"/>
      <c r="AC1595" s="147"/>
      <c r="AD1595" s="147"/>
      <c r="AE1595" s="147"/>
      <c r="AF1595" s="147"/>
      <c r="AG1595" s="147" t="s">
        <v>288</v>
      </c>
      <c r="AH1595" s="147">
        <v>0</v>
      </c>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1" x14ac:dyDescent="0.2">
      <c r="A1596" s="172">
        <v>237</v>
      </c>
      <c r="B1596" s="173" t="s">
        <v>2330</v>
      </c>
      <c r="C1596" s="188" t="s">
        <v>2331</v>
      </c>
      <c r="D1596" s="174" t="s">
        <v>418</v>
      </c>
      <c r="E1596" s="175">
        <v>5</v>
      </c>
      <c r="F1596" s="176"/>
      <c r="G1596" s="177">
        <f>ROUND(E1596*F1596,2)</f>
        <v>0</v>
      </c>
      <c r="H1596" s="176"/>
      <c r="I1596" s="177">
        <f>ROUND(E1596*H1596,2)</f>
        <v>0</v>
      </c>
      <c r="J1596" s="176"/>
      <c r="K1596" s="177">
        <f>ROUND(E1596*J1596,2)</f>
        <v>0</v>
      </c>
      <c r="L1596" s="177">
        <v>21</v>
      </c>
      <c r="M1596" s="177">
        <f>G1596*(1+L1596/100)</f>
        <v>0</v>
      </c>
      <c r="N1596" s="175">
        <v>2.0060000000000001E-2</v>
      </c>
      <c r="O1596" s="175">
        <f>ROUND(E1596*N1596,2)</f>
        <v>0.1</v>
      </c>
      <c r="P1596" s="175">
        <v>0</v>
      </c>
      <c r="Q1596" s="175">
        <f>ROUND(E1596*P1596,2)</f>
        <v>0</v>
      </c>
      <c r="R1596" s="177" t="s">
        <v>734</v>
      </c>
      <c r="S1596" s="177" t="s">
        <v>281</v>
      </c>
      <c r="T1596" s="178" t="s">
        <v>281</v>
      </c>
      <c r="U1596" s="158">
        <v>0.66</v>
      </c>
      <c r="V1596" s="158">
        <f>ROUND(E1596*U1596,2)</f>
        <v>3.3</v>
      </c>
      <c r="W1596" s="158"/>
      <c r="X1596" s="158" t="s">
        <v>282</v>
      </c>
      <c r="Y1596" s="158" t="s">
        <v>283</v>
      </c>
      <c r="Z1596" s="147"/>
      <c r="AA1596" s="147"/>
      <c r="AB1596" s="147"/>
      <c r="AC1596" s="147"/>
      <c r="AD1596" s="147"/>
      <c r="AE1596" s="147"/>
      <c r="AF1596" s="147"/>
      <c r="AG1596" s="147" t="s">
        <v>284</v>
      </c>
      <c r="AH1596" s="147"/>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2" x14ac:dyDescent="0.2">
      <c r="A1597" s="154"/>
      <c r="B1597" s="155"/>
      <c r="C1597" s="189" t="s">
        <v>2332</v>
      </c>
      <c r="D1597" s="160"/>
      <c r="E1597" s="161"/>
      <c r="F1597" s="158"/>
      <c r="G1597" s="158"/>
      <c r="H1597" s="158"/>
      <c r="I1597" s="158"/>
      <c r="J1597" s="158"/>
      <c r="K1597" s="158"/>
      <c r="L1597" s="158"/>
      <c r="M1597" s="158"/>
      <c r="N1597" s="157"/>
      <c r="O1597" s="157"/>
      <c r="P1597" s="157"/>
      <c r="Q1597" s="157"/>
      <c r="R1597" s="158"/>
      <c r="S1597" s="158"/>
      <c r="T1597" s="158"/>
      <c r="U1597" s="158"/>
      <c r="V1597" s="158"/>
      <c r="W1597" s="158"/>
      <c r="X1597" s="158"/>
      <c r="Y1597" s="158"/>
      <c r="Z1597" s="147"/>
      <c r="AA1597" s="147"/>
      <c r="AB1597" s="147"/>
      <c r="AC1597" s="147"/>
      <c r="AD1597" s="147"/>
      <c r="AE1597" s="147"/>
      <c r="AF1597" s="147"/>
      <c r="AG1597" s="147" t="s">
        <v>288</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3" x14ac:dyDescent="0.2">
      <c r="A1598" s="154"/>
      <c r="B1598" s="155"/>
      <c r="C1598" s="189" t="s">
        <v>2333</v>
      </c>
      <c r="D1598" s="160"/>
      <c r="E1598" s="161">
        <v>4</v>
      </c>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7"/>
      <c r="AA1598" s="147"/>
      <c r="AB1598" s="147"/>
      <c r="AC1598" s="147"/>
      <c r="AD1598" s="147"/>
      <c r="AE1598" s="147"/>
      <c r="AF1598" s="147"/>
      <c r="AG1598" s="147" t="s">
        <v>288</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3" x14ac:dyDescent="0.2">
      <c r="A1599" s="154"/>
      <c r="B1599" s="155"/>
      <c r="C1599" s="189" t="s">
        <v>2334</v>
      </c>
      <c r="D1599" s="160"/>
      <c r="E1599" s="161">
        <v>1</v>
      </c>
      <c r="F1599" s="158"/>
      <c r="G1599" s="158"/>
      <c r="H1599" s="158"/>
      <c r="I1599" s="158"/>
      <c r="J1599" s="158"/>
      <c r="K1599" s="158"/>
      <c r="L1599" s="158"/>
      <c r="M1599" s="158"/>
      <c r="N1599" s="157"/>
      <c r="O1599" s="157"/>
      <c r="P1599" s="157"/>
      <c r="Q1599" s="157"/>
      <c r="R1599" s="158"/>
      <c r="S1599" s="158"/>
      <c r="T1599" s="158"/>
      <c r="U1599" s="158"/>
      <c r="V1599" s="158"/>
      <c r="W1599" s="158"/>
      <c r="X1599" s="158"/>
      <c r="Y1599" s="158"/>
      <c r="Z1599" s="147"/>
      <c r="AA1599" s="147"/>
      <c r="AB1599" s="147"/>
      <c r="AC1599" s="147"/>
      <c r="AD1599" s="147"/>
      <c r="AE1599" s="147"/>
      <c r="AF1599" s="147"/>
      <c r="AG1599" s="147" t="s">
        <v>288</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ht="22.5" outlineLevel="1" x14ac:dyDescent="0.2">
      <c r="A1600" s="172">
        <v>238</v>
      </c>
      <c r="B1600" s="173" t="s">
        <v>2335</v>
      </c>
      <c r="C1600" s="188" t="s">
        <v>2336</v>
      </c>
      <c r="D1600" s="174" t="s">
        <v>418</v>
      </c>
      <c r="E1600" s="175">
        <v>1.1000000000000001</v>
      </c>
      <c r="F1600" s="176"/>
      <c r="G1600" s="177">
        <f>ROUND(E1600*F1600,2)</f>
        <v>0</v>
      </c>
      <c r="H1600" s="176"/>
      <c r="I1600" s="177">
        <f>ROUND(E1600*H1600,2)</f>
        <v>0</v>
      </c>
      <c r="J1600" s="176"/>
      <c r="K1600" s="177">
        <f>ROUND(E1600*J1600,2)</f>
        <v>0</v>
      </c>
      <c r="L1600" s="177">
        <v>21</v>
      </c>
      <c r="M1600" s="177">
        <f>G1600*(1+L1600/100)</f>
        <v>0</v>
      </c>
      <c r="N1600" s="175">
        <v>4.4999999999999998E-2</v>
      </c>
      <c r="O1600" s="175">
        <f>ROUND(E1600*N1600,2)</f>
        <v>0.05</v>
      </c>
      <c r="P1600" s="175">
        <v>0</v>
      </c>
      <c r="Q1600" s="175">
        <f>ROUND(E1600*P1600,2)</f>
        <v>0</v>
      </c>
      <c r="R1600" s="177" t="s">
        <v>1203</v>
      </c>
      <c r="S1600" s="177" t="s">
        <v>281</v>
      </c>
      <c r="T1600" s="178" t="s">
        <v>281</v>
      </c>
      <c r="U1600" s="158">
        <v>0</v>
      </c>
      <c r="V1600" s="158">
        <f>ROUND(E1600*U1600,2)</f>
        <v>0</v>
      </c>
      <c r="W1600" s="158"/>
      <c r="X1600" s="158" t="s">
        <v>1204</v>
      </c>
      <c r="Y1600" s="158" t="s">
        <v>283</v>
      </c>
      <c r="Z1600" s="147"/>
      <c r="AA1600" s="147"/>
      <c r="AB1600" s="147"/>
      <c r="AC1600" s="147"/>
      <c r="AD1600" s="147"/>
      <c r="AE1600" s="147"/>
      <c r="AF1600" s="147"/>
      <c r="AG1600" s="147" t="s">
        <v>1205</v>
      </c>
      <c r="AH1600" s="147"/>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2" x14ac:dyDescent="0.2">
      <c r="A1601" s="154"/>
      <c r="B1601" s="155"/>
      <c r="C1601" s="189" t="s">
        <v>2337</v>
      </c>
      <c r="D1601" s="160"/>
      <c r="E1601" s="161"/>
      <c r="F1601" s="158"/>
      <c r="G1601" s="158"/>
      <c r="H1601" s="158"/>
      <c r="I1601" s="158"/>
      <c r="J1601" s="158"/>
      <c r="K1601" s="158"/>
      <c r="L1601" s="158"/>
      <c r="M1601" s="158"/>
      <c r="N1601" s="157"/>
      <c r="O1601" s="157"/>
      <c r="P1601" s="157"/>
      <c r="Q1601" s="157"/>
      <c r="R1601" s="158"/>
      <c r="S1601" s="158"/>
      <c r="T1601" s="158"/>
      <c r="U1601" s="158"/>
      <c r="V1601" s="158"/>
      <c r="W1601" s="158"/>
      <c r="X1601" s="158"/>
      <c r="Y1601" s="158"/>
      <c r="Z1601" s="147"/>
      <c r="AA1601" s="147"/>
      <c r="AB1601" s="147"/>
      <c r="AC1601" s="147"/>
      <c r="AD1601" s="147"/>
      <c r="AE1601" s="147"/>
      <c r="AF1601" s="147"/>
      <c r="AG1601" s="147" t="s">
        <v>288</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3" x14ac:dyDescent="0.2">
      <c r="A1602" s="154"/>
      <c r="B1602" s="155"/>
      <c r="C1602" s="189" t="s">
        <v>2338</v>
      </c>
      <c r="D1602" s="160"/>
      <c r="E1602" s="161">
        <v>1</v>
      </c>
      <c r="F1602" s="158"/>
      <c r="G1602" s="158"/>
      <c r="H1602" s="158"/>
      <c r="I1602" s="158"/>
      <c r="J1602" s="158"/>
      <c r="K1602" s="158"/>
      <c r="L1602" s="158"/>
      <c r="M1602" s="158"/>
      <c r="N1602" s="157"/>
      <c r="O1602" s="157"/>
      <c r="P1602" s="157"/>
      <c r="Q1602" s="157"/>
      <c r="R1602" s="158"/>
      <c r="S1602" s="158"/>
      <c r="T1602" s="158"/>
      <c r="U1602" s="158"/>
      <c r="V1602" s="158"/>
      <c r="W1602" s="158"/>
      <c r="X1602" s="158"/>
      <c r="Y1602" s="158"/>
      <c r="Z1602" s="147"/>
      <c r="AA1602" s="147"/>
      <c r="AB1602" s="147"/>
      <c r="AC1602" s="147"/>
      <c r="AD1602" s="147"/>
      <c r="AE1602" s="147"/>
      <c r="AF1602" s="147"/>
      <c r="AG1602" s="147" t="s">
        <v>288</v>
      </c>
      <c r="AH1602" s="147">
        <v>0</v>
      </c>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outlineLevel="3" x14ac:dyDescent="0.2">
      <c r="A1603" s="154"/>
      <c r="B1603" s="155"/>
      <c r="C1603" s="198" t="s">
        <v>1856</v>
      </c>
      <c r="D1603" s="195"/>
      <c r="E1603" s="196">
        <v>0.1</v>
      </c>
      <c r="F1603" s="158"/>
      <c r="G1603" s="158"/>
      <c r="H1603" s="158"/>
      <c r="I1603" s="158"/>
      <c r="J1603" s="158"/>
      <c r="K1603" s="158"/>
      <c r="L1603" s="158"/>
      <c r="M1603" s="158"/>
      <c r="N1603" s="157"/>
      <c r="O1603" s="157"/>
      <c r="P1603" s="157"/>
      <c r="Q1603" s="157"/>
      <c r="R1603" s="158"/>
      <c r="S1603" s="158"/>
      <c r="T1603" s="158"/>
      <c r="U1603" s="158"/>
      <c r="V1603" s="158"/>
      <c r="W1603" s="158"/>
      <c r="X1603" s="158"/>
      <c r="Y1603" s="158"/>
      <c r="Z1603" s="147"/>
      <c r="AA1603" s="147"/>
      <c r="AB1603" s="147"/>
      <c r="AC1603" s="147"/>
      <c r="AD1603" s="147"/>
      <c r="AE1603" s="147"/>
      <c r="AF1603" s="147"/>
      <c r="AG1603" s="147" t="s">
        <v>288</v>
      </c>
      <c r="AH1603" s="147">
        <v>4</v>
      </c>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outlineLevel="1" x14ac:dyDescent="0.2">
      <c r="A1604" s="154">
        <v>239</v>
      </c>
      <c r="B1604" s="155" t="s">
        <v>2339</v>
      </c>
      <c r="C1604" s="199" t="s">
        <v>2340</v>
      </c>
      <c r="D1604" s="156" t="s">
        <v>0</v>
      </c>
      <c r="E1604" s="197"/>
      <c r="F1604" s="159"/>
      <c r="G1604" s="158">
        <f>ROUND(E1604*F1604,2)</f>
        <v>0</v>
      </c>
      <c r="H1604" s="159"/>
      <c r="I1604" s="158">
        <f>ROUND(E1604*H1604,2)</f>
        <v>0</v>
      </c>
      <c r="J1604" s="159"/>
      <c r="K1604" s="158">
        <f>ROUND(E1604*J1604,2)</f>
        <v>0</v>
      </c>
      <c r="L1604" s="158">
        <v>21</v>
      </c>
      <c r="M1604" s="158">
        <f>G1604*(1+L1604/100)</f>
        <v>0</v>
      </c>
      <c r="N1604" s="157">
        <v>0</v>
      </c>
      <c r="O1604" s="157">
        <f>ROUND(E1604*N1604,2)</f>
        <v>0</v>
      </c>
      <c r="P1604" s="157">
        <v>0</v>
      </c>
      <c r="Q1604" s="157">
        <f>ROUND(E1604*P1604,2)</f>
        <v>0</v>
      </c>
      <c r="R1604" s="158" t="s">
        <v>734</v>
      </c>
      <c r="S1604" s="158" t="s">
        <v>281</v>
      </c>
      <c r="T1604" s="158" t="s">
        <v>281</v>
      </c>
      <c r="U1604" s="158">
        <v>0</v>
      </c>
      <c r="V1604" s="158">
        <f>ROUND(E1604*U1604,2)</f>
        <v>0</v>
      </c>
      <c r="W1604" s="158"/>
      <c r="X1604" s="158" t="s">
        <v>2136</v>
      </c>
      <c r="Y1604" s="158" t="s">
        <v>283</v>
      </c>
      <c r="Z1604" s="147"/>
      <c r="AA1604" s="147"/>
      <c r="AB1604" s="147"/>
      <c r="AC1604" s="147"/>
      <c r="AD1604" s="147"/>
      <c r="AE1604" s="147"/>
      <c r="AF1604" s="147"/>
      <c r="AG1604" s="147" t="s">
        <v>2137</v>
      </c>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2" x14ac:dyDescent="0.2">
      <c r="A1605" s="154"/>
      <c r="B1605" s="155"/>
      <c r="C1605" s="270" t="s">
        <v>2341</v>
      </c>
      <c r="D1605" s="271"/>
      <c r="E1605" s="271"/>
      <c r="F1605" s="271"/>
      <c r="G1605" s="271"/>
      <c r="H1605" s="158"/>
      <c r="I1605" s="158"/>
      <c r="J1605" s="158"/>
      <c r="K1605" s="158"/>
      <c r="L1605" s="158"/>
      <c r="M1605" s="158"/>
      <c r="N1605" s="157"/>
      <c r="O1605" s="157"/>
      <c r="P1605" s="157"/>
      <c r="Q1605" s="157"/>
      <c r="R1605" s="158"/>
      <c r="S1605" s="158"/>
      <c r="T1605" s="158"/>
      <c r="U1605" s="158"/>
      <c r="V1605" s="158"/>
      <c r="W1605" s="158"/>
      <c r="X1605" s="158"/>
      <c r="Y1605" s="158"/>
      <c r="Z1605" s="147"/>
      <c r="AA1605" s="147"/>
      <c r="AB1605" s="147"/>
      <c r="AC1605" s="147"/>
      <c r="AD1605" s="147"/>
      <c r="AE1605" s="147"/>
      <c r="AF1605" s="147"/>
      <c r="AG1605" s="147" t="s">
        <v>286</v>
      </c>
      <c r="AH1605" s="147"/>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x14ac:dyDescent="0.2">
      <c r="A1606" s="165" t="s">
        <v>275</v>
      </c>
      <c r="B1606" s="166" t="s">
        <v>201</v>
      </c>
      <c r="C1606" s="187" t="s">
        <v>58</v>
      </c>
      <c r="D1606" s="167"/>
      <c r="E1606" s="168"/>
      <c r="F1606" s="169"/>
      <c r="G1606" s="169">
        <f>SUMIF(AG1607:AG1624,"&lt;&gt;NOR",G1607:G1624)</f>
        <v>0</v>
      </c>
      <c r="H1606" s="169"/>
      <c r="I1606" s="169">
        <f>SUM(I1607:I1624)</f>
        <v>0</v>
      </c>
      <c r="J1606" s="169"/>
      <c r="K1606" s="169">
        <f>SUM(K1607:K1624)</f>
        <v>0</v>
      </c>
      <c r="L1606" s="169"/>
      <c r="M1606" s="169">
        <f>SUM(M1607:M1624)</f>
        <v>0</v>
      </c>
      <c r="N1606" s="168"/>
      <c r="O1606" s="168">
        <f>SUM(O1607:O1624)</f>
        <v>0</v>
      </c>
      <c r="P1606" s="168"/>
      <c r="Q1606" s="168">
        <f>SUM(Q1607:Q1624)</f>
        <v>0</v>
      </c>
      <c r="R1606" s="169"/>
      <c r="S1606" s="169"/>
      <c r="T1606" s="170"/>
      <c r="U1606" s="164"/>
      <c r="V1606" s="164">
        <f>SUM(V1607:V1624)</f>
        <v>4.62</v>
      </c>
      <c r="W1606" s="164"/>
      <c r="X1606" s="164"/>
      <c r="Y1606" s="164"/>
      <c r="AG1606" t="s">
        <v>276</v>
      </c>
    </row>
    <row r="1607" spans="1:60" ht="22.5" outlineLevel="1" x14ac:dyDescent="0.2">
      <c r="A1607" s="172">
        <v>240</v>
      </c>
      <c r="B1607" s="173" t="s">
        <v>2342</v>
      </c>
      <c r="C1607" s="188" t="s">
        <v>2343</v>
      </c>
      <c r="D1607" s="174" t="s">
        <v>418</v>
      </c>
      <c r="E1607" s="175">
        <v>6</v>
      </c>
      <c r="F1607" s="176"/>
      <c r="G1607" s="177">
        <f>ROUND(E1607*F1607,2)</f>
        <v>0</v>
      </c>
      <c r="H1607" s="176"/>
      <c r="I1607" s="177">
        <f>ROUND(E1607*H1607,2)</f>
        <v>0</v>
      </c>
      <c r="J1607" s="176"/>
      <c r="K1607" s="177">
        <f>ROUND(E1607*J1607,2)</f>
        <v>0</v>
      </c>
      <c r="L1607" s="177">
        <v>21</v>
      </c>
      <c r="M1607" s="177">
        <f>G1607*(1+L1607/100)</f>
        <v>0</v>
      </c>
      <c r="N1607" s="175">
        <v>0</v>
      </c>
      <c r="O1607" s="175">
        <f>ROUND(E1607*N1607,2)</f>
        <v>0</v>
      </c>
      <c r="P1607" s="175">
        <v>0</v>
      </c>
      <c r="Q1607" s="175">
        <f>ROUND(E1607*P1607,2)</f>
        <v>0</v>
      </c>
      <c r="R1607" s="177" t="s">
        <v>2344</v>
      </c>
      <c r="S1607" s="177" t="s">
        <v>281</v>
      </c>
      <c r="T1607" s="178" t="s">
        <v>281</v>
      </c>
      <c r="U1607" s="158">
        <v>0.55000000000000004</v>
      </c>
      <c r="V1607" s="158">
        <f>ROUND(E1607*U1607,2)</f>
        <v>3.3</v>
      </c>
      <c r="W1607" s="158"/>
      <c r="X1607" s="158" t="s">
        <v>282</v>
      </c>
      <c r="Y1607" s="158" t="s">
        <v>283</v>
      </c>
      <c r="Z1607" s="147"/>
      <c r="AA1607" s="147"/>
      <c r="AB1607" s="147"/>
      <c r="AC1607" s="147"/>
      <c r="AD1607" s="147"/>
      <c r="AE1607" s="147"/>
      <c r="AF1607" s="147"/>
      <c r="AG1607" s="147" t="s">
        <v>284</v>
      </c>
      <c r="AH1607" s="147"/>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2" x14ac:dyDescent="0.2">
      <c r="A1608" s="154"/>
      <c r="B1608" s="155"/>
      <c r="C1608" s="189" t="s">
        <v>2345</v>
      </c>
      <c r="D1608" s="160"/>
      <c r="E1608" s="161"/>
      <c r="F1608" s="158"/>
      <c r="G1608" s="158"/>
      <c r="H1608" s="158"/>
      <c r="I1608" s="158"/>
      <c r="J1608" s="158"/>
      <c r="K1608" s="158"/>
      <c r="L1608" s="158"/>
      <c r="M1608" s="158"/>
      <c r="N1608" s="157"/>
      <c r="O1608" s="157"/>
      <c r="P1608" s="157"/>
      <c r="Q1608" s="157"/>
      <c r="R1608" s="158"/>
      <c r="S1608" s="158"/>
      <c r="T1608" s="158"/>
      <c r="U1608" s="158"/>
      <c r="V1608" s="158"/>
      <c r="W1608" s="158"/>
      <c r="X1608" s="158"/>
      <c r="Y1608" s="158"/>
      <c r="Z1608" s="147"/>
      <c r="AA1608" s="147"/>
      <c r="AB1608" s="147"/>
      <c r="AC1608" s="147"/>
      <c r="AD1608" s="147"/>
      <c r="AE1608" s="147"/>
      <c r="AF1608" s="147"/>
      <c r="AG1608" s="147" t="s">
        <v>288</v>
      </c>
      <c r="AH1608" s="147">
        <v>0</v>
      </c>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3" x14ac:dyDescent="0.2">
      <c r="A1609" s="154"/>
      <c r="B1609" s="155"/>
      <c r="C1609" s="189" t="s">
        <v>2346</v>
      </c>
      <c r="D1609" s="160"/>
      <c r="E1609" s="161">
        <v>3</v>
      </c>
      <c r="F1609" s="158"/>
      <c r="G1609" s="158"/>
      <c r="H1609" s="158"/>
      <c r="I1609" s="158"/>
      <c r="J1609" s="158"/>
      <c r="K1609" s="158"/>
      <c r="L1609" s="158"/>
      <c r="M1609" s="158"/>
      <c r="N1609" s="157"/>
      <c r="O1609" s="157"/>
      <c r="P1609" s="157"/>
      <c r="Q1609" s="157"/>
      <c r="R1609" s="158"/>
      <c r="S1609" s="158"/>
      <c r="T1609" s="158"/>
      <c r="U1609" s="158"/>
      <c r="V1609" s="158"/>
      <c r="W1609" s="158"/>
      <c r="X1609" s="158"/>
      <c r="Y1609" s="158"/>
      <c r="Z1609" s="147"/>
      <c r="AA1609" s="147"/>
      <c r="AB1609" s="147"/>
      <c r="AC1609" s="147"/>
      <c r="AD1609" s="147"/>
      <c r="AE1609" s="147"/>
      <c r="AF1609" s="147"/>
      <c r="AG1609" s="147" t="s">
        <v>288</v>
      </c>
      <c r="AH1609" s="147">
        <v>0</v>
      </c>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3" x14ac:dyDescent="0.2">
      <c r="A1610" s="154"/>
      <c r="B1610" s="155"/>
      <c r="C1610" s="189" t="s">
        <v>2347</v>
      </c>
      <c r="D1610" s="160"/>
      <c r="E1610" s="161">
        <v>1</v>
      </c>
      <c r="F1610" s="158"/>
      <c r="G1610" s="158"/>
      <c r="H1610" s="158"/>
      <c r="I1610" s="158"/>
      <c r="J1610" s="158"/>
      <c r="K1610" s="158"/>
      <c r="L1610" s="158"/>
      <c r="M1610" s="158"/>
      <c r="N1610" s="157"/>
      <c r="O1610" s="157"/>
      <c r="P1610" s="157"/>
      <c r="Q1610" s="157"/>
      <c r="R1610" s="158"/>
      <c r="S1610" s="158"/>
      <c r="T1610" s="158"/>
      <c r="U1610" s="158"/>
      <c r="V1610" s="158"/>
      <c r="W1610" s="158"/>
      <c r="X1610" s="158"/>
      <c r="Y1610" s="158"/>
      <c r="Z1610" s="147"/>
      <c r="AA1610" s="147"/>
      <c r="AB1610" s="147"/>
      <c r="AC1610" s="147"/>
      <c r="AD1610" s="147"/>
      <c r="AE1610" s="147"/>
      <c r="AF1610" s="147"/>
      <c r="AG1610" s="147" t="s">
        <v>288</v>
      </c>
      <c r="AH1610" s="147">
        <v>0</v>
      </c>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3" x14ac:dyDescent="0.2">
      <c r="A1611" s="154"/>
      <c r="B1611" s="155"/>
      <c r="C1611" s="189" t="s">
        <v>2348</v>
      </c>
      <c r="D1611" s="160"/>
      <c r="E1611" s="161">
        <v>2</v>
      </c>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7"/>
      <c r="AA1611" s="147"/>
      <c r="AB1611" s="147"/>
      <c r="AC1611" s="147"/>
      <c r="AD1611" s="147"/>
      <c r="AE1611" s="147"/>
      <c r="AF1611" s="147"/>
      <c r="AG1611" s="147" t="s">
        <v>288</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ht="22.5" outlineLevel="1" x14ac:dyDescent="0.2">
      <c r="A1612" s="172">
        <v>241</v>
      </c>
      <c r="B1612" s="173" t="s">
        <v>2349</v>
      </c>
      <c r="C1612" s="188" t="s">
        <v>2350</v>
      </c>
      <c r="D1612" s="174" t="s">
        <v>2351</v>
      </c>
      <c r="E1612" s="175">
        <v>3</v>
      </c>
      <c r="F1612" s="176"/>
      <c r="G1612" s="177">
        <f>ROUND(E1612*F1612,2)</f>
        <v>0</v>
      </c>
      <c r="H1612" s="176"/>
      <c r="I1612" s="177">
        <f>ROUND(E1612*H1612,2)</f>
        <v>0</v>
      </c>
      <c r="J1612" s="176"/>
      <c r="K1612" s="177">
        <f>ROUND(E1612*J1612,2)</f>
        <v>0</v>
      </c>
      <c r="L1612" s="177">
        <v>21</v>
      </c>
      <c r="M1612" s="177">
        <f>G1612*(1+L1612/100)</f>
        <v>0</v>
      </c>
      <c r="N1612" s="175">
        <v>2.9999999999999997E-4</v>
      </c>
      <c r="O1612" s="175">
        <f>ROUND(E1612*N1612,2)</f>
        <v>0</v>
      </c>
      <c r="P1612" s="175">
        <v>0</v>
      </c>
      <c r="Q1612" s="175">
        <f>ROUND(E1612*P1612,2)</f>
        <v>0</v>
      </c>
      <c r="R1612" s="177" t="s">
        <v>887</v>
      </c>
      <c r="S1612" s="177" t="s">
        <v>281</v>
      </c>
      <c r="T1612" s="178" t="s">
        <v>281</v>
      </c>
      <c r="U1612" s="158">
        <v>0.22</v>
      </c>
      <c r="V1612" s="158">
        <f>ROUND(E1612*U1612,2)</f>
        <v>0.66</v>
      </c>
      <c r="W1612" s="158"/>
      <c r="X1612" s="158" t="s">
        <v>282</v>
      </c>
      <c r="Y1612" s="158" t="s">
        <v>283</v>
      </c>
      <c r="Z1612" s="147"/>
      <c r="AA1612" s="147"/>
      <c r="AB1612" s="147"/>
      <c r="AC1612" s="147"/>
      <c r="AD1612" s="147"/>
      <c r="AE1612" s="147"/>
      <c r="AF1612" s="147"/>
      <c r="AG1612" s="147" t="s">
        <v>284</v>
      </c>
      <c r="AH1612" s="147"/>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2" x14ac:dyDescent="0.2">
      <c r="A1613" s="154"/>
      <c r="B1613" s="155"/>
      <c r="C1613" s="189" t="s">
        <v>2352</v>
      </c>
      <c r="D1613" s="160"/>
      <c r="E1613" s="161"/>
      <c r="F1613" s="158"/>
      <c r="G1613" s="158"/>
      <c r="H1613" s="158"/>
      <c r="I1613" s="158"/>
      <c r="J1613" s="158"/>
      <c r="K1613" s="158"/>
      <c r="L1613" s="158"/>
      <c r="M1613" s="158"/>
      <c r="N1613" s="157"/>
      <c r="O1613" s="157"/>
      <c r="P1613" s="157"/>
      <c r="Q1613" s="157"/>
      <c r="R1613" s="158"/>
      <c r="S1613" s="158"/>
      <c r="T1613" s="158"/>
      <c r="U1613" s="158"/>
      <c r="V1613" s="158"/>
      <c r="W1613" s="158"/>
      <c r="X1613" s="158"/>
      <c r="Y1613" s="158"/>
      <c r="Z1613" s="147"/>
      <c r="AA1613" s="147"/>
      <c r="AB1613" s="147"/>
      <c r="AC1613" s="147"/>
      <c r="AD1613" s="147"/>
      <c r="AE1613" s="147"/>
      <c r="AF1613" s="147"/>
      <c r="AG1613" s="147" t="s">
        <v>288</v>
      </c>
      <c r="AH1613" s="147">
        <v>0</v>
      </c>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3" x14ac:dyDescent="0.2">
      <c r="A1614" s="154"/>
      <c r="B1614" s="155"/>
      <c r="C1614" s="189" t="s">
        <v>2346</v>
      </c>
      <c r="D1614" s="160"/>
      <c r="E1614" s="161">
        <v>3</v>
      </c>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7"/>
      <c r="AA1614" s="147"/>
      <c r="AB1614" s="147"/>
      <c r="AC1614" s="147"/>
      <c r="AD1614" s="147"/>
      <c r="AE1614" s="147"/>
      <c r="AF1614" s="147"/>
      <c r="AG1614" s="147" t="s">
        <v>288</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ht="22.5" outlineLevel="1" x14ac:dyDescent="0.2">
      <c r="A1615" s="172">
        <v>242</v>
      </c>
      <c r="B1615" s="173" t="s">
        <v>2353</v>
      </c>
      <c r="C1615" s="188" t="s">
        <v>2354</v>
      </c>
      <c r="D1615" s="174" t="s">
        <v>2351</v>
      </c>
      <c r="E1615" s="175">
        <v>3</v>
      </c>
      <c r="F1615" s="176"/>
      <c r="G1615" s="177">
        <f>ROUND(E1615*F1615,2)</f>
        <v>0</v>
      </c>
      <c r="H1615" s="176"/>
      <c r="I1615" s="177">
        <f>ROUND(E1615*H1615,2)</f>
        <v>0</v>
      </c>
      <c r="J1615" s="176"/>
      <c r="K1615" s="177">
        <f>ROUND(E1615*J1615,2)</f>
        <v>0</v>
      </c>
      <c r="L1615" s="177">
        <v>21</v>
      </c>
      <c r="M1615" s="177">
        <f>G1615*(1+L1615/100)</f>
        <v>0</v>
      </c>
      <c r="N1615" s="175">
        <v>7.7999999999999999E-4</v>
      </c>
      <c r="O1615" s="175">
        <f>ROUND(E1615*N1615,2)</f>
        <v>0</v>
      </c>
      <c r="P1615" s="175">
        <v>0</v>
      </c>
      <c r="Q1615" s="175">
        <f>ROUND(E1615*P1615,2)</f>
        <v>0</v>
      </c>
      <c r="R1615" s="177" t="s">
        <v>887</v>
      </c>
      <c r="S1615" s="177" t="s">
        <v>281</v>
      </c>
      <c r="T1615" s="178" t="s">
        <v>281</v>
      </c>
      <c r="U1615" s="158">
        <v>0.22</v>
      </c>
      <c r="V1615" s="158">
        <f>ROUND(E1615*U1615,2)</f>
        <v>0.66</v>
      </c>
      <c r="W1615" s="158"/>
      <c r="X1615" s="158" t="s">
        <v>282</v>
      </c>
      <c r="Y1615" s="158" t="s">
        <v>283</v>
      </c>
      <c r="Z1615" s="147"/>
      <c r="AA1615" s="147"/>
      <c r="AB1615" s="147"/>
      <c r="AC1615" s="147"/>
      <c r="AD1615" s="147"/>
      <c r="AE1615" s="147"/>
      <c r="AF1615" s="147"/>
      <c r="AG1615" s="147" t="s">
        <v>284</v>
      </c>
      <c r="AH1615" s="147"/>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2" x14ac:dyDescent="0.2">
      <c r="A1616" s="154"/>
      <c r="B1616" s="155"/>
      <c r="C1616" s="189" t="s">
        <v>2352</v>
      </c>
      <c r="D1616" s="160"/>
      <c r="E1616" s="161"/>
      <c r="F1616" s="158"/>
      <c r="G1616" s="158"/>
      <c r="H1616" s="158"/>
      <c r="I1616" s="158"/>
      <c r="J1616" s="158"/>
      <c r="K1616" s="158"/>
      <c r="L1616" s="158"/>
      <c r="M1616" s="158"/>
      <c r="N1616" s="157"/>
      <c r="O1616" s="157"/>
      <c r="P1616" s="157"/>
      <c r="Q1616" s="157"/>
      <c r="R1616" s="158"/>
      <c r="S1616" s="158"/>
      <c r="T1616" s="158"/>
      <c r="U1616" s="158"/>
      <c r="V1616" s="158"/>
      <c r="W1616" s="158"/>
      <c r="X1616" s="158"/>
      <c r="Y1616" s="158"/>
      <c r="Z1616" s="147"/>
      <c r="AA1616" s="147"/>
      <c r="AB1616" s="147"/>
      <c r="AC1616" s="147"/>
      <c r="AD1616" s="147"/>
      <c r="AE1616" s="147"/>
      <c r="AF1616" s="147"/>
      <c r="AG1616" s="147" t="s">
        <v>288</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3" x14ac:dyDescent="0.2">
      <c r="A1617" s="154"/>
      <c r="B1617" s="155"/>
      <c r="C1617" s="189" t="s">
        <v>2347</v>
      </c>
      <c r="D1617" s="160"/>
      <c r="E1617" s="161">
        <v>1</v>
      </c>
      <c r="F1617" s="158"/>
      <c r="G1617" s="158"/>
      <c r="H1617" s="158"/>
      <c r="I1617" s="158"/>
      <c r="J1617" s="158"/>
      <c r="K1617" s="158"/>
      <c r="L1617" s="158"/>
      <c r="M1617" s="158"/>
      <c r="N1617" s="157"/>
      <c r="O1617" s="157"/>
      <c r="P1617" s="157"/>
      <c r="Q1617" s="157"/>
      <c r="R1617" s="158"/>
      <c r="S1617" s="158"/>
      <c r="T1617" s="158"/>
      <c r="U1617" s="158"/>
      <c r="V1617" s="158"/>
      <c r="W1617" s="158"/>
      <c r="X1617" s="158"/>
      <c r="Y1617" s="158"/>
      <c r="Z1617" s="147"/>
      <c r="AA1617" s="147"/>
      <c r="AB1617" s="147"/>
      <c r="AC1617" s="147"/>
      <c r="AD1617" s="147"/>
      <c r="AE1617" s="147"/>
      <c r="AF1617" s="147"/>
      <c r="AG1617" s="147" t="s">
        <v>288</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outlineLevel="3" x14ac:dyDescent="0.2">
      <c r="A1618" s="154"/>
      <c r="B1618" s="155"/>
      <c r="C1618" s="189" t="s">
        <v>2355</v>
      </c>
      <c r="D1618" s="160"/>
      <c r="E1618" s="161">
        <v>2</v>
      </c>
      <c r="F1618" s="158"/>
      <c r="G1618" s="158"/>
      <c r="H1618" s="158"/>
      <c r="I1618" s="158"/>
      <c r="J1618" s="158"/>
      <c r="K1618" s="158"/>
      <c r="L1618" s="158"/>
      <c r="M1618" s="158"/>
      <c r="N1618" s="157"/>
      <c r="O1618" s="157"/>
      <c r="P1618" s="157"/>
      <c r="Q1618" s="157"/>
      <c r="R1618" s="158"/>
      <c r="S1618" s="158"/>
      <c r="T1618" s="158"/>
      <c r="U1618" s="158"/>
      <c r="V1618" s="158"/>
      <c r="W1618" s="158"/>
      <c r="X1618" s="158"/>
      <c r="Y1618" s="158"/>
      <c r="Z1618" s="147"/>
      <c r="AA1618" s="147"/>
      <c r="AB1618" s="147"/>
      <c r="AC1618" s="147"/>
      <c r="AD1618" s="147"/>
      <c r="AE1618" s="147"/>
      <c r="AF1618" s="147"/>
      <c r="AG1618" s="147" t="s">
        <v>288</v>
      </c>
      <c r="AH1618" s="147">
        <v>0</v>
      </c>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x14ac:dyDescent="0.2">
      <c r="A1619" s="172">
        <v>243</v>
      </c>
      <c r="B1619" s="173" t="s">
        <v>2356</v>
      </c>
      <c r="C1619" s="188" t="s">
        <v>2357</v>
      </c>
      <c r="D1619" s="174" t="s">
        <v>418</v>
      </c>
      <c r="E1619" s="175">
        <v>6</v>
      </c>
      <c r="F1619" s="176"/>
      <c r="G1619" s="177">
        <f>ROUND(E1619*F1619,2)</f>
        <v>0</v>
      </c>
      <c r="H1619" s="176"/>
      <c r="I1619" s="177">
        <f>ROUND(E1619*H1619,2)</f>
        <v>0</v>
      </c>
      <c r="J1619" s="176"/>
      <c r="K1619" s="177">
        <f>ROUND(E1619*J1619,2)</f>
        <v>0</v>
      </c>
      <c r="L1619" s="177">
        <v>21</v>
      </c>
      <c r="M1619" s="177">
        <f>G1619*(1+L1619/100)</f>
        <v>0</v>
      </c>
      <c r="N1619" s="175">
        <v>2.7999999999999998E-4</v>
      </c>
      <c r="O1619" s="175">
        <f>ROUND(E1619*N1619,2)</f>
        <v>0</v>
      </c>
      <c r="P1619" s="175">
        <v>0</v>
      </c>
      <c r="Q1619" s="175">
        <f>ROUND(E1619*P1619,2)</f>
        <v>0</v>
      </c>
      <c r="R1619" s="177" t="s">
        <v>1203</v>
      </c>
      <c r="S1619" s="177" t="s">
        <v>281</v>
      </c>
      <c r="T1619" s="178" t="s">
        <v>281</v>
      </c>
      <c r="U1619" s="158">
        <v>0</v>
      </c>
      <c r="V1619" s="158">
        <f>ROUND(E1619*U1619,2)</f>
        <v>0</v>
      </c>
      <c r="W1619" s="158"/>
      <c r="X1619" s="158" t="s">
        <v>1204</v>
      </c>
      <c r="Y1619" s="158" t="s">
        <v>283</v>
      </c>
      <c r="Z1619" s="147"/>
      <c r="AA1619" s="147"/>
      <c r="AB1619" s="147"/>
      <c r="AC1619" s="147"/>
      <c r="AD1619" s="147"/>
      <c r="AE1619" s="147"/>
      <c r="AF1619" s="147"/>
      <c r="AG1619" s="147" t="s">
        <v>1205</v>
      </c>
      <c r="AH1619" s="147"/>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2" x14ac:dyDescent="0.2">
      <c r="A1620" s="154"/>
      <c r="B1620" s="155"/>
      <c r="C1620" s="261" t="s">
        <v>1816</v>
      </c>
      <c r="D1620" s="262"/>
      <c r="E1620" s="262"/>
      <c r="F1620" s="262"/>
      <c r="G1620" s="262"/>
      <c r="H1620" s="158"/>
      <c r="I1620" s="158"/>
      <c r="J1620" s="158"/>
      <c r="K1620" s="158"/>
      <c r="L1620" s="158"/>
      <c r="M1620" s="158"/>
      <c r="N1620" s="157"/>
      <c r="O1620" s="157"/>
      <c r="P1620" s="157"/>
      <c r="Q1620" s="157"/>
      <c r="R1620" s="158"/>
      <c r="S1620" s="158"/>
      <c r="T1620" s="158"/>
      <c r="U1620" s="158"/>
      <c r="V1620" s="158"/>
      <c r="W1620" s="158"/>
      <c r="X1620" s="158"/>
      <c r="Y1620" s="158"/>
      <c r="Z1620" s="147"/>
      <c r="AA1620" s="147"/>
      <c r="AB1620" s="147"/>
      <c r="AC1620" s="147"/>
      <c r="AD1620" s="147"/>
      <c r="AE1620" s="147"/>
      <c r="AF1620" s="147"/>
      <c r="AG1620" s="147" t="s">
        <v>618</v>
      </c>
      <c r="AH1620" s="147"/>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2" x14ac:dyDescent="0.2">
      <c r="A1621" s="154"/>
      <c r="B1621" s="155"/>
      <c r="C1621" s="189" t="s">
        <v>2358</v>
      </c>
      <c r="D1621" s="160"/>
      <c r="E1621" s="161"/>
      <c r="F1621" s="158"/>
      <c r="G1621" s="158"/>
      <c r="H1621" s="158"/>
      <c r="I1621" s="158"/>
      <c r="J1621" s="158"/>
      <c r="K1621" s="158"/>
      <c r="L1621" s="158"/>
      <c r="M1621" s="158"/>
      <c r="N1621" s="157"/>
      <c r="O1621" s="157"/>
      <c r="P1621" s="157"/>
      <c r="Q1621" s="157"/>
      <c r="R1621" s="158"/>
      <c r="S1621" s="158"/>
      <c r="T1621" s="158"/>
      <c r="U1621" s="158"/>
      <c r="V1621" s="158"/>
      <c r="W1621" s="158"/>
      <c r="X1621" s="158"/>
      <c r="Y1621" s="158"/>
      <c r="Z1621" s="147"/>
      <c r="AA1621" s="147"/>
      <c r="AB1621" s="147"/>
      <c r="AC1621" s="147"/>
      <c r="AD1621" s="147"/>
      <c r="AE1621" s="147"/>
      <c r="AF1621" s="147"/>
      <c r="AG1621" s="147" t="s">
        <v>288</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3" x14ac:dyDescent="0.2">
      <c r="A1622" s="154"/>
      <c r="B1622" s="155"/>
      <c r="C1622" s="189" t="s">
        <v>2359</v>
      </c>
      <c r="D1622" s="160"/>
      <c r="E1622" s="161">
        <v>6</v>
      </c>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7"/>
      <c r="AA1622" s="147"/>
      <c r="AB1622" s="147"/>
      <c r="AC1622" s="147"/>
      <c r="AD1622" s="147"/>
      <c r="AE1622" s="147"/>
      <c r="AF1622" s="147"/>
      <c r="AG1622" s="147" t="s">
        <v>288</v>
      </c>
      <c r="AH1622" s="147">
        <v>5</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
      <c r="A1623" s="154">
        <v>244</v>
      </c>
      <c r="B1623" s="155" t="s">
        <v>2360</v>
      </c>
      <c r="C1623" s="199" t="s">
        <v>2361</v>
      </c>
      <c r="D1623" s="156" t="s">
        <v>0</v>
      </c>
      <c r="E1623" s="197"/>
      <c r="F1623" s="159"/>
      <c r="G1623" s="158">
        <f>ROUND(E1623*F1623,2)</f>
        <v>0</v>
      </c>
      <c r="H1623" s="159"/>
      <c r="I1623" s="158">
        <f>ROUND(E1623*H1623,2)</f>
        <v>0</v>
      </c>
      <c r="J1623" s="159"/>
      <c r="K1623" s="158">
        <f>ROUND(E1623*J1623,2)</f>
        <v>0</v>
      </c>
      <c r="L1623" s="158">
        <v>21</v>
      </c>
      <c r="M1623" s="158">
        <f>G1623*(1+L1623/100)</f>
        <v>0</v>
      </c>
      <c r="N1623" s="157">
        <v>0</v>
      </c>
      <c r="O1623" s="157">
        <f>ROUND(E1623*N1623,2)</f>
        <v>0</v>
      </c>
      <c r="P1623" s="157">
        <v>0</v>
      </c>
      <c r="Q1623" s="157">
        <f>ROUND(E1623*P1623,2)</f>
        <v>0</v>
      </c>
      <c r="R1623" s="158" t="s">
        <v>2344</v>
      </c>
      <c r="S1623" s="158" t="s">
        <v>281</v>
      </c>
      <c r="T1623" s="158" t="s">
        <v>281</v>
      </c>
      <c r="U1623" s="158">
        <v>0</v>
      </c>
      <c r="V1623" s="158">
        <f>ROUND(E1623*U1623,2)</f>
        <v>0</v>
      </c>
      <c r="W1623" s="158"/>
      <c r="X1623" s="158" t="s">
        <v>2136</v>
      </c>
      <c r="Y1623" s="158" t="s">
        <v>283</v>
      </c>
      <c r="Z1623" s="147"/>
      <c r="AA1623" s="147"/>
      <c r="AB1623" s="147"/>
      <c r="AC1623" s="147"/>
      <c r="AD1623" s="147"/>
      <c r="AE1623" s="147"/>
      <c r="AF1623" s="147"/>
      <c r="AG1623" s="147" t="s">
        <v>2137</v>
      </c>
      <c r="AH1623" s="147"/>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2" x14ac:dyDescent="0.2">
      <c r="A1624" s="154"/>
      <c r="B1624" s="155"/>
      <c r="C1624" s="270" t="s">
        <v>2362</v>
      </c>
      <c r="D1624" s="271"/>
      <c r="E1624" s="271"/>
      <c r="F1624" s="271"/>
      <c r="G1624" s="271"/>
      <c r="H1624" s="158"/>
      <c r="I1624" s="158"/>
      <c r="J1624" s="158"/>
      <c r="K1624" s="158"/>
      <c r="L1624" s="158"/>
      <c r="M1624" s="158"/>
      <c r="N1624" s="157"/>
      <c r="O1624" s="157"/>
      <c r="P1624" s="157"/>
      <c r="Q1624" s="157"/>
      <c r="R1624" s="158"/>
      <c r="S1624" s="158"/>
      <c r="T1624" s="158"/>
      <c r="U1624" s="158"/>
      <c r="V1624" s="158"/>
      <c r="W1624" s="158"/>
      <c r="X1624" s="158"/>
      <c r="Y1624" s="158"/>
      <c r="Z1624" s="147"/>
      <c r="AA1624" s="147"/>
      <c r="AB1624" s="147"/>
      <c r="AC1624" s="147"/>
      <c r="AD1624" s="147"/>
      <c r="AE1624" s="147"/>
      <c r="AF1624" s="147"/>
      <c r="AG1624" s="147" t="s">
        <v>286</v>
      </c>
      <c r="AH1624" s="147"/>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x14ac:dyDescent="0.2">
      <c r="A1625" s="165" t="s">
        <v>275</v>
      </c>
      <c r="B1625" s="166" t="s">
        <v>215</v>
      </c>
      <c r="C1625" s="187" t="s">
        <v>216</v>
      </c>
      <c r="D1625" s="167"/>
      <c r="E1625" s="168"/>
      <c r="F1625" s="169"/>
      <c r="G1625" s="169">
        <f>SUMIF(AG1626:AG1781,"&lt;&gt;NOR",G1626:G1781)</f>
        <v>0</v>
      </c>
      <c r="H1625" s="169"/>
      <c r="I1625" s="169">
        <f>SUM(I1626:I1781)</f>
        <v>0</v>
      </c>
      <c r="J1625" s="169"/>
      <c r="K1625" s="169">
        <f>SUM(K1626:K1781)</f>
        <v>0</v>
      </c>
      <c r="L1625" s="169"/>
      <c r="M1625" s="169">
        <f>SUM(M1626:M1781)</f>
        <v>0</v>
      </c>
      <c r="N1625" s="168"/>
      <c r="O1625" s="168">
        <f>SUM(O1626:O1781)</f>
        <v>6.29</v>
      </c>
      <c r="P1625" s="168"/>
      <c r="Q1625" s="168">
        <f>SUM(Q1626:Q1781)</f>
        <v>0</v>
      </c>
      <c r="R1625" s="169"/>
      <c r="S1625" s="169"/>
      <c r="T1625" s="170"/>
      <c r="U1625" s="164"/>
      <c r="V1625" s="164">
        <f>SUM(V1626:V1781)</f>
        <v>290.87</v>
      </c>
      <c r="W1625" s="164"/>
      <c r="X1625" s="164"/>
      <c r="Y1625" s="164"/>
      <c r="AG1625" t="s">
        <v>276</v>
      </c>
    </row>
    <row r="1626" spans="1:60" ht="22.5" outlineLevel="1" x14ac:dyDescent="0.2">
      <c r="A1626" s="172">
        <v>245</v>
      </c>
      <c r="B1626" s="173" t="s">
        <v>2363</v>
      </c>
      <c r="C1626" s="188" t="s">
        <v>2364</v>
      </c>
      <c r="D1626" s="174" t="s">
        <v>418</v>
      </c>
      <c r="E1626" s="175">
        <v>14</v>
      </c>
      <c r="F1626" s="176"/>
      <c r="G1626" s="177">
        <f>ROUND(E1626*F1626,2)</f>
        <v>0</v>
      </c>
      <c r="H1626" s="176"/>
      <c r="I1626" s="177">
        <f>ROUND(E1626*H1626,2)</f>
        <v>0</v>
      </c>
      <c r="J1626" s="176"/>
      <c r="K1626" s="177">
        <f>ROUND(E1626*J1626,2)</f>
        <v>0</v>
      </c>
      <c r="L1626" s="177">
        <v>21</v>
      </c>
      <c r="M1626" s="177">
        <f>G1626*(1+L1626/100)</f>
        <v>0</v>
      </c>
      <c r="N1626" s="175">
        <v>6.9999999999999994E-5</v>
      </c>
      <c r="O1626" s="175">
        <f>ROUND(E1626*N1626,2)</f>
        <v>0</v>
      </c>
      <c r="P1626" s="175">
        <v>0</v>
      </c>
      <c r="Q1626" s="175">
        <f>ROUND(E1626*P1626,2)</f>
        <v>0</v>
      </c>
      <c r="R1626" s="177" t="s">
        <v>990</v>
      </c>
      <c r="S1626" s="177" t="s">
        <v>281</v>
      </c>
      <c r="T1626" s="178" t="s">
        <v>281</v>
      </c>
      <c r="U1626" s="158">
        <v>0.22500000000000001</v>
      </c>
      <c r="V1626" s="158">
        <f>ROUND(E1626*U1626,2)</f>
        <v>3.15</v>
      </c>
      <c r="W1626" s="158"/>
      <c r="X1626" s="158" t="s">
        <v>282</v>
      </c>
      <c r="Y1626" s="158" t="s">
        <v>283</v>
      </c>
      <c r="Z1626" s="147"/>
      <c r="AA1626" s="147"/>
      <c r="AB1626" s="147"/>
      <c r="AC1626" s="147"/>
      <c r="AD1626" s="147"/>
      <c r="AE1626" s="147"/>
      <c r="AF1626" s="147"/>
      <c r="AG1626" s="147" t="s">
        <v>284</v>
      </c>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2" x14ac:dyDescent="0.2">
      <c r="A1627" s="154"/>
      <c r="B1627" s="155"/>
      <c r="C1627" s="189" t="s">
        <v>2365</v>
      </c>
      <c r="D1627" s="160"/>
      <c r="E1627" s="161"/>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7"/>
      <c r="AA1627" s="147"/>
      <c r="AB1627" s="147"/>
      <c r="AC1627" s="147"/>
      <c r="AD1627" s="147"/>
      <c r="AE1627" s="147"/>
      <c r="AF1627" s="147"/>
      <c r="AG1627" s="147" t="s">
        <v>288</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3" x14ac:dyDescent="0.2">
      <c r="A1628" s="154"/>
      <c r="B1628" s="155"/>
      <c r="C1628" s="189" t="s">
        <v>2366</v>
      </c>
      <c r="D1628" s="160"/>
      <c r="E1628" s="161"/>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7"/>
      <c r="AA1628" s="147"/>
      <c r="AB1628" s="147"/>
      <c r="AC1628" s="147"/>
      <c r="AD1628" s="147"/>
      <c r="AE1628" s="147"/>
      <c r="AF1628" s="147"/>
      <c r="AG1628" s="147" t="s">
        <v>288</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3" x14ac:dyDescent="0.2">
      <c r="A1629" s="154"/>
      <c r="B1629" s="155"/>
      <c r="C1629" s="189" t="s">
        <v>2367</v>
      </c>
      <c r="D1629" s="160"/>
      <c r="E1629" s="161">
        <v>3</v>
      </c>
      <c r="F1629" s="158"/>
      <c r="G1629" s="158"/>
      <c r="H1629" s="158"/>
      <c r="I1629" s="158"/>
      <c r="J1629" s="158"/>
      <c r="K1629" s="158"/>
      <c r="L1629" s="158"/>
      <c r="M1629" s="158"/>
      <c r="N1629" s="157"/>
      <c r="O1629" s="157"/>
      <c r="P1629" s="157"/>
      <c r="Q1629" s="157"/>
      <c r="R1629" s="158"/>
      <c r="S1629" s="158"/>
      <c r="T1629" s="158"/>
      <c r="U1629" s="158"/>
      <c r="V1629" s="158"/>
      <c r="W1629" s="158"/>
      <c r="X1629" s="158"/>
      <c r="Y1629" s="158"/>
      <c r="Z1629" s="147"/>
      <c r="AA1629" s="147"/>
      <c r="AB1629" s="147"/>
      <c r="AC1629" s="147"/>
      <c r="AD1629" s="147"/>
      <c r="AE1629" s="147"/>
      <c r="AF1629" s="147"/>
      <c r="AG1629" s="147" t="s">
        <v>288</v>
      </c>
      <c r="AH1629" s="147">
        <v>0</v>
      </c>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3" x14ac:dyDescent="0.2">
      <c r="A1630" s="154"/>
      <c r="B1630" s="155"/>
      <c r="C1630" s="189" t="s">
        <v>2368</v>
      </c>
      <c r="D1630" s="160"/>
      <c r="E1630" s="161">
        <v>11</v>
      </c>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7"/>
      <c r="AA1630" s="147"/>
      <c r="AB1630" s="147"/>
      <c r="AC1630" s="147"/>
      <c r="AD1630" s="147"/>
      <c r="AE1630" s="147"/>
      <c r="AF1630" s="147"/>
      <c r="AG1630" s="147" t="s">
        <v>288</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ht="22.5" outlineLevel="1" x14ac:dyDescent="0.2">
      <c r="A1631" s="172">
        <v>246</v>
      </c>
      <c r="B1631" s="173" t="s">
        <v>2369</v>
      </c>
      <c r="C1631" s="188" t="s">
        <v>2370</v>
      </c>
      <c r="D1631" s="174" t="s">
        <v>366</v>
      </c>
      <c r="E1631" s="175">
        <v>78.23</v>
      </c>
      <c r="F1631" s="176"/>
      <c r="G1631" s="177">
        <f>ROUND(E1631*F1631,2)</f>
        <v>0</v>
      </c>
      <c r="H1631" s="176"/>
      <c r="I1631" s="177">
        <f>ROUND(E1631*H1631,2)</f>
        <v>0</v>
      </c>
      <c r="J1631" s="176"/>
      <c r="K1631" s="177">
        <f>ROUND(E1631*J1631,2)</f>
        <v>0</v>
      </c>
      <c r="L1631" s="177">
        <v>21</v>
      </c>
      <c r="M1631" s="177">
        <f>G1631*(1+L1631/100)</f>
        <v>0</v>
      </c>
      <c r="N1631" s="175">
        <v>2.0000000000000001E-4</v>
      </c>
      <c r="O1631" s="175">
        <f>ROUND(E1631*N1631,2)</f>
        <v>0.02</v>
      </c>
      <c r="P1631" s="175">
        <v>0</v>
      </c>
      <c r="Q1631" s="175">
        <f>ROUND(E1631*P1631,2)</f>
        <v>0</v>
      </c>
      <c r="R1631" s="177" t="s">
        <v>761</v>
      </c>
      <c r="S1631" s="177" t="s">
        <v>281</v>
      </c>
      <c r="T1631" s="178" t="s">
        <v>281</v>
      </c>
      <c r="U1631" s="158">
        <v>0.31</v>
      </c>
      <c r="V1631" s="158">
        <f>ROUND(E1631*U1631,2)</f>
        <v>24.25</v>
      </c>
      <c r="W1631" s="158"/>
      <c r="X1631" s="158" t="s">
        <v>282</v>
      </c>
      <c r="Y1631" s="158" t="s">
        <v>283</v>
      </c>
      <c r="Z1631" s="147"/>
      <c r="AA1631" s="147"/>
      <c r="AB1631" s="147"/>
      <c r="AC1631" s="147"/>
      <c r="AD1631" s="147"/>
      <c r="AE1631" s="147"/>
      <c r="AF1631" s="147"/>
      <c r="AG1631" s="147" t="s">
        <v>284</v>
      </c>
      <c r="AH1631" s="147"/>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2" x14ac:dyDescent="0.2">
      <c r="A1632" s="154"/>
      <c r="B1632" s="155"/>
      <c r="C1632" s="189" t="s">
        <v>2371</v>
      </c>
      <c r="D1632" s="160"/>
      <c r="E1632" s="161"/>
      <c r="F1632" s="158"/>
      <c r="G1632" s="158"/>
      <c r="H1632" s="158"/>
      <c r="I1632" s="158"/>
      <c r="J1632" s="158"/>
      <c r="K1632" s="158"/>
      <c r="L1632" s="158"/>
      <c r="M1632" s="158"/>
      <c r="N1632" s="157"/>
      <c r="O1632" s="157"/>
      <c r="P1632" s="157"/>
      <c r="Q1632" s="157"/>
      <c r="R1632" s="158"/>
      <c r="S1632" s="158"/>
      <c r="T1632" s="158"/>
      <c r="U1632" s="158"/>
      <c r="V1632" s="158"/>
      <c r="W1632" s="158"/>
      <c r="X1632" s="158"/>
      <c r="Y1632" s="158"/>
      <c r="Z1632" s="147"/>
      <c r="AA1632" s="147"/>
      <c r="AB1632" s="147"/>
      <c r="AC1632" s="147"/>
      <c r="AD1632" s="147"/>
      <c r="AE1632" s="147"/>
      <c r="AF1632" s="147"/>
      <c r="AG1632" s="147" t="s">
        <v>288</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ht="22.5" outlineLevel="3" x14ac:dyDescent="0.2">
      <c r="A1633" s="154"/>
      <c r="B1633" s="155"/>
      <c r="C1633" s="189" t="s">
        <v>2372</v>
      </c>
      <c r="D1633" s="160"/>
      <c r="E1633" s="161">
        <v>78.23</v>
      </c>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7"/>
      <c r="AA1633" s="147"/>
      <c r="AB1633" s="147"/>
      <c r="AC1633" s="147"/>
      <c r="AD1633" s="147"/>
      <c r="AE1633" s="147"/>
      <c r="AF1633" s="147"/>
      <c r="AG1633" s="147" t="s">
        <v>288</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ht="22.5" outlineLevel="1" x14ac:dyDescent="0.2">
      <c r="A1634" s="172">
        <v>247</v>
      </c>
      <c r="B1634" s="173" t="s">
        <v>2373</v>
      </c>
      <c r="C1634" s="188" t="s">
        <v>2374</v>
      </c>
      <c r="D1634" s="174" t="s">
        <v>418</v>
      </c>
      <c r="E1634" s="175">
        <v>80</v>
      </c>
      <c r="F1634" s="176"/>
      <c r="G1634" s="177">
        <f>ROUND(E1634*F1634,2)</f>
        <v>0</v>
      </c>
      <c r="H1634" s="176"/>
      <c r="I1634" s="177">
        <f>ROUND(E1634*H1634,2)</f>
        <v>0</v>
      </c>
      <c r="J1634" s="176"/>
      <c r="K1634" s="177">
        <f>ROUND(E1634*J1634,2)</f>
        <v>0</v>
      </c>
      <c r="L1634" s="177">
        <v>21</v>
      </c>
      <c r="M1634" s="177">
        <f>G1634*(1+L1634/100)</f>
        <v>0</v>
      </c>
      <c r="N1634" s="175">
        <v>3.32E-3</v>
      </c>
      <c r="O1634" s="175">
        <f>ROUND(E1634*N1634,2)</f>
        <v>0.27</v>
      </c>
      <c r="P1634" s="175">
        <v>0</v>
      </c>
      <c r="Q1634" s="175">
        <f>ROUND(E1634*P1634,2)</f>
        <v>0</v>
      </c>
      <c r="R1634" s="177" t="s">
        <v>761</v>
      </c>
      <c r="S1634" s="177" t="s">
        <v>281</v>
      </c>
      <c r="T1634" s="178" t="s">
        <v>281</v>
      </c>
      <c r="U1634" s="158">
        <v>0.377</v>
      </c>
      <c r="V1634" s="158">
        <f>ROUND(E1634*U1634,2)</f>
        <v>30.16</v>
      </c>
      <c r="W1634" s="158"/>
      <c r="X1634" s="158" t="s">
        <v>282</v>
      </c>
      <c r="Y1634" s="158" t="s">
        <v>283</v>
      </c>
      <c r="Z1634" s="147"/>
      <c r="AA1634" s="147"/>
      <c r="AB1634" s="147"/>
      <c r="AC1634" s="147"/>
      <c r="AD1634" s="147"/>
      <c r="AE1634" s="147"/>
      <c r="AF1634" s="147"/>
      <c r="AG1634" s="147" t="s">
        <v>284</v>
      </c>
      <c r="AH1634" s="147"/>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2" x14ac:dyDescent="0.2">
      <c r="A1635" s="154"/>
      <c r="B1635" s="155"/>
      <c r="C1635" s="189" t="s">
        <v>2375</v>
      </c>
      <c r="D1635" s="160"/>
      <c r="E1635" s="161"/>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7"/>
      <c r="AA1635" s="147"/>
      <c r="AB1635" s="147"/>
      <c r="AC1635" s="147"/>
      <c r="AD1635" s="147"/>
      <c r="AE1635" s="147"/>
      <c r="AF1635" s="147"/>
      <c r="AG1635" s="147" t="s">
        <v>288</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3" x14ac:dyDescent="0.2">
      <c r="A1636" s="154"/>
      <c r="B1636" s="155"/>
      <c r="C1636" s="189" t="s">
        <v>2376</v>
      </c>
      <c r="D1636" s="160"/>
      <c r="E1636" s="161">
        <v>8</v>
      </c>
      <c r="F1636" s="158"/>
      <c r="G1636" s="158"/>
      <c r="H1636" s="158"/>
      <c r="I1636" s="158"/>
      <c r="J1636" s="158"/>
      <c r="K1636" s="158"/>
      <c r="L1636" s="158"/>
      <c r="M1636" s="158"/>
      <c r="N1636" s="157"/>
      <c r="O1636" s="157"/>
      <c r="P1636" s="157"/>
      <c r="Q1636" s="157"/>
      <c r="R1636" s="158"/>
      <c r="S1636" s="158"/>
      <c r="T1636" s="158"/>
      <c r="U1636" s="158"/>
      <c r="V1636" s="158"/>
      <c r="W1636" s="158"/>
      <c r="X1636" s="158"/>
      <c r="Y1636" s="158"/>
      <c r="Z1636" s="147"/>
      <c r="AA1636" s="147"/>
      <c r="AB1636" s="147"/>
      <c r="AC1636" s="147"/>
      <c r="AD1636" s="147"/>
      <c r="AE1636" s="147"/>
      <c r="AF1636" s="147"/>
      <c r="AG1636" s="147" t="s">
        <v>288</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3" x14ac:dyDescent="0.2">
      <c r="A1637" s="154"/>
      <c r="B1637" s="155"/>
      <c r="C1637" s="189" t="s">
        <v>2367</v>
      </c>
      <c r="D1637" s="160"/>
      <c r="E1637" s="161">
        <v>3</v>
      </c>
      <c r="F1637" s="158"/>
      <c r="G1637" s="158"/>
      <c r="H1637" s="158"/>
      <c r="I1637" s="158"/>
      <c r="J1637" s="158"/>
      <c r="K1637" s="158"/>
      <c r="L1637" s="158"/>
      <c r="M1637" s="158"/>
      <c r="N1637" s="157"/>
      <c r="O1637" s="157"/>
      <c r="P1637" s="157"/>
      <c r="Q1637" s="157"/>
      <c r="R1637" s="158"/>
      <c r="S1637" s="158"/>
      <c r="T1637" s="158"/>
      <c r="U1637" s="158"/>
      <c r="V1637" s="158"/>
      <c r="W1637" s="158"/>
      <c r="X1637" s="158"/>
      <c r="Y1637" s="158"/>
      <c r="Z1637" s="147"/>
      <c r="AA1637" s="147"/>
      <c r="AB1637" s="147"/>
      <c r="AC1637" s="147"/>
      <c r="AD1637" s="147"/>
      <c r="AE1637" s="147"/>
      <c r="AF1637" s="147"/>
      <c r="AG1637" s="147" t="s">
        <v>288</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3" x14ac:dyDescent="0.2">
      <c r="A1638" s="154"/>
      <c r="B1638" s="155"/>
      <c r="C1638" s="189" t="s">
        <v>2368</v>
      </c>
      <c r="D1638" s="160"/>
      <c r="E1638" s="161">
        <v>11</v>
      </c>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7"/>
      <c r="AA1638" s="147"/>
      <c r="AB1638" s="147"/>
      <c r="AC1638" s="147"/>
      <c r="AD1638" s="147"/>
      <c r="AE1638" s="147"/>
      <c r="AF1638" s="147"/>
      <c r="AG1638" s="147" t="s">
        <v>288</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3" x14ac:dyDescent="0.2">
      <c r="A1639" s="154"/>
      <c r="B1639" s="155"/>
      <c r="C1639" s="189" t="s">
        <v>2377</v>
      </c>
      <c r="D1639" s="160"/>
      <c r="E1639" s="161">
        <v>2</v>
      </c>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7"/>
      <c r="AA1639" s="147"/>
      <c r="AB1639" s="147"/>
      <c r="AC1639" s="147"/>
      <c r="AD1639" s="147"/>
      <c r="AE1639" s="147"/>
      <c r="AF1639" s="147"/>
      <c r="AG1639" s="147" t="s">
        <v>288</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3" x14ac:dyDescent="0.2">
      <c r="A1640" s="154"/>
      <c r="B1640" s="155"/>
      <c r="C1640" s="189" t="s">
        <v>2378</v>
      </c>
      <c r="D1640" s="160"/>
      <c r="E1640" s="161">
        <v>3</v>
      </c>
      <c r="F1640" s="158"/>
      <c r="G1640" s="158"/>
      <c r="H1640" s="158"/>
      <c r="I1640" s="158"/>
      <c r="J1640" s="158"/>
      <c r="K1640" s="158"/>
      <c r="L1640" s="158"/>
      <c r="M1640" s="158"/>
      <c r="N1640" s="157"/>
      <c r="O1640" s="157"/>
      <c r="P1640" s="157"/>
      <c r="Q1640" s="157"/>
      <c r="R1640" s="158"/>
      <c r="S1640" s="158"/>
      <c r="T1640" s="158"/>
      <c r="U1640" s="158"/>
      <c r="V1640" s="158"/>
      <c r="W1640" s="158"/>
      <c r="X1640" s="158"/>
      <c r="Y1640" s="158"/>
      <c r="Z1640" s="147"/>
      <c r="AA1640" s="147"/>
      <c r="AB1640" s="147"/>
      <c r="AC1640" s="147"/>
      <c r="AD1640" s="147"/>
      <c r="AE1640" s="147"/>
      <c r="AF1640" s="147"/>
      <c r="AG1640" s="147" t="s">
        <v>288</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3" x14ac:dyDescent="0.2">
      <c r="A1641" s="154"/>
      <c r="B1641" s="155"/>
      <c r="C1641" s="189" t="s">
        <v>2379</v>
      </c>
      <c r="D1641" s="160"/>
      <c r="E1641" s="161">
        <v>43</v>
      </c>
      <c r="F1641" s="158"/>
      <c r="G1641" s="158"/>
      <c r="H1641" s="158"/>
      <c r="I1641" s="158"/>
      <c r="J1641" s="158"/>
      <c r="K1641" s="158"/>
      <c r="L1641" s="158"/>
      <c r="M1641" s="158"/>
      <c r="N1641" s="157"/>
      <c r="O1641" s="157"/>
      <c r="P1641" s="157"/>
      <c r="Q1641" s="157"/>
      <c r="R1641" s="158"/>
      <c r="S1641" s="158"/>
      <c r="T1641" s="158"/>
      <c r="U1641" s="158"/>
      <c r="V1641" s="158"/>
      <c r="W1641" s="158"/>
      <c r="X1641" s="158"/>
      <c r="Y1641" s="158"/>
      <c r="Z1641" s="147"/>
      <c r="AA1641" s="147"/>
      <c r="AB1641" s="147"/>
      <c r="AC1641" s="147"/>
      <c r="AD1641" s="147"/>
      <c r="AE1641" s="147"/>
      <c r="AF1641" s="147"/>
      <c r="AG1641" s="147" t="s">
        <v>288</v>
      </c>
      <c r="AH1641" s="147">
        <v>0</v>
      </c>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3" x14ac:dyDescent="0.2">
      <c r="A1642" s="154"/>
      <c r="B1642" s="155"/>
      <c r="C1642" s="189" t="s">
        <v>2380</v>
      </c>
      <c r="D1642" s="160"/>
      <c r="E1642" s="161">
        <v>10</v>
      </c>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7"/>
      <c r="AA1642" s="147"/>
      <c r="AB1642" s="147"/>
      <c r="AC1642" s="147"/>
      <c r="AD1642" s="147"/>
      <c r="AE1642" s="147"/>
      <c r="AF1642" s="147"/>
      <c r="AG1642" s="147" t="s">
        <v>288</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ht="22.5" outlineLevel="1" x14ac:dyDescent="0.2">
      <c r="A1643" s="172">
        <v>248</v>
      </c>
      <c r="B1643" s="173" t="s">
        <v>2381</v>
      </c>
      <c r="C1643" s="188" t="s">
        <v>2382</v>
      </c>
      <c r="D1643" s="174" t="s">
        <v>366</v>
      </c>
      <c r="E1643" s="175">
        <v>119.5</v>
      </c>
      <c r="F1643" s="176"/>
      <c r="G1643" s="177">
        <f>ROUND(E1643*F1643,2)</f>
        <v>0</v>
      </c>
      <c r="H1643" s="176"/>
      <c r="I1643" s="177">
        <f>ROUND(E1643*H1643,2)</f>
        <v>0</v>
      </c>
      <c r="J1643" s="176"/>
      <c r="K1643" s="177">
        <f>ROUND(E1643*J1643,2)</f>
        <v>0</v>
      </c>
      <c r="L1643" s="177">
        <v>21</v>
      </c>
      <c r="M1643" s="177">
        <f>G1643*(1+L1643/100)</f>
        <v>0</v>
      </c>
      <c r="N1643" s="175">
        <v>6.0000000000000002E-5</v>
      </c>
      <c r="O1643" s="175">
        <f>ROUND(E1643*N1643,2)</f>
        <v>0.01</v>
      </c>
      <c r="P1643" s="175">
        <v>0</v>
      </c>
      <c r="Q1643" s="175">
        <f>ROUND(E1643*P1643,2)</f>
        <v>0</v>
      </c>
      <c r="R1643" s="177" t="s">
        <v>761</v>
      </c>
      <c r="S1643" s="177" t="s">
        <v>281</v>
      </c>
      <c r="T1643" s="178" t="s">
        <v>281</v>
      </c>
      <c r="U1643" s="158">
        <v>0.34200000000000003</v>
      </c>
      <c r="V1643" s="158">
        <f>ROUND(E1643*U1643,2)</f>
        <v>40.869999999999997</v>
      </c>
      <c r="W1643" s="158"/>
      <c r="X1643" s="158" t="s">
        <v>282</v>
      </c>
      <c r="Y1643" s="158" t="s">
        <v>283</v>
      </c>
      <c r="Z1643" s="147"/>
      <c r="AA1643" s="147"/>
      <c r="AB1643" s="147"/>
      <c r="AC1643" s="147"/>
      <c r="AD1643" s="147"/>
      <c r="AE1643" s="147"/>
      <c r="AF1643" s="147"/>
      <c r="AG1643" s="147" t="s">
        <v>284</v>
      </c>
      <c r="AH1643" s="147"/>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2" x14ac:dyDescent="0.2">
      <c r="A1644" s="154"/>
      <c r="B1644" s="155"/>
      <c r="C1644" s="189" t="s">
        <v>2383</v>
      </c>
      <c r="D1644" s="160"/>
      <c r="E1644" s="161"/>
      <c r="F1644" s="158"/>
      <c r="G1644" s="158"/>
      <c r="H1644" s="158"/>
      <c r="I1644" s="158"/>
      <c r="J1644" s="158"/>
      <c r="K1644" s="158"/>
      <c r="L1644" s="158"/>
      <c r="M1644" s="158"/>
      <c r="N1644" s="157"/>
      <c r="O1644" s="157"/>
      <c r="P1644" s="157"/>
      <c r="Q1644" s="157"/>
      <c r="R1644" s="158"/>
      <c r="S1644" s="158"/>
      <c r="T1644" s="158"/>
      <c r="U1644" s="158"/>
      <c r="V1644" s="158"/>
      <c r="W1644" s="158"/>
      <c r="X1644" s="158"/>
      <c r="Y1644" s="158"/>
      <c r="Z1644" s="147"/>
      <c r="AA1644" s="147"/>
      <c r="AB1644" s="147"/>
      <c r="AC1644" s="147"/>
      <c r="AD1644" s="147"/>
      <c r="AE1644" s="147"/>
      <c r="AF1644" s="147"/>
      <c r="AG1644" s="147" t="s">
        <v>288</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3" x14ac:dyDescent="0.2">
      <c r="A1645" s="154"/>
      <c r="B1645" s="155"/>
      <c r="C1645" s="189" t="s">
        <v>768</v>
      </c>
      <c r="D1645" s="160"/>
      <c r="E1645" s="161">
        <v>12</v>
      </c>
      <c r="F1645" s="158"/>
      <c r="G1645" s="158"/>
      <c r="H1645" s="158"/>
      <c r="I1645" s="158"/>
      <c r="J1645" s="158"/>
      <c r="K1645" s="158"/>
      <c r="L1645" s="158"/>
      <c r="M1645" s="158"/>
      <c r="N1645" s="157"/>
      <c r="O1645" s="157"/>
      <c r="P1645" s="157"/>
      <c r="Q1645" s="157"/>
      <c r="R1645" s="158"/>
      <c r="S1645" s="158"/>
      <c r="T1645" s="158"/>
      <c r="U1645" s="158"/>
      <c r="V1645" s="158"/>
      <c r="W1645" s="158"/>
      <c r="X1645" s="158"/>
      <c r="Y1645" s="158"/>
      <c r="Z1645" s="147"/>
      <c r="AA1645" s="147"/>
      <c r="AB1645" s="147"/>
      <c r="AC1645" s="147"/>
      <c r="AD1645" s="147"/>
      <c r="AE1645" s="147"/>
      <c r="AF1645" s="147"/>
      <c r="AG1645" s="147" t="s">
        <v>288</v>
      </c>
      <c r="AH1645" s="147">
        <v>0</v>
      </c>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3" x14ac:dyDescent="0.2">
      <c r="A1646" s="154"/>
      <c r="B1646" s="155"/>
      <c r="C1646" s="189" t="s">
        <v>769</v>
      </c>
      <c r="D1646" s="160"/>
      <c r="E1646" s="161">
        <v>107.5</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7"/>
      <c r="AA1646" s="147"/>
      <c r="AB1646" s="147"/>
      <c r="AC1646" s="147"/>
      <c r="AD1646" s="147"/>
      <c r="AE1646" s="147"/>
      <c r="AF1646" s="147"/>
      <c r="AG1646" s="147" t="s">
        <v>288</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ht="22.5" outlineLevel="1" x14ac:dyDescent="0.2">
      <c r="A1647" s="172">
        <v>249</v>
      </c>
      <c r="B1647" s="173" t="s">
        <v>2384</v>
      </c>
      <c r="C1647" s="188" t="s">
        <v>2385</v>
      </c>
      <c r="D1647" s="174" t="s">
        <v>366</v>
      </c>
      <c r="E1647" s="175">
        <v>25.3</v>
      </c>
      <c r="F1647" s="176"/>
      <c r="G1647" s="177">
        <f>ROUND(E1647*F1647,2)</f>
        <v>0</v>
      </c>
      <c r="H1647" s="176"/>
      <c r="I1647" s="177">
        <f>ROUND(E1647*H1647,2)</f>
        <v>0</v>
      </c>
      <c r="J1647" s="176"/>
      <c r="K1647" s="177">
        <f>ROUND(E1647*J1647,2)</f>
        <v>0</v>
      </c>
      <c r="L1647" s="177">
        <v>21</v>
      </c>
      <c r="M1647" s="177">
        <f>G1647*(1+L1647/100)</f>
        <v>0</v>
      </c>
      <c r="N1647" s="175">
        <v>8.0000000000000007E-5</v>
      </c>
      <c r="O1647" s="175">
        <f>ROUND(E1647*N1647,2)</f>
        <v>0</v>
      </c>
      <c r="P1647" s="175">
        <v>0</v>
      </c>
      <c r="Q1647" s="175">
        <f>ROUND(E1647*P1647,2)</f>
        <v>0</v>
      </c>
      <c r="R1647" s="177" t="s">
        <v>761</v>
      </c>
      <c r="S1647" s="177" t="s">
        <v>281</v>
      </c>
      <c r="T1647" s="178" t="s">
        <v>281</v>
      </c>
      <c r="U1647" s="158">
        <v>0.41599999999999998</v>
      </c>
      <c r="V1647" s="158">
        <f>ROUND(E1647*U1647,2)</f>
        <v>10.52</v>
      </c>
      <c r="W1647" s="158"/>
      <c r="X1647" s="158" t="s">
        <v>282</v>
      </c>
      <c r="Y1647" s="158" t="s">
        <v>283</v>
      </c>
      <c r="Z1647" s="147"/>
      <c r="AA1647" s="147"/>
      <c r="AB1647" s="147"/>
      <c r="AC1647" s="147"/>
      <c r="AD1647" s="147"/>
      <c r="AE1647" s="147"/>
      <c r="AF1647" s="147"/>
      <c r="AG1647" s="147" t="s">
        <v>284</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2" x14ac:dyDescent="0.2">
      <c r="A1648" s="154"/>
      <c r="B1648" s="155"/>
      <c r="C1648" s="189" t="s">
        <v>2383</v>
      </c>
      <c r="D1648" s="160"/>
      <c r="E1648" s="161"/>
      <c r="F1648" s="158"/>
      <c r="G1648" s="158"/>
      <c r="H1648" s="158"/>
      <c r="I1648" s="158"/>
      <c r="J1648" s="158"/>
      <c r="K1648" s="158"/>
      <c r="L1648" s="158"/>
      <c r="M1648" s="158"/>
      <c r="N1648" s="157"/>
      <c r="O1648" s="157"/>
      <c r="P1648" s="157"/>
      <c r="Q1648" s="157"/>
      <c r="R1648" s="158"/>
      <c r="S1648" s="158"/>
      <c r="T1648" s="158"/>
      <c r="U1648" s="158"/>
      <c r="V1648" s="158"/>
      <c r="W1648" s="158"/>
      <c r="X1648" s="158"/>
      <c r="Y1648" s="158"/>
      <c r="Z1648" s="147"/>
      <c r="AA1648" s="147"/>
      <c r="AB1648" s="147"/>
      <c r="AC1648" s="147"/>
      <c r="AD1648" s="147"/>
      <c r="AE1648" s="147"/>
      <c r="AF1648" s="147"/>
      <c r="AG1648" s="147" t="s">
        <v>288</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3" x14ac:dyDescent="0.2">
      <c r="A1649" s="154"/>
      <c r="B1649" s="155"/>
      <c r="C1649" s="189" t="s">
        <v>772</v>
      </c>
      <c r="D1649" s="160"/>
      <c r="E1649" s="161">
        <v>2.8</v>
      </c>
      <c r="F1649" s="158"/>
      <c r="G1649" s="158"/>
      <c r="H1649" s="158"/>
      <c r="I1649" s="158"/>
      <c r="J1649" s="158"/>
      <c r="K1649" s="158"/>
      <c r="L1649" s="158"/>
      <c r="M1649" s="158"/>
      <c r="N1649" s="157"/>
      <c r="O1649" s="157"/>
      <c r="P1649" s="157"/>
      <c r="Q1649" s="157"/>
      <c r="R1649" s="158"/>
      <c r="S1649" s="158"/>
      <c r="T1649" s="158"/>
      <c r="U1649" s="158"/>
      <c r="V1649" s="158"/>
      <c r="W1649" s="158"/>
      <c r="X1649" s="158"/>
      <c r="Y1649" s="158"/>
      <c r="Z1649" s="147"/>
      <c r="AA1649" s="147"/>
      <c r="AB1649" s="147"/>
      <c r="AC1649" s="147"/>
      <c r="AD1649" s="147"/>
      <c r="AE1649" s="147"/>
      <c r="AF1649" s="147"/>
      <c r="AG1649" s="147" t="s">
        <v>288</v>
      </c>
      <c r="AH1649" s="147">
        <v>0</v>
      </c>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outlineLevel="3" x14ac:dyDescent="0.2">
      <c r="A1650" s="154"/>
      <c r="B1650" s="155"/>
      <c r="C1650" s="189" t="s">
        <v>775</v>
      </c>
      <c r="D1650" s="160"/>
      <c r="E1650" s="161">
        <v>22.5</v>
      </c>
      <c r="F1650" s="158"/>
      <c r="G1650" s="158"/>
      <c r="H1650" s="158"/>
      <c r="I1650" s="158"/>
      <c r="J1650" s="158"/>
      <c r="K1650" s="158"/>
      <c r="L1650" s="158"/>
      <c r="M1650" s="158"/>
      <c r="N1650" s="157"/>
      <c r="O1650" s="157"/>
      <c r="P1650" s="157"/>
      <c r="Q1650" s="157"/>
      <c r="R1650" s="158"/>
      <c r="S1650" s="158"/>
      <c r="T1650" s="158"/>
      <c r="U1650" s="158"/>
      <c r="V1650" s="158"/>
      <c r="W1650" s="158"/>
      <c r="X1650" s="158"/>
      <c r="Y1650" s="158"/>
      <c r="Z1650" s="147"/>
      <c r="AA1650" s="147"/>
      <c r="AB1650" s="147"/>
      <c r="AC1650" s="147"/>
      <c r="AD1650" s="147"/>
      <c r="AE1650" s="147"/>
      <c r="AF1650" s="147"/>
      <c r="AG1650" s="147" t="s">
        <v>288</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ht="22.5" outlineLevel="1" x14ac:dyDescent="0.2">
      <c r="A1651" s="172">
        <v>250</v>
      </c>
      <c r="B1651" s="173" t="s">
        <v>2386</v>
      </c>
      <c r="C1651" s="188" t="s">
        <v>2387</v>
      </c>
      <c r="D1651" s="174" t="s">
        <v>366</v>
      </c>
      <c r="E1651" s="175">
        <v>7.6</v>
      </c>
      <c r="F1651" s="176"/>
      <c r="G1651" s="177">
        <f>ROUND(E1651*F1651,2)</f>
        <v>0</v>
      </c>
      <c r="H1651" s="176"/>
      <c r="I1651" s="177">
        <f>ROUND(E1651*H1651,2)</f>
        <v>0</v>
      </c>
      <c r="J1651" s="176"/>
      <c r="K1651" s="177">
        <f>ROUND(E1651*J1651,2)</f>
        <v>0</v>
      </c>
      <c r="L1651" s="177">
        <v>21</v>
      </c>
      <c r="M1651" s="177">
        <f>G1651*(1+L1651/100)</f>
        <v>0</v>
      </c>
      <c r="N1651" s="175">
        <v>9.0000000000000006E-5</v>
      </c>
      <c r="O1651" s="175">
        <f>ROUND(E1651*N1651,2)</f>
        <v>0</v>
      </c>
      <c r="P1651" s="175">
        <v>0</v>
      </c>
      <c r="Q1651" s="175">
        <f>ROUND(E1651*P1651,2)</f>
        <v>0</v>
      </c>
      <c r="R1651" s="177" t="s">
        <v>761</v>
      </c>
      <c r="S1651" s="177" t="s">
        <v>281</v>
      </c>
      <c r="T1651" s="178" t="s">
        <v>281</v>
      </c>
      <c r="U1651" s="158">
        <v>0.496</v>
      </c>
      <c r="V1651" s="158">
        <f>ROUND(E1651*U1651,2)</f>
        <v>3.77</v>
      </c>
      <c r="W1651" s="158"/>
      <c r="X1651" s="158" t="s">
        <v>282</v>
      </c>
      <c r="Y1651" s="158" t="s">
        <v>283</v>
      </c>
      <c r="Z1651" s="147"/>
      <c r="AA1651" s="147"/>
      <c r="AB1651" s="147"/>
      <c r="AC1651" s="147"/>
      <c r="AD1651" s="147"/>
      <c r="AE1651" s="147"/>
      <c r="AF1651" s="147"/>
      <c r="AG1651" s="147" t="s">
        <v>284</v>
      </c>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2" x14ac:dyDescent="0.2">
      <c r="A1652" s="154"/>
      <c r="B1652" s="155"/>
      <c r="C1652" s="189" t="s">
        <v>2383</v>
      </c>
      <c r="D1652" s="160"/>
      <c r="E1652" s="161"/>
      <c r="F1652" s="158"/>
      <c r="G1652" s="158"/>
      <c r="H1652" s="158"/>
      <c r="I1652" s="158"/>
      <c r="J1652" s="158"/>
      <c r="K1652" s="158"/>
      <c r="L1652" s="158"/>
      <c r="M1652" s="158"/>
      <c r="N1652" s="157"/>
      <c r="O1652" s="157"/>
      <c r="P1652" s="157"/>
      <c r="Q1652" s="157"/>
      <c r="R1652" s="158"/>
      <c r="S1652" s="158"/>
      <c r="T1652" s="158"/>
      <c r="U1652" s="158"/>
      <c r="V1652" s="158"/>
      <c r="W1652" s="158"/>
      <c r="X1652" s="158"/>
      <c r="Y1652" s="158"/>
      <c r="Z1652" s="147"/>
      <c r="AA1652" s="147"/>
      <c r="AB1652" s="147"/>
      <c r="AC1652" s="147"/>
      <c r="AD1652" s="147"/>
      <c r="AE1652" s="147"/>
      <c r="AF1652" s="147"/>
      <c r="AG1652" s="147" t="s">
        <v>288</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3" x14ac:dyDescent="0.2">
      <c r="A1653" s="154"/>
      <c r="B1653" s="155"/>
      <c r="C1653" s="189" t="s">
        <v>778</v>
      </c>
      <c r="D1653" s="160"/>
      <c r="E1653" s="161">
        <v>7.6</v>
      </c>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7"/>
      <c r="AA1653" s="147"/>
      <c r="AB1653" s="147"/>
      <c r="AC1653" s="147"/>
      <c r="AD1653" s="147"/>
      <c r="AE1653" s="147"/>
      <c r="AF1653" s="147"/>
      <c r="AG1653" s="147" t="s">
        <v>288</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ht="22.5" outlineLevel="1" x14ac:dyDescent="0.2">
      <c r="A1654" s="172">
        <v>251</v>
      </c>
      <c r="B1654" s="173" t="s">
        <v>2388</v>
      </c>
      <c r="C1654" s="188" t="s">
        <v>2389</v>
      </c>
      <c r="D1654" s="174" t="s">
        <v>366</v>
      </c>
      <c r="E1654" s="175">
        <v>31.7</v>
      </c>
      <c r="F1654" s="176"/>
      <c r="G1654" s="177">
        <f>ROUND(E1654*F1654,2)</f>
        <v>0</v>
      </c>
      <c r="H1654" s="176"/>
      <c r="I1654" s="177">
        <f>ROUND(E1654*H1654,2)</f>
        <v>0</v>
      </c>
      <c r="J1654" s="176"/>
      <c r="K1654" s="177">
        <f>ROUND(E1654*J1654,2)</f>
        <v>0</v>
      </c>
      <c r="L1654" s="177">
        <v>21</v>
      </c>
      <c r="M1654" s="177">
        <f>G1654*(1+L1654/100)</f>
        <v>0</v>
      </c>
      <c r="N1654" s="175">
        <v>2.5999999999999998E-4</v>
      </c>
      <c r="O1654" s="175">
        <f>ROUND(E1654*N1654,2)</f>
        <v>0.01</v>
      </c>
      <c r="P1654" s="175">
        <v>0</v>
      </c>
      <c r="Q1654" s="175">
        <f>ROUND(E1654*P1654,2)</f>
        <v>0</v>
      </c>
      <c r="R1654" s="177" t="s">
        <v>761</v>
      </c>
      <c r="S1654" s="177" t="s">
        <v>281</v>
      </c>
      <c r="T1654" s="178" t="s">
        <v>281</v>
      </c>
      <c r="U1654" s="158">
        <v>0.60599999999999998</v>
      </c>
      <c r="V1654" s="158">
        <f>ROUND(E1654*U1654,2)</f>
        <v>19.21</v>
      </c>
      <c r="W1654" s="158"/>
      <c r="X1654" s="158" t="s">
        <v>282</v>
      </c>
      <c r="Y1654" s="158" t="s">
        <v>283</v>
      </c>
      <c r="Z1654" s="147"/>
      <c r="AA1654" s="147"/>
      <c r="AB1654" s="147"/>
      <c r="AC1654" s="147"/>
      <c r="AD1654" s="147"/>
      <c r="AE1654" s="147"/>
      <c r="AF1654" s="147"/>
      <c r="AG1654" s="147" t="s">
        <v>284</v>
      </c>
      <c r="AH1654" s="147"/>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2" x14ac:dyDescent="0.2">
      <c r="A1655" s="154"/>
      <c r="B1655" s="155"/>
      <c r="C1655" s="189" t="s">
        <v>2383</v>
      </c>
      <c r="D1655" s="160"/>
      <c r="E1655" s="161"/>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7"/>
      <c r="AA1655" s="147"/>
      <c r="AB1655" s="147"/>
      <c r="AC1655" s="147"/>
      <c r="AD1655" s="147"/>
      <c r="AE1655" s="147"/>
      <c r="AF1655" s="147"/>
      <c r="AG1655" s="147" t="s">
        <v>288</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3" x14ac:dyDescent="0.2">
      <c r="A1656" s="154"/>
      <c r="B1656" s="155"/>
      <c r="C1656" s="189" t="s">
        <v>784</v>
      </c>
      <c r="D1656" s="160"/>
      <c r="E1656" s="161">
        <v>24.7</v>
      </c>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7"/>
      <c r="AA1656" s="147"/>
      <c r="AB1656" s="147"/>
      <c r="AC1656" s="147"/>
      <c r="AD1656" s="147"/>
      <c r="AE1656" s="147"/>
      <c r="AF1656" s="147"/>
      <c r="AG1656" s="147" t="s">
        <v>288</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3" x14ac:dyDescent="0.2">
      <c r="A1657" s="154"/>
      <c r="B1657" s="155"/>
      <c r="C1657" s="189" t="s">
        <v>781</v>
      </c>
      <c r="D1657" s="160"/>
      <c r="E1657" s="161">
        <v>7</v>
      </c>
      <c r="F1657" s="158"/>
      <c r="G1657" s="158"/>
      <c r="H1657" s="158"/>
      <c r="I1657" s="158"/>
      <c r="J1657" s="158"/>
      <c r="K1657" s="158"/>
      <c r="L1657" s="158"/>
      <c r="M1657" s="158"/>
      <c r="N1657" s="157"/>
      <c r="O1657" s="157"/>
      <c r="P1657" s="157"/>
      <c r="Q1657" s="157"/>
      <c r="R1657" s="158"/>
      <c r="S1657" s="158"/>
      <c r="T1657" s="158"/>
      <c r="U1657" s="158"/>
      <c r="V1657" s="158"/>
      <c r="W1657" s="158"/>
      <c r="X1657" s="158"/>
      <c r="Y1657" s="158"/>
      <c r="Z1657" s="147"/>
      <c r="AA1657" s="147"/>
      <c r="AB1657" s="147"/>
      <c r="AC1657" s="147"/>
      <c r="AD1657" s="147"/>
      <c r="AE1657" s="147"/>
      <c r="AF1657" s="147"/>
      <c r="AG1657" s="147" t="s">
        <v>288</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ht="22.5" outlineLevel="1" x14ac:dyDescent="0.2">
      <c r="A1658" s="172">
        <v>252</v>
      </c>
      <c r="B1658" s="173" t="s">
        <v>2390</v>
      </c>
      <c r="C1658" s="188" t="s">
        <v>2391</v>
      </c>
      <c r="D1658" s="174" t="s">
        <v>279</v>
      </c>
      <c r="E1658" s="175">
        <v>8.9774999999999991</v>
      </c>
      <c r="F1658" s="176"/>
      <c r="G1658" s="177">
        <f>ROUND(E1658*F1658,2)</f>
        <v>0</v>
      </c>
      <c r="H1658" s="176"/>
      <c r="I1658" s="177">
        <f>ROUND(E1658*H1658,2)</f>
        <v>0</v>
      </c>
      <c r="J1658" s="176"/>
      <c r="K1658" s="177">
        <f>ROUND(E1658*J1658,2)</f>
        <v>0</v>
      </c>
      <c r="L1658" s="177">
        <v>21</v>
      </c>
      <c r="M1658" s="177">
        <f>G1658*(1+L1658/100)</f>
        <v>0</v>
      </c>
      <c r="N1658" s="175">
        <v>0</v>
      </c>
      <c r="O1658" s="175">
        <f>ROUND(E1658*N1658,2)</f>
        <v>0</v>
      </c>
      <c r="P1658" s="175">
        <v>0</v>
      </c>
      <c r="Q1658" s="175">
        <f>ROUND(E1658*P1658,2)</f>
        <v>0</v>
      </c>
      <c r="R1658" s="177" t="s">
        <v>761</v>
      </c>
      <c r="S1658" s="177" t="s">
        <v>281</v>
      </c>
      <c r="T1658" s="178" t="s">
        <v>281</v>
      </c>
      <c r="U1658" s="158">
        <v>0.27</v>
      </c>
      <c r="V1658" s="158">
        <f>ROUND(E1658*U1658,2)</f>
        <v>2.42</v>
      </c>
      <c r="W1658" s="158"/>
      <c r="X1658" s="158" t="s">
        <v>282</v>
      </c>
      <c r="Y1658" s="158" t="s">
        <v>283</v>
      </c>
      <c r="Z1658" s="147"/>
      <c r="AA1658" s="147"/>
      <c r="AB1658" s="147"/>
      <c r="AC1658" s="147"/>
      <c r="AD1658" s="147"/>
      <c r="AE1658" s="147"/>
      <c r="AF1658" s="147"/>
      <c r="AG1658" s="147" t="s">
        <v>284</v>
      </c>
      <c r="AH1658" s="147"/>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2" x14ac:dyDescent="0.2">
      <c r="A1659" s="154"/>
      <c r="B1659" s="155"/>
      <c r="C1659" s="189" t="s">
        <v>2392</v>
      </c>
      <c r="D1659" s="160"/>
      <c r="E1659" s="161"/>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7"/>
      <c r="AA1659" s="147"/>
      <c r="AB1659" s="147"/>
      <c r="AC1659" s="147"/>
      <c r="AD1659" s="147"/>
      <c r="AE1659" s="147"/>
      <c r="AF1659" s="147"/>
      <c r="AG1659" s="147" t="s">
        <v>288</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3" x14ac:dyDescent="0.2">
      <c r="A1660" s="154"/>
      <c r="B1660" s="155"/>
      <c r="C1660" s="189" t="s">
        <v>2182</v>
      </c>
      <c r="D1660" s="160"/>
      <c r="E1660" s="161"/>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7"/>
      <c r="AA1660" s="147"/>
      <c r="AB1660" s="147"/>
      <c r="AC1660" s="147"/>
      <c r="AD1660" s="147"/>
      <c r="AE1660" s="147"/>
      <c r="AF1660" s="147"/>
      <c r="AG1660" s="147" t="s">
        <v>288</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3" x14ac:dyDescent="0.2">
      <c r="A1661" s="154"/>
      <c r="B1661" s="155"/>
      <c r="C1661" s="189" t="s">
        <v>2178</v>
      </c>
      <c r="D1661" s="160"/>
      <c r="E1661" s="161">
        <v>8.9774999999999991</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7"/>
      <c r="AA1661" s="147"/>
      <c r="AB1661" s="147"/>
      <c r="AC1661" s="147"/>
      <c r="AD1661" s="147"/>
      <c r="AE1661" s="147"/>
      <c r="AF1661" s="147"/>
      <c r="AG1661" s="147" t="s">
        <v>288</v>
      </c>
      <c r="AH1661" s="147">
        <v>5</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1" x14ac:dyDescent="0.2">
      <c r="A1662" s="172">
        <v>253</v>
      </c>
      <c r="B1662" s="173" t="s">
        <v>2393</v>
      </c>
      <c r="C1662" s="188" t="s">
        <v>2394</v>
      </c>
      <c r="D1662" s="174" t="s">
        <v>279</v>
      </c>
      <c r="E1662" s="175">
        <v>269.36</v>
      </c>
      <c r="F1662" s="176"/>
      <c r="G1662" s="177">
        <f>ROUND(E1662*F1662,2)</f>
        <v>0</v>
      </c>
      <c r="H1662" s="176"/>
      <c r="I1662" s="177">
        <f>ROUND(E1662*H1662,2)</f>
        <v>0</v>
      </c>
      <c r="J1662" s="176"/>
      <c r="K1662" s="177">
        <f>ROUND(E1662*J1662,2)</f>
        <v>0</v>
      </c>
      <c r="L1662" s="177">
        <v>21</v>
      </c>
      <c r="M1662" s="177">
        <f>G1662*(1+L1662/100)</f>
        <v>0</v>
      </c>
      <c r="N1662" s="175">
        <v>0</v>
      </c>
      <c r="O1662" s="175">
        <f>ROUND(E1662*N1662,2)</f>
        <v>0</v>
      </c>
      <c r="P1662" s="175">
        <v>0</v>
      </c>
      <c r="Q1662" s="175">
        <f>ROUND(E1662*P1662,2)</f>
        <v>0</v>
      </c>
      <c r="R1662" s="177" t="s">
        <v>761</v>
      </c>
      <c r="S1662" s="177" t="s">
        <v>281</v>
      </c>
      <c r="T1662" s="178" t="s">
        <v>281</v>
      </c>
      <c r="U1662" s="158">
        <v>0.156</v>
      </c>
      <c r="V1662" s="158">
        <f>ROUND(E1662*U1662,2)</f>
        <v>42.02</v>
      </c>
      <c r="W1662" s="158"/>
      <c r="X1662" s="158" t="s">
        <v>282</v>
      </c>
      <c r="Y1662" s="158" t="s">
        <v>283</v>
      </c>
      <c r="Z1662" s="147"/>
      <c r="AA1662" s="147"/>
      <c r="AB1662" s="147"/>
      <c r="AC1662" s="147"/>
      <c r="AD1662" s="147"/>
      <c r="AE1662" s="147"/>
      <c r="AF1662" s="147"/>
      <c r="AG1662" s="147" t="s">
        <v>284</v>
      </c>
      <c r="AH1662" s="147"/>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2" x14ac:dyDescent="0.2">
      <c r="A1663" s="154"/>
      <c r="B1663" s="155"/>
      <c r="C1663" s="189" t="s">
        <v>2395</v>
      </c>
      <c r="D1663" s="160"/>
      <c r="E1663" s="161"/>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7"/>
      <c r="AA1663" s="147"/>
      <c r="AB1663" s="147"/>
      <c r="AC1663" s="147"/>
      <c r="AD1663" s="147"/>
      <c r="AE1663" s="147"/>
      <c r="AF1663" s="147"/>
      <c r="AG1663" s="147" t="s">
        <v>288</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3" x14ac:dyDescent="0.2">
      <c r="A1664" s="154"/>
      <c r="B1664" s="155"/>
      <c r="C1664" s="189" t="s">
        <v>2396</v>
      </c>
      <c r="D1664" s="160"/>
      <c r="E1664" s="161"/>
      <c r="F1664" s="158"/>
      <c r="G1664" s="158"/>
      <c r="H1664" s="158"/>
      <c r="I1664" s="158"/>
      <c r="J1664" s="158"/>
      <c r="K1664" s="158"/>
      <c r="L1664" s="158"/>
      <c r="M1664" s="158"/>
      <c r="N1664" s="157"/>
      <c r="O1664" s="157"/>
      <c r="P1664" s="157"/>
      <c r="Q1664" s="157"/>
      <c r="R1664" s="158"/>
      <c r="S1664" s="158"/>
      <c r="T1664" s="158"/>
      <c r="U1664" s="158"/>
      <c r="V1664" s="158"/>
      <c r="W1664" s="158"/>
      <c r="X1664" s="158"/>
      <c r="Y1664" s="158"/>
      <c r="Z1664" s="147"/>
      <c r="AA1664" s="147"/>
      <c r="AB1664" s="147"/>
      <c r="AC1664" s="147"/>
      <c r="AD1664" s="147"/>
      <c r="AE1664" s="147"/>
      <c r="AF1664" s="147"/>
      <c r="AG1664" s="147" t="s">
        <v>288</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3" x14ac:dyDescent="0.2">
      <c r="A1665" s="154"/>
      <c r="B1665" s="155"/>
      <c r="C1665" s="189" t="s">
        <v>2397</v>
      </c>
      <c r="D1665" s="160"/>
      <c r="E1665" s="161">
        <v>269.36</v>
      </c>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7"/>
      <c r="AA1665" s="147"/>
      <c r="AB1665" s="147"/>
      <c r="AC1665" s="147"/>
      <c r="AD1665" s="147"/>
      <c r="AE1665" s="147"/>
      <c r="AF1665" s="147"/>
      <c r="AG1665" s="147" t="s">
        <v>288</v>
      </c>
      <c r="AH1665" s="147">
        <v>5</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
      <c r="A1666" s="172">
        <v>254</v>
      </c>
      <c r="B1666" s="173" t="s">
        <v>2398</v>
      </c>
      <c r="C1666" s="188" t="s">
        <v>2399</v>
      </c>
      <c r="D1666" s="174" t="s">
        <v>279</v>
      </c>
      <c r="E1666" s="175">
        <v>269.36</v>
      </c>
      <c r="F1666" s="176"/>
      <c r="G1666" s="177">
        <f>ROUND(E1666*F1666,2)</f>
        <v>0</v>
      </c>
      <c r="H1666" s="176"/>
      <c r="I1666" s="177">
        <f>ROUND(E1666*H1666,2)</f>
        <v>0</v>
      </c>
      <c r="J1666" s="176"/>
      <c r="K1666" s="177">
        <f>ROUND(E1666*J1666,2)</f>
        <v>0</v>
      </c>
      <c r="L1666" s="177">
        <v>21</v>
      </c>
      <c r="M1666" s="177">
        <f>G1666*(1+L1666/100)</f>
        <v>0</v>
      </c>
      <c r="N1666" s="175">
        <v>4.0000000000000003E-5</v>
      </c>
      <c r="O1666" s="175">
        <f>ROUND(E1666*N1666,2)</f>
        <v>0.01</v>
      </c>
      <c r="P1666" s="175">
        <v>0</v>
      </c>
      <c r="Q1666" s="175">
        <f>ROUND(E1666*P1666,2)</f>
        <v>0</v>
      </c>
      <c r="R1666" s="177" t="s">
        <v>761</v>
      </c>
      <c r="S1666" s="177" t="s">
        <v>281</v>
      </c>
      <c r="T1666" s="178" t="s">
        <v>281</v>
      </c>
      <c r="U1666" s="158">
        <v>9.5000000000000001E-2</v>
      </c>
      <c r="V1666" s="158">
        <f>ROUND(E1666*U1666,2)</f>
        <v>25.59</v>
      </c>
      <c r="W1666" s="158"/>
      <c r="X1666" s="158" t="s">
        <v>282</v>
      </c>
      <c r="Y1666" s="158" t="s">
        <v>283</v>
      </c>
      <c r="Z1666" s="147"/>
      <c r="AA1666" s="147"/>
      <c r="AB1666" s="147"/>
      <c r="AC1666" s="147"/>
      <c r="AD1666" s="147"/>
      <c r="AE1666" s="147"/>
      <c r="AF1666" s="147"/>
      <c r="AG1666" s="147" t="s">
        <v>284</v>
      </c>
      <c r="AH1666" s="147"/>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2" x14ac:dyDescent="0.2">
      <c r="A1667" s="154"/>
      <c r="B1667" s="155"/>
      <c r="C1667" s="189" t="s">
        <v>2400</v>
      </c>
      <c r="D1667" s="160"/>
      <c r="E1667" s="161"/>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7"/>
      <c r="AA1667" s="147"/>
      <c r="AB1667" s="147"/>
      <c r="AC1667" s="147"/>
      <c r="AD1667" s="147"/>
      <c r="AE1667" s="147"/>
      <c r="AF1667" s="147"/>
      <c r="AG1667" s="147" t="s">
        <v>288</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3" x14ac:dyDescent="0.2">
      <c r="A1668" s="154"/>
      <c r="B1668" s="155"/>
      <c r="C1668" s="189" t="s">
        <v>2396</v>
      </c>
      <c r="D1668" s="160"/>
      <c r="E1668" s="161"/>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7"/>
      <c r="AA1668" s="147"/>
      <c r="AB1668" s="147"/>
      <c r="AC1668" s="147"/>
      <c r="AD1668" s="147"/>
      <c r="AE1668" s="147"/>
      <c r="AF1668" s="147"/>
      <c r="AG1668" s="147" t="s">
        <v>288</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3" x14ac:dyDescent="0.2">
      <c r="A1669" s="154"/>
      <c r="B1669" s="155"/>
      <c r="C1669" s="189" t="s">
        <v>2397</v>
      </c>
      <c r="D1669" s="160"/>
      <c r="E1669" s="161">
        <v>269.36</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7"/>
      <c r="AA1669" s="147"/>
      <c r="AB1669" s="147"/>
      <c r="AC1669" s="147"/>
      <c r="AD1669" s="147"/>
      <c r="AE1669" s="147"/>
      <c r="AF1669" s="147"/>
      <c r="AG1669" s="147" t="s">
        <v>288</v>
      </c>
      <c r="AH1669" s="147">
        <v>5</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
      <c r="A1670" s="172">
        <v>255</v>
      </c>
      <c r="B1670" s="173" t="s">
        <v>2401</v>
      </c>
      <c r="C1670" s="188" t="s">
        <v>2402</v>
      </c>
      <c r="D1670" s="174" t="s">
        <v>279</v>
      </c>
      <c r="E1670" s="175">
        <v>8.9774999999999991</v>
      </c>
      <c r="F1670" s="176"/>
      <c r="G1670" s="177">
        <f>ROUND(E1670*F1670,2)</f>
        <v>0</v>
      </c>
      <c r="H1670" s="176"/>
      <c r="I1670" s="177">
        <f>ROUND(E1670*H1670,2)</f>
        <v>0</v>
      </c>
      <c r="J1670" s="176"/>
      <c r="K1670" s="177">
        <f>ROUND(E1670*J1670,2)</f>
        <v>0</v>
      </c>
      <c r="L1670" s="177">
        <v>21</v>
      </c>
      <c r="M1670" s="177">
        <f>G1670*(1+L1670/100)</f>
        <v>0</v>
      </c>
      <c r="N1670" s="175">
        <v>1.7000000000000001E-4</v>
      </c>
      <c r="O1670" s="175">
        <f>ROUND(E1670*N1670,2)</f>
        <v>0</v>
      </c>
      <c r="P1670" s="175">
        <v>0</v>
      </c>
      <c r="Q1670" s="175">
        <f>ROUND(E1670*P1670,2)</f>
        <v>0</v>
      </c>
      <c r="R1670" s="177" t="s">
        <v>761</v>
      </c>
      <c r="S1670" s="177" t="s">
        <v>281</v>
      </c>
      <c r="T1670" s="178" t="s">
        <v>281</v>
      </c>
      <c r="U1670" s="158">
        <v>0.08</v>
      </c>
      <c r="V1670" s="158">
        <f>ROUND(E1670*U1670,2)</f>
        <v>0.72</v>
      </c>
      <c r="W1670" s="158"/>
      <c r="X1670" s="158" t="s">
        <v>282</v>
      </c>
      <c r="Y1670" s="158" t="s">
        <v>283</v>
      </c>
      <c r="Z1670" s="147"/>
      <c r="AA1670" s="147"/>
      <c r="AB1670" s="147"/>
      <c r="AC1670" s="147"/>
      <c r="AD1670" s="147"/>
      <c r="AE1670" s="147"/>
      <c r="AF1670" s="147"/>
      <c r="AG1670" s="147" t="s">
        <v>284</v>
      </c>
      <c r="AH1670" s="147"/>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2" x14ac:dyDescent="0.2">
      <c r="A1671" s="154"/>
      <c r="B1671" s="155"/>
      <c r="C1671" s="189" t="s">
        <v>2403</v>
      </c>
      <c r="D1671" s="160"/>
      <c r="E1671" s="161"/>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7"/>
      <c r="AA1671" s="147"/>
      <c r="AB1671" s="147"/>
      <c r="AC1671" s="147"/>
      <c r="AD1671" s="147"/>
      <c r="AE1671" s="147"/>
      <c r="AF1671" s="147"/>
      <c r="AG1671" s="147" t="s">
        <v>288</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3" x14ac:dyDescent="0.2">
      <c r="A1672" s="154"/>
      <c r="B1672" s="155"/>
      <c r="C1672" s="189" t="s">
        <v>2182</v>
      </c>
      <c r="D1672" s="160"/>
      <c r="E1672" s="161"/>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7"/>
      <c r="AA1672" s="147"/>
      <c r="AB1672" s="147"/>
      <c r="AC1672" s="147"/>
      <c r="AD1672" s="147"/>
      <c r="AE1672" s="147"/>
      <c r="AF1672" s="147"/>
      <c r="AG1672" s="147" t="s">
        <v>288</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3" x14ac:dyDescent="0.2">
      <c r="A1673" s="154"/>
      <c r="B1673" s="155"/>
      <c r="C1673" s="189" t="s">
        <v>2178</v>
      </c>
      <c r="D1673" s="160"/>
      <c r="E1673" s="161">
        <v>8.9774999999999991</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7"/>
      <c r="AA1673" s="147"/>
      <c r="AB1673" s="147"/>
      <c r="AC1673" s="147"/>
      <c r="AD1673" s="147"/>
      <c r="AE1673" s="147"/>
      <c r="AF1673" s="147"/>
      <c r="AG1673" s="147" t="s">
        <v>288</v>
      </c>
      <c r="AH1673" s="147">
        <v>5</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
      <c r="A1674" s="172">
        <v>256</v>
      </c>
      <c r="B1674" s="173" t="s">
        <v>2404</v>
      </c>
      <c r="C1674" s="188" t="s">
        <v>2405</v>
      </c>
      <c r="D1674" s="174" t="s">
        <v>296</v>
      </c>
      <c r="E1674" s="175">
        <v>6.0277900000000004</v>
      </c>
      <c r="F1674" s="176"/>
      <c r="G1674" s="177">
        <f>ROUND(E1674*F1674,2)</f>
        <v>0</v>
      </c>
      <c r="H1674" s="176"/>
      <c r="I1674" s="177">
        <f>ROUND(E1674*H1674,2)</f>
        <v>0</v>
      </c>
      <c r="J1674" s="176"/>
      <c r="K1674" s="177">
        <f>ROUND(E1674*J1674,2)</f>
        <v>0</v>
      </c>
      <c r="L1674" s="177">
        <v>21</v>
      </c>
      <c r="M1674" s="177">
        <f>G1674*(1+L1674/100)</f>
        <v>0</v>
      </c>
      <c r="N1674" s="175">
        <v>2.2970000000000001E-2</v>
      </c>
      <c r="O1674" s="175">
        <f>ROUND(E1674*N1674,2)</f>
        <v>0.14000000000000001</v>
      </c>
      <c r="P1674" s="175">
        <v>0</v>
      </c>
      <c r="Q1674" s="175">
        <f>ROUND(E1674*P1674,2)</f>
        <v>0</v>
      </c>
      <c r="R1674" s="177" t="s">
        <v>761</v>
      </c>
      <c r="S1674" s="177" t="s">
        <v>281</v>
      </c>
      <c r="T1674" s="178" t="s">
        <v>281</v>
      </c>
      <c r="U1674" s="158">
        <v>0</v>
      </c>
      <c r="V1674" s="158">
        <f>ROUND(E1674*U1674,2)</f>
        <v>0</v>
      </c>
      <c r="W1674" s="158"/>
      <c r="X1674" s="158" t="s">
        <v>282</v>
      </c>
      <c r="Y1674" s="158" t="s">
        <v>283</v>
      </c>
      <c r="Z1674" s="147"/>
      <c r="AA1674" s="147"/>
      <c r="AB1674" s="147"/>
      <c r="AC1674" s="147"/>
      <c r="AD1674" s="147"/>
      <c r="AE1674" s="147"/>
      <c r="AF1674" s="147"/>
      <c r="AG1674" s="147" t="s">
        <v>284</v>
      </c>
      <c r="AH1674" s="147"/>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2" x14ac:dyDescent="0.2">
      <c r="A1675" s="154"/>
      <c r="B1675" s="155"/>
      <c r="C1675" s="189" t="s">
        <v>2406</v>
      </c>
      <c r="D1675" s="160"/>
      <c r="E1675" s="161"/>
      <c r="F1675" s="158"/>
      <c r="G1675" s="158"/>
      <c r="H1675" s="158"/>
      <c r="I1675" s="158"/>
      <c r="J1675" s="158"/>
      <c r="K1675" s="158"/>
      <c r="L1675" s="158"/>
      <c r="M1675" s="158"/>
      <c r="N1675" s="157"/>
      <c r="O1675" s="157"/>
      <c r="P1675" s="157"/>
      <c r="Q1675" s="157"/>
      <c r="R1675" s="158"/>
      <c r="S1675" s="158"/>
      <c r="T1675" s="158"/>
      <c r="U1675" s="158"/>
      <c r="V1675" s="158"/>
      <c r="W1675" s="158"/>
      <c r="X1675" s="158"/>
      <c r="Y1675" s="158"/>
      <c r="Z1675" s="147"/>
      <c r="AA1675" s="147"/>
      <c r="AB1675" s="147"/>
      <c r="AC1675" s="147"/>
      <c r="AD1675" s="147"/>
      <c r="AE1675" s="147"/>
      <c r="AF1675" s="147"/>
      <c r="AG1675" s="147" t="s">
        <v>288</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3" x14ac:dyDescent="0.2">
      <c r="A1676" s="154"/>
      <c r="B1676" s="155"/>
      <c r="C1676" s="189" t="s">
        <v>2407</v>
      </c>
      <c r="D1676" s="160"/>
      <c r="E1676" s="161"/>
      <c r="F1676" s="158"/>
      <c r="G1676" s="158"/>
      <c r="H1676" s="158"/>
      <c r="I1676" s="158"/>
      <c r="J1676" s="158"/>
      <c r="K1676" s="158"/>
      <c r="L1676" s="158"/>
      <c r="M1676" s="158"/>
      <c r="N1676" s="157"/>
      <c r="O1676" s="157"/>
      <c r="P1676" s="157"/>
      <c r="Q1676" s="157"/>
      <c r="R1676" s="158"/>
      <c r="S1676" s="158"/>
      <c r="T1676" s="158"/>
      <c r="U1676" s="158"/>
      <c r="V1676" s="158"/>
      <c r="W1676" s="158"/>
      <c r="X1676" s="158"/>
      <c r="Y1676" s="158"/>
      <c r="Z1676" s="147"/>
      <c r="AA1676" s="147"/>
      <c r="AB1676" s="147"/>
      <c r="AC1676" s="147"/>
      <c r="AD1676" s="147"/>
      <c r="AE1676" s="147"/>
      <c r="AF1676" s="147"/>
      <c r="AG1676" s="147" t="s">
        <v>288</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3" x14ac:dyDescent="0.2">
      <c r="A1677" s="154"/>
      <c r="B1677" s="155"/>
      <c r="C1677" s="189" t="s">
        <v>2408</v>
      </c>
      <c r="D1677" s="160"/>
      <c r="E1677" s="161">
        <v>0.13400000000000001</v>
      </c>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7"/>
      <c r="AA1677" s="147"/>
      <c r="AB1677" s="147"/>
      <c r="AC1677" s="147"/>
      <c r="AD1677" s="147"/>
      <c r="AE1677" s="147"/>
      <c r="AF1677" s="147"/>
      <c r="AG1677" s="147" t="s">
        <v>288</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3" x14ac:dyDescent="0.2">
      <c r="A1678" s="154"/>
      <c r="B1678" s="155"/>
      <c r="C1678" s="189" t="s">
        <v>2409</v>
      </c>
      <c r="D1678" s="160"/>
      <c r="E1678" s="161">
        <v>3.9E-2</v>
      </c>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7"/>
      <c r="AA1678" s="147"/>
      <c r="AB1678" s="147"/>
      <c r="AC1678" s="147"/>
      <c r="AD1678" s="147"/>
      <c r="AE1678" s="147"/>
      <c r="AF1678" s="147"/>
      <c r="AG1678" s="147" t="s">
        <v>288</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3" x14ac:dyDescent="0.2">
      <c r="A1679" s="154"/>
      <c r="B1679" s="155"/>
      <c r="C1679" s="189" t="s">
        <v>2410</v>
      </c>
      <c r="D1679" s="160"/>
      <c r="E1679" s="161">
        <v>1.0669999999999999</v>
      </c>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7"/>
      <c r="AA1679" s="147"/>
      <c r="AB1679" s="147"/>
      <c r="AC1679" s="147"/>
      <c r="AD1679" s="147"/>
      <c r="AE1679" s="147"/>
      <c r="AF1679" s="147"/>
      <c r="AG1679" s="147" t="s">
        <v>288</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3" x14ac:dyDescent="0.2">
      <c r="A1680" s="154"/>
      <c r="B1680" s="155"/>
      <c r="C1680" s="189" t="s">
        <v>2411</v>
      </c>
      <c r="D1680" s="160"/>
      <c r="E1680" s="161">
        <v>0.20499999999999999</v>
      </c>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7"/>
      <c r="AA1680" s="147"/>
      <c r="AB1680" s="147"/>
      <c r="AC1680" s="147"/>
      <c r="AD1680" s="147"/>
      <c r="AE1680" s="147"/>
      <c r="AF1680" s="147"/>
      <c r="AG1680" s="147" t="s">
        <v>288</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3" x14ac:dyDescent="0.2">
      <c r="A1681" s="154"/>
      <c r="B1681" s="155"/>
      <c r="C1681" s="189" t="s">
        <v>2412</v>
      </c>
      <c r="D1681" s="160"/>
      <c r="E1681" s="161">
        <v>0.28000000000000003</v>
      </c>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7"/>
      <c r="AA1681" s="147"/>
      <c r="AB1681" s="147"/>
      <c r="AC1681" s="147"/>
      <c r="AD1681" s="147"/>
      <c r="AE1681" s="147"/>
      <c r="AF1681" s="147"/>
      <c r="AG1681" s="147" t="s">
        <v>288</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3" x14ac:dyDescent="0.2">
      <c r="A1682" s="154"/>
      <c r="B1682" s="155"/>
      <c r="C1682" s="189" t="s">
        <v>2413</v>
      </c>
      <c r="D1682" s="160"/>
      <c r="E1682" s="161">
        <v>0.64500000000000002</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7"/>
      <c r="AA1682" s="147"/>
      <c r="AB1682" s="147"/>
      <c r="AC1682" s="147"/>
      <c r="AD1682" s="147"/>
      <c r="AE1682" s="147"/>
      <c r="AF1682" s="147"/>
      <c r="AG1682" s="147" t="s">
        <v>288</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3" x14ac:dyDescent="0.2">
      <c r="A1683" s="154"/>
      <c r="B1683" s="155"/>
      <c r="C1683" s="189" t="s">
        <v>2414</v>
      </c>
      <c r="D1683" s="160"/>
      <c r="E1683" s="161">
        <v>0.504</v>
      </c>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7"/>
      <c r="AA1683" s="147"/>
      <c r="AB1683" s="147"/>
      <c r="AC1683" s="147"/>
      <c r="AD1683" s="147"/>
      <c r="AE1683" s="147"/>
      <c r="AF1683" s="147"/>
      <c r="AG1683" s="147" t="s">
        <v>288</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3" x14ac:dyDescent="0.2">
      <c r="A1684" s="154"/>
      <c r="B1684" s="155"/>
      <c r="C1684" s="189" t="s">
        <v>2415</v>
      </c>
      <c r="D1684" s="160"/>
      <c r="E1684" s="161"/>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7"/>
      <c r="AA1684" s="147"/>
      <c r="AB1684" s="147"/>
      <c r="AC1684" s="147"/>
      <c r="AD1684" s="147"/>
      <c r="AE1684" s="147"/>
      <c r="AF1684" s="147"/>
      <c r="AG1684" s="147" t="s">
        <v>288</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3" x14ac:dyDescent="0.2">
      <c r="A1685" s="154"/>
      <c r="B1685" s="155"/>
      <c r="C1685" s="189" t="s">
        <v>2416</v>
      </c>
      <c r="D1685" s="160"/>
      <c r="E1685" s="161">
        <v>2.7210700000000001</v>
      </c>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7"/>
      <c r="AA1685" s="147"/>
      <c r="AB1685" s="147"/>
      <c r="AC1685" s="147"/>
      <c r="AD1685" s="147"/>
      <c r="AE1685" s="147"/>
      <c r="AF1685" s="147"/>
      <c r="AG1685" s="147" t="s">
        <v>288</v>
      </c>
      <c r="AH1685" s="147">
        <v>5</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3" x14ac:dyDescent="0.2">
      <c r="A1686" s="154"/>
      <c r="B1686" s="155"/>
      <c r="C1686" s="189" t="s">
        <v>2417</v>
      </c>
      <c r="D1686" s="160"/>
      <c r="E1686" s="161"/>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7"/>
      <c r="AA1686" s="147"/>
      <c r="AB1686" s="147"/>
      <c r="AC1686" s="147"/>
      <c r="AD1686" s="147"/>
      <c r="AE1686" s="147"/>
      <c r="AF1686" s="147"/>
      <c r="AG1686" s="147" t="s">
        <v>288</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3" x14ac:dyDescent="0.2">
      <c r="A1687" s="154"/>
      <c r="B1687" s="155"/>
      <c r="C1687" s="189" t="s">
        <v>2418</v>
      </c>
      <c r="D1687" s="160"/>
      <c r="E1687" s="161">
        <v>0.21726000000000001</v>
      </c>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7"/>
      <c r="AA1687" s="147"/>
      <c r="AB1687" s="147"/>
      <c r="AC1687" s="147"/>
      <c r="AD1687" s="147"/>
      <c r="AE1687" s="147"/>
      <c r="AF1687" s="147"/>
      <c r="AG1687" s="147" t="s">
        <v>288</v>
      </c>
      <c r="AH1687" s="147">
        <v>5</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3" x14ac:dyDescent="0.2">
      <c r="A1688" s="154"/>
      <c r="B1688" s="155"/>
      <c r="C1688" s="189" t="s">
        <v>2419</v>
      </c>
      <c r="D1688" s="160"/>
      <c r="E1688" s="161"/>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7"/>
      <c r="AA1688" s="147"/>
      <c r="AB1688" s="147"/>
      <c r="AC1688" s="147"/>
      <c r="AD1688" s="147"/>
      <c r="AE1688" s="147"/>
      <c r="AF1688" s="147"/>
      <c r="AG1688" s="147" t="s">
        <v>288</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outlineLevel="3" x14ac:dyDescent="0.2">
      <c r="A1689" s="154"/>
      <c r="B1689" s="155"/>
      <c r="C1689" s="189" t="s">
        <v>2420</v>
      </c>
      <c r="D1689" s="160"/>
      <c r="E1689" s="161">
        <v>0.21546000000000001</v>
      </c>
      <c r="F1689" s="158"/>
      <c r="G1689" s="158"/>
      <c r="H1689" s="158"/>
      <c r="I1689" s="158"/>
      <c r="J1689" s="158"/>
      <c r="K1689" s="158"/>
      <c r="L1689" s="158"/>
      <c r="M1689" s="158"/>
      <c r="N1689" s="157"/>
      <c r="O1689" s="157"/>
      <c r="P1689" s="157"/>
      <c r="Q1689" s="157"/>
      <c r="R1689" s="158"/>
      <c r="S1689" s="158"/>
      <c r="T1689" s="158"/>
      <c r="U1689" s="158"/>
      <c r="V1689" s="158"/>
      <c r="W1689" s="158"/>
      <c r="X1689" s="158"/>
      <c r="Y1689" s="158"/>
      <c r="Z1689" s="147"/>
      <c r="AA1689" s="147"/>
      <c r="AB1689" s="147"/>
      <c r="AC1689" s="147"/>
      <c r="AD1689" s="147"/>
      <c r="AE1689" s="147"/>
      <c r="AF1689" s="147"/>
      <c r="AG1689" s="147" t="s">
        <v>288</v>
      </c>
      <c r="AH1689" s="147">
        <v>5</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x14ac:dyDescent="0.2">
      <c r="A1690" s="172">
        <v>257</v>
      </c>
      <c r="B1690" s="173" t="s">
        <v>2421</v>
      </c>
      <c r="C1690" s="188" t="s">
        <v>2422</v>
      </c>
      <c r="D1690" s="174" t="s">
        <v>279</v>
      </c>
      <c r="E1690" s="175">
        <v>58.410499999999999</v>
      </c>
      <c r="F1690" s="176"/>
      <c r="G1690" s="177">
        <f>ROUND(E1690*F1690,2)</f>
        <v>0</v>
      </c>
      <c r="H1690" s="176"/>
      <c r="I1690" s="177">
        <f>ROUND(E1690*H1690,2)</f>
        <v>0</v>
      </c>
      <c r="J1690" s="176"/>
      <c r="K1690" s="177">
        <f>ROUND(E1690*J1690,2)</f>
        <v>0</v>
      </c>
      <c r="L1690" s="177">
        <v>21</v>
      </c>
      <c r="M1690" s="177">
        <f>G1690*(1+L1690/100)</f>
        <v>0</v>
      </c>
      <c r="N1690" s="175">
        <v>1.6000000000000001E-4</v>
      </c>
      <c r="O1690" s="175">
        <f>ROUND(E1690*N1690,2)</f>
        <v>0.01</v>
      </c>
      <c r="P1690" s="175">
        <v>0</v>
      </c>
      <c r="Q1690" s="175">
        <f>ROUND(E1690*P1690,2)</f>
        <v>0</v>
      </c>
      <c r="R1690" s="177" t="s">
        <v>761</v>
      </c>
      <c r="S1690" s="177" t="s">
        <v>281</v>
      </c>
      <c r="T1690" s="178" t="s">
        <v>281</v>
      </c>
      <c r="U1690" s="158">
        <v>0.13400000000000001</v>
      </c>
      <c r="V1690" s="158">
        <f>ROUND(E1690*U1690,2)</f>
        <v>7.83</v>
      </c>
      <c r="W1690" s="158"/>
      <c r="X1690" s="158" t="s">
        <v>282</v>
      </c>
      <c r="Y1690" s="158" t="s">
        <v>283</v>
      </c>
      <c r="Z1690" s="147"/>
      <c r="AA1690" s="147"/>
      <c r="AB1690" s="147"/>
      <c r="AC1690" s="147"/>
      <c r="AD1690" s="147"/>
      <c r="AE1690" s="147"/>
      <c r="AF1690" s="147"/>
      <c r="AG1690" s="147" t="s">
        <v>284</v>
      </c>
      <c r="AH1690" s="147"/>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2" x14ac:dyDescent="0.2">
      <c r="A1691" s="154"/>
      <c r="B1691" s="155"/>
      <c r="C1691" s="189" t="s">
        <v>2423</v>
      </c>
      <c r="D1691" s="160"/>
      <c r="E1691" s="161"/>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7"/>
      <c r="AA1691" s="147"/>
      <c r="AB1691" s="147"/>
      <c r="AC1691" s="147"/>
      <c r="AD1691" s="147"/>
      <c r="AE1691" s="147"/>
      <c r="AF1691" s="147"/>
      <c r="AG1691" s="147" t="s">
        <v>288</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ht="22.5" outlineLevel="3" x14ac:dyDescent="0.2">
      <c r="A1692" s="154"/>
      <c r="B1692" s="155"/>
      <c r="C1692" s="189" t="s">
        <v>2424</v>
      </c>
      <c r="D1692" s="160"/>
      <c r="E1692" s="161">
        <v>58.410499999999999</v>
      </c>
      <c r="F1692" s="158"/>
      <c r="G1692" s="158"/>
      <c r="H1692" s="158"/>
      <c r="I1692" s="158"/>
      <c r="J1692" s="158"/>
      <c r="K1692" s="158"/>
      <c r="L1692" s="158"/>
      <c r="M1692" s="158"/>
      <c r="N1692" s="157"/>
      <c r="O1692" s="157"/>
      <c r="P1692" s="157"/>
      <c r="Q1692" s="157"/>
      <c r="R1692" s="158"/>
      <c r="S1692" s="158"/>
      <c r="T1692" s="158"/>
      <c r="U1692" s="158"/>
      <c r="V1692" s="158"/>
      <c r="W1692" s="158"/>
      <c r="X1692" s="158"/>
      <c r="Y1692" s="158"/>
      <c r="Z1692" s="147"/>
      <c r="AA1692" s="147"/>
      <c r="AB1692" s="147"/>
      <c r="AC1692" s="147"/>
      <c r="AD1692" s="147"/>
      <c r="AE1692" s="147"/>
      <c r="AF1692" s="147"/>
      <c r="AG1692" s="147" t="s">
        <v>288</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ht="22.5" outlineLevel="1" x14ac:dyDescent="0.2">
      <c r="A1693" s="172">
        <v>258</v>
      </c>
      <c r="B1693" s="173" t="s">
        <v>2425</v>
      </c>
      <c r="C1693" s="188" t="s">
        <v>2426</v>
      </c>
      <c r="D1693" s="174" t="s">
        <v>279</v>
      </c>
      <c r="E1693" s="175">
        <v>230</v>
      </c>
      <c r="F1693" s="176"/>
      <c r="G1693" s="177">
        <f>ROUND(E1693*F1693,2)</f>
        <v>0</v>
      </c>
      <c r="H1693" s="176"/>
      <c r="I1693" s="177">
        <f>ROUND(E1693*H1693,2)</f>
        <v>0</v>
      </c>
      <c r="J1693" s="176"/>
      <c r="K1693" s="177">
        <f>ROUND(E1693*J1693,2)</f>
        <v>0</v>
      </c>
      <c r="L1693" s="177">
        <v>21</v>
      </c>
      <c r="M1693" s="177">
        <f>G1693*(1+L1693/100)</f>
        <v>0</v>
      </c>
      <c r="N1693" s="175">
        <v>0</v>
      </c>
      <c r="O1693" s="175">
        <f>ROUND(E1693*N1693,2)</f>
        <v>0</v>
      </c>
      <c r="P1693" s="175">
        <v>0</v>
      </c>
      <c r="Q1693" s="175">
        <f>ROUND(E1693*P1693,2)</f>
        <v>0</v>
      </c>
      <c r="R1693" s="177" t="s">
        <v>761</v>
      </c>
      <c r="S1693" s="177" t="s">
        <v>281</v>
      </c>
      <c r="T1693" s="178" t="s">
        <v>281</v>
      </c>
      <c r="U1693" s="158">
        <v>0.16</v>
      </c>
      <c r="V1693" s="158">
        <f>ROUND(E1693*U1693,2)</f>
        <v>36.799999999999997</v>
      </c>
      <c r="W1693" s="158"/>
      <c r="X1693" s="158" t="s">
        <v>282</v>
      </c>
      <c r="Y1693" s="158" t="s">
        <v>283</v>
      </c>
      <c r="Z1693" s="147"/>
      <c r="AA1693" s="147"/>
      <c r="AB1693" s="147"/>
      <c r="AC1693" s="147"/>
      <c r="AD1693" s="147"/>
      <c r="AE1693" s="147"/>
      <c r="AF1693" s="147"/>
      <c r="AG1693" s="147" t="s">
        <v>284</v>
      </c>
      <c r="AH1693" s="147"/>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2" x14ac:dyDescent="0.2">
      <c r="A1694" s="154"/>
      <c r="B1694" s="155"/>
      <c r="C1694" s="189" t="s">
        <v>2427</v>
      </c>
      <c r="D1694" s="160"/>
      <c r="E1694" s="161"/>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7"/>
      <c r="AA1694" s="147"/>
      <c r="AB1694" s="147"/>
      <c r="AC1694" s="147"/>
      <c r="AD1694" s="147"/>
      <c r="AE1694" s="147"/>
      <c r="AF1694" s="147"/>
      <c r="AG1694" s="147" t="s">
        <v>288</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3" x14ac:dyDescent="0.2">
      <c r="A1695" s="154"/>
      <c r="B1695" s="155"/>
      <c r="C1695" s="189" t="s">
        <v>431</v>
      </c>
      <c r="D1695" s="160"/>
      <c r="E1695" s="161"/>
      <c r="F1695" s="158"/>
      <c r="G1695" s="158"/>
      <c r="H1695" s="158"/>
      <c r="I1695" s="158"/>
      <c r="J1695" s="158"/>
      <c r="K1695" s="158"/>
      <c r="L1695" s="158"/>
      <c r="M1695" s="158"/>
      <c r="N1695" s="157"/>
      <c r="O1695" s="157"/>
      <c r="P1695" s="157"/>
      <c r="Q1695" s="157"/>
      <c r="R1695" s="158"/>
      <c r="S1695" s="158"/>
      <c r="T1695" s="158"/>
      <c r="U1695" s="158"/>
      <c r="V1695" s="158"/>
      <c r="W1695" s="158"/>
      <c r="X1695" s="158"/>
      <c r="Y1695" s="158"/>
      <c r="Z1695" s="147"/>
      <c r="AA1695" s="147"/>
      <c r="AB1695" s="147"/>
      <c r="AC1695" s="147"/>
      <c r="AD1695" s="147"/>
      <c r="AE1695" s="147"/>
      <c r="AF1695" s="147"/>
      <c r="AG1695" s="147" t="s">
        <v>288</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3" x14ac:dyDescent="0.2">
      <c r="A1696" s="154"/>
      <c r="B1696" s="155"/>
      <c r="C1696" s="189" t="s">
        <v>2428</v>
      </c>
      <c r="D1696" s="160"/>
      <c r="E1696" s="161">
        <v>215</v>
      </c>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7"/>
      <c r="AA1696" s="147"/>
      <c r="AB1696" s="147"/>
      <c r="AC1696" s="147"/>
      <c r="AD1696" s="147"/>
      <c r="AE1696" s="147"/>
      <c r="AF1696" s="147"/>
      <c r="AG1696" s="147" t="s">
        <v>288</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3" x14ac:dyDescent="0.2">
      <c r="A1697" s="154"/>
      <c r="B1697" s="155"/>
      <c r="C1697" s="189" t="s">
        <v>2429</v>
      </c>
      <c r="D1697" s="160"/>
      <c r="E1697" s="161">
        <v>15</v>
      </c>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7"/>
      <c r="AA1697" s="147"/>
      <c r="AB1697" s="147"/>
      <c r="AC1697" s="147"/>
      <c r="AD1697" s="147"/>
      <c r="AE1697" s="147"/>
      <c r="AF1697" s="147"/>
      <c r="AG1697" s="147" t="s">
        <v>288</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ht="22.5" outlineLevel="1" x14ac:dyDescent="0.2">
      <c r="A1698" s="172">
        <v>259</v>
      </c>
      <c r="B1698" s="173" t="s">
        <v>2430</v>
      </c>
      <c r="C1698" s="188" t="s">
        <v>2431</v>
      </c>
      <c r="D1698" s="174" t="s">
        <v>366</v>
      </c>
      <c r="E1698" s="175">
        <v>18</v>
      </c>
      <c r="F1698" s="176"/>
      <c r="G1698" s="177">
        <f>ROUND(E1698*F1698,2)</f>
        <v>0</v>
      </c>
      <c r="H1698" s="176"/>
      <c r="I1698" s="177">
        <f>ROUND(E1698*H1698,2)</f>
        <v>0</v>
      </c>
      <c r="J1698" s="176"/>
      <c r="K1698" s="177">
        <f>ROUND(E1698*J1698,2)</f>
        <v>0</v>
      </c>
      <c r="L1698" s="177">
        <v>21</v>
      </c>
      <c r="M1698" s="177">
        <f>G1698*(1+L1698/100)</f>
        <v>0</v>
      </c>
      <c r="N1698" s="175">
        <v>1.6000000000000001E-4</v>
      </c>
      <c r="O1698" s="175">
        <f>ROUND(E1698*N1698,2)</f>
        <v>0</v>
      </c>
      <c r="P1698" s="175">
        <v>0</v>
      </c>
      <c r="Q1698" s="175">
        <f>ROUND(E1698*P1698,2)</f>
        <v>0</v>
      </c>
      <c r="R1698" s="177" t="s">
        <v>761</v>
      </c>
      <c r="S1698" s="177" t="s">
        <v>281</v>
      </c>
      <c r="T1698" s="178" t="s">
        <v>281</v>
      </c>
      <c r="U1698" s="158">
        <v>0.12</v>
      </c>
      <c r="V1698" s="158">
        <f>ROUND(E1698*U1698,2)</f>
        <v>2.16</v>
      </c>
      <c r="W1698" s="158"/>
      <c r="X1698" s="158" t="s">
        <v>282</v>
      </c>
      <c r="Y1698" s="158" t="s">
        <v>283</v>
      </c>
      <c r="Z1698" s="147"/>
      <c r="AA1698" s="147"/>
      <c r="AB1698" s="147"/>
      <c r="AC1698" s="147"/>
      <c r="AD1698" s="147"/>
      <c r="AE1698" s="147"/>
      <c r="AF1698" s="147"/>
      <c r="AG1698" s="147" t="s">
        <v>284</v>
      </c>
      <c r="AH1698" s="147"/>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2" x14ac:dyDescent="0.2">
      <c r="A1699" s="154"/>
      <c r="B1699" s="155"/>
      <c r="C1699" s="189" t="s">
        <v>2432</v>
      </c>
      <c r="D1699" s="160"/>
      <c r="E1699" s="161"/>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7"/>
      <c r="AA1699" s="147"/>
      <c r="AB1699" s="147"/>
      <c r="AC1699" s="147"/>
      <c r="AD1699" s="147"/>
      <c r="AE1699" s="147"/>
      <c r="AF1699" s="147"/>
      <c r="AG1699" s="147" t="s">
        <v>288</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3" x14ac:dyDescent="0.2">
      <c r="A1700" s="154"/>
      <c r="B1700" s="155"/>
      <c r="C1700" s="189" t="s">
        <v>1292</v>
      </c>
      <c r="D1700" s="160"/>
      <c r="E1700" s="161"/>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7"/>
      <c r="AA1700" s="147"/>
      <c r="AB1700" s="147"/>
      <c r="AC1700" s="147"/>
      <c r="AD1700" s="147"/>
      <c r="AE1700" s="147"/>
      <c r="AF1700" s="147"/>
      <c r="AG1700" s="147" t="s">
        <v>288</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3" x14ac:dyDescent="0.2">
      <c r="A1701" s="154"/>
      <c r="B1701" s="155"/>
      <c r="C1701" s="189" t="s">
        <v>637</v>
      </c>
      <c r="D1701" s="160"/>
      <c r="E1701" s="161">
        <v>18</v>
      </c>
      <c r="F1701" s="158"/>
      <c r="G1701" s="158"/>
      <c r="H1701" s="158"/>
      <c r="I1701" s="158"/>
      <c r="J1701" s="158"/>
      <c r="K1701" s="158"/>
      <c r="L1701" s="158"/>
      <c r="M1701" s="158"/>
      <c r="N1701" s="157"/>
      <c r="O1701" s="157"/>
      <c r="P1701" s="157"/>
      <c r="Q1701" s="157"/>
      <c r="R1701" s="158"/>
      <c r="S1701" s="158"/>
      <c r="T1701" s="158"/>
      <c r="U1701" s="158"/>
      <c r="V1701" s="158"/>
      <c r="W1701" s="158"/>
      <c r="X1701" s="158"/>
      <c r="Y1701" s="158"/>
      <c r="Z1701" s="147"/>
      <c r="AA1701" s="147"/>
      <c r="AB1701" s="147"/>
      <c r="AC1701" s="147"/>
      <c r="AD1701" s="147"/>
      <c r="AE1701" s="147"/>
      <c r="AF1701" s="147"/>
      <c r="AG1701" s="147" t="s">
        <v>288</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1" x14ac:dyDescent="0.2">
      <c r="A1702" s="172">
        <v>260</v>
      </c>
      <c r="B1702" s="173" t="s">
        <v>2433</v>
      </c>
      <c r="C1702" s="188" t="s">
        <v>2434</v>
      </c>
      <c r="D1702" s="174" t="s">
        <v>296</v>
      </c>
      <c r="E1702" s="175">
        <v>5.96</v>
      </c>
      <c r="F1702" s="176"/>
      <c r="G1702" s="177">
        <f>ROUND(E1702*F1702,2)</f>
        <v>0</v>
      </c>
      <c r="H1702" s="176"/>
      <c r="I1702" s="177">
        <f>ROUND(E1702*H1702,2)</f>
        <v>0</v>
      </c>
      <c r="J1702" s="176"/>
      <c r="K1702" s="177">
        <f>ROUND(E1702*J1702,2)</f>
        <v>0</v>
      </c>
      <c r="L1702" s="177">
        <v>21</v>
      </c>
      <c r="M1702" s="177">
        <f>G1702*(1+L1702/100)</f>
        <v>0</v>
      </c>
      <c r="N1702" s="175">
        <v>3.0100000000000001E-3</v>
      </c>
      <c r="O1702" s="175">
        <f>ROUND(E1702*N1702,2)</f>
        <v>0.02</v>
      </c>
      <c r="P1702" s="175">
        <v>0</v>
      </c>
      <c r="Q1702" s="175">
        <f>ROUND(E1702*P1702,2)</f>
        <v>0</v>
      </c>
      <c r="R1702" s="177" t="s">
        <v>761</v>
      </c>
      <c r="S1702" s="177" t="s">
        <v>281</v>
      </c>
      <c r="T1702" s="178" t="s">
        <v>281</v>
      </c>
      <c r="U1702" s="158">
        <v>0</v>
      </c>
      <c r="V1702" s="158">
        <f>ROUND(E1702*U1702,2)</f>
        <v>0</v>
      </c>
      <c r="W1702" s="158"/>
      <c r="X1702" s="158" t="s">
        <v>282</v>
      </c>
      <c r="Y1702" s="158" t="s">
        <v>283</v>
      </c>
      <c r="Z1702" s="147"/>
      <c r="AA1702" s="147"/>
      <c r="AB1702" s="147"/>
      <c r="AC1702" s="147"/>
      <c r="AD1702" s="147"/>
      <c r="AE1702" s="147"/>
      <c r="AF1702" s="147"/>
      <c r="AG1702" s="147" t="s">
        <v>284</v>
      </c>
      <c r="AH1702" s="147"/>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2" x14ac:dyDescent="0.2">
      <c r="A1703" s="154"/>
      <c r="B1703" s="155"/>
      <c r="C1703" s="189" t="s">
        <v>2435</v>
      </c>
      <c r="D1703" s="160"/>
      <c r="E1703" s="161"/>
      <c r="F1703" s="158"/>
      <c r="G1703" s="158"/>
      <c r="H1703" s="158"/>
      <c r="I1703" s="158"/>
      <c r="J1703" s="158"/>
      <c r="K1703" s="158"/>
      <c r="L1703" s="158"/>
      <c r="M1703" s="158"/>
      <c r="N1703" s="157"/>
      <c r="O1703" s="157"/>
      <c r="P1703" s="157"/>
      <c r="Q1703" s="157"/>
      <c r="R1703" s="158"/>
      <c r="S1703" s="158"/>
      <c r="T1703" s="158"/>
      <c r="U1703" s="158"/>
      <c r="V1703" s="158"/>
      <c r="W1703" s="158"/>
      <c r="X1703" s="158"/>
      <c r="Y1703" s="158"/>
      <c r="Z1703" s="147"/>
      <c r="AA1703" s="147"/>
      <c r="AB1703" s="147"/>
      <c r="AC1703" s="147"/>
      <c r="AD1703" s="147"/>
      <c r="AE1703" s="147"/>
      <c r="AF1703" s="147"/>
      <c r="AG1703" s="147" t="s">
        <v>288</v>
      </c>
      <c r="AH1703" s="147">
        <v>0</v>
      </c>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3" x14ac:dyDescent="0.2">
      <c r="A1704" s="154"/>
      <c r="B1704" s="155"/>
      <c r="C1704" s="189" t="s">
        <v>2436</v>
      </c>
      <c r="D1704" s="160"/>
      <c r="E1704" s="161">
        <v>0.21</v>
      </c>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7"/>
      <c r="AA1704" s="147"/>
      <c r="AB1704" s="147"/>
      <c r="AC1704" s="147"/>
      <c r="AD1704" s="147"/>
      <c r="AE1704" s="147"/>
      <c r="AF1704" s="147"/>
      <c r="AG1704" s="147" t="s">
        <v>288</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3" x14ac:dyDescent="0.2">
      <c r="A1705" s="154"/>
      <c r="B1705" s="155"/>
      <c r="C1705" s="189" t="s">
        <v>2437</v>
      </c>
      <c r="D1705" s="160"/>
      <c r="E1705" s="161">
        <v>0.375</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7"/>
      <c r="AA1705" s="147"/>
      <c r="AB1705" s="147"/>
      <c r="AC1705" s="147"/>
      <c r="AD1705" s="147"/>
      <c r="AE1705" s="147"/>
      <c r="AF1705" s="147"/>
      <c r="AG1705" s="147" t="s">
        <v>288</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3" x14ac:dyDescent="0.2">
      <c r="A1706" s="154"/>
      <c r="B1706" s="155"/>
      <c r="C1706" s="189" t="s">
        <v>2438</v>
      </c>
      <c r="D1706" s="160"/>
      <c r="E1706" s="161">
        <v>5.375</v>
      </c>
      <c r="F1706" s="158"/>
      <c r="G1706" s="158"/>
      <c r="H1706" s="158"/>
      <c r="I1706" s="158"/>
      <c r="J1706" s="158"/>
      <c r="K1706" s="158"/>
      <c r="L1706" s="158"/>
      <c r="M1706" s="158"/>
      <c r="N1706" s="157"/>
      <c r="O1706" s="157"/>
      <c r="P1706" s="157"/>
      <c r="Q1706" s="157"/>
      <c r="R1706" s="158"/>
      <c r="S1706" s="158"/>
      <c r="T1706" s="158"/>
      <c r="U1706" s="158"/>
      <c r="V1706" s="158"/>
      <c r="W1706" s="158"/>
      <c r="X1706" s="158"/>
      <c r="Y1706" s="158"/>
      <c r="Z1706" s="147"/>
      <c r="AA1706" s="147"/>
      <c r="AB1706" s="147"/>
      <c r="AC1706" s="147"/>
      <c r="AD1706" s="147"/>
      <c r="AE1706" s="147"/>
      <c r="AF1706" s="147"/>
      <c r="AG1706" s="147" t="s">
        <v>288</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ht="22.5" outlineLevel="1" x14ac:dyDescent="0.2">
      <c r="A1707" s="172">
        <v>261</v>
      </c>
      <c r="B1707" s="173" t="s">
        <v>2439</v>
      </c>
      <c r="C1707" s="188" t="s">
        <v>2440</v>
      </c>
      <c r="D1707" s="174" t="s">
        <v>296</v>
      </c>
      <c r="E1707" s="175">
        <v>3.3067199999999999</v>
      </c>
      <c r="F1707" s="176"/>
      <c r="G1707" s="177">
        <f>ROUND(E1707*F1707,2)</f>
        <v>0</v>
      </c>
      <c r="H1707" s="176"/>
      <c r="I1707" s="177">
        <f>ROUND(E1707*H1707,2)</f>
        <v>0</v>
      </c>
      <c r="J1707" s="176"/>
      <c r="K1707" s="177">
        <f>ROUND(E1707*J1707,2)</f>
        <v>0</v>
      </c>
      <c r="L1707" s="177">
        <v>21</v>
      </c>
      <c r="M1707" s="177">
        <f>G1707*(1+L1707/100)</f>
        <v>0</v>
      </c>
      <c r="N1707" s="175">
        <v>1.6500000000000001E-2</v>
      </c>
      <c r="O1707" s="175">
        <f>ROUND(E1707*N1707,2)</f>
        <v>0.05</v>
      </c>
      <c r="P1707" s="175">
        <v>0</v>
      </c>
      <c r="Q1707" s="175">
        <f>ROUND(E1707*P1707,2)</f>
        <v>0</v>
      </c>
      <c r="R1707" s="177" t="s">
        <v>761</v>
      </c>
      <c r="S1707" s="177" t="s">
        <v>281</v>
      </c>
      <c r="T1707" s="178" t="s">
        <v>281</v>
      </c>
      <c r="U1707" s="158">
        <v>0</v>
      </c>
      <c r="V1707" s="158">
        <f>ROUND(E1707*U1707,2)</f>
        <v>0</v>
      </c>
      <c r="W1707" s="158"/>
      <c r="X1707" s="158" t="s">
        <v>282</v>
      </c>
      <c r="Y1707" s="158" t="s">
        <v>283</v>
      </c>
      <c r="Z1707" s="147"/>
      <c r="AA1707" s="147"/>
      <c r="AB1707" s="147"/>
      <c r="AC1707" s="147"/>
      <c r="AD1707" s="147"/>
      <c r="AE1707" s="147"/>
      <c r="AF1707" s="147"/>
      <c r="AG1707" s="147" t="s">
        <v>284</v>
      </c>
      <c r="AH1707" s="147"/>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2" x14ac:dyDescent="0.2">
      <c r="A1708" s="154"/>
      <c r="B1708" s="155"/>
      <c r="C1708" s="189" t="s">
        <v>2441</v>
      </c>
      <c r="D1708" s="160"/>
      <c r="E1708" s="161"/>
      <c r="F1708" s="158"/>
      <c r="G1708" s="158"/>
      <c r="H1708" s="158"/>
      <c r="I1708" s="158"/>
      <c r="J1708" s="158"/>
      <c r="K1708" s="158"/>
      <c r="L1708" s="158"/>
      <c r="M1708" s="158"/>
      <c r="N1708" s="157"/>
      <c r="O1708" s="157"/>
      <c r="P1708" s="157"/>
      <c r="Q1708" s="157"/>
      <c r="R1708" s="158"/>
      <c r="S1708" s="158"/>
      <c r="T1708" s="158"/>
      <c r="U1708" s="158"/>
      <c r="V1708" s="158"/>
      <c r="W1708" s="158"/>
      <c r="X1708" s="158"/>
      <c r="Y1708" s="158"/>
      <c r="Z1708" s="147"/>
      <c r="AA1708" s="147"/>
      <c r="AB1708" s="147"/>
      <c r="AC1708" s="147"/>
      <c r="AD1708" s="147"/>
      <c r="AE1708" s="147"/>
      <c r="AF1708" s="147"/>
      <c r="AG1708" s="147" t="s">
        <v>288</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3" x14ac:dyDescent="0.2">
      <c r="A1709" s="154"/>
      <c r="B1709" s="155"/>
      <c r="C1709" s="189" t="s">
        <v>2442</v>
      </c>
      <c r="D1709" s="160"/>
      <c r="E1709" s="161"/>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7"/>
      <c r="AA1709" s="147"/>
      <c r="AB1709" s="147"/>
      <c r="AC1709" s="147"/>
      <c r="AD1709" s="147"/>
      <c r="AE1709" s="147"/>
      <c r="AF1709" s="147"/>
      <c r="AG1709" s="147" t="s">
        <v>288</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3" x14ac:dyDescent="0.2">
      <c r="A1710" s="154"/>
      <c r="B1710" s="155"/>
      <c r="C1710" s="189" t="s">
        <v>2407</v>
      </c>
      <c r="D1710" s="160"/>
      <c r="E1710" s="161"/>
      <c r="F1710" s="158"/>
      <c r="G1710" s="158"/>
      <c r="H1710" s="158"/>
      <c r="I1710" s="158"/>
      <c r="J1710" s="158"/>
      <c r="K1710" s="158"/>
      <c r="L1710" s="158"/>
      <c r="M1710" s="158"/>
      <c r="N1710" s="157"/>
      <c r="O1710" s="157"/>
      <c r="P1710" s="157"/>
      <c r="Q1710" s="157"/>
      <c r="R1710" s="158"/>
      <c r="S1710" s="158"/>
      <c r="T1710" s="158"/>
      <c r="U1710" s="158"/>
      <c r="V1710" s="158"/>
      <c r="W1710" s="158"/>
      <c r="X1710" s="158"/>
      <c r="Y1710" s="158"/>
      <c r="Z1710" s="147"/>
      <c r="AA1710" s="147"/>
      <c r="AB1710" s="147"/>
      <c r="AC1710" s="147"/>
      <c r="AD1710" s="147"/>
      <c r="AE1710" s="147"/>
      <c r="AF1710" s="147"/>
      <c r="AG1710" s="147" t="s">
        <v>288</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3" x14ac:dyDescent="0.2">
      <c r="A1711" s="154"/>
      <c r="B1711" s="155"/>
      <c r="C1711" s="189" t="s">
        <v>2408</v>
      </c>
      <c r="D1711" s="160"/>
      <c r="E1711" s="161">
        <v>0.13400000000000001</v>
      </c>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7"/>
      <c r="AA1711" s="147"/>
      <c r="AB1711" s="147"/>
      <c r="AC1711" s="147"/>
      <c r="AD1711" s="147"/>
      <c r="AE1711" s="147"/>
      <c r="AF1711" s="147"/>
      <c r="AG1711" s="147" t="s">
        <v>288</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3" x14ac:dyDescent="0.2">
      <c r="A1712" s="154"/>
      <c r="B1712" s="155"/>
      <c r="C1712" s="189" t="s">
        <v>2409</v>
      </c>
      <c r="D1712" s="160"/>
      <c r="E1712" s="161">
        <v>3.9E-2</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7"/>
      <c r="AA1712" s="147"/>
      <c r="AB1712" s="147"/>
      <c r="AC1712" s="147"/>
      <c r="AD1712" s="147"/>
      <c r="AE1712" s="147"/>
      <c r="AF1712" s="147"/>
      <c r="AG1712" s="147" t="s">
        <v>288</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3" x14ac:dyDescent="0.2">
      <c r="A1713" s="154"/>
      <c r="B1713" s="155"/>
      <c r="C1713" s="189" t="s">
        <v>2410</v>
      </c>
      <c r="D1713" s="160"/>
      <c r="E1713" s="161">
        <v>1.0669999999999999</v>
      </c>
      <c r="F1713" s="158"/>
      <c r="G1713" s="158"/>
      <c r="H1713" s="158"/>
      <c r="I1713" s="158"/>
      <c r="J1713" s="158"/>
      <c r="K1713" s="158"/>
      <c r="L1713" s="158"/>
      <c r="M1713" s="158"/>
      <c r="N1713" s="157"/>
      <c r="O1713" s="157"/>
      <c r="P1713" s="157"/>
      <c r="Q1713" s="157"/>
      <c r="R1713" s="158"/>
      <c r="S1713" s="158"/>
      <c r="T1713" s="158"/>
      <c r="U1713" s="158"/>
      <c r="V1713" s="158"/>
      <c r="W1713" s="158"/>
      <c r="X1713" s="158"/>
      <c r="Y1713" s="158"/>
      <c r="Z1713" s="147"/>
      <c r="AA1713" s="147"/>
      <c r="AB1713" s="147"/>
      <c r="AC1713" s="147"/>
      <c r="AD1713" s="147"/>
      <c r="AE1713" s="147"/>
      <c r="AF1713" s="147"/>
      <c r="AG1713" s="147" t="s">
        <v>288</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3" x14ac:dyDescent="0.2">
      <c r="A1714" s="154"/>
      <c r="B1714" s="155"/>
      <c r="C1714" s="189" t="s">
        <v>2411</v>
      </c>
      <c r="D1714" s="160"/>
      <c r="E1714" s="161">
        <v>0.20499999999999999</v>
      </c>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7"/>
      <c r="AA1714" s="147"/>
      <c r="AB1714" s="147"/>
      <c r="AC1714" s="147"/>
      <c r="AD1714" s="147"/>
      <c r="AE1714" s="147"/>
      <c r="AF1714" s="147"/>
      <c r="AG1714" s="147" t="s">
        <v>288</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3" x14ac:dyDescent="0.2">
      <c r="A1715" s="154"/>
      <c r="B1715" s="155"/>
      <c r="C1715" s="189" t="s">
        <v>2412</v>
      </c>
      <c r="D1715" s="160"/>
      <c r="E1715" s="161">
        <v>0.28000000000000003</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7"/>
      <c r="AA1715" s="147"/>
      <c r="AB1715" s="147"/>
      <c r="AC1715" s="147"/>
      <c r="AD1715" s="147"/>
      <c r="AE1715" s="147"/>
      <c r="AF1715" s="147"/>
      <c r="AG1715" s="147" t="s">
        <v>288</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3" x14ac:dyDescent="0.2">
      <c r="A1716" s="154"/>
      <c r="B1716" s="155"/>
      <c r="C1716" s="189" t="s">
        <v>2413</v>
      </c>
      <c r="D1716" s="160"/>
      <c r="E1716" s="161">
        <v>0.64500000000000002</v>
      </c>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7"/>
      <c r="AA1716" s="147"/>
      <c r="AB1716" s="147"/>
      <c r="AC1716" s="147"/>
      <c r="AD1716" s="147"/>
      <c r="AE1716" s="147"/>
      <c r="AF1716" s="147"/>
      <c r="AG1716" s="147" t="s">
        <v>288</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3" x14ac:dyDescent="0.2">
      <c r="A1717" s="154"/>
      <c r="B1717" s="155"/>
      <c r="C1717" s="189" t="s">
        <v>2414</v>
      </c>
      <c r="D1717" s="160"/>
      <c r="E1717" s="161">
        <v>0.504</v>
      </c>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7"/>
      <c r="AA1717" s="147"/>
      <c r="AB1717" s="147"/>
      <c r="AC1717" s="147"/>
      <c r="AD1717" s="147"/>
      <c r="AE1717" s="147"/>
      <c r="AF1717" s="147"/>
      <c r="AG1717" s="147" t="s">
        <v>288</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3" x14ac:dyDescent="0.2">
      <c r="A1718" s="154"/>
      <c r="B1718" s="155"/>
      <c r="C1718" s="189" t="s">
        <v>2417</v>
      </c>
      <c r="D1718" s="160"/>
      <c r="E1718" s="161"/>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7"/>
      <c r="AA1718" s="147"/>
      <c r="AB1718" s="147"/>
      <c r="AC1718" s="147"/>
      <c r="AD1718" s="147"/>
      <c r="AE1718" s="147"/>
      <c r="AF1718" s="147"/>
      <c r="AG1718" s="147" t="s">
        <v>288</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3" x14ac:dyDescent="0.2">
      <c r="A1719" s="154"/>
      <c r="B1719" s="155"/>
      <c r="C1719" s="189" t="s">
        <v>2418</v>
      </c>
      <c r="D1719" s="160"/>
      <c r="E1719" s="161">
        <v>0.21726000000000001</v>
      </c>
      <c r="F1719" s="158"/>
      <c r="G1719" s="158"/>
      <c r="H1719" s="158"/>
      <c r="I1719" s="158"/>
      <c r="J1719" s="158"/>
      <c r="K1719" s="158"/>
      <c r="L1719" s="158"/>
      <c r="M1719" s="158"/>
      <c r="N1719" s="157"/>
      <c r="O1719" s="157"/>
      <c r="P1719" s="157"/>
      <c r="Q1719" s="157"/>
      <c r="R1719" s="158"/>
      <c r="S1719" s="158"/>
      <c r="T1719" s="158"/>
      <c r="U1719" s="158"/>
      <c r="V1719" s="158"/>
      <c r="W1719" s="158"/>
      <c r="X1719" s="158"/>
      <c r="Y1719" s="158"/>
      <c r="Z1719" s="147"/>
      <c r="AA1719" s="147"/>
      <c r="AB1719" s="147"/>
      <c r="AC1719" s="147"/>
      <c r="AD1719" s="147"/>
      <c r="AE1719" s="147"/>
      <c r="AF1719" s="147"/>
      <c r="AG1719" s="147" t="s">
        <v>288</v>
      </c>
      <c r="AH1719" s="147">
        <v>5</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3" x14ac:dyDescent="0.2">
      <c r="A1720" s="154"/>
      <c r="B1720" s="155"/>
      <c r="C1720" s="189" t="s">
        <v>2420</v>
      </c>
      <c r="D1720" s="160"/>
      <c r="E1720" s="161">
        <v>0.21546000000000001</v>
      </c>
      <c r="F1720" s="158"/>
      <c r="G1720" s="158"/>
      <c r="H1720" s="158"/>
      <c r="I1720" s="158"/>
      <c r="J1720" s="158"/>
      <c r="K1720" s="158"/>
      <c r="L1720" s="158"/>
      <c r="M1720" s="158"/>
      <c r="N1720" s="157"/>
      <c r="O1720" s="157"/>
      <c r="P1720" s="157"/>
      <c r="Q1720" s="157"/>
      <c r="R1720" s="158"/>
      <c r="S1720" s="158"/>
      <c r="T1720" s="158"/>
      <c r="U1720" s="158"/>
      <c r="V1720" s="158"/>
      <c r="W1720" s="158"/>
      <c r="X1720" s="158"/>
      <c r="Y1720" s="158"/>
      <c r="Z1720" s="147"/>
      <c r="AA1720" s="147"/>
      <c r="AB1720" s="147"/>
      <c r="AC1720" s="147"/>
      <c r="AD1720" s="147"/>
      <c r="AE1720" s="147"/>
      <c r="AF1720" s="147"/>
      <c r="AG1720" s="147" t="s">
        <v>288</v>
      </c>
      <c r="AH1720" s="147">
        <v>5</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x14ac:dyDescent="0.2">
      <c r="A1721" s="172">
        <v>262</v>
      </c>
      <c r="B1721" s="173" t="s">
        <v>2443</v>
      </c>
      <c r="C1721" s="188" t="s">
        <v>2444</v>
      </c>
      <c r="D1721" s="174" t="s">
        <v>279</v>
      </c>
      <c r="E1721" s="175">
        <v>8.9774999999999991</v>
      </c>
      <c r="F1721" s="176"/>
      <c r="G1721" s="177">
        <f>ROUND(E1721*F1721,2)</f>
        <v>0</v>
      </c>
      <c r="H1721" s="176"/>
      <c r="I1721" s="177">
        <f>ROUND(E1721*H1721,2)</f>
        <v>0</v>
      </c>
      <c r="J1721" s="176"/>
      <c r="K1721" s="177">
        <f>ROUND(E1721*J1721,2)</f>
        <v>0</v>
      </c>
      <c r="L1721" s="177">
        <v>21</v>
      </c>
      <c r="M1721" s="177">
        <f>G1721*(1+L1721/100)</f>
        <v>0</v>
      </c>
      <c r="N1721" s="175">
        <v>8.0000000000000007E-5</v>
      </c>
      <c r="O1721" s="175">
        <f>ROUND(E1721*N1721,2)</f>
        <v>0</v>
      </c>
      <c r="P1721" s="175">
        <v>0</v>
      </c>
      <c r="Q1721" s="175">
        <f>ROUND(E1721*P1721,2)</f>
        <v>0</v>
      </c>
      <c r="R1721" s="177" t="s">
        <v>2081</v>
      </c>
      <c r="S1721" s="177" t="s">
        <v>281</v>
      </c>
      <c r="T1721" s="178" t="s">
        <v>281</v>
      </c>
      <c r="U1721" s="158">
        <v>0.26</v>
      </c>
      <c r="V1721" s="158">
        <f>ROUND(E1721*U1721,2)</f>
        <v>2.33</v>
      </c>
      <c r="W1721" s="158"/>
      <c r="X1721" s="158" t="s">
        <v>282</v>
      </c>
      <c r="Y1721" s="158" t="s">
        <v>283</v>
      </c>
      <c r="Z1721" s="147"/>
      <c r="AA1721" s="147"/>
      <c r="AB1721" s="147"/>
      <c r="AC1721" s="147"/>
      <c r="AD1721" s="147"/>
      <c r="AE1721" s="147"/>
      <c r="AF1721" s="147"/>
      <c r="AG1721" s="147" t="s">
        <v>284</v>
      </c>
      <c r="AH1721" s="147"/>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2" x14ac:dyDescent="0.2">
      <c r="A1722" s="154"/>
      <c r="B1722" s="155"/>
      <c r="C1722" s="259" t="s">
        <v>2082</v>
      </c>
      <c r="D1722" s="260"/>
      <c r="E1722" s="260"/>
      <c r="F1722" s="260"/>
      <c r="G1722" s="260"/>
      <c r="H1722" s="158"/>
      <c r="I1722" s="158"/>
      <c r="J1722" s="158"/>
      <c r="K1722" s="158"/>
      <c r="L1722" s="158"/>
      <c r="M1722" s="158"/>
      <c r="N1722" s="157"/>
      <c r="O1722" s="157"/>
      <c r="P1722" s="157"/>
      <c r="Q1722" s="157"/>
      <c r="R1722" s="158"/>
      <c r="S1722" s="158"/>
      <c r="T1722" s="158"/>
      <c r="U1722" s="158"/>
      <c r="V1722" s="158"/>
      <c r="W1722" s="158"/>
      <c r="X1722" s="158"/>
      <c r="Y1722" s="158"/>
      <c r="Z1722" s="147"/>
      <c r="AA1722" s="147"/>
      <c r="AB1722" s="147"/>
      <c r="AC1722" s="147"/>
      <c r="AD1722" s="147"/>
      <c r="AE1722" s="147"/>
      <c r="AF1722" s="147"/>
      <c r="AG1722" s="147" t="s">
        <v>286</v>
      </c>
      <c r="AH1722" s="147"/>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2" x14ac:dyDescent="0.2">
      <c r="A1723" s="154"/>
      <c r="B1723" s="155"/>
      <c r="C1723" s="189" t="s">
        <v>2445</v>
      </c>
      <c r="D1723" s="160"/>
      <c r="E1723" s="161"/>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7"/>
      <c r="AA1723" s="147"/>
      <c r="AB1723" s="147"/>
      <c r="AC1723" s="147"/>
      <c r="AD1723" s="147"/>
      <c r="AE1723" s="147"/>
      <c r="AF1723" s="147"/>
      <c r="AG1723" s="147" t="s">
        <v>288</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3" x14ac:dyDescent="0.2">
      <c r="A1724" s="154"/>
      <c r="B1724" s="155"/>
      <c r="C1724" s="189" t="s">
        <v>2446</v>
      </c>
      <c r="D1724" s="160"/>
      <c r="E1724" s="161">
        <v>8.9774999999999991</v>
      </c>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7"/>
      <c r="AA1724" s="147"/>
      <c r="AB1724" s="147"/>
      <c r="AC1724" s="147"/>
      <c r="AD1724" s="147"/>
      <c r="AE1724" s="147"/>
      <c r="AF1724" s="147"/>
      <c r="AG1724" s="147" t="s">
        <v>288</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ht="22.5" outlineLevel="1" x14ac:dyDescent="0.2">
      <c r="A1725" s="172">
        <v>263</v>
      </c>
      <c r="B1725" s="173" t="s">
        <v>2447</v>
      </c>
      <c r="C1725" s="188" t="s">
        <v>2448</v>
      </c>
      <c r="D1725" s="174" t="s">
        <v>366</v>
      </c>
      <c r="E1725" s="175">
        <v>229.83</v>
      </c>
      <c r="F1725" s="176"/>
      <c r="G1725" s="177">
        <f>ROUND(E1725*F1725,2)</f>
        <v>0</v>
      </c>
      <c r="H1725" s="176"/>
      <c r="I1725" s="177">
        <f>ROUND(E1725*H1725,2)</f>
        <v>0</v>
      </c>
      <c r="J1725" s="176"/>
      <c r="K1725" s="177">
        <f>ROUND(E1725*J1725,2)</f>
        <v>0</v>
      </c>
      <c r="L1725" s="177">
        <v>21</v>
      </c>
      <c r="M1725" s="177">
        <f>G1725*(1+L1725/100)</f>
        <v>0</v>
      </c>
      <c r="N1725" s="175">
        <v>1.8000000000000001E-4</v>
      </c>
      <c r="O1725" s="175">
        <f>ROUND(E1725*N1725,2)</f>
        <v>0.04</v>
      </c>
      <c r="P1725" s="175">
        <v>0</v>
      </c>
      <c r="Q1725" s="175">
        <f>ROUND(E1725*P1725,2)</f>
        <v>0</v>
      </c>
      <c r="R1725" s="177" t="s">
        <v>863</v>
      </c>
      <c r="S1725" s="177" t="s">
        <v>281</v>
      </c>
      <c r="T1725" s="178" t="s">
        <v>281</v>
      </c>
      <c r="U1725" s="158">
        <v>0.17</v>
      </c>
      <c r="V1725" s="158">
        <f>ROUND(E1725*U1725,2)</f>
        <v>39.07</v>
      </c>
      <c r="W1725" s="158"/>
      <c r="X1725" s="158" t="s">
        <v>282</v>
      </c>
      <c r="Y1725" s="158" t="s">
        <v>283</v>
      </c>
      <c r="Z1725" s="147"/>
      <c r="AA1725" s="147"/>
      <c r="AB1725" s="147"/>
      <c r="AC1725" s="147"/>
      <c r="AD1725" s="147"/>
      <c r="AE1725" s="147"/>
      <c r="AF1725" s="147"/>
      <c r="AG1725" s="147" t="s">
        <v>284</v>
      </c>
      <c r="AH1725" s="147"/>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2" x14ac:dyDescent="0.2">
      <c r="A1726" s="154"/>
      <c r="B1726" s="155"/>
      <c r="C1726" s="189" t="s">
        <v>2449</v>
      </c>
      <c r="D1726" s="160"/>
      <c r="E1726" s="161"/>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7"/>
      <c r="AA1726" s="147"/>
      <c r="AB1726" s="147"/>
      <c r="AC1726" s="147"/>
      <c r="AD1726" s="147"/>
      <c r="AE1726" s="147"/>
      <c r="AF1726" s="147"/>
      <c r="AG1726" s="147" t="s">
        <v>288</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3" x14ac:dyDescent="0.2">
      <c r="A1727" s="154"/>
      <c r="B1727" s="155"/>
      <c r="C1727" s="189" t="s">
        <v>2143</v>
      </c>
      <c r="D1727" s="160"/>
      <c r="E1727" s="161"/>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7"/>
      <c r="AA1727" s="147"/>
      <c r="AB1727" s="147"/>
      <c r="AC1727" s="147"/>
      <c r="AD1727" s="147"/>
      <c r="AE1727" s="147"/>
      <c r="AF1727" s="147"/>
      <c r="AG1727" s="147" t="s">
        <v>288</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ht="22.5" outlineLevel="3" x14ac:dyDescent="0.2">
      <c r="A1728" s="154"/>
      <c r="B1728" s="155"/>
      <c r="C1728" s="189" t="s">
        <v>2450</v>
      </c>
      <c r="D1728" s="160"/>
      <c r="E1728" s="161">
        <v>78.23</v>
      </c>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7"/>
      <c r="AA1728" s="147"/>
      <c r="AB1728" s="147"/>
      <c r="AC1728" s="147"/>
      <c r="AD1728" s="147"/>
      <c r="AE1728" s="147"/>
      <c r="AF1728" s="147"/>
      <c r="AG1728" s="147" t="s">
        <v>288</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ht="33.75" outlineLevel="3" x14ac:dyDescent="0.2">
      <c r="A1729" s="154"/>
      <c r="B1729" s="155"/>
      <c r="C1729" s="189" t="s">
        <v>2451</v>
      </c>
      <c r="D1729" s="160"/>
      <c r="E1729" s="161">
        <v>73.37</v>
      </c>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7"/>
      <c r="AA1729" s="147"/>
      <c r="AB1729" s="147"/>
      <c r="AC1729" s="147"/>
      <c r="AD1729" s="147"/>
      <c r="AE1729" s="147"/>
      <c r="AF1729" s="147"/>
      <c r="AG1729" s="147" t="s">
        <v>288</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ht="22.5" outlineLevel="3" x14ac:dyDescent="0.2">
      <c r="A1730" s="154"/>
      <c r="B1730" s="155"/>
      <c r="C1730" s="189" t="s">
        <v>2452</v>
      </c>
      <c r="D1730" s="160"/>
      <c r="E1730" s="161">
        <v>78.23</v>
      </c>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7"/>
      <c r="AA1730" s="147"/>
      <c r="AB1730" s="147"/>
      <c r="AC1730" s="147"/>
      <c r="AD1730" s="147"/>
      <c r="AE1730" s="147"/>
      <c r="AF1730" s="147"/>
      <c r="AG1730" s="147" t="s">
        <v>288</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x14ac:dyDescent="0.2">
      <c r="A1731" s="172">
        <v>264</v>
      </c>
      <c r="B1731" s="173" t="s">
        <v>2453</v>
      </c>
      <c r="C1731" s="188" t="s">
        <v>2454</v>
      </c>
      <c r="D1731" s="174" t="s">
        <v>418</v>
      </c>
      <c r="E1731" s="175">
        <v>88</v>
      </c>
      <c r="F1731" s="176"/>
      <c r="G1731" s="177">
        <f>ROUND(E1731*F1731,2)</f>
        <v>0</v>
      </c>
      <c r="H1731" s="176"/>
      <c r="I1731" s="177">
        <f>ROUND(E1731*H1731,2)</f>
        <v>0</v>
      </c>
      <c r="J1731" s="176"/>
      <c r="K1731" s="177">
        <f>ROUND(E1731*J1731,2)</f>
        <v>0</v>
      </c>
      <c r="L1731" s="177">
        <v>21</v>
      </c>
      <c r="M1731" s="177">
        <f>G1731*(1+L1731/100)</f>
        <v>0</v>
      </c>
      <c r="N1731" s="175">
        <v>0</v>
      </c>
      <c r="O1731" s="175">
        <f>ROUND(E1731*N1731,2)</f>
        <v>0</v>
      </c>
      <c r="P1731" s="175">
        <v>0</v>
      </c>
      <c r="Q1731" s="175">
        <f>ROUND(E1731*P1731,2)</f>
        <v>0</v>
      </c>
      <c r="R1731" s="177" t="s">
        <v>1203</v>
      </c>
      <c r="S1731" s="177" t="s">
        <v>281</v>
      </c>
      <c r="T1731" s="178" t="s">
        <v>281</v>
      </c>
      <c r="U1731" s="158">
        <v>0</v>
      </c>
      <c r="V1731" s="158">
        <f>ROUND(E1731*U1731,2)</f>
        <v>0</v>
      </c>
      <c r="W1731" s="158"/>
      <c r="X1731" s="158" t="s">
        <v>1204</v>
      </c>
      <c r="Y1731" s="158" t="s">
        <v>283</v>
      </c>
      <c r="Z1731" s="147"/>
      <c r="AA1731" s="147"/>
      <c r="AB1731" s="147"/>
      <c r="AC1731" s="147"/>
      <c r="AD1731" s="147"/>
      <c r="AE1731" s="147"/>
      <c r="AF1731" s="147"/>
      <c r="AG1731" s="147" t="s">
        <v>1205</v>
      </c>
      <c r="AH1731" s="147"/>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2" x14ac:dyDescent="0.2">
      <c r="A1732" s="154"/>
      <c r="B1732" s="155"/>
      <c r="C1732" s="189" t="s">
        <v>2455</v>
      </c>
      <c r="D1732" s="160"/>
      <c r="E1732" s="161"/>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7"/>
      <c r="AA1732" s="147"/>
      <c r="AB1732" s="147"/>
      <c r="AC1732" s="147"/>
      <c r="AD1732" s="147"/>
      <c r="AE1732" s="147"/>
      <c r="AF1732" s="147"/>
      <c r="AG1732" s="147" t="s">
        <v>288</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3" x14ac:dyDescent="0.2">
      <c r="A1733" s="154"/>
      <c r="B1733" s="155"/>
      <c r="C1733" s="189" t="s">
        <v>2456</v>
      </c>
      <c r="D1733" s="160"/>
      <c r="E1733" s="161">
        <v>80</v>
      </c>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7"/>
      <c r="AA1733" s="147"/>
      <c r="AB1733" s="147"/>
      <c r="AC1733" s="147"/>
      <c r="AD1733" s="147"/>
      <c r="AE1733" s="147"/>
      <c r="AF1733" s="147"/>
      <c r="AG1733" s="147" t="s">
        <v>288</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3" x14ac:dyDescent="0.2">
      <c r="A1734" s="154"/>
      <c r="B1734" s="155"/>
      <c r="C1734" s="198" t="s">
        <v>1856</v>
      </c>
      <c r="D1734" s="195"/>
      <c r="E1734" s="196">
        <v>8</v>
      </c>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7"/>
      <c r="AA1734" s="147"/>
      <c r="AB1734" s="147"/>
      <c r="AC1734" s="147"/>
      <c r="AD1734" s="147"/>
      <c r="AE1734" s="147"/>
      <c r="AF1734" s="147"/>
      <c r="AG1734" s="147" t="s">
        <v>288</v>
      </c>
      <c r="AH1734" s="147">
        <v>4</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1" x14ac:dyDescent="0.2">
      <c r="A1735" s="172">
        <v>265</v>
      </c>
      <c r="B1735" s="173" t="s">
        <v>2457</v>
      </c>
      <c r="C1735" s="188" t="s">
        <v>2458</v>
      </c>
      <c r="D1735" s="174" t="s">
        <v>366</v>
      </c>
      <c r="E1735" s="175">
        <v>44</v>
      </c>
      <c r="F1735" s="176"/>
      <c r="G1735" s="177">
        <f>ROUND(E1735*F1735,2)</f>
        <v>0</v>
      </c>
      <c r="H1735" s="176"/>
      <c r="I1735" s="177">
        <f>ROUND(E1735*H1735,2)</f>
        <v>0</v>
      </c>
      <c r="J1735" s="176"/>
      <c r="K1735" s="177">
        <f>ROUND(E1735*J1735,2)</f>
        <v>0</v>
      </c>
      <c r="L1735" s="177">
        <v>21</v>
      </c>
      <c r="M1735" s="177">
        <f>G1735*(1+L1735/100)</f>
        <v>0</v>
      </c>
      <c r="N1735" s="175">
        <v>2.0799999999999998E-3</v>
      </c>
      <c r="O1735" s="175">
        <f>ROUND(E1735*N1735,2)</f>
        <v>0.09</v>
      </c>
      <c r="P1735" s="175">
        <v>0</v>
      </c>
      <c r="Q1735" s="175">
        <f>ROUND(E1735*P1735,2)</f>
        <v>0</v>
      </c>
      <c r="R1735" s="177" t="s">
        <v>1203</v>
      </c>
      <c r="S1735" s="177" t="s">
        <v>281</v>
      </c>
      <c r="T1735" s="178" t="s">
        <v>281</v>
      </c>
      <c r="U1735" s="158">
        <v>0</v>
      </c>
      <c r="V1735" s="158">
        <f>ROUND(E1735*U1735,2)</f>
        <v>0</v>
      </c>
      <c r="W1735" s="158"/>
      <c r="X1735" s="158" t="s">
        <v>1204</v>
      </c>
      <c r="Y1735" s="158" t="s">
        <v>283</v>
      </c>
      <c r="Z1735" s="147"/>
      <c r="AA1735" s="147"/>
      <c r="AB1735" s="147"/>
      <c r="AC1735" s="147"/>
      <c r="AD1735" s="147"/>
      <c r="AE1735" s="147"/>
      <c r="AF1735" s="147"/>
      <c r="AG1735" s="147" t="s">
        <v>1205</v>
      </c>
      <c r="AH1735" s="147"/>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2" x14ac:dyDescent="0.2">
      <c r="A1736" s="154"/>
      <c r="B1736" s="155"/>
      <c r="C1736" s="189" t="s">
        <v>2455</v>
      </c>
      <c r="D1736" s="160"/>
      <c r="E1736" s="161"/>
      <c r="F1736" s="158"/>
      <c r="G1736" s="158"/>
      <c r="H1736" s="158"/>
      <c r="I1736" s="158"/>
      <c r="J1736" s="158"/>
      <c r="K1736" s="158"/>
      <c r="L1736" s="158"/>
      <c r="M1736" s="158"/>
      <c r="N1736" s="157"/>
      <c r="O1736" s="157"/>
      <c r="P1736" s="157"/>
      <c r="Q1736" s="157"/>
      <c r="R1736" s="158"/>
      <c r="S1736" s="158"/>
      <c r="T1736" s="158"/>
      <c r="U1736" s="158"/>
      <c r="V1736" s="158"/>
      <c r="W1736" s="158"/>
      <c r="X1736" s="158"/>
      <c r="Y1736" s="158"/>
      <c r="Z1736" s="147"/>
      <c r="AA1736" s="147"/>
      <c r="AB1736" s="147"/>
      <c r="AC1736" s="147"/>
      <c r="AD1736" s="147"/>
      <c r="AE1736" s="147"/>
      <c r="AF1736" s="147"/>
      <c r="AG1736" s="147" t="s">
        <v>288</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3" x14ac:dyDescent="0.2">
      <c r="A1737" s="154"/>
      <c r="B1737" s="155"/>
      <c r="C1737" s="189" t="s">
        <v>2459</v>
      </c>
      <c r="D1737" s="160"/>
      <c r="E1737" s="161">
        <v>40</v>
      </c>
      <c r="F1737" s="158"/>
      <c r="G1737" s="158"/>
      <c r="H1737" s="158"/>
      <c r="I1737" s="158"/>
      <c r="J1737" s="158"/>
      <c r="K1737" s="158"/>
      <c r="L1737" s="158"/>
      <c r="M1737" s="158"/>
      <c r="N1737" s="157"/>
      <c r="O1737" s="157"/>
      <c r="P1737" s="157"/>
      <c r="Q1737" s="157"/>
      <c r="R1737" s="158"/>
      <c r="S1737" s="158"/>
      <c r="T1737" s="158"/>
      <c r="U1737" s="158"/>
      <c r="V1737" s="158"/>
      <c r="W1737" s="158"/>
      <c r="X1737" s="158"/>
      <c r="Y1737" s="158"/>
      <c r="Z1737" s="147"/>
      <c r="AA1737" s="147"/>
      <c r="AB1737" s="147"/>
      <c r="AC1737" s="147"/>
      <c r="AD1737" s="147"/>
      <c r="AE1737" s="147"/>
      <c r="AF1737" s="147"/>
      <c r="AG1737" s="147" t="s">
        <v>288</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3" x14ac:dyDescent="0.2">
      <c r="A1738" s="154"/>
      <c r="B1738" s="155"/>
      <c r="C1738" s="198" t="s">
        <v>1856</v>
      </c>
      <c r="D1738" s="195"/>
      <c r="E1738" s="196">
        <v>4</v>
      </c>
      <c r="F1738" s="158"/>
      <c r="G1738" s="158"/>
      <c r="H1738" s="158"/>
      <c r="I1738" s="158"/>
      <c r="J1738" s="158"/>
      <c r="K1738" s="158"/>
      <c r="L1738" s="158"/>
      <c r="M1738" s="158"/>
      <c r="N1738" s="157"/>
      <c r="O1738" s="157"/>
      <c r="P1738" s="157"/>
      <c r="Q1738" s="157"/>
      <c r="R1738" s="158"/>
      <c r="S1738" s="158"/>
      <c r="T1738" s="158"/>
      <c r="U1738" s="158"/>
      <c r="V1738" s="158"/>
      <c r="W1738" s="158"/>
      <c r="X1738" s="158"/>
      <c r="Y1738" s="158"/>
      <c r="Z1738" s="147"/>
      <c r="AA1738" s="147"/>
      <c r="AB1738" s="147"/>
      <c r="AC1738" s="147"/>
      <c r="AD1738" s="147"/>
      <c r="AE1738" s="147"/>
      <c r="AF1738" s="147"/>
      <c r="AG1738" s="147" t="s">
        <v>288</v>
      </c>
      <c r="AH1738" s="147">
        <v>4</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ht="22.5" outlineLevel="1" x14ac:dyDescent="0.2">
      <c r="A1739" s="172">
        <v>266</v>
      </c>
      <c r="B1739" s="173" t="s">
        <v>2460</v>
      </c>
      <c r="C1739" s="188" t="s">
        <v>2461</v>
      </c>
      <c r="D1739" s="174" t="s">
        <v>279</v>
      </c>
      <c r="E1739" s="175">
        <v>64.251549999999995</v>
      </c>
      <c r="F1739" s="176"/>
      <c r="G1739" s="177">
        <f>ROUND(E1739*F1739,2)</f>
        <v>0</v>
      </c>
      <c r="H1739" s="176"/>
      <c r="I1739" s="177">
        <f>ROUND(E1739*H1739,2)</f>
        <v>0</v>
      </c>
      <c r="J1739" s="176"/>
      <c r="K1739" s="177">
        <f>ROUND(E1739*J1739,2)</f>
        <v>0</v>
      </c>
      <c r="L1739" s="177">
        <v>21</v>
      </c>
      <c r="M1739" s="177">
        <f>G1739*(1+L1739/100)</f>
        <v>0</v>
      </c>
      <c r="N1739" s="175">
        <v>1.15E-2</v>
      </c>
      <c r="O1739" s="175">
        <f>ROUND(E1739*N1739,2)</f>
        <v>0.74</v>
      </c>
      <c r="P1739" s="175">
        <v>0</v>
      </c>
      <c r="Q1739" s="175">
        <f>ROUND(E1739*P1739,2)</f>
        <v>0</v>
      </c>
      <c r="R1739" s="177" t="s">
        <v>1203</v>
      </c>
      <c r="S1739" s="177" t="s">
        <v>281</v>
      </c>
      <c r="T1739" s="178" t="s">
        <v>281</v>
      </c>
      <c r="U1739" s="158">
        <v>0</v>
      </c>
      <c r="V1739" s="158">
        <f>ROUND(E1739*U1739,2)</f>
        <v>0</v>
      </c>
      <c r="W1739" s="158"/>
      <c r="X1739" s="158" t="s">
        <v>1204</v>
      </c>
      <c r="Y1739" s="158" t="s">
        <v>283</v>
      </c>
      <c r="Z1739" s="147"/>
      <c r="AA1739" s="147"/>
      <c r="AB1739" s="147"/>
      <c r="AC1739" s="147"/>
      <c r="AD1739" s="147"/>
      <c r="AE1739" s="147"/>
      <c r="AF1739" s="147"/>
      <c r="AG1739" s="147" t="s">
        <v>1205</v>
      </c>
      <c r="AH1739" s="147"/>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2" x14ac:dyDescent="0.2">
      <c r="A1740" s="154"/>
      <c r="B1740" s="155"/>
      <c r="C1740" s="189" t="s">
        <v>2462</v>
      </c>
      <c r="D1740" s="160"/>
      <c r="E1740" s="161"/>
      <c r="F1740" s="158"/>
      <c r="G1740" s="158"/>
      <c r="H1740" s="158"/>
      <c r="I1740" s="158"/>
      <c r="J1740" s="158"/>
      <c r="K1740" s="158"/>
      <c r="L1740" s="158"/>
      <c r="M1740" s="158"/>
      <c r="N1740" s="157"/>
      <c r="O1740" s="157"/>
      <c r="P1740" s="157"/>
      <c r="Q1740" s="157"/>
      <c r="R1740" s="158"/>
      <c r="S1740" s="158"/>
      <c r="T1740" s="158"/>
      <c r="U1740" s="158"/>
      <c r="V1740" s="158"/>
      <c r="W1740" s="158"/>
      <c r="X1740" s="158"/>
      <c r="Y1740" s="158"/>
      <c r="Z1740" s="147"/>
      <c r="AA1740" s="147"/>
      <c r="AB1740" s="147"/>
      <c r="AC1740" s="147"/>
      <c r="AD1740" s="147"/>
      <c r="AE1740" s="147"/>
      <c r="AF1740" s="147"/>
      <c r="AG1740" s="147" t="s">
        <v>288</v>
      </c>
      <c r="AH1740" s="147">
        <v>0</v>
      </c>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3" x14ac:dyDescent="0.2">
      <c r="A1741" s="154"/>
      <c r="B1741" s="155"/>
      <c r="C1741" s="189" t="s">
        <v>2463</v>
      </c>
      <c r="D1741" s="160"/>
      <c r="E1741" s="161">
        <v>58.410499999999999</v>
      </c>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7"/>
      <c r="AA1741" s="147"/>
      <c r="AB1741" s="147"/>
      <c r="AC1741" s="147"/>
      <c r="AD1741" s="147"/>
      <c r="AE1741" s="147"/>
      <c r="AF1741" s="147"/>
      <c r="AG1741" s="147" t="s">
        <v>288</v>
      </c>
      <c r="AH1741" s="147">
        <v>5</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3" x14ac:dyDescent="0.2">
      <c r="A1742" s="154"/>
      <c r="B1742" s="155"/>
      <c r="C1742" s="198" t="s">
        <v>1856</v>
      </c>
      <c r="D1742" s="195"/>
      <c r="E1742" s="196">
        <v>5.8410500000000001</v>
      </c>
      <c r="F1742" s="158"/>
      <c r="G1742" s="158"/>
      <c r="H1742" s="158"/>
      <c r="I1742" s="158"/>
      <c r="J1742" s="158"/>
      <c r="K1742" s="158"/>
      <c r="L1742" s="158"/>
      <c r="M1742" s="158"/>
      <c r="N1742" s="157"/>
      <c r="O1742" s="157"/>
      <c r="P1742" s="157"/>
      <c r="Q1742" s="157"/>
      <c r="R1742" s="158"/>
      <c r="S1742" s="158"/>
      <c r="T1742" s="158"/>
      <c r="U1742" s="158"/>
      <c r="V1742" s="158"/>
      <c r="W1742" s="158"/>
      <c r="X1742" s="158"/>
      <c r="Y1742" s="158"/>
      <c r="Z1742" s="147"/>
      <c r="AA1742" s="147"/>
      <c r="AB1742" s="147"/>
      <c r="AC1742" s="147"/>
      <c r="AD1742" s="147"/>
      <c r="AE1742" s="147"/>
      <c r="AF1742" s="147"/>
      <c r="AG1742" s="147" t="s">
        <v>288</v>
      </c>
      <c r="AH1742" s="147">
        <v>4</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x14ac:dyDescent="0.2">
      <c r="A1743" s="172">
        <v>267</v>
      </c>
      <c r="B1743" s="173" t="s">
        <v>2464</v>
      </c>
      <c r="C1743" s="188" t="s">
        <v>2465</v>
      </c>
      <c r="D1743" s="174" t="s">
        <v>296</v>
      </c>
      <c r="E1743" s="175">
        <v>3.3923999999999999</v>
      </c>
      <c r="F1743" s="176"/>
      <c r="G1743" s="177">
        <f>ROUND(E1743*F1743,2)</f>
        <v>0</v>
      </c>
      <c r="H1743" s="176"/>
      <c r="I1743" s="177">
        <f>ROUND(E1743*H1743,2)</f>
        <v>0</v>
      </c>
      <c r="J1743" s="176"/>
      <c r="K1743" s="177">
        <f>ROUND(E1743*J1743,2)</f>
        <v>0</v>
      </c>
      <c r="L1743" s="177">
        <v>21</v>
      </c>
      <c r="M1743" s="177">
        <f>G1743*(1+L1743/100)</f>
        <v>0</v>
      </c>
      <c r="N1743" s="175">
        <v>0.55000000000000004</v>
      </c>
      <c r="O1743" s="175">
        <f>ROUND(E1743*N1743,2)</f>
        <v>1.87</v>
      </c>
      <c r="P1743" s="175">
        <v>0</v>
      </c>
      <c r="Q1743" s="175">
        <f>ROUND(E1743*P1743,2)</f>
        <v>0</v>
      </c>
      <c r="R1743" s="177" t="s">
        <v>1203</v>
      </c>
      <c r="S1743" s="177" t="s">
        <v>281</v>
      </c>
      <c r="T1743" s="178" t="s">
        <v>281</v>
      </c>
      <c r="U1743" s="158">
        <v>0</v>
      </c>
      <c r="V1743" s="158">
        <f>ROUND(E1743*U1743,2)</f>
        <v>0</v>
      </c>
      <c r="W1743" s="158"/>
      <c r="X1743" s="158" t="s">
        <v>1204</v>
      </c>
      <c r="Y1743" s="158" t="s">
        <v>283</v>
      </c>
      <c r="Z1743" s="147"/>
      <c r="AA1743" s="147"/>
      <c r="AB1743" s="147"/>
      <c r="AC1743" s="147"/>
      <c r="AD1743" s="147"/>
      <c r="AE1743" s="147"/>
      <c r="AF1743" s="147"/>
      <c r="AG1743" s="147" t="s">
        <v>1205</v>
      </c>
      <c r="AH1743" s="147"/>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2" x14ac:dyDescent="0.2">
      <c r="A1744" s="154"/>
      <c r="B1744" s="155"/>
      <c r="C1744" s="189" t="s">
        <v>2466</v>
      </c>
      <c r="D1744" s="160"/>
      <c r="E1744" s="161"/>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7"/>
      <c r="AA1744" s="147"/>
      <c r="AB1744" s="147"/>
      <c r="AC1744" s="147"/>
      <c r="AD1744" s="147"/>
      <c r="AE1744" s="147"/>
      <c r="AF1744" s="147"/>
      <c r="AG1744" s="147" t="s">
        <v>288</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3" x14ac:dyDescent="0.2">
      <c r="A1745" s="154"/>
      <c r="B1745" s="155"/>
      <c r="C1745" s="189" t="s">
        <v>2467</v>
      </c>
      <c r="D1745" s="160"/>
      <c r="E1745" s="161">
        <v>0.21</v>
      </c>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7"/>
      <c r="AA1745" s="147"/>
      <c r="AB1745" s="147"/>
      <c r="AC1745" s="147"/>
      <c r="AD1745" s="147"/>
      <c r="AE1745" s="147"/>
      <c r="AF1745" s="147"/>
      <c r="AG1745" s="147" t="s">
        <v>288</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3" x14ac:dyDescent="0.2">
      <c r="A1746" s="154"/>
      <c r="B1746" s="155"/>
      <c r="C1746" s="189" t="s">
        <v>2468</v>
      </c>
      <c r="D1746" s="160"/>
      <c r="E1746" s="161"/>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7"/>
      <c r="AA1746" s="147"/>
      <c r="AB1746" s="147"/>
      <c r="AC1746" s="147"/>
      <c r="AD1746" s="147"/>
      <c r="AE1746" s="147"/>
      <c r="AF1746" s="147"/>
      <c r="AG1746" s="147" t="s">
        <v>288</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3" x14ac:dyDescent="0.2">
      <c r="A1747" s="154"/>
      <c r="B1747" s="155"/>
      <c r="C1747" s="189" t="s">
        <v>2407</v>
      </c>
      <c r="D1747" s="160"/>
      <c r="E1747" s="161"/>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7"/>
      <c r="AA1747" s="147"/>
      <c r="AB1747" s="147"/>
      <c r="AC1747" s="147"/>
      <c r="AD1747" s="147"/>
      <c r="AE1747" s="147"/>
      <c r="AF1747" s="147"/>
      <c r="AG1747" s="147" t="s">
        <v>288</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3" x14ac:dyDescent="0.2">
      <c r="A1748" s="154"/>
      <c r="B1748" s="155"/>
      <c r="C1748" s="189" t="s">
        <v>2408</v>
      </c>
      <c r="D1748" s="160"/>
      <c r="E1748" s="161">
        <v>0.13400000000000001</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7"/>
      <c r="AA1748" s="147"/>
      <c r="AB1748" s="147"/>
      <c r="AC1748" s="147"/>
      <c r="AD1748" s="147"/>
      <c r="AE1748" s="147"/>
      <c r="AF1748" s="147"/>
      <c r="AG1748" s="147" t="s">
        <v>288</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3" x14ac:dyDescent="0.2">
      <c r="A1749" s="154"/>
      <c r="B1749" s="155"/>
      <c r="C1749" s="189" t="s">
        <v>2409</v>
      </c>
      <c r="D1749" s="160"/>
      <c r="E1749" s="161">
        <v>3.9E-2</v>
      </c>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7"/>
      <c r="AA1749" s="147"/>
      <c r="AB1749" s="147"/>
      <c r="AC1749" s="147"/>
      <c r="AD1749" s="147"/>
      <c r="AE1749" s="147"/>
      <c r="AF1749" s="147"/>
      <c r="AG1749" s="147" t="s">
        <v>288</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3" x14ac:dyDescent="0.2">
      <c r="A1750" s="154"/>
      <c r="B1750" s="155"/>
      <c r="C1750" s="189" t="s">
        <v>2410</v>
      </c>
      <c r="D1750" s="160"/>
      <c r="E1750" s="161">
        <v>1.0669999999999999</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7"/>
      <c r="AA1750" s="147"/>
      <c r="AB1750" s="147"/>
      <c r="AC1750" s="147"/>
      <c r="AD1750" s="147"/>
      <c r="AE1750" s="147"/>
      <c r="AF1750" s="147"/>
      <c r="AG1750" s="147" t="s">
        <v>288</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3" x14ac:dyDescent="0.2">
      <c r="A1751" s="154"/>
      <c r="B1751" s="155"/>
      <c r="C1751" s="189" t="s">
        <v>2411</v>
      </c>
      <c r="D1751" s="160"/>
      <c r="E1751" s="161">
        <v>0.20499999999999999</v>
      </c>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7"/>
      <c r="AA1751" s="147"/>
      <c r="AB1751" s="147"/>
      <c r="AC1751" s="147"/>
      <c r="AD1751" s="147"/>
      <c r="AE1751" s="147"/>
      <c r="AF1751" s="147"/>
      <c r="AG1751" s="147" t="s">
        <v>288</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3" x14ac:dyDescent="0.2">
      <c r="A1752" s="154"/>
      <c r="B1752" s="155"/>
      <c r="C1752" s="189" t="s">
        <v>2412</v>
      </c>
      <c r="D1752" s="160"/>
      <c r="E1752" s="161">
        <v>0.28000000000000003</v>
      </c>
      <c r="F1752" s="158"/>
      <c r="G1752" s="158"/>
      <c r="H1752" s="158"/>
      <c r="I1752" s="158"/>
      <c r="J1752" s="158"/>
      <c r="K1752" s="158"/>
      <c r="L1752" s="158"/>
      <c r="M1752" s="158"/>
      <c r="N1752" s="157"/>
      <c r="O1752" s="157"/>
      <c r="P1752" s="157"/>
      <c r="Q1752" s="157"/>
      <c r="R1752" s="158"/>
      <c r="S1752" s="158"/>
      <c r="T1752" s="158"/>
      <c r="U1752" s="158"/>
      <c r="V1752" s="158"/>
      <c r="W1752" s="158"/>
      <c r="X1752" s="158"/>
      <c r="Y1752" s="158"/>
      <c r="Z1752" s="147"/>
      <c r="AA1752" s="147"/>
      <c r="AB1752" s="147"/>
      <c r="AC1752" s="147"/>
      <c r="AD1752" s="147"/>
      <c r="AE1752" s="147"/>
      <c r="AF1752" s="147"/>
      <c r="AG1752" s="147" t="s">
        <v>288</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3" x14ac:dyDescent="0.2">
      <c r="A1753" s="154"/>
      <c r="B1753" s="155"/>
      <c r="C1753" s="189" t="s">
        <v>2413</v>
      </c>
      <c r="D1753" s="160"/>
      <c r="E1753" s="161">
        <v>0.64500000000000002</v>
      </c>
      <c r="F1753" s="158"/>
      <c r="G1753" s="158"/>
      <c r="H1753" s="158"/>
      <c r="I1753" s="158"/>
      <c r="J1753" s="158"/>
      <c r="K1753" s="158"/>
      <c r="L1753" s="158"/>
      <c r="M1753" s="158"/>
      <c r="N1753" s="157"/>
      <c r="O1753" s="157"/>
      <c r="P1753" s="157"/>
      <c r="Q1753" s="157"/>
      <c r="R1753" s="158"/>
      <c r="S1753" s="158"/>
      <c r="T1753" s="158"/>
      <c r="U1753" s="158"/>
      <c r="V1753" s="158"/>
      <c r="W1753" s="158"/>
      <c r="X1753" s="158"/>
      <c r="Y1753" s="158"/>
      <c r="Z1753" s="147"/>
      <c r="AA1753" s="147"/>
      <c r="AB1753" s="147"/>
      <c r="AC1753" s="147"/>
      <c r="AD1753" s="147"/>
      <c r="AE1753" s="147"/>
      <c r="AF1753" s="147"/>
      <c r="AG1753" s="147" t="s">
        <v>288</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3" x14ac:dyDescent="0.2">
      <c r="A1754" s="154"/>
      <c r="B1754" s="155"/>
      <c r="C1754" s="189" t="s">
        <v>2414</v>
      </c>
      <c r="D1754" s="160"/>
      <c r="E1754" s="161">
        <v>0.504</v>
      </c>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7"/>
      <c r="AA1754" s="147"/>
      <c r="AB1754" s="147"/>
      <c r="AC1754" s="147"/>
      <c r="AD1754" s="147"/>
      <c r="AE1754" s="147"/>
      <c r="AF1754" s="147"/>
      <c r="AG1754" s="147" t="s">
        <v>288</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3" x14ac:dyDescent="0.2">
      <c r="A1755" s="154"/>
      <c r="B1755" s="155"/>
      <c r="C1755" s="198" t="s">
        <v>1856</v>
      </c>
      <c r="D1755" s="195"/>
      <c r="E1755" s="196">
        <v>0.30840000000000001</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58"/>
      <c r="Z1755" s="147"/>
      <c r="AA1755" s="147"/>
      <c r="AB1755" s="147"/>
      <c r="AC1755" s="147"/>
      <c r="AD1755" s="147"/>
      <c r="AE1755" s="147"/>
      <c r="AF1755" s="147"/>
      <c r="AG1755" s="147" t="s">
        <v>288</v>
      </c>
      <c r="AH1755" s="147">
        <v>4</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72">
        <v>268</v>
      </c>
      <c r="B1756" s="173" t="s">
        <v>2469</v>
      </c>
      <c r="C1756" s="188" t="s">
        <v>2470</v>
      </c>
      <c r="D1756" s="174" t="s">
        <v>296</v>
      </c>
      <c r="E1756" s="175">
        <v>0.64951000000000003</v>
      </c>
      <c r="F1756" s="176"/>
      <c r="G1756" s="177">
        <f>ROUND(E1756*F1756,2)</f>
        <v>0</v>
      </c>
      <c r="H1756" s="176"/>
      <c r="I1756" s="177">
        <f>ROUND(E1756*H1756,2)</f>
        <v>0</v>
      </c>
      <c r="J1756" s="176"/>
      <c r="K1756" s="177">
        <f>ROUND(E1756*J1756,2)</f>
        <v>0</v>
      </c>
      <c r="L1756" s="177">
        <v>21</v>
      </c>
      <c r="M1756" s="177">
        <f>G1756*(1+L1756/100)</f>
        <v>0</v>
      </c>
      <c r="N1756" s="175">
        <v>0.55000000000000004</v>
      </c>
      <c r="O1756" s="175">
        <f>ROUND(E1756*N1756,2)</f>
        <v>0.36</v>
      </c>
      <c r="P1756" s="175">
        <v>0</v>
      </c>
      <c r="Q1756" s="175">
        <f>ROUND(E1756*P1756,2)</f>
        <v>0</v>
      </c>
      <c r="R1756" s="177" t="s">
        <v>1203</v>
      </c>
      <c r="S1756" s="177" t="s">
        <v>281</v>
      </c>
      <c r="T1756" s="178" t="s">
        <v>281</v>
      </c>
      <c r="U1756" s="158">
        <v>0</v>
      </c>
      <c r="V1756" s="158">
        <f>ROUND(E1756*U1756,2)</f>
        <v>0</v>
      </c>
      <c r="W1756" s="158"/>
      <c r="X1756" s="158" t="s">
        <v>1204</v>
      </c>
      <c r="Y1756" s="158" t="s">
        <v>283</v>
      </c>
      <c r="Z1756" s="147"/>
      <c r="AA1756" s="147"/>
      <c r="AB1756" s="147"/>
      <c r="AC1756" s="147"/>
      <c r="AD1756" s="147"/>
      <c r="AE1756" s="147"/>
      <c r="AF1756" s="147"/>
      <c r="AG1756" s="147" t="s">
        <v>1205</v>
      </c>
      <c r="AH1756" s="147"/>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2" x14ac:dyDescent="0.2">
      <c r="A1757" s="154"/>
      <c r="B1757" s="155"/>
      <c r="C1757" s="189" t="s">
        <v>2471</v>
      </c>
      <c r="D1757" s="160"/>
      <c r="E1757" s="161"/>
      <c r="F1757" s="158"/>
      <c r="G1757" s="158"/>
      <c r="H1757" s="158"/>
      <c r="I1757" s="158"/>
      <c r="J1757" s="158"/>
      <c r="K1757" s="158"/>
      <c r="L1757" s="158"/>
      <c r="M1757" s="158"/>
      <c r="N1757" s="157"/>
      <c r="O1757" s="157"/>
      <c r="P1757" s="157"/>
      <c r="Q1757" s="157"/>
      <c r="R1757" s="158"/>
      <c r="S1757" s="158"/>
      <c r="T1757" s="158"/>
      <c r="U1757" s="158"/>
      <c r="V1757" s="158"/>
      <c r="W1757" s="158"/>
      <c r="X1757" s="158"/>
      <c r="Y1757" s="158"/>
      <c r="Z1757" s="147"/>
      <c r="AA1757" s="147"/>
      <c r="AB1757" s="147"/>
      <c r="AC1757" s="147"/>
      <c r="AD1757" s="147"/>
      <c r="AE1757" s="147"/>
      <c r="AF1757" s="147"/>
      <c r="AG1757" s="147" t="s">
        <v>288</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3" x14ac:dyDescent="0.2">
      <c r="A1758" s="154"/>
      <c r="B1758" s="155"/>
      <c r="C1758" s="189" t="s">
        <v>2472</v>
      </c>
      <c r="D1758" s="160"/>
      <c r="E1758" s="161">
        <v>0.375</v>
      </c>
      <c r="F1758" s="158"/>
      <c r="G1758" s="158"/>
      <c r="H1758" s="158"/>
      <c r="I1758" s="158"/>
      <c r="J1758" s="158"/>
      <c r="K1758" s="158"/>
      <c r="L1758" s="158"/>
      <c r="M1758" s="158"/>
      <c r="N1758" s="157"/>
      <c r="O1758" s="157"/>
      <c r="P1758" s="157"/>
      <c r="Q1758" s="157"/>
      <c r="R1758" s="158"/>
      <c r="S1758" s="158"/>
      <c r="T1758" s="158"/>
      <c r="U1758" s="158"/>
      <c r="V1758" s="158"/>
      <c r="W1758" s="158"/>
      <c r="X1758" s="158"/>
      <c r="Y1758" s="158"/>
      <c r="Z1758" s="147"/>
      <c r="AA1758" s="147"/>
      <c r="AB1758" s="147"/>
      <c r="AC1758" s="147"/>
      <c r="AD1758" s="147"/>
      <c r="AE1758" s="147"/>
      <c r="AF1758" s="147"/>
      <c r="AG1758" s="147" t="s">
        <v>288</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outlineLevel="3" x14ac:dyDescent="0.2">
      <c r="A1759" s="154"/>
      <c r="B1759" s="155"/>
      <c r="C1759" s="189" t="s">
        <v>2473</v>
      </c>
      <c r="D1759" s="160"/>
      <c r="E1759" s="161"/>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7"/>
      <c r="AA1759" s="147"/>
      <c r="AB1759" s="147"/>
      <c r="AC1759" s="147"/>
      <c r="AD1759" s="147"/>
      <c r="AE1759" s="147"/>
      <c r="AF1759" s="147"/>
      <c r="AG1759" s="147" t="s">
        <v>288</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3" x14ac:dyDescent="0.2">
      <c r="A1760" s="154"/>
      <c r="B1760" s="155"/>
      <c r="C1760" s="189" t="s">
        <v>2420</v>
      </c>
      <c r="D1760" s="160"/>
      <c r="E1760" s="161">
        <v>0.21546000000000001</v>
      </c>
      <c r="F1760" s="158"/>
      <c r="G1760" s="158"/>
      <c r="H1760" s="158"/>
      <c r="I1760" s="158"/>
      <c r="J1760" s="158"/>
      <c r="K1760" s="158"/>
      <c r="L1760" s="158"/>
      <c r="M1760" s="158"/>
      <c r="N1760" s="157"/>
      <c r="O1760" s="157"/>
      <c r="P1760" s="157"/>
      <c r="Q1760" s="157"/>
      <c r="R1760" s="158"/>
      <c r="S1760" s="158"/>
      <c r="T1760" s="158"/>
      <c r="U1760" s="158"/>
      <c r="V1760" s="158"/>
      <c r="W1760" s="158"/>
      <c r="X1760" s="158"/>
      <c r="Y1760" s="158"/>
      <c r="Z1760" s="147"/>
      <c r="AA1760" s="147"/>
      <c r="AB1760" s="147"/>
      <c r="AC1760" s="147"/>
      <c r="AD1760" s="147"/>
      <c r="AE1760" s="147"/>
      <c r="AF1760" s="147"/>
      <c r="AG1760" s="147" t="s">
        <v>288</v>
      </c>
      <c r="AH1760" s="147">
        <v>5</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outlineLevel="3" x14ac:dyDescent="0.2">
      <c r="A1761" s="154"/>
      <c r="B1761" s="155"/>
      <c r="C1761" s="198" t="s">
        <v>1856</v>
      </c>
      <c r="D1761" s="195"/>
      <c r="E1761" s="196">
        <v>5.9049999999999998E-2</v>
      </c>
      <c r="F1761" s="158"/>
      <c r="G1761" s="158"/>
      <c r="H1761" s="158"/>
      <c r="I1761" s="158"/>
      <c r="J1761" s="158"/>
      <c r="K1761" s="158"/>
      <c r="L1761" s="158"/>
      <c r="M1761" s="158"/>
      <c r="N1761" s="157"/>
      <c r="O1761" s="157"/>
      <c r="P1761" s="157"/>
      <c r="Q1761" s="157"/>
      <c r="R1761" s="158"/>
      <c r="S1761" s="158"/>
      <c r="T1761" s="158"/>
      <c r="U1761" s="158"/>
      <c r="V1761" s="158"/>
      <c r="W1761" s="158"/>
      <c r="X1761" s="158"/>
      <c r="Y1761" s="158"/>
      <c r="Z1761" s="147"/>
      <c r="AA1761" s="147"/>
      <c r="AB1761" s="147"/>
      <c r="AC1761" s="147"/>
      <c r="AD1761" s="147"/>
      <c r="AE1761" s="147"/>
      <c r="AF1761" s="147"/>
      <c r="AG1761" s="147" t="s">
        <v>288</v>
      </c>
      <c r="AH1761" s="147">
        <v>4</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ht="22.5" outlineLevel="1" x14ac:dyDescent="0.2">
      <c r="A1762" s="172">
        <v>269</v>
      </c>
      <c r="B1762" s="173" t="s">
        <v>2474</v>
      </c>
      <c r="C1762" s="188" t="s">
        <v>2475</v>
      </c>
      <c r="D1762" s="174" t="s">
        <v>296</v>
      </c>
      <c r="E1762" s="175">
        <v>2.0331999999999999</v>
      </c>
      <c r="F1762" s="176"/>
      <c r="G1762" s="177">
        <f>ROUND(E1762*F1762,2)</f>
        <v>0</v>
      </c>
      <c r="H1762" s="176"/>
      <c r="I1762" s="177">
        <f>ROUND(E1762*H1762,2)</f>
        <v>0</v>
      </c>
      <c r="J1762" s="176"/>
      <c r="K1762" s="177">
        <f>ROUND(E1762*J1762,2)</f>
        <v>0</v>
      </c>
      <c r="L1762" s="177">
        <v>21</v>
      </c>
      <c r="M1762" s="177">
        <f>G1762*(1+L1762/100)</f>
        <v>0</v>
      </c>
      <c r="N1762" s="175">
        <v>0.5</v>
      </c>
      <c r="O1762" s="175">
        <f>ROUND(E1762*N1762,2)</f>
        <v>1.02</v>
      </c>
      <c r="P1762" s="175">
        <v>0</v>
      </c>
      <c r="Q1762" s="175">
        <f>ROUND(E1762*P1762,2)</f>
        <v>0</v>
      </c>
      <c r="R1762" s="177" t="s">
        <v>1203</v>
      </c>
      <c r="S1762" s="177" t="s">
        <v>281</v>
      </c>
      <c r="T1762" s="178" t="s">
        <v>281</v>
      </c>
      <c r="U1762" s="158">
        <v>0</v>
      </c>
      <c r="V1762" s="158">
        <f>ROUND(E1762*U1762,2)</f>
        <v>0</v>
      </c>
      <c r="W1762" s="158"/>
      <c r="X1762" s="158" t="s">
        <v>1204</v>
      </c>
      <c r="Y1762" s="158" t="s">
        <v>283</v>
      </c>
      <c r="Z1762" s="147"/>
      <c r="AA1762" s="147"/>
      <c r="AB1762" s="147"/>
      <c r="AC1762" s="147"/>
      <c r="AD1762" s="147"/>
      <c r="AE1762" s="147"/>
      <c r="AF1762" s="147"/>
      <c r="AG1762" s="147" t="s">
        <v>1205</v>
      </c>
      <c r="AH1762" s="147"/>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2" x14ac:dyDescent="0.2">
      <c r="A1763" s="154"/>
      <c r="B1763" s="155"/>
      <c r="C1763" s="189" t="s">
        <v>2476</v>
      </c>
      <c r="D1763" s="160"/>
      <c r="E1763" s="161"/>
      <c r="F1763" s="158"/>
      <c r="G1763" s="158"/>
      <c r="H1763" s="158"/>
      <c r="I1763" s="158"/>
      <c r="J1763" s="158"/>
      <c r="K1763" s="158"/>
      <c r="L1763" s="158"/>
      <c r="M1763" s="158"/>
      <c r="N1763" s="157"/>
      <c r="O1763" s="157"/>
      <c r="P1763" s="157"/>
      <c r="Q1763" s="157"/>
      <c r="R1763" s="158"/>
      <c r="S1763" s="158"/>
      <c r="T1763" s="158"/>
      <c r="U1763" s="158"/>
      <c r="V1763" s="158"/>
      <c r="W1763" s="158"/>
      <c r="X1763" s="158"/>
      <c r="Y1763" s="158"/>
      <c r="Z1763" s="147"/>
      <c r="AA1763" s="147"/>
      <c r="AB1763" s="147"/>
      <c r="AC1763" s="147"/>
      <c r="AD1763" s="147"/>
      <c r="AE1763" s="147"/>
      <c r="AF1763" s="147"/>
      <c r="AG1763" s="147" t="s">
        <v>288</v>
      </c>
      <c r="AH1763" s="147">
        <v>0</v>
      </c>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3" x14ac:dyDescent="0.2">
      <c r="A1764" s="154"/>
      <c r="B1764" s="155"/>
      <c r="C1764" s="189" t="s">
        <v>2477</v>
      </c>
      <c r="D1764" s="160"/>
      <c r="E1764" s="161">
        <v>0.46938000000000002</v>
      </c>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7"/>
      <c r="AA1764" s="147"/>
      <c r="AB1764" s="147"/>
      <c r="AC1764" s="147"/>
      <c r="AD1764" s="147"/>
      <c r="AE1764" s="147"/>
      <c r="AF1764" s="147"/>
      <c r="AG1764" s="147" t="s">
        <v>288</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outlineLevel="3" x14ac:dyDescent="0.2">
      <c r="A1765" s="154"/>
      <c r="B1765" s="155"/>
      <c r="C1765" s="189" t="s">
        <v>2478</v>
      </c>
      <c r="D1765" s="160"/>
      <c r="E1765" s="161">
        <v>0.46938000000000002</v>
      </c>
      <c r="F1765" s="158"/>
      <c r="G1765" s="158"/>
      <c r="H1765" s="158"/>
      <c r="I1765" s="158"/>
      <c r="J1765" s="158"/>
      <c r="K1765" s="158"/>
      <c r="L1765" s="158"/>
      <c r="M1765" s="158"/>
      <c r="N1765" s="157"/>
      <c r="O1765" s="157"/>
      <c r="P1765" s="157"/>
      <c r="Q1765" s="157"/>
      <c r="R1765" s="158"/>
      <c r="S1765" s="158"/>
      <c r="T1765" s="158"/>
      <c r="U1765" s="158"/>
      <c r="V1765" s="158"/>
      <c r="W1765" s="158"/>
      <c r="X1765" s="158"/>
      <c r="Y1765" s="158"/>
      <c r="Z1765" s="147"/>
      <c r="AA1765" s="147"/>
      <c r="AB1765" s="147"/>
      <c r="AC1765" s="147"/>
      <c r="AD1765" s="147"/>
      <c r="AE1765" s="147"/>
      <c r="AF1765" s="147"/>
      <c r="AG1765" s="147" t="s">
        <v>288</v>
      </c>
      <c r="AH1765" s="147">
        <v>0</v>
      </c>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ht="33.75" outlineLevel="3" x14ac:dyDescent="0.2">
      <c r="A1766" s="154"/>
      <c r="B1766" s="155"/>
      <c r="C1766" s="189" t="s">
        <v>2479</v>
      </c>
      <c r="D1766" s="160"/>
      <c r="E1766" s="161">
        <v>0.44022</v>
      </c>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7"/>
      <c r="AA1766" s="147"/>
      <c r="AB1766" s="147"/>
      <c r="AC1766" s="147"/>
      <c r="AD1766" s="147"/>
      <c r="AE1766" s="147"/>
      <c r="AF1766" s="147"/>
      <c r="AG1766" s="147" t="s">
        <v>288</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ht="33.75" outlineLevel="3" x14ac:dyDescent="0.2">
      <c r="A1767" s="154"/>
      <c r="B1767" s="155"/>
      <c r="C1767" s="189" t="s">
        <v>2480</v>
      </c>
      <c r="D1767" s="160"/>
      <c r="E1767" s="161">
        <v>0.46938000000000002</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58"/>
      <c r="Z1767" s="147"/>
      <c r="AA1767" s="147"/>
      <c r="AB1767" s="147"/>
      <c r="AC1767" s="147"/>
      <c r="AD1767" s="147"/>
      <c r="AE1767" s="147"/>
      <c r="AF1767" s="147"/>
      <c r="AG1767" s="147" t="s">
        <v>288</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3" x14ac:dyDescent="0.2">
      <c r="A1768" s="154"/>
      <c r="B1768" s="155"/>
      <c r="C1768" s="198" t="s">
        <v>1856</v>
      </c>
      <c r="D1768" s="195"/>
      <c r="E1768" s="196">
        <v>0.18484</v>
      </c>
      <c r="F1768" s="158"/>
      <c r="G1768" s="158"/>
      <c r="H1768" s="158"/>
      <c r="I1768" s="158"/>
      <c r="J1768" s="158"/>
      <c r="K1768" s="158"/>
      <c r="L1768" s="158"/>
      <c r="M1768" s="158"/>
      <c r="N1768" s="157"/>
      <c r="O1768" s="157"/>
      <c r="P1768" s="157"/>
      <c r="Q1768" s="157"/>
      <c r="R1768" s="158"/>
      <c r="S1768" s="158"/>
      <c r="T1768" s="158"/>
      <c r="U1768" s="158"/>
      <c r="V1768" s="158"/>
      <c r="W1768" s="158"/>
      <c r="X1768" s="158"/>
      <c r="Y1768" s="158"/>
      <c r="Z1768" s="147"/>
      <c r="AA1768" s="147"/>
      <c r="AB1768" s="147"/>
      <c r="AC1768" s="147"/>
      <c r="AD1768" s="147"/>
      <c r="AE1768" s="147"/>
      <c r="AF1768" s="147"/>
      <c r="AG1768" s="147" t="s">
        <v>288</v>
      </c>
      <c r="AH1768" s="147">
        <v>4</v>
      </c>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1" x14ac:dyDescent="0.2">
      <c r="A1769" s="172">
        <v>270</v>
      </c>
      <c r="B1769" s="173" t="s">
        <v>2481</v>
      </c>
      <c r="C1769" s="188" t="s">
        <v>2482</v>
      </c>
      <c r="D1769" s="174" t="s">
        <v>296</v>
      </c>
      <c r="E1769" s="175">
        <v>2.7210700000000001</v>
      </c>
      <c r="F1769" s="176"/>
      <c r="G1769" s="177">
        <f>ROUND(E1769*F1769,2)</f>
        <v>0</v>
      </c>
      <c r="H1769" s="176"/>
      <c r="I1769" s="177">
        <f>ROUND(E1769*H1769,2)</f>
        <v>0</v>
      </c>
      <c r="J1769" s="176"/>
      <c r="K1769" s="177">
        <f>ROUND(E1769*J1769,2)</f>
        <v>0</v>
      </c>
      <c r="L1769" s="177">
        <v>21</v>
      </c>
      <c r="M1769" s="177">
        <f>G1769*(1+L1769/100)</f>
        <v>0</v>
      </c>
      <c r="N1769" s="175">
        <v>0.55000000000000004</v>
      </c>
      <c r="O1769" s="175">
        <f>ROUND(E1769*N1769,2)</f>
        <v>1.5</v>
      </c>
      <c r="P1769" s="175">
        <v>0</v>
      </c>
      <c r="Q1769" s="175">
        <f>ROUND(E1769*P1769,2)</f>
        <v>0</v>
      </c>
      <c r="R1769" s="177" t="s">
        <v>1203</v>
      </c>
      <c r="S1769" s="177" t="s">
        <v>281</v>
      </c>
      <c r="T1769" s="178" t="s">
        <v>281</v>
      </c>
      <c r="U1769" s="158">
        <v>0</v>
      </c>
      <c r="V1769" s="158">
        <f>ROUND(E1769*U1769,2)</f>
        <v>0</v>
      </c>
      <c r="W1769" s="158"/>
      <c r="X1769" s="158" t="s">
        <v>1204</v>
      </c>
      <c r="Y1769" s="158" t="s">
        <v>283</v>
      </c>
      <c r="Z1769" s="147"/>
      <c r="AA1769" s="147"/>
      <c r="AB1769" s="147"/>
      <c r="AC1769" s="147"/>
      <c r="AD1769" s="147"/>
      <c r="AE1769" s="147"/>
      <c r="AF1769" s="147"/>
      <c r="AG1769" s="147" t="s">
        <v>1205</v>
      </c>
      <c r="AH1769" s="147"/>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2" x14ac:dyDescent="0.2">
      <c r="A1770" s="154"/>
      <c r="B1770" s="155"/>
      <c r="C1770" s="189" t="s">
        <v>2483</v>
      </c>
      <c r="D1770" s="160"/>
      <c r="E1770" s="161"/>
      <c r="F1770" s="158"/>
      <c r="G1770" s="158"/>
      <c r="H1770" s="158"/>
      <c r="I1770" s="158"/>
      <c r="J1770" s="158"/>
      <c r="K1770" s="158"/>
      <c r="L1770" s="158"/>
      <c r="M1770" s="158"/>
      <c r="N1770" s="157"/>
      <c r="O1770" s="157"/>
      <c r="P1770" s="157"/>
      <c r="Q1770" s="157"/>
      <c r="R1770" s="158"/>
      <c r="S1770" s="158"/>
      <c r="T1770" s="158"/>
      <c r="U1770" s="158"/>
      <c r="V1770" s="158"/>
      <c r="W1770" s="158"/>
      <c r="X1770" s="158"/>
      <c r="Y1770" s="158"/>
      <c r="Z1770" s="147"/>
      <c r="AA1770" s="147"/>
      <c r="AB1770" s="147"/>
      <c r="AC1770" s="147"/>
      <c r="AD1770" s="147"/>
      <c r="AE1770" s="147"/>
      <c r="AF1770" s="147"/>
      <c r="AG1770" s="147" t="s">
        <v>288</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3" x14ac:dyDescent="0.2">
      <c r="A1771" s="154"/>
      <c r="B1771" s="155"/>
      <c r="C1771" s="189" t="s">
        <v>2484</v>
      </c>
      <c r="D1771" s="160"/>
      <c r="E1771" s="161">
        <v>1.97441</v>
      </c>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7"/>
      <c r="AA1771" s="147"/>
      <c r="AB1771" s="147"/>
      <c r="AC1771" s="147"/>
      <c r="AD1771" s="147"/>
      <c r="AE1771" s="147"/>
      <c r="AF1771" s="147"/>
      <c r="AG1771" s="147" t="s">
        <v>288</v>
      </c>
      <c r="AH1771" s="147">
        <v>5</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3" x14ac:dyDescent="0.2">
      <c r="A1772" s="154"/>
      <c r="B1772" s="155"/>
      <c r="C1772" s="189" t="s">
        <v>2485</v>
      </c>
      <c r="D1772" s="160"/>
      <c r="E1772" s="161"/>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7"/>
      <c r="AA1772" s="147"/>
      <c r="AB1772" s="147"/>
      <c r="AC1772" s="147"/>
      <c r="AD1772" s="147"/>
      <c r="AE1772" s="147"/>
      <c r="AF1772" s="147"/>
      <c r="AG1772" s="147" t="s">
        <v>288</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outlineLevel="3" x14ac:dyDescent="0.2">
      <c r="A1773" s="154"/>
      <c r="B1773" s="155"/>
      <c r="C1773" s="189" t="s">
        <v>2486</v>
      </c>
      <c r="D1773" s="160"/>
      <c r="E1773" s="161">
        <v>0.71111000000000002</v>
      </c>
      <c r="F1773" s="158"/>
      <c r="G1773" s="158"/>
      <c r="H1773" s="158"/>
      <c r="I1773" s="158"/>
      <c r="J1773" s="158"/>
      <c r="K1773" s="158"/>
      <c r="L1773" s="158"/>
      <c r="M1773" s="158"/>
      <c r="N1773" s="157"/>
      <c r="O1773" s="157"/>
      <c r="P1773" s="157"/>
      <c r="Q1773" s="157"/>
      <c r="R1773" s="158"/>
      <c r="S1773" s="158"/>
      <c r="T1773" s="158"/>
      <c r="U1773" s="158"/>
      <c r="V1773" s="158"/>
      <c r="W1773" s="158"/>
      <c r="X1773" s="158"/>
      <c r="Y1773" s="158"/>
      <c r="Z1773" s="147"/>
      <c r="AA1773" s="147"/>
      <c r="AB1773" s="147"/>
      <c r="AC1773" s="147"/>
      <c r="AD1773" s="147"/>
      <c r="AE1773" s="147"/>
      <c r="AF1773" s="147"/>
      <c r="AG1773" s="147" t="s">
        <v>288</v>
      </c>
      <c r="AH1773" s="147">
        <v>5</v>
      </c>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outlineLevel="3" x14ac:dyDescent="0.2">
      <c r="A1774" s="154"/>
      <c r="B1774" s="155"/>
      <c r="C1774" s="189" t="s">
        <v>2487</v>
      </c>
      <c r="D1774" s="160"/>
      <c r="E1774" s="161"/>
      <c r="F1774" s="158"/>
      <c r="G1774" s="158"/>
      <c r="H1774" s="158"/>
      <c r="I1774" s="158"/>
      <c r="J1774" s="158"/>
      <c r="K1774" s="158"/>
      <c r="L1774" s="158"/>
      <c r="M1774" s="158"/>
      <c r="N1774" s="157"/>
      <c r="O1774" s="157"/>
      <c r="P1774" s="157"/>
      <c r="Q1774" s="157"/>
      <c r="R1774" s="158"/>
      <c r="S1774" s="158"/>
      <c r="T1774" s="158"/>
      <c r="U1774" s="158"/>
      <c r="V1774" s="158"/>
      <c r="W1774" s="158"/>
      <c r="X1774" s="158"/>
      <c r="Y1774" s="158"/>
      <c r="Z1774" s="147"/>
      <c r="AA1774" s="147"/>
      <c r="AB1774" s="147"/>
      <c r="AC1774" s="147"/>
      <c r="AD1774" s="147"/>
      <c r="AE1774" s="147"/>
      <c r="AF1774" s="147"/>
      <c r="AG1774" s="147" t="s">
        <v>288</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3" x14ac:dyDescent="0.2">
      <c r="A1775" s="154"/>
      <c r="B1775" s="155"/>
      <c r="C1775" s="189" t="s">
        <v>2488</v>
      </c>
      <c r="D1775" s="160"/>
      <c r="E1775" s="161">
        <v>3.5549999999999998E-2</v>
      </c>
      <c r="F1775" s="158"/>
      <c r="G1775" s="158"/>
      <c r="H1775" s="158"/>
      <c r="I1775" s="158"/>
      <c r="J1775" s="158"/>
      <c r="K1775" s="158"/>
      <c r="L1775" s="158"/>
      <c r="M1775" s="158"/>
      <c r="N1775" s="157"/>
      <c r="O1775" s="157"/>
      <c r="P1775" s="157"/>
      <c r="Q1775" s="157"/>
      <c r="R1775" s="158"/>
      <c r="S1775" s="158"/>
      <c r="T1775" s="158"/>
      <c r="U1775" s="158"/>
      <c r="V1775" s="158"/>
      <c r="W1775" s="158"/>
      <c r="X1775" s="158"/>
      <c r="Y1775" s="158"/>
      <c r="Z1775" s="147"/>
      <c r="AA1775" s="147"/>
      <c r="AB1775" s="147"/>
      <c r="AC1775" s="147"/>
      <c r="AD1775" s="147"/>
      <c r="AE1775" s="147"/>
      <c r="AF1775" s="147"/>
      <c r="AG1775" s="147" t="s">
        <v>288</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
      <c r="A1776" s="172">
        <v>271</v>
      </c>
      <c r="B1776" s="173" t="s">
        <v>2489</v>
      </c>
      <c r="C1776" s="188" t="s">
        <v>2490</v>
      </c>
      <c r="D1776" s="174" t="s">
        <v>279</v>
      </c>
      <c r="E1776" s="175">
        <v>9.8752499999999994</v>
      </c>
      <c r="F1776" s="176"/>
      <c r="G1776" s="177">
        <f>ROUND(E1776*F1776,2)</f>
        <v>0</v>
      </c>
      <c r="H1776" s="176"/>
      <c r="I1776" s="177">
        <f>ROUND(E1776*H1776,2)</f>
        <v>0</v>
      </c>
      <c r="J1776" s="176"/>
      <c r="K1776" s="177">
        <f>ROUND(E1776*J1776,2)</f>
        <v>0</v>
      </c>
      <c r="L1776" s="177">
        <v>21</v>
      </c>
      <c r="M1776" s="177">
        <f>G1776*(1+L1776/100)</f>
        <v>0</v>
      </c>
      <c r="N1776" s="175">
        <v>1.2999999999999999E-2</v>
      </c>
      <c r="O1776" s="175">
        <f>ROUND(E1776*N1776,2)</f>
        <v>0.13</v>
      </c>
      <c r="P1776" s="175">
        <v>0</v>
      </c>
      <c r="Q1776" s="175">
        <f>ROUND(E1776*P1776,2)</f>
        <v>0</v>
      </c>
      <c r="R1776" s="177" t="s">
        <v>1203</v>
      </c>
      <c r="S1776" s="177" t="s">
        <v>281</v>
      </c>
      <c r="T1776" s="178" t="s">
        <v>281</v>
      </c>
      <c r="U1776" s="158">
        <v>0</v>
      </c>
      <c r="V1776" s="158">
        <f>ROUND(E1776*U1776,2)</f>
        <v>0</v>
      </c>
      <c r="W1776" s="158"/>
      <c r="X1776" s="158" t="s">
        <v>1204</v>
      </c>
      <c r="Y1776" s="158" t="s">
        <v>283</v>
      </c>
      <c r="Z1776" s="147"/>
      <c r="AA1776" s="147"/>
      <c r="AB1776" s="147"/>
      <c r="AC1776" s="147"/>
      <c r="AD1776" s="147"/>
      <c r="AE1776" s="147"/>
      <c r="AF1776" s="147"/>
      <c r="AG1776" s="147" t="s">
        <v>1205</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2" x14ac:dyDescent="0.2">
      <c r="A1777" s="154"/>
      <c r="B1777" s="155"/>
      <c r="C1777" s="189" t="s">
        <v>2491</v>
      </c>
      <c r="D1777" s="160"/>
      <c r="E1777" s="161"/>
      <c r="F1777" s="158"/>
      <c r="G1777" s="158"/>
      <c r="H1777" s="158"/>
      <c r="I1777" s="158"/>
      <c r="J1777" s="158"/>
      <c r="K1777" s="158"/>
      <c r="L1777" s="158"/>
      <c r="M1777" s="158"/>
      <c r="N1777" s="157"/>
      <c r="O1777" s="157"/>
      <c r="P1777" s="157"/>
      <c r="Q1777" s="157"/>
      <c r="R1777" s="158"/>
      <c r="S1777" s="158"/>
      <c r="T1777" s="158"/>
      <c r="U1777" s="158"/>
      <c r="V1777" s="158"/>
      <c r="W1777" s="158"/>
      <c r="X1777" s="158"/>
      <c r="Y1777" s="158"/>
      <c r="Z1777" s="147"/>
      <c r="AA1777" s="147"/>
      <c r="AB1777" s="147"/>
      <c r="AC1777" s="147"/>
      <c r="AD1777" s="147"/>
      <c r="AE1777" s="147"/>
      <c r="AF1777" s="147"/>
      <c r="AG1777" s="147" t="s">
        <v>288</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3" x14ac:dyDescent="0.2">
      <c r="A1778" s="154"/>
      <c r="B1778" s="155"/>
      <c r="C1778" s="189" t="s">
        <v>2178</v>
      </c>
      <c r="D1778" s="160"/>
      <c r="E1778" s="161">
        <v>8.9774999999999991</v>
      </c>
      <c r="F1778" s="158"/>
      <c r="G1778" s="158"/>
      <c r="H1778" s="158"/>
      <c r="I1778" s="158"/>
      <c r="J1778" s="158"/>
      <c r="K1778" s="158"/>
      <c r="L1778" s="158"/>
      <c r="M1778" s="158"/>
      <c r="N1778" s="157"/>
      <c r="O1778" s="157"/>
      <c r="P1778" s="157"/>
      <c r="Q1778" s="157"/>
      <c r="R1778" s="158"/>
      <c r="S1778" s="158"/>
      <c r="T1778" s="158"/>
      <c r="U1778" s="158"/>
      <c r="V1778" s="158"/>
      <c r="W1778" s="158"/>
      <c r="X1778" s="158"/>
      <c r="Y1778" s="158"/>
      <c r="Z1778" s="147"/>
      <c r="AA1778" s="147"/>
      <c r="AB1778" s="147"/>
      <c r="AC1778" s="147"/>
      <c r="AD1778" s="147"/>
      <c r="AE1778" s="147"/>
      <c r="AF1778" s="147"/>
      <c r="AG1778" s="147" t="s">
        <v>288</v>
      </c>
      <c r="AH1778" s="147">
        <v>5</v>
      </c>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3" x14ac:dyDescent="0.2">
      <c r="A1779" s="154"/>
      <c r="B1779" s="155"/>
      <c r="C1779" s="198" t="s">
        <v>1856</v>
      </c>
      <c r="D1779" s="195"/>
      <c r="E1779" s="196">
        <v>0.89775000000000005</v>
      </c>
      <c r="F1779" s="158"/>
      <c r="G1779" s="158"/>
      <c r="H1779" s="158"/>
      <c r="I1779" s="158"/>
      <c r="J1779" s="158"/>
      <c r="K1779" s="158"/>
      <c r="L1779" s="158"/>
      <c r="M1779" s="158"/>
      <c r="N1779" s="157"/>
      <c r="O1779" s="157"/>
      <c r="P1779" s="157"/>
      <c r="Q1779" s="157"/>
      <c r="R1779" s="158"/>
      <c r="S1779" s="158"/>
      <c r="T1779" s="158"/>
      <c r="U1779" s="158"/>
      <c r="V1779" s="158"/>
      <c r="W1779" s="158"/>
      <c r="X1779" s="158"/>
      <c r="Y1779" s="158"/>
      <c r="Z1779" s="147"/>
      <c r="AA1779" s="147"/>
      <c r="AB1779" s="147"/>
      <c r="AC1779" s="147"/>
      <c r="AD1779" s="147"/>
      <c r="AE1779" s="147"/>
      <c r="AF1779" s="147"/>
      <c r="AG1779" s="147" t="s">
        <v>288</v>
      </c>
      <c r="AH1779" s="147">
        <v>4</v>
      </c>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1" x14ac:dyDescent="0.2">
      <c r="A1780" s="154">
        <v>272</v>
      </c>
      <c r="B1780" s="155" t="s">
        <v>2492</v>
      </c>
      <c r="C1780" s="199" t="s">
        <v>2493</v>
      </c>
      <c r="D1780" s="156" t="s">
        <v>0</v>
      </c>
      <c r="E1780" s="197"/>
      <c r="F1780" s="159"/>
      <c r="G1780" s="158">
        <f>ROUND(E1780*F1780,2)</f>
        <v>0</v>
      </c>
      <c r="H1780" s="159"/>
      <c r="I1780" s="158">
        <f>ROUND(E1780*H1780,2)</f>
        <v>0</v>
      </c>
      <c r="J1780" s="159"/>
      <c r="K1780" s="158">
        <f>ROUND(E1780*J1780,2)</f>
        <v>0</v>
      </c>
      <c r="L1780" s="158">
        <v>21</v>
      </c>
      <c r="M1780" s="158">
        <f>G1780*(1+L1780/100)</f>
        <v>0</v>
      </c>
      <c r="N1780" s="157">
        <v>0</v>
      </c>
      <c r="O1780" s="157">
        <f>ROUND(E1780*N1780,2)</f>
        <v>0</v>
      </c>
      <c r="P1780" s="157">
        <v>0</v>
      </c>
      <c r="Q1780" s="157">
        <f>ROUND(E1780*P1780,2)</f>
        <v>0</v>
      </c>
      <c r="R1780" s="158" t="s">
        <v>761</v>
      </c>
      <c r="S1780" s="158" t="s">
        <v>281</v>
      </c>
      <c r="T1780" s="158" t="s">
        <v>281</v>
      </c>
      <c r="U1780" s="158">
        <v>0</v>
      </c>
      <c r="V1780" s="158">
        <f>ROUND(E1780*U1780,2)</f>
        <v>0</v>
      </c>
      <c r="W1780" s="158"/>
      <c r="X1780" s="158" t="s">
        <v>2136</v>
      </c>
      <c r="Y1780" s="158" t="s">
        <v>283</v>
      </c>
      <c r="Z1780" s="147"/>
      <c r="AA1780" s="147"/>
      <c r="AB1780" s="147"/>
      <c r="AC1780" s="147"/>
      <c r="AD1780" s="147"/>
      <c r="AE1780" s="147"/>
      <c r="AF1780" s="147"/>
      <c r="AG1780" s="147" t="s">
        <v>2137</v>
      </c>
      <c r="AH1780" s="147"/>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2" x14ac:dyDescent="0.2">
      <c r="A1781" s="154"/>
      <c r="B1781" s="155"/>
      <c r="C1781" s="270" t="s">
        <v>2191</v>
      </c>
      <c r="D1781" s="271"/>
      <c r="E1781" s="271"/>
      <c r="F1781" s="271"/>
      <c r="G1781" s="271"/>
      <c r="H1781" s="158"/>
      <c r="I1781" s="158"/>
      <c r="J1781" s="158"/>
      <c r="K1781" s="158"/>
      <c r="L1781" s="158"/>
      <c r="M1781" s="158"/>
      <c r="N1781" s="157"/>
      <c r="O1781" s="157"/>
      <c r="P1781" s="157"/>
      <c r="Q1781" s="157"/>
      <c r="R1781" s="158"/>
      <c r="S1781" s="158"/>
      <c r="T1781" s="158"/>
      <c r="U1781" s="158"/>
      <c r="V1781" s="158"/>
      <c r="W1781" s="158"/>
      <c r="X1781" s="158"/>
      <c r="Y1781" s="158"/>
      <c r="Z1781" s="147"/>
      <c r="AA1781" s="147"/>
      <c r="AB1781" s="147"/>
      <c r="AC1781" s="147"/>
      <c r="AD1781" s="147"/>
      <c r="AE1781" s="147"/>
      <c r="AF1781" s="147"/>
      <c r="AG1781" s="147" t="s">
        <v>286</v>
      </c>
      <c r="AH1781" s="147"/>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x14ac:dyDescent="0.2">
      <c r="A1782" s="165" t="s">
        <v>275</v>
      </c>
      <c r="B1782" s="166" t="s">
        <v>217</v>
      </c>
      <c r="C1782" s="187" t="s">
        <v>218</v>
      </c>
      <c r="D1782" s="167"/>
      <c r="E1782" s="168"/>
      <c r="F1782" s="169"/>
      <c r="G1782" s="169">
        <f>SUMIF(AG1783:AG1867,"&lt;&gt;NOR",G1783:G1867)</f>
        <v>0</v>
      </c>
      <c r="H1782" s="169"/>
      <c r="I1782" s="169">
        <f>SUM(I1783:I1867)</f>
        <v>0</v>
      </c>
      <c r="J1782" s="169"/>
      <c r="K1782" s="169">
        <f>SUM(K1783:K1867)</f>
        <v>0</v>
      </c>
      <c r="L1782" s="169"/>
      <c r="M1782" s="169">
        <f>SUM(M1783:M1867)</f>
        <v>0</v>
      </c>
      <c r="N1782" s="168"/>
      <c r="O1782" s="168">
        <f>SUM(O1783:O1867)</f>
        <v>0.73000000000000009</v>
      </c>
      <c r="P1782" s="168"/>
      <c r="Q1782" s="168">
        <f>SUM(Q1783:Q1867)</f>
        <v>0</v>
      </c>
      <c r="R1782" s="169"/>
      <c r="S1782" s="169"/>
      <c r="T1782" s="170"/>
      <c r="U1782" s="164"/>
      <c r="V1782" s="164">
        <f>SUM(V1783:V1867)</f>
        <v>139.82999999999998</v>
      </c>
      <c r="W1782" s="164"/>
      <c r="X1782" s="164"/>
      <c r="Y1782" s="164"/>
      <c r="AG1782" t="s">
        <v>276</v>
      </c>
    </row>
    <row r="1783" spans="1:60" ht="33.75" outlineLevel="1" x14ac:dyDescent="0.2">
      <c r="A1783" s="172">
        <v>273</v>
      </c>
      <c r="B1783" s="173" t="s">
        <v>2494</v>
      </c>
      <c r="C1783" s="188" t="s">
        <v>2495</v>
      </c>
      <c r="D1783" s="174" t="s">
        <v>418</v>
      </c>
      <c r="E1783" s="175">
        <v>1</v>
      </c>
      <c r="F1783" s="176"/>
      <c r="G1783" s="177">
        <f>ROUND(E1783*F1783,2)</f>
        <v>0</v>
      </c>
      <c r="H1783" s="176"/>
      <c r="I1783" s="177">
        <f>ROUND(E1783*H1783,2)</f>
        <v>0</v>
      </c>
      <c r="J1783" s="176"/>
      <c r="K1783" s="177">
        <f>ROUND(E1783*J1783,2)</f>
        <v>0</v>
      </c>
      <c r="L1783" s="177">
        <v>21</v>
      </c>
      <c r="M1783" s="177">
        <f>G1783*(1+L1783/100)</f>
        <v>0</v>
      </c>
      <c r="N1783" s="175">
        <v>5.1200000000000004E-3</v>
      </c>
      <c r="O1783" s="175">
        <f>ROUND(E1783*N1783,2)</f>
        <v>0.01</v>
      </c>
      <c r="P1783" s="175">
        <v>0</v>
      </c>
      <c r="Q1783" s="175">
        <f>ROUND(E1783*P1783,2)</f>
        <v>0</v>
      </c>
      <c r="R1783" s="177" t="s">
        <v>990</v>
      </c>
      <c r="S1783" s="177" t="s">
        <v>281</v>
      </c>
      <c r="T1783" s="178" t="s">
        <v>281</v>
      </c>
      <c r="U1783" s="158">
        <v>0.57599999999999996</v>
      </c>
      <c r="V1783" s="158">
        <f>ROUND(E1783*U1783,2)</f>
        <v>0.57999999999999996</v>
      </c>
      <c r="W1783" s="158"/>
      <c r="X1783" s="158" t="s">
        <v>282</v>
      </c>
      <c r="Y1783" s="158" t="s">
        <v>283</v>
      </c>
      <c r="Z1783" s="147"/>
      <c r="AA1783" s="147"/>
      <c r="AB1783" s="147"/>
      <c r="AC1783" s="147"/>
      <c r="AD1783" s="147"/>
      <c r="AE1783" s="147"/>
      <c r="AF1783" s="147"/>
      <c r="AG1783" s="147" t="s">
        <v>284</v>
      </c>
      <c r="AH1783" s="147"/>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2" x14ac:dyDescent="0.2">
      <c r="A1784" s="154"/>
      <c r="B1784" s="155"/>
      <c r="C1784" s="261" t="s">
        <v>2496</v>
      </c>
      <c r="D1784" s="262"/>
      <c r="E1784" s="262"/>
      <c r="F1784" s="262"/>
      <c r="G1784" s="262"/>
      <c r="H1784" s="158"/>
      <c r="I1784" s="158"/>
      <c r="J1784" s="158"/>
      <c r="K1784" s="158"/>
      <c r="L1784" s="158"/>
      <c r="M1784" s="158"/>
      <c r="N1784" s="157"/>
      <c r="O1784" s="157"/>
      <c r="P1784" s="157"/>
      <c r="Q1784" s="157"/>
      <c r="R1784" s="158"/>
      <c r="S1784" s="158"/>
      <c r="T1784" s="158"/>
      <c r="U1784" s="158"/>
      <c r="V1784" s="158"/>
      <c r="W1784" s="158"/>
      <c r="X1784" s="158"/>
      <c r="Y1784" s="158"/>
      <c r="Z1784" s="147"/>
      <c r="AA1784" s="147"/>
      <c r="AB1784" s="147"/>
      <c r="AC1784" s="147"/>
      <c r="AD1784" s="147"/>
      <c r="AE1784" s="147"/>
      <c r="AF1784" s="147"/>
      <c r="AG1784" s="147" t="s">
        <v>618</v>
      </c>
      <c r="AH1784" s="147"/>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2" x14ac:dyDescent="0.2">
      <c r="A1785" s="154"/>
      <c r="B1785" s="155"/>
      <c r="C1785" s="189" t="s">
        <v>2497</v>
      </c>
      <c r="D1785" s="160"/>
      <c r="E1785" s="161"/>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7"/>
      <c r="AA1785" s="147"/>
      <c r="AB1785" s="147"/>
      <c r="AC1785" s="147"/>
      <c r="AD1785" s="147"/>
      <c r="AE1785" s="147"/>
      <c r="AF1785" s="147"/>
      <c r="AG1785" s="147" t="s">
        <v>288</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3" x14ac:dyDescent="0.2">
      <c r="A1786" s="154"/>
      <c r="B1786" s="155"/>
      <c r="C1786" s="189" t="s">
        <v>2498</v>
      </c>
      <c r="D1786" s="160"/>
      <c r="E1786" s="161">
        <v>1</v>
      </c>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7"/>
      <c r="AA1786" s="147"/>
      <c r="AB1786" s="147"/>
      <c r="AC1786" s="147"/>
      <c r="AD1786" s="147"/>
      <c r="AE1786" s="147"/>
      <c r="AF1786" s="147"/>
      <c r="AG1786" s="147" t="s">
        <v>288</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ht="22.5" outlineLevel="1" x14ac:dyDescent="0.2">
      <c r="A1787" s="172">
        <v>274</v>
      </c>
      <c r="B1787" s="173" t="s">
        <v>2499</v>
      </c>
      <c r="C1787" s="188" t="s">
        <v>2500</v>
      </c>
      <c r="D1787" s="174" t="s">
        <v>279</v>
      </c>
      <c r="E1787" s="175">
        <v>1.37</v>
      </c>
      <c r="F1787" s="176"/>
      <c r="G1787" s="177">
        <f>ROUND(E1787*F1787,2)</f>
        <v>0</v>
      </c>
      <c r="H1787" s="176"/>
      <c r="I1787" s="177">
        <f>ROUND(E1787*H1787,2)</f>
        <v>0</v>
      </c>
      <c r="J1787" s="176"/>
      <c r="K1787" s="177">
        <f>ROUND(E1787*J1787,2)</f>
        <v>0</v>
      </c>
      <c r="L1787" s="177">
        <v>21</v>
      </c>
      <c r="M1787" s="177">
        <f>G1787*(1+L1787/100)</f>
        <v>0</v>
      </c>
      <c r="N1787" s="175">
        <v>8.2699999999999996E-3</v>
      </c>
      <c r="O1787" s="175">
        <f>ROUND(E1787*N1787,2)</f>
        <v>0.01</v>
      </c>
      <c r="P1787" s="175">
        <v>0</v>
      </c>
      <c r="Q1787" s="175">
        <f>ROUND(E1787*P1787,2)</f>
        <v>0</v>
      </c>
      <c r="R1787" s="177" t="s">
        <v>826</v>
      </c>
      <c r="S1787" s="177" t="s">
        <v>281</v>
      </c>
      <c r="T1787" s="178" t="s">
        <v>281</v>
      </c>
      <c r="U1787" s="158">
        <v>2.2796500000000002</v>
      </c>
      <c r="V1787" s="158">
        <f>ROUND(E1787*U1787,2)</f>
        <v>3.12</v>
      </c>
      <c r="W1787" s="158"/>
      <c r="X1787" s="158" t="s">
        <v>282</v>
      </c>
      <c r="Y1787" s="158" t="s">
        <v>283</v>
      </c>
      <c r="Z1787" s="147"/>
      <c r="AA1787" s="147"/>
      <c r="AB1787" s="147"/>
      <c r="AC1787" s="147"/>
      <c r="AD1787" s="147"/>
      <c r="AE1787" s="147"/>
      <c r="AF1787" s="147"/>
      <c r="AG1787" s="147" t="s">
        <v>284</v>
      </c>
      <c r="AH1787" s="147"/>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2" x14ac:dyDescent="0.2">
      <c r="A1788" s="154"/>
      <c r="B1788" s="155"/>
      <c r="C1788" s="189" t="s">
        <v>2501</v>
      </c>
      <c r="D1788" s="160"/>
      <c r="E1788" s="161"/>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7"/>
      <c r="AA1788" s="147"/>
      <c r="AB1788" s="147"/>
      <c r="AC1788" s="147"/>
      <c r="AD1788" s="147"/>
      <c r="AE1788" s="147"/>
      <c r="AF1788" s="147"/>
      <c r="AG1788" s="147" t="s">
        <v>288</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3" x14ac:dyDescent="0.2">
      <c r="A1789" s="154"/>
      <c r="B1789" s="155"/>
      <c r="C1789" s="189" t="s">
        <v>2502</v>
      </c>
      <c r="D1789" s="160"/>
      <c r="E1789" s="161">
        <v>1.37</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7"/>
      <c r="AA1789" s="147"/>
      <c r="AB1789" s="147"/>
      <c r="AC1789" s="147"/>
      <c r="AD1789" s="147"/>
      <c r="AE1789" s="147"/>
      <c r="AF1789" s="147"/>
      <c r="AG1789" s="147" t="s">
        <v>288</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1" x14ac:dyDescent="0.2">
      <c r="A1790" s="172">
        <v>275</v>
      </c>
      <c r="B1790" s="173" t="s">
        <v>2503</v>
      </c>
      <c r="C1790" s="188" t="s">
        <v>2504</v>
      </c>
      <c r="D1790" s="174" t="s">
        <v>366</v>
      </c>
      <c r="E1790" s="175">
        <v>3</v>
      </c>
      <c r="F1790" s="176"/>
      <c r="G1790" s="177">
        <f>ROUND(E1790*F1790,2)</f>
        <v>0</v>
      </c>
      <c r="H1790" s="176"/>
      <c r="I1790" s="177">
        <f>ROUND(E1790*H1790,2)</f>
        <v>0</v>
      </c>
      <c r="J1790" s="176"/>
      <c r="K1790" s="177">
        <f>ROUND(E1790*J1790,2)</f>
        <v>0</v>
      </c>
      <c r="L1790" s="177">
        <v>21</v>
      </c>
      <c r="M1790" s="177">
        <f>G1790*(1+L1790/100)</f>
        <v>0</v>
      </c>
      <c r="N1790" s="175">
        <v>3.63E-3</v>
      </c>
      <c r="O1790" s="175">
        <f>ROUND(E1790*N1790,2)</f>
        <v>0.01</v>
      </c>
      <c r="P1790" s="175">
        <v>0</v>
      </c>
      <c r="Q1790" s="175">
        <f>ROUND(E1790*P1790,2)</f>
        <v>0</v>
      </c>
      <c r="R1790" s="177" t="s">
        <v>826</v>
      </c>
      <c r="S1790" s="177" t="s">
        <v>281</v>
      </c>
      <c r="T1790" s="178" t="s">
        <v>281</v>
      </c>
      <c r="U1790" s="158">
        <v>0.28999999999999998</v>
      </c>
      <c r="V1790" s="158">
        <f>ROUND(E1790*U1790,2)</f>
        <v>0.87</v>
      </c>
      <c r="W1790" s="158"/>
      <c r="X1790" s="158" t="s">
        <v>282</v>
      </c>
      <c r="Y1790" s="158" t="s">
        <v>283</v>
      </c>
      <c r="Z1790" s="147"/>
      <c r="AA1790" s="147"/>
      <c r="AB1790" s="147"/>
      <c r="AC1790" s="147"/>
      <c r="AD1790" s="147"/>
      <c r="AE1790" s="147"/>
      <c r="AF1790" s="147"/>
      <c r="AG1790" s="147" t="s">
        <v>284</v>
      </c>
      <c r="AH1790" s="147"/>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2" x14ac:dyDescent="0.2">
      <c r="A1791" s="154"/>
      <c r="B1791" s="155"/>
      <c r="C1791" s="261" t="s">
        <v>2505</v>
      </c>
      <c r="D1791" s="262"/>
      <c r="E1791" s="262"/>
      <c r="F1791" s="262"/>
      <c r="G1791" s="262"/>
      <c r="H1791" s="158"/>
      <c r="I1791" s="158"/>
      <c r="J1791" s="158"/>
      <c r="K1791" s="158"/>
      <c r="L1791" s="158"/>
      <c r="M1791" s="158"/>
      <c r="N1791" s="157"/>
      <c r="O1791" s="157"/>
      <c r="P1791" s="157"/>
      <c r="Q1791" s="157"/>
      <c r="R1791" s="158"/>
      <c r="S1791" s="158"/>
      <c r="T1791" s="158"/>
      <c r="U1791" s="158"/>
      <c r="V1791" s="158"/>
      <c r="W1791" s="158"/>
      <c r="X1791" s="158"/>
      <c r="Y1791" s="158"/>
      <c r="Z1791" s="147"/>
      <c r="AA1791" s="147"/>
      <c r="AB1791" s="147"/>
      <c r="AC1791" s="147"/>
      <c r="AD1791" s="147"/>
      <c r="AE1791" s="147"/>
      <c r="AF1791" s="147"/>
      <c r="AG1791" s="147" t="s">
        <v>618</v>
      </c>
      <c r="AH1791" s="147"/>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2" x14ac:dyDescent="0.2">
      <c r="A1792" s="154"/>
      <c r="B1792" s="155"/>
      <c r="C1792" s="189" t="s">
        <v>2506</v>
      </c>
      <c r="D1792" s="160"/>
      <c r="E1792" s="161"/>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7"/>
      <c r="AA1792" s="147"/>
      <c r="AB1792" s="147"/>
      <c r="AC1792" s="147"/>
      <c r="AD1792" s="147"/>
      <c r="AE1792" s="147"/>
      <c r="AF1792" s="147"/>
      <c r="AG1792" s="147" t="s">
        <v>288</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3" x14ac:dyDescent="0.2">
      <c r="A1793" s="154"/>
      <c r="B1793" s="155"/>
      <c r="C1793" s="189" t="s">
        <v>2507</v>
      </c>
      <c r="D1793" s="160"/>
      <c r="E1793" s="161">
        <v>3</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7"/>
      <c r="AA1793" s="147"/>
      <c r="AB1793" s="147"/>
      <c r="AC1793" s="147"/>
      <c r="AD1793" s="147"/>
      <c r="AE1793" s="147"/>
      <c r="AF1793" s="147"/>
      <c r="AG1793" s="147" t="s">
        <v>288</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ht="22.5" outlineLevel="1" x14ac:dyDescent="0.2">
      <c r="A1794" s="172">
        <v>276</v>
      </c>
      <c r="B1794" s="173" t="s">
        <v>2508</v>
      </c>
      <c r="C1794" s="188" t="s">
        <v>2509</v>
      </c>
      <c r="D1794" s="174" t="s">
        <v>279</v>
      </c>
      <c r="E1794" s="175">
        <v>15.217750000000001</v>
      </c>
      <c r="F1794" s="176"/>
      <c r="G1794" s="177">
        <f>ROUND(E1794*F1794,2)</f>
        <v>0</v>
      </c>
      <c r="H1794" s="176"/>
      <c r="I1794" s="177">
        <f>ROUND(E1794*H1794,2)</f>
        <v>0</v>
      </c>
      <c r="J1794" s="176"/>
      <c r="K1794" s="177">
        <f>ROUND(E1794*J1794,2)</f>
        <v>0</v>
      </c>
      <c r="L1794" s="177">
        <v>21</v>
      </c>
      <c r="M1794" s="177">
        <f>G1794*(1+L1794/100)</f>
        <v>0</v>
      </c>
      <c r="N1794" s="175">
        <v>8.1899999999999994E-3</v>
      </c>
      <c r="O1794" s="175">
        <f>ROUND(E1794*N1794,2)</f>
        <v>0.12</v>
      </c>
      <c r="P1794" s="175">
        <v>0</v>
      </c>
      <c r="Q1794" s="175">
        <f>ROUND(E1794*P1794,2)</f>
        <v>0</v>
      </c>
      <c r="R1794" s="177" t="s">
        <v>826</v>
      </c>
      <c r="S1794" s="177" t="s">
        <v>281</v>
      </c>
      <c r="T1794" s="178" t="s">
        <v>281</v>
      </c>
      <c r="U1794" s="158">
        <v>0.82099999999999995</v>
      </c>
      <c r="V1794" s="158">
        <f>ROUND(E1794*U1794,2)</f>
        <v>12.49</v>
      </c>
      <c r="W1794" s="158"/>
      <c r="X1794" s="158" t="s">
        <v>282</v>
      </c>
      <c r="Y1794" s="158" t="s">
        <v>283</v>
      </c>
      <c r="Z1794" s="147"/>
      <c r="AA1794" s="147"/>
      <c r="AB1794" s="147"/>
      <c r="AC1794" s="147"/>
      <c r="AD1794" s="147"/>
      <c r="AE1794" s="147"/>
      <c r="AF1794" s="147"/>
      <c r="AG1794" s="147" t="s">
        <v>284</v>
      </c>
      <c r="AH1794" s="147"/>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2" x14ac:dyDescent="0.2">
      <c r="A1795" s="154"/>
      <c r="B1795" s="155"/>
      <c r="C1795" s="259" t="s">
        <v>2510</v>
      </c>
      <c r="D1795" s="260"/>
      <c r="E1795" s="260"/>
      <c r="F1795" s="260"/>
      <c r="G1795" s="260"/>
      <c r="H1795" s="158"/>
      <c r="I1795" s="158"/>
      <c r="J1795" s="158"/>
      <c r="K1795" s="158"/>
      <c r="L1795" s="158"/>
      <c r="M1795" s="158"/>
      <c r="N1795" s="157"/>
      <c r="O1795" s="157"/>
      <c r="P1795" s="157"/>
      <c r="Q1795" s="157"/>
      <c r="R1795" s="158"/>
      <c r="S1795" s="158"/>
      <c r="T1795" s="158"/>
      <c r="U1795" s="158"/>
      <c r="V1795" s="158"/>
      <c r="W1795" s="158"/>
      <c r="X1795" s="158"/>
      <c r="Y1795" s="158"/>
      <c r="Z1795" s="147"/>
      <c r="AA1795" s="147"/>
      <c r="AB1795" s="147"/>
      <c r="AC1795" s="147"/>
      <c r="AD1795" s="147"/>
      <c r="AE1795" s="147"/>
      <c r="AF1795" s="147"/>
      <c r="AG1795" s="147" t="s">
        <v>286</v>
      </c>
      <c r="AH1795" s="147"/>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2" x14ac:dyDescent="0.2">
      <c r="A1796" s="154"/>
      <c r="B1796" s="155"/>
      <c r="C1796" s="257" t="s">
        <v>2511</v>
      </c>
      <c r="D1796" s="258"/>
      <c r="E1796" s="258"/>
      <c r="F1796" s="258"/>
      <c r="G1796" s="258"/>
      <c r="H1796" s="158"/>
      <c r="I1796" s="158"/>
      <c r="J1796" s="158"/>
      <c r="K1796" s="158"/>
      <c r="L1796" s="158"/>
      <c r="M1796" s="158"/>
      <c r="N1796" s="157"/>
      <c r="O1796" s="157"/>
      <c r="P1796" s="157"/>
      <c r="Q1796" s="157"/>
      <c r="R1796" s="158"/>
      <c r="S1796" s="158"/>
      <c r="T1796" s="158"/>
      <c r="U1796" s="158"/>
      <c r="V1796" s="158"/>
      <c r="W1796" s="158"/>
      <c r="X1796" s="158"/>
      <c r="Y1796" s="158"/>
      <c r="Z1796" s="147"/>
      <c r="AA1796" s="147"/>
      <c r="AB1796" s="147"/>
      <c r="AC1796" s="147"/>
      <c r="AD1796" s="147"/>
      <c r="AE1796" s="147"/>
      <c r="AF1796" s="147"/>
      <c r="AG1796" s="147" t="s">
        <v>618</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2" x14ac:dyDescent="0.2">
      <c r="A1797" s="154"/>
      <c r="B1797" s="155"/>
      <c r="C1797" s="189" t="s">
        <v>2512</v>
      </c>
      <c r="D1797" s="160"/>
      <c r="E1797" s="161"/>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7"/>
      <c r="AA1797" s="147"/>
      <c r="AB1797" s="147"/>
      <c r="AC1797" s="147"/>
      <c r="AD1797" s="147"/>
      <c r="AE1797" s="147"/>
      <c r="AF1797" s="147"/>
      <c r="AG1797" s="147" t="s">
        <v>288</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3" x14ac:dyDescent="0.2">
      <c r="A1798" s="154"/>
      <c r="B1798" s="155"/>
      <c r="C1798" s="189" t="s">
        <v>2182</v>
      </c>
      <c r="D1798" s="160"/>
      <c r="E1798" s="161"/>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7"/>
      <c r="AA1798" s="147"/>
      <c r="AB1798" s="147"/>
      <c r="AC1798" s="147"/>
      <c r="AD1798" s="147"/>
      <c r="AE1798" s="147"/>
      <c r="AF1798" s="147"/>
      <c r="AG1798" s="147" t="s">
        <v>288</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outlineLevel="3" x14ac:dyDescent="0.2">
      <c r="A1799" s="154"/>
      <c r="B1799" s="155"/>
      <c r="C1799" s="189" t="s">
        <v>2178</v>
      </c>
      <c r="D1799" s="160"/>
      <c r="E1799" s="161">
        <v>8.9774999999999991</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7"/>
      <c r="AA1799" s="147"/>
      <c r="AB1799" s="147"/>
      <c r="AC1799" s="147"/>
      <c r="AD1799" s="147"/>
      <c r="AE1799" s="147"/>
      <c r="AF1799" s="147"/>
      <c r="AG1799" s="147" t="s">
        <v>288</v>
      </c>
      <c r="AH1799" s="147">
        <v>5</v>
      </c>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3" x14ac:dyDescent="0.2">
      <c r="A1800" s="154"/>
      <c r="B1800" s="155"/>
      <c r="C1800" s="189" t="s">
        <v>2513</v>
      </c>
      <c r="D1800" s="160"/>
      <c r="E1800" s="161">
        <v>4.3150000000000004</v>
      </c>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7"/>
      <c r="AA1800" s="147"/>
      <c r="AB1800" s="147"/>
      <c r="AC1800" s="147"/>
      <c r="AD1800" s="147"/>
      <c r="AE1800" s="147"/>
      <c r="AF1800" s="147"/>
      <c r="AG1800" s="147" t="s">
        <v>288</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3" x14ac:dyDescent="0.2">
      <c r="A1801" s="154"/>
      <c r="B1801" s="155"/>
      <c r="C1801" s="189" t="s">
        <v>2514</v>
      </c>
      <c r="D1801" s="160"/>
      <c r="E1801" s="161">
        <v>1.9252499999999999</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7"/>
      <c r="AA1801" s="147"/>
      <c r="AB1801" s="147"/>
      <c r="AC1801" s="147"/>
      <c r="AD1801" s="147"/>
      <c r="AE1801" s="147"/>
      <c r="AF1801" s="147"/>
      <c r="AG1801" s="147" t="s">
        <v>288</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ht="22.5" outlineLevel="1" x14ac:dyDescent="0.2">
      <c r="A1802" s="172">
        <v>277</v>
      </c>
      <c r="B1802" s="173" t="s">
        <v>2515</v>
      </c>
      <c r="C1802" s="188" t="s">
        <v>2516</v>
      </c>
      <c r="D1802" s="174" t="s">
        <v>366</v>
      </c>
      <c r="E1802" s="175">
        <v>58</v>
      </c>
      <c r="F1802" s="176"/>
      <c r="G1802" s="177">
        <f>ROUND(E1802*F1802,2)</f>
        <v>0</v>
      </c>
      <c r="H1802" s="176"/>
      <c r="I1802" s="177">
        <f>ROUND(E1802*H1802,2)</f>
        <v>0</v>
      </c>
      <c r="J1802" s="176"/>
      <c r="K1802" s="177">
        <f>ROUND(E1802*J1802,2)</f>
        <v>0</v>
      </c>
      <c r="L1802" s="177">
        <v>21</v>
      </c>
      <c r="M1802" s="177">
        <f>G1802*(1+L1802/100)</f>
        <v>0</v>
      </c>
      <c r="N1802" s="175">
        <v>3.4099999999999998E-3</v>
      </c>
      <c r="O1802" s="175">
        <f>ROUND(E1802*N1802,2)</f>
        <v>0.2</v>
      </c>
      <c r="P1802" s="175">
        <v>0</v>
      </c>
      <c r="Q1802" s="175">
        <f>ROUND(E1802*P1802,2)</f>
        <v>0</v>
      </c>
      <c r="R1802" s="177" t="s">
        <v>826</v>
      </c>
      <c r="S1802" s="177" t="s">
        <v>281</v>
      </c>
      <c r="T1802" s="178" t="s">
        <v>281</v>
      </c>
      <c r="U1802" s="158">
        <v>0.45</v>
      </c>
      <c r="V1802" s="158">
        <f>ROUND(E1802*U1802,2)</f>
        <v>26.1</v>
      </c>
      <c r="W1802" s="158"/>
      <c r="X1802" s="158" t="s">
        <v>282</v>
      </c>
      <c r="Y1802" s="158" t="s">
        <v>283</v>
      </c>
      <c r="Z1802" s="147"/>
      <c r="AA1802" s="147"/>
      <c r="AB1802" s="147"/>
      <c r="AC1802" s="147"/>
      <c r="AD1802" s="147"/>
      <c r="AE1802" s="147"/>
      <c r="AF1802" s="147"/>
      <c r="AG1802" s="147" t="s">
        <v>284</v>
      </c>
      <c r="AH1802" s="147"/>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2" x14ac:dyDescent="0.2">
      <c r="A1803" s="154"/>
      <c r="B1803" s="155"/>
      <c r="C1803" s="261" t="s">
        <v>2517</v>
      </c>
      <c r="D1803" s="262"/>
      <c r="E1803" s="262"/>
      <c r="F1803" s="262"/>
      <c r="G1803" s="262"/>
      <c r="H1803" s="158"/>
      <c r="I1803" s="158"/>
      <c r="J1803" s="158"/>
      <c r="K1803" s="158"/>
      <c r="L1803" s="158"/>
      <c r="M1803" s="158"/>
      <c r="N1803" s="157"/>
      <c r="O1803" s="157"/>
      <c r="P1803" s="157"/>
      <c r="Q1803" s="157"/>
      <c r="R1803" s="158"/>
      <c r="S1803" s="158"/>
      <c r="T1803" s="158"/>
      <c r="U1803" s="158"/>
      <c r="V1803" s="158"/>
      <c r="W1803" s="158"/>
      <c r="X1803" s="158"/>
      <c r="Y1803" s="158"/>
      <c r="Z1803" s="147"/>
      <c r="AA1803" s="147"/>
      <c r="AB1803" s="147"/>
      <c r="AC1803" s="147"/>
      <c r="AD1803" s="147"/>
      <c r="AE1803" s="147"/>
      <c r="AF1803" s="147"/>
      <c r="AG1803" s="147" t="s">
        <v>618</v>
      </c>
      <c r="AH1803" s="147"/>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2" x14ac:dyDescent="0.2">
      <c r="A1804" s="154"/>
      <c r="B1804" s="155"/>
      <c r="C1804" s="189" t="s">
        <v>2518</v>
      </c>
      <c r="D1804" s="160"/>
      <c r="E1804" s="161"/>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7"/>
      <c r="AA1804" s="147"/>
      <c r="AB1804" s="147"/>
      <c r="AC1804" s="147"/>
      <c r="AD1804" s="147"/>
      <c r="AE1804" s="147"/>
      <c r="AF1804" s="147"/>
      <c r="AG1804" s="147" t="s">
        <v>288</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3" x14ac:dyDescent="0.2">
      <c r="A1805" s="154"/>
      <c r="B1805" s="155"/>
      <c r="C1805" s="189" t="s">
        <v>2519</v>
      </c>
      <c r="D1805" s="160"/>
      <c r="E1805" s="161">
        <v>58</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7"/>
      <c r="AA1805" s="147"/>
      <c r="AB1805" s="147"/>
      <c r="AC1805" s="147"/>
      <c r="AD1805" s="147"/>
      <c r="AE1805" s="147"/>
      <c r="AF1805" s="147"/>
      <c r="AG1805" s="147" t="s">
        <v>288</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ht="22.5" outlineLevel="1" x14ac:dyDescent="0.2">
      <c r="A1806" s="172">
        <v>278</v>
      </c>
      <c r="B1806" s="173" t="s">
        <v>2520</v>
      </c>
      <c r="C1806" s="188" t="s">
        <v>2521</v>
      </c>
      <c r="D1806" s="174" t="s">
        <v>366</v>
      </c>
      <c r="E1806" s="175">
        <v>2.57</v>
      </c>
      <c r="F1806" s="176"/>
      <c r="G1806" s="177">
        <f>ROUND(E1806*F1806,2)</f>
        <v>0</v>
      </c>
      <c r="H1806" s="176"/>
      <c r="I1806" s="177">
        <f>ROUND(E1806*H1806,2)</f>
        <v>0</v>
      </c>
      <c r="J1806" s="176"/>
      <c r="K1806" s="177">
        <f>ROUND(E1806*J1806,2)</f>
        <v>0</v>
      </c>
      <c r="L1806" s="177">
        <v>21</v>
      </c>
      <c r="M1806" s="177">
        <f>G1806*(1+L1806/100)</f>
        <v>0</v>
      </c>
      <c r="N1806" s="175">
        <v>2.2499999999999998E-3</v>
      </c>
      <c r="O1806" s="175">
        <f>ROUND(E1806*N1806,2)</f>
        <v>0.01</v>
      </c>
      <c r="P1806" s="175">
        <v>0</v>
      </c>
      <c r="Q1806" s="175">
        <f>ROUND(E1806*P1806,2)</f>
        <v>0</v>
      </c>
      <c r="R1806" s="177" t="s">
        <v>826</v>
      </c>
      <c r="S1806" s="177" t="s">
        <v>281</v>
      </c>
      <c r="T1806" s="178" t="s">
        <v>281</v>
      </c>
      <c r="U1806" s="158">
        <v>0.47899999999999998</v>
      </c>
      <c r="V1806" s="158">
        <f>ROUND(E1806*U1806,2)</f>
        <v>1.23</v>
      </c>
      <c r="W1806" s="158"/>
      <c r="X1806" s="158" t="s">
        <v>282</v>
      </c>
      <c r="Y1806" s="158" t="s">
        <v>283</v>
      </c>
      <c r="Z1806" s="147"/>
      <c r="AA1806" s="147"/>
      <c r="AB1806" s="147"/>
      <c r="AC1806" s="147"/>
      <c r="AD1806" s="147"/>
      <c r="AE1806" s="147"/>
      <c r="AF1806" s="147"/>
      <c r="AG1806" s="147" t="s">
        <v>284</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2" x14ac:dyDescent="0.2">
      <c r="A1807" s="154"/>
      <c r="B1807" s="155"/>
      <c r="C1807" s="261" t="s">
        <v>2517</v>
      </c>
      <c r="D1807" s="262"/>
      <c r="E1807" s="262"/>
      <c r="F1807" s="262"/>
      <c r="G1807" s="262"/>
      <c r="H1807" s="158"/>
      <c r="I1807" s="158"/>
      <c r="J1807" s="158"/>
      <c r="K1807" s="158"/>
      <c r="L1807" s="158"/>
      <c r="M1807" s="158"/>
      <c r="N1807" s="157"/>
      <c r="O1807" s="157"/>
      <c r="P1807" s="157"/>
      <c r="Q1807" s="157"/>
      <c r="R1807" s="158"/>
      <c r="S1807" s="158"/>
      <c r="T1807" s="158"/>
      <c r="U1807" s="158"/>
      <c r="V1807" s="158"/>
      <c r="W1807" s="158"/>
      <c r="X1807" s="158"/>
      <c r="Y1807" s="158"/>
      <c r="Z1807" s="147"/>
      <c r="AA1807" s="147"/>
      <c r="AB1807" s="147"/>
      <c r="AC1807" s="147"/>
      <c r="AD1807" s="147"/>
      <c r="AE1807" s="147"/>
      <c r="AF1807" s="147"/>
      <c r="AG1807" s="147" t="s">
        <v>618</v>
      </c>
      <c r="AH1807" s="147"/>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2" x14ac:dyDescent="0.2">
      <c r="A1808" s="154"/>
      <c r="B1808" s="155"/>
      <c r="C1808" s="189" t="s">
        <v>2518</v>
      </c>
      <c r="D1808" s="160"/>
      <c r="E1808" s="161"/>
      <c r="F1808" s="158"/>
      <c r="G1808" s="158"/>
      <c r="H1808" s="158"/>
      <c r="I1808" s="158"/>
      <c r="J1808" s="158"/>
      <c r="K1808" s="158"/>
      <c r="L1808" s="158"/>
      <c r="M1808" s="158"/>
      <c r="N1808" s="157"/>
      <c r="O1808" s="157"/>
      <c r="P1808" s="157"/>
      <c r="Q1808" s="157"/>
      <c r="R1808" s="158"/>
      <c r="S1808" s="158"/>
      <c r="T1808" s="158"/>
      <c r="U1808" s="158"/>
      <c r="V1808" s="158"/>
      <c r="W1808" s="158"/>
      <c r="X1808" s="158"/>
      <c r="Y1808" s="158"/>
      <c r="Z1808" s="147"/>
      <c r="AA1808" s="147"/>
      <c r="AB1808" s="147"/>
      <c r="AC1808" s="147"/>
      <c r="AD1808" s="147"/>
      <c r="AE1808" s="147"/>
      <c r="AF1808" s="147"/>
      <c r="AG1808" s="147" t="s">
        <v>288</v>
      </c>
      <c r="AH1808" s="147">
        <v>0</v>
      </c>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3" x14ac:dyDescent="0.2">
      <c r="A1809" s="154"/>
      <c r="B1809" s="155"/>
      <c r="C1809" s="189" t="s">
        <v>2522</v>
      </c>
      <c r="D1809" s="160"/>
      <c r="E1809" s="161">
        <v>2.57</v>
      </c>
      <c r="F1809" s="158"/>
      <c r="G1809" s="158"/>
      <c r="H1809" s="158"/>
      <c r="I1809" s="158"/>
      <c r="J1809" s="158"/>
      <c r="K1809" s="158"/>
      <c r="L1809" s="158"/>
      <c r="M1809" s="158"/>
      <c r="N1809" s="157"/>
      <c r="O1809" s="157"/>
      <c r="P1809" s="157"/>
      <c r="Q1809" s="157"/>
      <c r="R1809" s="158"/>
      <c r="S1809" s="158"/>
      <c r="T1809" s="158"/>
      <c r="U1809" s="158"/>
      <c r="V1809" s="158"/>
      <c r="W1809" s="158"/>
      <c r="X1809" s="158"/>
      <c r="Y1809" s="158"/>
      <c r="Z1809" s="147"/>
      <c r="AA1809" s="147"/>
      <c r="AB1809" s="147"/>
      <c r="AC1809" s="147"/>
      <c r="AD1809" s="147"/>
      <c r="AE1809" s="147"/>
      <c r="AF1809" s="147"/>
      <c r="AG1809" s="147" t="s">
        <v>288</v>
      </c>
      <c r="AH1809" s="147">
        <v>0</v>
      </c>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ht="22.5" outlineLevel="1" x14ac:dyDescent="0.2">
      <c r="A1810" s="172">
        <v>279</v>
      </c>
      <c r="B1810" s="173" t="s">
        <v>2523</v>
      </c>
      <c r="C1810" s="188" t="s">
        <v>2524</v>
      </c>
      <c r="D1810" s="174" t="s">
        <v>366</v>
      </c>
      <c r="E1810" s="175">
        <v>15.7</v>
      </c>
      <c r="F1810" s="176"/>
      <c r="G1810" s="177">
        <f>ROUND(E1810*F1810,2)</f>
        <v>0</v>
      </c>
      <c r="H1810" s="176"/>
      <c r="I1810" s="177">
        <f>ROUND(E1810*H1810,2)</f>
        <v>0</v>
      </c>
      <c r="J1810" s="176"/>
      <c r="K1810" s="177">
        <f>ROUND(E1810*J1810,2)</f>
        <v>0</v>
      </c>
      <c r="L1810" s="177">
        <v>21</v>
      </c>
      <c r="M1810" s="177">
        <f>G1810*(1+L1810/100)</f>
        <v>0</v>
      </c>
      <c r="N1810" s="175">
        <v>2.5400000000000002E-3</v>
      </c>
      <c r="O1810" s="175">
        <f>ROUND(E1810*N1810,2)</f>
        <v>0.04</v>
      </c>
      <c r="P1810" s="175">
        <v>0</v>
      </c>
      <c r="Q1810" s="175">
        <f>ROUND(E1810*P1810,2)</f>
        <v>0</v>
      </c>
      <c r="R1810" s="177" t="s">
        <v>826</v>
      </c>
      <c r="S1810" s="177" t="s">
        <v>281</v>
      </c>
      <c r="T1810" s="178" t="s">
        <v>281</v>
      </c>
      <c r="U1810" s="158">
        <v>1.32</v>
      </c>
      <c r="V1810" s="158">
        <f>ROUND(E1810*U1810,2)</f>
        <v>20.72</v>
      </c>
      <c r="W1810" s="158"/>
      <c r="X1810" s="158" t="s">
        <v>282</v>
      </c>
      <c r="Y1810" s="158" t="s">
        <v>283</v>
      </c>
      <c r="Z1810" s="147"/>
      <c r="AA1810" s="147"/>
      <c r="AB1810" s="147"/>
      <c r="AC1810" s="147"/>
      <c r="AD1810" s="147"/>
      <c r="AE1810" s="147"/>
      <c r="AF1810" s="147"/>
      <c r="AG1810" s="147" t="s">
        <v>284</v>
      </c>
      <c r="AH1810" s="147"/>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2" x14ac:dyDescent="0.2">
      <c r="A1811" s="154"/>
      <c r="B1811" s="155"/>
      <c r="C1811" s="259" t="s">
        <v>2525</v>
      </c>
      <c r="D1811" s="260"/>
      <c r="E1811" s="260"/>
      <c r="F1811" s="260"/>
      <c r="G1811" s="260"/>
      <c r="H1811" s="158"/>
      <c r="I1811" s="158"/>
      <c r="J1811" s="158"/>
      <c r="K1811" s="158"/>
      <c r="L1811" s="158"/>
      <c r="M1811" s="158"/>
      <c r="N1811" s="157"/>
      <c r="O1811" s="157"/>
      <c r="P1811" s="157"/>
      <c r="Q1811" s="157"/>
      <c r="R1811" s="158"/>
      <c r="S1811" s="158"/>
      <c r="T1811" s="158"/>
      <c r="U1811" s="158"/>
      <c r="V1811" s="158"/>
      <c r="W1811" s="158"/>
      <c r="X1811" s="158"/>
      <c r="Y1811" s="158"/>
      <c r="Z1811" s="147"/>
      <c r="AA1811" s="147"/>
      <c r="AB1811" s="147"/>
      <c r="AC1811" s="147"/>
      <c r="AD1811" s="147"/>
      <c r="AE1811" s="147"/>
      <c r="AF1811" s="147"/>
      <c r="AG1811" s="147" t="s">
        <v>286</v>
      </c>
      <c r="AH1811" s="147"/>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2" x14ac:dyDescent="0.2">
      <c r="A1812" s="154"/>
      <c r="B1812" s="155"/>
      <c r="C1812" s="257" t="s">
        <v>2505</v>
      </c>
      <c r="D1812" s="258"/>
      <c r="E1812" s="258"/>
      <c r="F1812" s="258"/>
      <c r="G1812" s="258"/>
      <c r="H1812" s="158"/>
      <c r="I1812" s="158"/>
      <c r="J1812" s="158"/>
      <c r="K1812" s="158"/>
      <c r="L1812" s="158"/>
      <c r="M1812" s="158"/>
      <c r="N1812" s="157"/>
      <c r="O1812" s="157"/>
      <c r="P1812" s="157"/>
      <c r="Q1812" s="157"/>
      <c r="R1812" s="158"/>
      <c r="S1812" s="158"/>
      <c r="T1812" s="158"/>
      <c r="U1812" s="158"/>
      <c r="V1812" s="158"/>
      <c r="W1812" s="158"/>
      <c r="X1812" s="158"/>
      <c r="Y1812" s="158"/>
      <c r="Z1812" s="147"/>
      <c r="AA1812" s="147"/>
      <c r="AB1812" s="147"/>
      <c r="AC1812" s="147"/>
      <c r="AD1812" s="147"/>
      <c r="AE1812" s="147"/>
      <c r="AF1812" s="147"/>
      <c r="AG1812" s="147" t="s">
        <v>618</v>
      </c>
      <c r="AH1812" s="147"/>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2" x14ac:dyDescent="0.2">
      <c r="A1813" s="154"/>
      <c r="B1813" s="155"/>
      <c r="C1813" s="189" t="s">
        <v>2526</v>
      </c>
      <c r="D1813" s="160"/>
      <c r="E1813" s="161"/>
      <c r="F1813" s="158"/>
      <c r="G1813" s="158"/>
      <c r="H1813" s="158"/>
      <c r="I1813" s="158"/>
      <c r="J1813" s="158"/>
      <c r="K1813" s="158"/>
      <c r="L1813" s="158"/>
      <c r="M1813" s="158"/>
      <c r="N1813" s="157"/>
      <c r="O1813" s="157"/>
      <c r="P1813" s="157"/>
      <c r="Q1813" s="157"/>
      <c r="R1813" s="158"/>
      <c r="S1813" s="158"/>
      <c r="T1813" s="158"/>
      <c r="U1813" s="158"/>
      <c r="V1813" s="158"/>
      <c r="W1813" s="158"/>
      <c r="X1813" s="158"/>
      <c r="Y1813" s="158"/>
      <c r="Z1813" s="147"/>
      <c r="AA1813" s="147"/>
      <c r="AB1813" s="147"/>
      <c r="AC1813" s="147"/>
      <c r="AD1813" s="147"/>
      <c r="AE1813" s="147"/>
      <c r="AF1813" s="147"/>
      <c r="AG1813" s="147" t="s">
        <v>288</v>
      </c>
      <c r="AH1813" s="147">
        <v>0</v>
      </c>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3" x14ac:dyDescent="0.2">
      <c r="A1814" s="154"/>
      <c r="B1814" s="155"/>
      <c r="C1814" s="189" t="s">
        <v>2527</v>
      </c>
      <c r="D1814" s="160"/>
      <c r="E1814" s="161">
        <v>0.44</v>
      </c>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7"/>
      <c r="AA1814" s="147"/>
      <c r="AB1814" s="147"/>
      <c r="AC1814" s="147"/>
      <c r="AD1814" s="147"/>
      <c r="AE1814" s="147"/>
      <c r="AF1814" s="147"/>
      <c r="AG1814" s="147" t="s">
        <v>288</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3" x14ac:dyDescent="0.2">
      <c r="A1815" s="154"/>
      <c r="B1815" s="155"/>
      <c r="C1815" s="189" t="s">
        <v>2528</v>
      </c>
      <c r="D1815" s="160"/>
      <c r="E1815" s="161">
        <v>1.1599999999999999</v>
      </c>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7"/>
      <c r="AA1815" s="147"/>
      <c r="AB1815" s="147"/>
      <c r="AC1815" s="147"/>
      <c r="AD1815" s="147"/>
      <c r="AE1815" s="147"/>
      <c r="AF1815" s="147"/>
      <c r="AG1815" s="147" t="s">
        <v>288</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3" x14ac:dyDescent="0.2">
      <c r="A1816" s="154"/>
      <c r="B1816" s="155"/>
      <c r="C1816" s="189" t="s">
        <v>2529</v>
      </c>
      <c r="D1816" s="160"/>
      <c r="E1816" s="161">
        <v>1.04</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7"/>
      <c r="AA1816" s="147"/>
      <c r="AB1816" s="147"/>
      <c r="AC1816" s="147"/>
      <c r="AD1816" s="147"/>
      <c r="AE1816" s="147"/>
      <c r="AF1816" s="147"/>
      <c r="AG1816" s="147" t="s">
        <v>288</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3" x14ac:dyDescent="0.2">
      <c r="A1817" s="154"/>
      <c r="B1817" s="155"/>
      <c r="C1817" s="189" t="s">
        <v>2530</v>
      </c>
      <c r="D1817" s="160"/>
      <c r="E1817" s="161">
        <v>1.04</v>
      </c>
      <c r="F1817" s="158"/>
      <c r="G1817" s="158"/>
      <c r="H1817" s="158"/>
      <c r="I1817" s="158"/>
      <c r="J1817" s="158"/>
      <c r="K1817" s="158"/>
      <c r="L1817" s="158"/>
      <c r="M1817" s="158"/>
      <c r="N1817" s="157"/>
      <c r="O1817" s="157"/>
      <c r="P1817" s="157"/>
      <c r="Q1817" s="157"/>
      <c r="R1817" s="158"/>
      <c r="S1817" s="158"/>
      <c r="T1817" s="158"/>
      <c r="U1817" s="158"/>
      <c r="V1817" s="158"/>
      <c r="W1817" s="158"/>
      <c r="X1817" s="158"/>
      <c r="Y1817" s="158"/>
      <c r="Z1817" s="147"/>
      <c r="AA1817" s="147"/>
      <c r="AB1817" s="147"/>
      <c r="AC1817" s="147"/>
      <c r="AD1817" s="147"/>
      <c r="AE1817" s="147"/>
      <c r="AF1817" s="147"/>
      <c r="AG1817" s="147" t="s">
        <v>288</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3" x14ac:dyDescent="0.2">
      <c r="A1818" s="154"/>
      <c r="B1818" s="155"/>
      <c r="C1818" s="189" t="s">
        <v>2531</v>
      </c>
      <c r="D1818" s="160"/>
      <c r="E1818" s="161">
        <v>1.04</v>
      </c>
      <c r="F1818" s="158"/>
      <c r="G1818" s="158"/>
      <c r="H1818" s="158"/>
      <c r="I1818" s="158"/>
      <c r="J1818" s="158"/>
      <c r="K1818" s="158"/>
      <c r="L1818" s="158"/>
      <c r="M1818" s="158"/>
      <c r="N1818" s="157"/>
      <c r="O1818" s="157"/>
      <c r="P1818" s="157"/>
      <c r="Q1818" s="157"/>
      <c r="R1818" s="158"/>
      <c r="S1818" s="158"/>
      <c r="T1818" s="158"/>
      <c r="U1818" s="158"/>
      <c r="V1818" s="158"/>
      <c r="W1818" s="158"/>
      <c r="X1818" s="158"/>
      <c r="Y1818" s="158"/>
      <c r="Z1818" s="147"/>
      <c r="AA1818" s="147"/>
      <c r="AB1818" s="147"/>
      <c r="AC1818" s="147"/>
      <c r="AD1818" s="147"/>
      <c r="AE1818" s="147"/>
      <c r="AF1818" s="147"/>
      <c r="AG1818" s="147" t="s">
        <v>288</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3" x14ac:dyDescent="0.2">
      <c r="A1819" s="154"/>
      <c r="B1819" s="155"/>
      <c r="C1819" s="189" t="s">
        <v>2532</v>
      </c>
      <c r="D1819" s="160"/>
      <c r="E1819" s="161">
        <v>1.04</v>
      </c>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7"/>
      <c r="AA1819" s="147"/>
      <c r="AB1819" s="147"/>
      <c r="AC1819" s="147"/>
      <c r="AD1819" s="147"/>
      <c r="AE1819" s="147"/>
      <c r="AF1819" s="147"/>
      <c r="AG1819" s="147" t="s">
        <v>288</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3" x14ac:dyDescent="0.2">
      <c r="A1820" s="154"/>
      <c r="B1820" s="155"/>
      <c r="C1820" s="189" t="s">
        <v>2533</v>
      </c>
      <c r="D1820" s="160"/>
      <c r="E1820" s="161">
        <v>1.04</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7"/>
      <c r="AA1820" s="147"/>
      <c r="AB1820" s="147"/>
      <c r="AC1820" s="147"/>
      <c r="AD1820" s="147"/>
      <c r="AE1820" s="147"/>
      <c r="AF1820" s="147"/>
      <c r="AG1820" s="147" t="s">
        <v>288</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3" x14ac:dyDescent="0.2">
      <c r="A1821" s="154"/>
      <c r="B1821" s="155"/>
      <c r="C1821" s="189" t="s">
        <v>2534</v>
      </c>
      <c r="D1821" s="160"/>
      <c r="E1821" s="161">
        <v>1.04</v>
      </c>
      <c r="F1821" s="158"/>
      <c r="G1821" s="158"/>
      <c r="H1821" s="158"/>
      <c r="I1821" s="158"/>
      <c r="J1821" s="158"/>
      <c r="K1821" s="158"/>
      <c r="L1821" s="158"/>
      <c r="M1821" s="158"/>
      <c r="N1821" s="157"/>
      <c r="O1821" s="157"/>
      <c r="P1821" s="157"/>
      <c r="Q1821" s="157"/>
      <c r="R1821" s="158"/>
      <c r="S1821" s="158"/>
      <c r="T1821" s="158"/>
      <c r="U1821" s="158"/>
      <c r="V1821" s="158"/>
      <c r="W1821" s="158"/>
      <c r="X1821" s="158"/>
      <c r="Y1821" s="158"/>
      <c r="Z1821" s="147"/>
      <c r="AA1821" s="147"/>
      <c r="AB1821" s="147"/>
      <c r="AC1821" s="147"/>
      <c r="AD1821" s="147"/>
      <c r="AE1821" s="147"/>
      <c r="AF1821" s="147"/>
      <c r="AG1821" s="147" t="s">
        <v>288</v>
      </c>
      <c r="AH1821" s="147">
        <v>0</v>
      </c>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3" x14ac:dyDescent="0.2">
      <c r="A1822" s="154"/>
      <c r="B1822" s="155"/>
      <c r="C1822" s="189" t="s">
        <v>2535</v>
      </c>
      <c r="D1822" s="160"/>
      <c r="E1822" s="161">
        <v>1.06</v>
      </c>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7"/>
      <c r="AA1822" s="147"/>
      <c r="AB1822" s="147"/>
      <c r="AC1822" s="147"/>
      <c r="AD1822" s="147"/>
      <c r="AE1822" s="147"/>
      <c r="AF1822" s="147"/>
      <c r="AG1822" s="147" t="s">
        <v>288</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3" x14ac:dyDescent="0.2">
      <c r="A1823" s="154"/>
      <c r="B1823" s="155"/>
      <c r="C1823" s="189" t="s">
        <v>2536</v>
      </c>
      <c r="D1823" s="160"/>
      <c r="E1823" s="161">
        <v>1.06</v>
      </c>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7"/>
      <c r="AA1823" s="147"/>
      <c r="AB1823" s="147"/>
      <c r="AC1823" s="147"/>
      <c r="AD1823" s="147"/>
      <c r="AE1823" s="147"/>
      <c r="AF1823" s="147"/>
      <c r="AG1823" s="147" t="s">
        <v>288</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3" x14ac:dyDescent="0.2">
      <c r="A1824" s="154"/>
      <c r="B1824" s="155"/>
      <c r="C1824" s="189" t="s">
        <v>2537</v>
      </c>
      <c r="D1824" s="160"/>
      <c r="E1824" s="161">
        <v>1.02</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7"/>
      <c r="AA1824" s="147"/>
      <c r="AB1824" s="147"/>
      <c r="AC1824" s="147"/>
      <c r="AD1824" s="147"/>
      <c r="AE1824" s="147"/>
      <c r="AF1824" s="147"/>
      <c r="AG1824" s="147" t="s">
        <v>288</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3" x14ac:dyDescent="0.2">
      <c r="A1825" s="154"/>
      <c r="B1825" s="155"/>
      <c r="C1825" s="189" t="s">
        <v>2538</v>
      </c>
      <c r="D1825" s="160"/>
      <c r="E1825" s="161">
        <v>0.44</v>
      </c>
      <c r="F1825" s="158"/>
      <c r="G1825" s="158"/>
      <c r="H1825" s="158"/>
      <c r="I1825" s="158"/>
      <c r="J1825" s="158"/>
      <c r="K1825" s="158"/>
      <c r="L1825" s="158"/>
      <c r="M1825" s="158"/>
      <c r="N1825" s="157"/>
      <c r="O1825" s="157"/>
      <c r="P1825" s="157"/>
      <c r="Q1825" s="157"/>
      <c r="R1825" s="158"/>
      <c r="S1825" s="158"/>
      <c r="T1825" s="158"/>
      <c r="U1825" s="158"/>
      <c r="V1825" s="158"/>
      <c r="W1825" s="158"/>
      <c r="X1825" s="158"/>
      <c r="Y1825" s="158"/>
      <c r="Z1825" s="147"/>
      <c r="AA1825" s="147"/>
      <c r="AB1825" s="147"/>
      <c r="AC1825" s="147"/>
      <c r="AD1825" s="147"/>
      <c r="AE1825" s="147"/>
      <c r="AF1825" s="147"/>
      <c r="AG1825" s="147" t="s">
        <v>288</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3" x14ac:dyDescent="0.2">
      <c r="A1826" s="154"/>
      <c r="B1826" s="155"/>
      <c r="C1826" s="189" t="s">
        <v>2539</v>
      </c>
      <c r="D1826" s="160"/>
      <c r="E1826" s="161">
        <v>1.1499999999999999</v>
      </c>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7"/>
      <c r="AA1826" s="147"/>
      <c r="AB1826" s="147"/>
      <c r="AC1826" s="147"/>
      <c r="AD1826" s="147"/>
      <c r="AE1826" s="147"/>
      <c r="AF1826" s="147"/>
      <c r="AG1826" s="147" t="s">
        <v>288</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3" x14ac:dyDescent="0.2">
      <c r="A1827" s="154"/>
      <c r="B1827" s="155"/>
      <c r="C1827" s="189" t="s">
        <v>2540</v>
      </c>
      <c r="D1827" s="160"/>
      <c r="E1827" s="161">
        <v>1.1000000000000001</v>
      </c>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7"/>
      <c r="AA1827" s="147"/>
      <c r="AB1827" s="147"/>
      <c r="AC1827" s="147"/>
      <c r="AD1827" s="147"/>
      <c r="AE1827" s="147"/>
      <c r="AF1827" s="147"/>
      <c r="AG1827" s="147" t="s">
        <v>288</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3" x14ac:dyDescent="0.2">
      <c r="A1828" s="154"/>
      <c r="B1828" s="155"/>
      <c r="C1828" s="189" t="s">
        <v>2541</v>
      </c>
      <c r="D1828" s="160"/>
      <c r="E1828" s="161">
        <v>1.02</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7"/>
      <c r="AA1828" s="147"/>
      <c r="AB1828" s="147"/>
      <c r="AC1828" s="147"/>
      <c r="AD1828" s="147"/>
      <c r="AE1828" s="147"/>
      <c r="AF1828" s="147"/>
      <c r="AG1828" s="147" t="s">
        <v>288</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3" x14ac:dyDescent="0.2">
      <c r="A1829" s="154"/>
      <c r="B1829" s="155"/>
      <c r="C1829" s="189" t="s">
        <v>2542</v>
      </c>
      <c r="D1829" s="160"/>
      <c r="E1829" s="161">
        <v>1.01</v>
      </c>
      <c r="F1829" s="158"/>
      <c r="G1829" s="158"/>
      <c r="H1829" s="158"/>
      <c r="I1829" s="158"/>
      <c r="J1829" s="158"/>
      <c r="K1829" s="158"/>
      <c r="L1829" s="158"/>
      <c r="M1829" s="158"/>
      <c r="N1829" s="157"/>
      <c r="O1829" s="157"/>
      <c r="P1829" s="157"/>
      <c r="Q1829" s="157"/>
      <c r="R1829" s="158"/>
      <c r="S1829" s="158"/>
      <c r="T1829" s="158"/>
      <c r="U1829" s="158"/>
      <c r="V1829" s="158"/>
      <c r="W1829" s="158"/>
      <c r="X1829" s="158"/>
      <c r="Y1829" s="158"/>
      <c r="Z1829" s="147"/>
      <c r="AA1829" s="147"/>
      <c r="AB1829" s="147"/>
      <c r="AC1829" s="147"/>
      <c r="AD1829" s="147"/>
      <c r="AE1829" s="147"/>
      <c r="AF1829" s="147"/>
      <c r="AG1829" s="147" t="s">
        <v>288</v>
      </c>
      <c r="AH1829" s="147">
        <v>0</v>
      </c>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ht="22.5" outlineLevel="1" x14ac:dyDescent="0.2">
      <c r="A1830" s="172">
        <v>280</v>
      </c>
      <c r="B1830" s="173" t="s">
        <v>2543</v>
      </c>
      <c r="C1830" s="188" t="s">
        <v>2544</v>
      </c>
      <c r="D1830" s="174" t="s">
        <v>366</v>
      </c>
      <c r="E1830" s="175">
        <v>14.92</v>
      </c>
      <c r="F1830" s="176"/>
      <c r="G1830" s="177">
        <f>ROUND(E1830*F1830,2)</f>
        <v>0</v>
      </c>
      <c r="H1830" s="176"/>
      <c r="I1830" s="177">
        <f>ROUND(E1830*H1830,2)</f>
        <v>0</v>
      </c>
      <c r="J1830" s="176"/>
      <c r="K1830" s="177">
        <f>ROUND(E1830*J1830,2)</f>
        <v>0</v>
      </c>
      <c r="L1830" s="177">
        <v>21</v>
      </c>
      <c r="M1830" s="177">
        <f>G1830*(1+L1830/100)</f>
        <v>0</v>
      </c>
      <c r="N1830" s="175">
        <v>3.13E-3</v>
      </c>
      <c r="O1830" s="175">
        <f>ROUND(E1830*N1830,2)</f>
        <v>0.05</v>
      </c>
      <c r="P1830" s="175">
        <v>0</v>
      </c>
      <c r="Q1830" s="175">
        <f>ROUND(E1830*P1830,2)</f>
        <v>0</v>
      </c>
      <c r="R1830" s="177" t="s">
        <v>826</v>
      </c>
      <c r="S1830" s="177" t="s">
        <v>281</v>
      </c>
      <c r="T1830" s="178" t="s">
        <v>281</v>
      </c>
      <c r="U1830" s="158">
        <v>1.32</v>
      </c>
      <c r="V1830" s="158">
        <f>ROUND(E1830*U1830,2)</f>
        <v>19.690000000000001</v>
      </c>
      <c r="W1830" s="158"/>
      <c r="X1830" s="158" t="s">
        <v>282</v>
      </c>
      <c r="Y1830" s="158" t="s">
        <v>283</v>
      </c>
      <c r="Z1830" s="147"/>
      <c r="AA1830" s="147"/>
      <c r="AB1830" s="147"/>
      <c r="AC1830" s="147"/>
      <c r="AD1830" s="147"/>
      <c r="AE1830" s="147"/>
      <c r="AF1830" s="147"/>
      <c r="AG1830" s="147" t="s">
        <v>284</v>
      </c>
      <c r="AH1830" s="147"/>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2" x14ac:dyDescent="0.2">
      <c r="A1831" s="154"/>
      <c r="B1831" s="155"/>
      <c r="C1831" s="259" t="s">
        <v>2525</v>
      </c>
      <c r="D1831" s="260"/>
      <c r="E1831" s="260"/>
      <c r="F1831" s="260"/>
      <c r="G1831" s="260"/>
      <c r="H1831" s="158"/>
      <c r="I1831" s="158"/>
      <c r="J1831" s="158"/>
      <c r="K1831" s="158"/>
      <c r="L1831" s="158"/>
      <c r="M1831" s="158"/>
      <c r="N1831" s="157"/>
      <c r="O1831" s="157"/>
      <c r="P1831" s="157"/>
      <c r="Q1831" s="157"/>
      <c r="R1831" s="158"/>
      <c r="S1831" s="158"/>
      <c r="T1831" s="158"/>
      <c r="U1831" s="158"/>
      <c r="V1831" s="158"/>
      <c r="W1831" s="158"/>
      <c r="X1831" s="158"/>
      <c r="Y1831" s="158"/>
      <c r="Z1831" s="147"/>
      <c r="AA1831" s="147"/>
      <c r="AB1831" s="147"/>
      <c r="AC1831" s="147"/>
      <c r="AD1831" s="147"/>
      <c r="AE1831" s="147"/>
      <c r="AF1831" s="147"/>
      <c r="AG1831" s="147" t="s">
        <v>286</v>
      </c>
      <c r="AH1831" s="147"/>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2" x14ac:dyDescent="0.2">
      <c r="A1832" s="154"/>
      <c r="B1832" s="155"/>
      <c r="C1832" s="257" t="s">
        <v>2505</v>
      </c>
      <c r="D1832" s="258"/>
      <c r="E1832" s="258"/>
      <c r="F1832" s="258"/>
      <c r="G1832" s="258"/>
      <c r="H1832" s="158"/>
      <c r="I1832" s="158"/>
      <c r="J1832" s="158"/>
      <c r="K1832" s="158"/>
      <c r="L1832" s="158"/>
      <c r="M1832" s="158"/>
      <c r="N1832" s="157"/>
      <c r="O1832" s="157"/>
      <c r="P1832" s="157"/>
      <c r="Q1832" s="157"/>
      <c r="R1832" s="158"/>
      <c r="S1832" s="158"/>
      <c r="T1832" s="158"/>
      <c r="U1832" s="158"/>
      <c r="V1832" s="158"/>
      <c r="W1832" s="158"/>
      <c r="X1832" s="158"/>
      <c r="Y1832" s="158"/>
      <c r="Z1832" s="147"/>
      <c r="AA1832" s="147"/>
      <c r="AB1832" s="147"/>
      <c r="AC1832" s="147"/>
      <c r="AD1832" s="147"/>
      <c r="AE1832" s="147"/>
      <c r="AF1832" s="147"/>
      <c r="AG1832" s="147" t="s">
        <v>618</v>
      </c>
      <c r="AH1832" s="147"/>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2" x14ac:dyDescent="0.2">
      <c r="A1833" s="154"/>
      <c r="B1833" s="155"/>
      <c r="C1833" s="189" t="s">
        <v>2526</v>
      </c>
      <c r="D1833" s="160"/>
      <c r="E1833" s="161"/>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7"/>
      <c r="AA1833" s="147"/>
      <c r="AB1833" s="147"/>
      <c r="AC1833" s="147"/>
      <c r="AD1833" s="147"/>
      <c r="AE1833" s="147"/>
      <c r="AF1833" s="147"/>
      <c r="AG1833" s="147" t="s">
        <v>288</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3" x14ac:dyDescent="0.2">
      <c r="A1834" s="154"/>
      <c r="B1834" s="155"/>
      <c r="C1834" s="189" t="s">
        <v>2545</v>
      </c>
      <c r="D1834" s="160"/>
      <c r="E1834" s="161">
        <v>1.73</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7"/>
      <c r="AA1834" s="147"/>
      <c r="AB1834" s="147"/>
      <c r="AC1834" s="147"/>
      <c r="AD1834" s="147"/>
      <c r="AE1834" s="147"/>
      <c r="AF1834" s="147"/>
      <c r="AG1834" s="147" t="s">
        <v>288</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3" x14ac:dyDescent="0.2">
      <c r="A1835" s="154"/>
      <c r="B1835" s="155"/>
      <c r="C1835" s="189" t="s">
        <v>2546</v>
      </c>
      <c r="D1835" s="160"/>
      <c r="E1835" s="161">
        <v>1.73</v>
      </c>
      <c r="F1835" s="158"/>
      <c r="G1835" s="158"/>
      <c r="H1835" s="158"/>
      <c r="I1835" s="158"/>
      <c r="J1835" s="158"/>
      <c r="K1835" s="158"/>
      <c r="L1835" s="158"/>
      <c r="M1835" s="158"/>
      <c r="N1835" s="157"/>
      <c r="O1835" s="157"/>
      <c r="P1835" s="157"/>
      <c r="Q1835" s="157"/>
      <c r="R1835" s="158"/>
      <c r="S1835" s="158"/>
      <c r="T1835" s="158"/>
      <c r="U1835" s="158"/>
      <c r="V1835" s="158"/>
      <c r="W1835" s="158"/>
      <c r="X1835" s="158"/>
      <c r="Y1835" s="158"/>
      <c r="Z1835" s="147"/>
      <c r="AA1835" s="147"/>
      <c r="AB1835" s="147"/>
      <c r="AC1835" s="147"/>
      <c r="AD1835" s="147"/>
      <c r="AE1835" s="147"/>
      <c r="AF1835" s="147"/>
      <c r="AG1835" s="147" t="s">
        <v>288</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3" x14ac:dyDescent="0.2">
      <c r="A1836" s="154"/>
      <c r="B1836" s="155"/>
      <c r="C1836" s="189" t="s">
        <v>2547</v>
      </c>
      <c r="D1836" s="160"/>
      <c r="E1836" s="161">
        <v>1.73</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7"/>
      <c r="AA1836" s="147"/>
      <c r="AB1836" s="147"/>
      <c r="AC1836" s="147"/>
      <c r="AD1836" s="147"/>
      <c r="AE1836" s="147"/>
      <c r="AF1836" s="147"/>
      <c r="AG1836" s="147" t="s">
        <v>288</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3" x14ac:dyDescent="0.2">
      <c r="A1837" s="154"/>
      <c r="B1837" s="155"/>
      <c r="C1837" s="189" t="s">
        <v>2548</v>
      </c>
      <c r="D1837" s="160"/>
      <c r="E1837" s="161">
        <v>1.73</v>
      </c>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7"/>
      <c r="AA1837" s="147"/>
      <c r="AB1837" s="147"/>
      <c r="AC1837" s="147"/>
      <c r="AD1837" s="147"/>
      <c r="AE1837" s="147"/>
      <c r="AF1837" s="147"/>
      <c r="AG1837" s="147" t="s">
        <v>288</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3" x14ac:dyDescent="0.2">
      <c r="A1838" s="154"/>
      <c r="B1838" s="155"/>
      <c r="C1838" s="189" t="s">
        <v>2549</v>
      </c>
      <c r="D1838" s="160"/>
      <c r="E1838" s="161">
        <v>1.73</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7"/>
      <c r="AA1838" s="147"/>
      <c r="AB1838" s="147"/>
      <c r="AC1838" s="147"/>
      <c r="AD1838" s="147"/>
      <c r="AE1838" s="147"/>
      <c r="AF1838" s="147"/>
      <c r="AG1838" s="147" t="s">
        <v>288</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3" x14ac:dyDescent="0.2">
      <c r="A1839" s="154"/>
      <c r="B1839" s="155"/>
      <c r="C1839" s="189" t="s">
        <v>2550</v>
      </c>
      <c r="D1839" s="160"/>
      <c r="E1839" s="161">
        <v>1.73</v>
      </c>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7"/>
      <c r="AA1839" s="147"/>
      <c r="AB1839" s="147"/>
      <c r="AC1839" s="147"/>
      <c r="AD1839" s="147"/>
      <c r="AE1839" s="147"/>
      <c r="AF1839" s="147"/>
      <c r="AG1839" s="147" t="s">
        <v>288</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3" x14ac:dyDescent="0.2">
      <c r="A1840" s="154"/>
      <c r="B1840" s="155"/>
      <c r="C1840" s="189" t="s">
        <v>2551</v>
      </c>
      <c r="D1840" s="160"/>
      <c r="E1840" s="161">
        <v>1.1200000000000001</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7"/>
      <c r="AA1840" s="147"/>
      <c r="AB1840" s="147"/>
      <c r="AC1840" s="147"/>
      <c r="AD1840" s="147"/>
      <c r="AE1840" s="147"/>
      <c r="AF1840" s="147"/>
      <c r="AG1840" s="147" t="s">
        <v>288</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3" x14ac:dyDescent="0.2">
      <c r="A1841" s="154"/>
      <c r="B1841" s="155"/>
      <c r="C1841" s="189" t="s">
        <v>2552</v>
      </c>
      <c r="D1841" s="160"/>
      <c r="E1841" s="161">
        <v>1.1200000000000001</v>
      </c>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7"/>
      <c r="AA1841" s="147"/>
      <c r="AB1841" s="147"/>
      <c r="AC1841" s="147"/>
      <c r="AD1841" s="147"/>
      <c r="AE1841" s="147"/>
      <c r="AF1841" s="147"/>
      <c r="AG1841" s="147" t="s">
        <v>288</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3" x14ac:dyDescent="0.2">
      <c r="A1842" s="154"/>
      <c r="B1842" s="155"/>
      <c r="C1842" s="189" t="s">
        <v>2553</v>
      </c>
      <c r="D1842" s="160"/>
      <c r="E1842" s="161">
        <v>1.1200000000000001</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7"/>
      <c r="AA1842" s="147"/>
      <c r="AB1842" s="147"/>
      <c r="AC1842" s="147"/>
      <c r="AD1842" s="147"/>
      <c r="AE1842" s="147"/>
      <c r="AF1842" s="147"/>
      <c r="AG1842" s="147" t="s">
        <v>288</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3" x14ac:dyDescent="0.2">
      <c r="A1843" s="154"/>
      <c r="B1843" s="155"/>
      <c r="C1843" s="189" t="s">
        <v>2554</v>
      </c>
      <c r="D1843" s="160"/>
      <c r="E1843" s="161">
        <v>1.18</v>
      </c>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7"/>
      <c r="AA1843" s="147"/>
      <c r="AB1843" s="147"/>
      <c r="AC1843" s="147"/>
      <c r="AD1843" s="147"/>
      <c r="AE1843" s="147"/>
      <c r="AF1843" s="147"/>
      <c r="AG1843" s="147" t="s">
        <v>288</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ht="22.5" outlineLevel="1" x14ac:dyDescent="0.2">
      <c r="A1844" s="172">
        <v>281</v>
      </c>
      <c r="B1844" s="173" t="s">
        <v>2555</v>
      </c>
      <c r="C1844" s="188" t="s">
        <v>2556</v>
      </c>
      <c r="D1844" s="174" t="s">
        <v>366</v>
      </c>
      <c r="E1844" s="175">
        <v>13</v>
      </c>
      <c r="F1844" s="176"/>
      <c r="G1844" s="177">
        <f>ROUND(E1844*F1844,2)</f>
        <v>0</v>
      </c>
      <c r="H1844" s="176"/>
      <c r="I1844" s="177">
        <f>ROUND(E1844*H1844,2)</f>
        <v>0</v>
      </c>
      <c r="J1844" s="176"/>
      <c r="K1844" s="177">
        <f>ROUND(E1844*J1844,2)</f>
        <v>0</v>
      </c>
      <c r="L1844" s="177">
        <v>21</v>
      </c>
      <c r="M1844" s="177">
        <f>G1844*(1+L1844/100)</f>
        <v>0</v>
      </c>
      <c r="N1844" s="175">
        <v>2.5400000000000002E-3</v>
      </c>
      <c r="O1844" s="175">
        <f>ROUND(E1844*N1844,2)</f>
        <v>0.03</v>
      </c>
      <c r="P1844" s="175">
        <v>0</v>
      </c>
      <c r="Q1844" s="175">
        <f>ROUND(E1844*P1844,2)</f>
        <v>0</v>
      </c>
      <c r="R1844" s="177" t="s">
        <v>826</v>
      </c>
      <c r="S1844" s="177" t="s">
        <v>281</v>
      </c>
      <c r="T1844" s="178" t="s">
        <v>281</v>
      </c>
      <c r="U1844" s="158">
        <v>1.3080000000000001</v>
      </c>
      <c r="V1844" s="158">
        <f>ROUND(E1844*U1844,2)</f>
        <v>17</v>
      </c>
      <c r="W1844" s="158"/>
      <c r="X1844" s="158" t="s">
        <v>282</v>
      </c>
      <c r="Y1844" s="158" t="s">
        <v>283</v>
      </c>
      <c r="Z1844" s="147"/>
      <c r="AA1844" s="147"/>
      <c r="AB1844" s="147"/>
      <c r="AC1844" s="147"/>
      <c r="AD1844" s="147"/>
      <c r="AE1844" s="147"/>
      <c r="AF1844" s="147"/>
      <c r="AG1844" s="147" t="s">
        <v>284</v>
      </c>
      <c r="AH1844" s="147"/>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2" x14ac:dyDescent="0.2">
      <c r="A1845" s="154"/>
      <c r="B1845" s="155"/>
      <c r="C1845" s="259" t="s">
        <v>2525</v>
      </c>
      <c r="D1845" s="260"/>
      <c r="E1845" s="260"/>
      <c r="F1845" s="260"/>
      <c r="G1845" s="260"/>
      <c r="H1845" s="158"/>
      <c r="I1845" s="158"/>
      <c r="J1845" s="158"/>
      <c r="K1845" s="158"/>
      <c r="L1845" s="158"/>
      <c r="M1845" s="158"/>
      <c r="N1845" s="157"/>
      <c r="O1845" s="157"/>
      <c r="P1845" s="157"/>
      <c r="Q1845" s="157"/>
      <c r="R1845" s="158"/>
      <c r="S1845" s="158"/>
      <c r="T1845" s="158"/>
      <c r="U1845" s="158"/>
      <c r="V1845" s="158"/>
      <c r="W1845" s="158"/>
      <c r="X1845" s="158"/>
      <c r="Y1845" s="158"/>
      <c r="Z1845" s="147"/>
      <c r="AA1845" s="147"/>
      <c r="AB1845" s="147"/>
      <c r="AC1845" s="147"/>
      <c r="AD1845" s="147"/>
      <c r="AE1845" s="147"/>
      <c r="AF1845" s="147"/>
      <c r="AG1845" s="147" t="s">
        <v>286</v>
      </c>
      <c r="AH1845" s="147"/>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2" x14ac:dyDescent="0.2">
      <c r="A1846" s="154"/>
      <c r="B1846" s="155"/>
      <c r="C1846" s="189" t="s">
        <v>2557</v>
      </c>
      <c r="D1846" s="160"/>
      <c r="E1846" s="161"/>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7"/>
      <c r="AA1846" s="147"/>
      <c r="AB1846" s="147"/>
      <c r="AC1846" s="147"/>
      <c r="AD1846" s="147"/>
      <c r="AE1846" s="147"/>
      <c r="AF1846" s="147"/>
      <c r="AG1846" s="147" t="s">
        <v>288</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3" x14ac:dyDescent="0.2">
      <c r="A1847" s="154"/>
      <c r="B1847" s="155"/>
      <c r="C1847" s="189" t="s">
        <v>2558</v>
      </c>
      <c r="D1847" s="160"/>
      <c r="E1847" s="161">
        <v>13</v>
      </c>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7"/>
      <c r="AA1847" s="147"/>
      <c r="AB1847" s="147"/>
      <c r="AC1847" s="147"/>
      <c r="AD1847" s="147"/>
      <c r="AE1847" s="147"/>
      <c r="AF1847" s="147"/>
      <c r="AG1847" s="147" t="s">
        <v>288</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ht="22.5" outlineLevel="1" x14ac:dyDescent="0.2">
      <c r="A1848" s="172">
        <v>282</v>
      </c>
      <c r="B1848" s="173" t="s">
        <v>2559</v>
      </c>
      <c r="C1848" s="188" t="s">
        <v>2560</v>
      </c>
      <c r="D1848" s="174" t="s">
        <v>366</v>
      </c>
      <c r="E1848" s="175">
        <v>5.7</v>
      </c>
      <c r="F1848" s="176"/>
      <c r="G1848" s="177">
        <f>ROUND(E1848*F1848,2)</f>
        <v>0</v>
      </c>
      <c r="H1848" s="176"/>
      <c r="I1848" s="177">
        <f>ROUND(E1848*H1848,2)</f>
        <v>0</v>
      </c>
      <c r="J1848" s="176"/>
      <c r="K1848" s="177">
        <f>ROUND(E1848*J1848,2)</f>
        <v>0</v>
      </c>
      <c r="L1848" s="177">
        <v>21</v>
      </c>
      <c r="M1848" s="177">
        <f>G1848*(1+L1848/100)</f>
        <v>0</v>
      </c>
      <c r="N1848" s="175">
        <v>1.5900000000000001E-3</v>
      </c>
      <c r="O1848" s="175">
        <f>ROUND(E1848*N1848,2)</f>
        <v>0.01</v>
      </c>
      <c r="P1848" s="175">
        <v>0</v>
      </c>
      <c r="Q1848" s="175">
        <f>ROUND(E1848*P1848,2)</f>
        <v>0</v>
      </c>
      <c r="R1848" s="177" t="s">
        <v>826</v>
      </c>
      <c r="S1848" s="177" t="s">
        <v>281</v>
      </c>
      <c r="T1848" s="178" t="s">
        <v>281</v>
      </c>
      <c r="U1848" s="158">
        <v>0.36454999999999999</v>
      </c>
      <c r="V1848" s="158">
        <f>ROUND(E1848*U1848,2)</f>
        <v>2.08</v>
      </c>
      <c r="W1848" s="158"/>
      <c r="X1848" s="158" t="s">
        <v>282</v>
      </c>
      <c r="Y1848" s="158" t="s">
        <v>283</v>
      </c>
      <c r="Z1848" s="147"/>
      <c r="AA1848" s="147"/>
      <c r="AB1848" s="147"/>
      <c r="AC1848" s="147"/>
      <c r="AD1848" s="147"/>
      <c r="AE1848" s="147"/>
      <c r="AF1848" s="147"/>
      <c r="AG1848" s="147" t="s">
        <v>284</v>
      </c>
      <c r="AH1848" s="147"/>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2" x14ac:dyDescent="0.2">
      <c r="A1849" s="154"/>
      <c r="B1849" s="155"/>
      <c r="C1849" s="261" t="s">
        <v>2561</v>
      </c>
      <c r="D1849" s="262"/>
      <c r="E1849" s="262"/>
      <c r="F1849" s="262"/>
      <c r="G1849" s="262"/>
      <c r="H1849" s="158"/>
      <c r="I1849" s="158"/>
      <c r="J1849" s="158"/>
      <c r="K1849" s="158"/>
      <c r="L1849" s="158"/>
      <c r="M1849" s="158"/>
      <c r="N1849" s="157"/>
      <c r="O1849" s="157"/>
      <c r="P1849" s="157"/>
      <c r="Q1849" s="157"/>
      <c r="R1849" s="158"/>
      <c r="S1849" s="158"/>
      <c r="T1849" s="158"/>
      <c r="U1849" s="158"/>
      <c r="V1849" s="158"/>
      <c r="W1849" s="158"/>
      <c r="X1849" s="158"/>
      <c r="Y1849" s="158"/>
      <c r="Z1849" s="147"/>
      <c r="AA1849" s="147"/>
      <c r="AB1849" s="147"/>
      <c r="AC1849" s="147"/>
      <c r="AD1849" s="147"/>
      <c r="AE1849" s="147"/>
      <c r="AF1849" s="147"/>
      <c r="AG1849" s="147" t="s">
        <v>618</v>
      </c>
      <c r="AH1849" s="147"/>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2" x14ac:dyDescent="0.2">
      <c r="A1850" s="154"/>
      <c r="B1850" s="155"/>
      <c r="C1850" s="189" t="s">
        <v>2562</v>
      </c>
      <c r="D1850" s="160"/>
      <c r="E1850" s="161"/>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7"/>
      <c r="AA1850" s="147"/>
      <c r="AB1850" s="147"/>
      <c r="AC1850" s="147"/>
      <c r="AD1850" s="147"/>
      <c r="AE1850" s="147"/>
      <c r="AF1850" s="147"/>
      <c r="AG1850" s="147" t="s">
        <v>288</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3" x14ac:dyDescent="0.2">
      <c r="A1851" s="154"/>
      <c r="B1851" s="155"/>
      <c r="C1851" s="189" t="s">
        <v>2563</v>
      </c>
      <c r="D1851" s="160"/>
      <c r="E1851" s="161">
        <v>5.7</v>
      </c>
      <c r="F1851" s="158"/>
      <c r="G1851" s="158"/>
      <c r="H1851" s="158"/>
      <c r="I1851" s="158"/>
      <c r="J1851" s="158"/>
      <c r="K1851" s="158"/>
      <c r="L1851" s="158"/>
      <c r="M1851" s="158"/>
      <c r="N1851" s="157"/>
      <c r="O1851" s="157"/>
      <c r="P1851" s="157"/>
      <c r="Q1851" s="157"/>
      <c r="R1851" s="158"/>
      <c r="S1851" s="158"/>
      <c r="T1851" s="158"/>
      <c r="U1851" s="158"/>
      <c r="V1851" s="158"/>
      <c r="W1851" s="158"/>
      <c r="X1851" s="158"/>
      <c r="Y1851" s="158"/>
      <c r="Z1851" s="147"/>
      <c r="AA1851" s="147"/>
      <c r="AB1851" s="147"/>
      <c r="AC1851" s="147"/>
      <c r="AD1851" s="147"/>
      <c r="AE1851" s="147"/>
      <c r="AF1851" s="147"/>
      <c r="AG1851" s="147" t="s">
        <v>288</v>
      </c>
      <c r="AH1851" s="147">
        <v>0</v>
      </c>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ht="22.5" outlineLevel="1" x14ac:dyDescent="0.2">
      <c r="A1852" s="172">
        <v>283</v>
      </c>
      <c r="B1852" s="173" t="s">
        <v>2564</v>
      </c>
      <c r="C1852" s="188" t="s">
        <v>2565</v>
      </c>
      <c r="D1852" s="174" t="s">
        <v>366</v>
      </c>
      <c r="E1852" s="175">
        <v>26</v>
      </c>
      <c r="F1852" s="176"/>
      <c r="G1852" s="177">
        <f>ROUND(E1852*F1852,2)</f>
        <v>0</v>
      </c>
      <c r="H1852" s="176"/>
      <c r="I1852" s="177">
        <f>ROUND(E1852*H1852,2)</f>
        <v>0</v>
      </c>
      <c r="J1852" s="176"/>
      <c r="K1852" s="177">
        <f>ROUND(E1852*J1852,2)</f>
        <v>0</v>
      </c>
      <c r="L1852" s="177">
        <v>21</v>
      </c>
      <c r="M1852" s="177">
        <f>G1852*(1+L1852/100)</f>
        <v>0</v>
      </c>
      <c r="N1852" s="175">
        <v>2.0300000000000001E-3</v>
      </c>
      <c r="O1852" s="175">
        <f>ROUND(E1852*N1852,2)</f>
        <v>0.05</v>
      </c>
      <c r="P1852" s="175">
        <v>0</v>
      </c>
      <c r="Q1852" s="175">
        <f>ROUND(E1852*P1852,2)</f>
        <v>0</v>
      </c>
      <c r="R1852" s="177" t="s">
        <v>826</v>
      </c>
      <c r="S1852" s="177" t="s">
        <v>281</v>
      </c>
      <c r="T1852" s="178" t="s">
        <v>281</v>
      </c>
      <c r="U1852" s="158">
        <v>0.36454999999999999</v>
      </c>
      <c r="V1852" s="158">
        <f>ROUND(E1852*U1852,2)</f>
        <v>9.48</v>
      </c>
      <c r="W1852" s="158"/>
      <c r="X1852" s="158" t="s">
        <v>282</v>
      </c>
      <c r="Y1852" s="158" t="s">
        <v>283</v>
      </c>
      <c r="Z1852" s="147"/>
      <c r="AA1852" s="147"/>
      <c r="AB1852" s="147"/>
      <c r="AC1852" s="147"/>
      <c r="AD1852" s="147"/>
      <c r="AE1852" s="147"/>
      <c r="AF1852" s="147"/>
      <c r="AG1852" s="147" t="s">
        <v>284</v>
      </c>
      <c r="AH1852" s="147"/>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2" x14ac:dyDescent="0.2">
      <c r="A1853" s="154"/>
      <c r="B1853" s="155"/>
      <c r="C1853" s="261" t="s">
        <v>2561</v>
      </c>
      <c r="D1853" s="262"/>
      <c r="E1853" s="262"/>
      <c r="F1853" s="262"/>
      <c r="G1853" s="262"/>
      <c r="H1853" s="158"/>
      <c r="I1853" s="158"/>
      <c r="J1853" s="158"/>
      <c r="K1853" s="158"/>
      <c r="L1853" s="158"/>
      <c r="M1853" s="158"/>
      <c r="N1853" s="157"/>
      <c r="O1853" s="157"/>
      <c r="P1853" s="157"/>
      <c r="Q1853" s="157"/>
      <c r="R1853" s="158"/>
      <c r="S1853" s="158"/>
      <c r="T1853" s="158"/>
      <c r="U1853" s="158"/>
      <c r="V1853" s="158"/>
      <c r="W1853" s="158"/>
      <c r="X1853" s="158"/>
      <c r="Y1853" s="158"/>
      <c r="Z1853" s="147"/>
      <c r="AA1853" s="147"/>
      <c r="AB1853" s="147"/>
      <c r="AC1853" s="147"/>
      <c r="AD1853" s="147"/>
      <c r="AE1853" s="147"/>
      <c r="AF1853" s="147"/>
      <c r="AG1853" s="147" t="s">
        <v>618</v>
      </c>
      <c r="AH1853" s="147"/>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2" x14ac:dyDescent="0.2">
      <c r="A1854" s="154"/>
      <c r="B1854" s="155"/>
      <c r="C1854" s="189" t="s">
        <v>2562</v>
      </c>
      <c r="D1854" s="160"/>
      <c r="E1854" s="161"/>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7"/>
      <c r="AA1854" s="147"/>
      <c r="AB1854" s="147"/>
      <c r="AC1854" s="147"/>
      <c r="AD1854" s="147"/>
      <c r="AE1854" s="147"/>
      <c r="AF1854" s="147"/>
      <c r="AG1854" s="147" t="s">
        <v>288</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3" x14ac:dyDescent="0.2">
      <c r="A1855" s="154"/>
      <c r="B1855" s="155"/>
      <c r="C1855" s="189" t="s">
        <v>2566</v>
      </c>
      <c r="D1855" s="160"/>
      <c r="E1855" s="161">
        <v>26</v>
      </c>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7"/>
      <c r="AA1855" s="147"/>
      <c r="AB1855" s="147"/>
      <c r="AC1855" s="147"/>
      <c r="AD1855" s="147"/>
      <c r="AE1855" s="147"/>
      <c r="AF1855" s="147"/>
      <c r="AG1855" s="147" t="s">
        <v>288</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x14ac:dyDescent="0.2">
      <c r="A1856" s="172">
        <v>284</v>
      </c>
      <c r="B1856" s="173" t="s">
        <v>2567</v>
      </c>
      <c r="C1856" s="188" t="s">
        <v>2568</v>
      </c>
      <c r="D1856" s="174" t="s">
        <v>366</v>
      </c>
      <c r="E1856" s="175">
        <v>116</v>
      </c>
      <c r="F1856" s="176"/>
      <c r="G1856" s="177">
        <f>ROUND(E1856*F1856,2)</f>
        <v>0</v>
      </c>
      <c r="H1856" s="176"/>
      <c r="I1856" s="177">
        <f>ROUND(E1856*H1856,2)</f>
        <v>0</v>
      </c>
      <c r="J1856" s="176"/>
      <c r="K1856" s="177">
        <f>ROUND(E1856*J1856,2)</f>
        <v>0</v>
      </c>
      <c r="L1856" s="177">
        <v>21</v>
      </c>
      <c r="M1856" s="177">
        <f>G1856*(1+L1856/100)</f>
        <v>0</v>
      </c>
      <c r="N1856" s="175">
        <v>1.2999999999999999E-4</v>
      </c>
      <c r="O1856" s="175">
        <f>ROUND(E1856*N1856,2)</f>
        <v>0.02</v>
      </c>
      <c r="P1856" s="175">
        <v>0</v>
      </c>
      <c r="Q1856" s="175">
        <f>ROUND(E1856*P1856,2)</f>
        <v>0</v>
      </c>
      <c r="R1856" s="177" t="s">
        <v>826</v>
      </c>
      <c r="S1856" s="177" t="s">
        <v>281</v>
      </c>
      <c r="T1856" s="178" t="s">
        <v>281</v>
      </c>
      <c r="U1856" s="158">
        <v>0.22816</v>
      </c>
      <c r="V1856" s="158">
        <f>ROUND(E1856*U1856,2)</f>
        <v>26.47</v>
      </c>
      <c r="W1856" s="158"/>
      <c r="X1856" s="158" t="s">
        <v>282</v>
      </c>
      <c r="Y1856" s="158" t="s">
        <v>283</v>
      </c>
      <c r="Z1856" s="147"/>
      <c r="AA1856" s="147"/>
      <c r="AB1856" s="147"/>
      <c r="AC1856" s="147"/>
      <c r="AD1856" s="147"/>
      <c r="AE1856" s="147"/>
      <c r="AF1856" s="147"/>
      <c r="AG1856" s="147" t="s">
        <v>284</v>
      </c>
      <c r="AH1856" s="147"/>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2" x14ac:dyDescent="0.2">
      <c r="A1857" s="154"/>
      <c r="B1857" s="155"/>
      <c r="C1857" s="189" t="s">
        <v>2569</v>
      </c>
      <c r="D1857" s="160"/>
      <c r="E1857" s="161"/>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7"/>
      <c r="AA1857" s="147"/>
      <c r="AB1857" s="147"/>
      <c r="AC1857" s="147"/>
      <c r="AD1857" s="147"/>
      <c r="AE1857" s="147"/>
      <c r="AF1857" s="147"/>
      <c r="AG1857" s="147" t="s">
        <v>288</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3" x14ac:dyDescent="0.2">
      <c r="A1858" s="154"/>
      <c r="B1858" s="155"/>
      <c r="C1858" s="189" t="s">
        <v>2570</v>
      </c>
      <c r="D1858" s="160"/>
      <c r="E1858" s="161">
        <v>58</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7"/>
      <c r="AA1858" s="147"/>
      <c r="AB1858" s="147"/>
      <c r="AC1858" s="147"/>
      <c r="AD1858" s="147"/>
      <c r="AE1858" s="147"/>
      <c r="AF1858" s="147"/>
      <c r="AG1858" s="147" t="s">
        <v>288</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3" x14ac:dyDescent="0.2">
      <c r="A1859" s="154"/>
      <c r="B1859" s="155"/>
      <c r="C1859" s="189" t="s">
        <v>2571</v>
      </c>
      <c r="D1859" s="160"/>
      <c r="E1859" s="161">
        <v>58</v>
      </c>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7"/>
      <c r="AA1859" s="147"/>
      <c r="AB1859" s="147"/>
      <c r="AC1859" s="147"/>
      <c r="AD1859" s="147"/>
      <c r="AE1859" s="147"/>
      <c r="AF1859" s="147"/>
      <c r="AG1859" s="147" t="s">
        <v>288</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
      <c r="A1860" s="172">
        <v>285</v>
      </c>
      <c r="B1860" s="173" t="s">
        <v>2572</v>
      </c>
      <c r="C1860" s="188" t="s">
        <v>2573</v>
      </c>
      <c r="D1860" s="174" t="s">
        <v>886</v>
      </c>
      <c r="E1860" s="175">
        <v>128.6208</v>
      </c>
      <c r="F1860" s="176"/>
      <c r="G1860" s="177">
        <f>ROUND(E1860*F1860,2)</f>
        <v>0</v>
      </c>
      <c r="H1860" s="176"/>
      <c r="I1860" s="177">
        <f>ROUND(E1860*H1860,2)</f>
        <v>0</v>
      </c>
      <c r="J1860" s="176"/>
      <c r="K1860" s="177">
        <f>ROUND(E1860*J1860,2)</f>
        <v>0</v>
      </c>
      <c r="L1860" s="177">
        <v>21</v>
      </c>
      <c r="M1860" s="177">
        <f>G1860*(1+L1860/100)</f>
        <v>0</v>
      </c>
      <c r="N1860" s="175">
        <v>1E-3</v>
      </c>
      <c r="O1860" s="175">
        <f>ROUND(E1860*N1860,2)</f>
        <v>0.13</v>
      </c>
      <c r="P1860" s="175">
        <v>0</v>
      </c>
      <c r="Q1860" s="175">
        <f>ROUND(E1860*P1860,2)</f>
        <v>0</v>
      </c>
      <c r="R1860" s="177" t="s">
        <v>1203</v>
      </c>
      <c r="S1860" s="177" t="s">
        <v>281</v>
      </c>
      <c r="T1860" s="178" t="s">
        <v>281</v>
      </c>
      <c r="U1860" s="158">
        <v>0</v>
      </c>
      <c r="V1860" s="158">
        <f>ROUND(E1860*U1860,2)</f>
        <v>0</v>
      </c>
      <c r="W1860" s="158"/>
      <c r="X1860" s="158" t="s">
        <v>1204</v>
      </c>
      <c r="Y1860" s="158" t="s">
        <v>283</v>
      </c>
      <c r="Z1860" s="147"/>
      <c r="AA1860" s="147"/>
      <c r="AB1860" s="147"/>
      <c r="AC1860" s="147"/>
      <c r="AD1860" s="147"/>
      <c r="AE1860" s="147"/>
      <c r="AF1860" s="147"/>
      <c r="AG1860" s="147" t="s">
        <v>1205</v>
      </c>
      <c r="AH1860" s="147"/>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2" x14ac:dyDescent="0.2">
      <c r="A1861" s="154"/>
      <c r="B1861" s="155"/>
      <c r="C1861" s="189" t="s">
        <v>2574</v>
      </c>
      <c r="D1861" s="160"/>
      <c r="E1861" s="161"/>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7"/>
      <c r="AA1861" s="147"/>
      <c r="AB1861" s="147"/>
      <c r="AC1861" s="147"/>
      <c r="AD1861" s="147"/>
      <c r="AE1861" s="147"/>
      <c r="AF1861" s="147"/>
      <c r="AG1861" s="147" t="s">
        <v>288</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3" x14ac:dyDescent="0.2">
      <c r="A1862" s="154"/>
      <c r="B1862" s="155"/>
      <c r="C1862" s="189" t="s">
        <v>2575</v>
      </c>
      <c r="D1862" s="160"/>
      <c r="E1862" s="161">
        <v>128.6208</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7"/>
      <c r="AA1862" s="147"/>
      <c r="AB1862" s="147"/>
      <c r="AC1862" s="147"/>
      <c r="AD1862" s="147"/>
      <c r="AE1862" s="147"/>
      <c r="AF1862" s="147"/>
      <c r="AG1862" s="147" t="s">
        <v>288</v>
      </c>
      <c r="AH1862" s="147">
        <v>5</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ht="22.5" outlineLevel="1" x14ac:dyDescent="0.2">
      <c r="A1863" s="172">
        <v>286</v>
      </c>
      <c r="B1863" s="173" t="s">
        <v>2576</v>
      </c>
      <c r="C1863" s="188" t="s">
        <v>2577</v>
      </c>
      <c r="D1863" s="174" t="s">
        <v>886</v>
      </c>
      <c r="E1863" s="175">
        <v>38.28</v>
      </c>
      <c r="F1863" s="176"/>
      <c r="G1863" s="177">
        <f>ROUND(E1863*F1863,2)</f>
        <v>0</v>
      </c>
      <c r="H1863" s="176"/>
      <c r="I1863" s="177">
        <f>ROUND(E1863*H1863,2)</f>
        <v>0</v>
      </c>
      <c r="J1863" s="176"/>
      <c r="K1863" s="177">
        <f>ROUND(E1863*J1863,2)</f>
        <v>0</v>
      </c>
      <c r="L1863" s="177">
        <v>21</v>
      </c>
      <c r="M1863" s="177">
        <f>G1863*(1+L1863/100)</f>
        <v>0</v>
      </c>
      <c r="N1863" s="175">
        <v>1E-3</v>
      </c>
      <c r="O1863" s="175">
        <f>ROUND(E1863*N1863,2)</f>
        <v>0.04</v>
      </c>
      <c r="P1863" s="175">
        <v>0</v>
      </c>
      <c r="Q1863" s="175">
        <f>ROUND(E1863*P1863,2)</f>
        <v>0</v>
      </c>
      <c r="R1863" s="177" t="s">
        <v>1203</v>
      </c>
      <c r="S1863" s="177" t="s">
        <v>281</v>
      </c>
      <c r="T1863" s="178" t="s">
        <v>281</v>
      </c>
      <c r="U1863" s="158">
        <v>0</v>
      </c>
      <c r="V1863" s="158">
        <f>ROUND(E1863*U1863,2)</f>
        <v>0</v>
      </c>
      <c r="W1863" s="158"/>
      <c r="X1863" s="158" t="s">
        <v>1204</v>
      </c>
      <c r="Y1863" s="158" t="s">
        <v>283</v>
      </c>
      <c r="Z1863" s="147"/>
      <c r="AA1863" s="147"/>
      <c r="AB1863" s="147"/>
      <c r="AC1863" s="147"/>
      <c r="AD1863" s="147"/>
      <c r="AE1863" s="147"/>
      <c r="AF1863" s="147"/>
      <c r="AG1863" s="147" t="s">
        <v>1205</v>
      </c>
      <c r="AH1863" s="147"/>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2" x14ac:dyDescent="0.2">
      <c r="A1864" s="154"/>
      <c r="B1864" s="155"/>
      <c r="C1864" s="189" t="s">
        <v>2574</v>
      </c>
      <c r="D1864" s="160"/>
      <c r="E1864" s="161"/>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7"/>
      <c r="AA1864" s="147"/>
      <c r="AB1864" s="147"/>
      <c r="AC1864" s="147"/>
      <c r="AD1864" s="147"/>
      <c r="AE1864" s="147"/>
      <c r="AF1864" s="147"/>
      <c r="AG1864" s="147" t="s">
        <v>288</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3" x14ac:dyDescent="0.2">
      <c r="A1865" s="154"/>
      <c r="B1865" s="155"/>
      <c r="C1865" s="189" t="s">
        <v>2578</v>
      </c>
      <c r="D1865" s="160"/>
      <c r="E1865" s="161">
        <v>38.28</v>
      </c>
      <c r="F1865" s="158"/>
      <c r="G1865" s="158"/>
      <c r="H1865" s="158"/>
      <c r="I1865" s="158"/>
      <c r="J1865" s="158"/>
      <c r="K1865" s="158"/>
      <c r="L1865" s="158"/>
      <c r="M1865" s="158"/>
      <c r="N1865" s="157"/>
      <c r="O1865" s="157"/>
      <c r="P1865" s="157"/>
      <c r="Q1865" s="157"/>
      <c r="R1865" s="158"/>
      <c r="S1865" s="158"/>
      <c r="T1865" s="158"/>
      <c r="U1865" s="158"/>
      <c r="V1865" s="158"/>
      <c r="W1865" s="158"/>
      <c r="X1865" s="158"/>
      <c r="Y1865" s="158"/>
      <c r="Z1865" s="147"/>
      <c r="AA1865" s="147"/>
      <c r="AB1865" s="147"/>
      <c r="AC1865" s="147"/>
      <c r="AD1865" s="147"/>
      <c r="AE1865" s="147"/>
      <c r="AF1865" s="147"/>
      <c r="AG1865" s="147" t="s">
        <v>288</v>
      </c>
      <c r="AH1865" s="147">
        <v>5</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x14ac:dyDescent="0.2">
      <c r="A1866" s="154">
        <v>287</v>
      </c>
      <c r="B1866" s="155" t="s">
        <v>2579</v>
      </c>
      <c r="C1866" s="199" t="s">
        <v>2580</v>
      </c>
      <c r="D1866" s="156" t="s">
        <v>0</v>
      </c>
      <c r="E1866" s="197"/>
      <c r="F1866" s="159"/>
      <c r="G1866" s="158">
        <f>ROUND(E1866*F1866,2)</f>
        <v>0</v>
      </c>
      <c r="H1866" s="159"/>
      <c r="I1866" s="158">
        <f>ROUND(E1866*H1866,2)</f>
        <v>0</v>
      </c>
      <c r="J1866" s="159"/>
      <c r="K1866" s="158">
        <f>ROUND(E1866*J1866,2)</f>
        <v>0</v>
      </c>
      <c r="L1866" s="158">
        <v>21</v>
      </c>
      <c r="M1866" s="158">
        <f>G1866*(1+L1866/100)</f>
        <v>0</v>
      </c>
      <c r="N1866" s="157">
        <v>0</v>
      </c>
      <c r="O1866" s="157">
        <f>ROUND(E1866*N1866,2)</f>
        <v>0</v>
      </c>
      <c r="P1866" s="157">
        <v>0</v>
      </c>
      <c r="Q1866" s="157">
        <f>ROUND(E1866*P1866,2)</f>
        <v>0</v>
      </c>
      <c r="R1866" s="158" t="s">
        <v>826</v>
      </c>
      <c r="S1866" s="158" t="s">
        <v>281</v>
      </c>
      <c r="T1866" s="158" t="s">
        <v>281</v>
      </c>
      <c r="U1866" s="158">
        <v>0</v>
      </c>
      <c r="V1866" s="158">
        <f>ROUND(E1866*U1866,2)</f>
        <v>0</v>
      </c>
      <c r="W1866" s="158"/>
      <c r="X1866" s="158" t="s">
        <v>2136</v>
      </c>
      <c r="Y1866" s="158" t="s">
        <v>283</v>
      </c>
      <c r="Z1866" s="147"/>
      <c r="AA1866" s="147"/>
      <c r="AB1866" s="147"/>
      <c r="AC1866" s="147"/>
      <c r="AD1866" s="147"/>
      <c r="AE1866" s="147"/>
      <c r="AF1866" s="147"/>
      <c r="AG1866" s="147" t="s">
        <v>2137</v>
      </c>
      <c r="AH1866" s="147"/>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2" x14ac:dyDescent="0.2">
      <c r="A1867" s="154"/>
      <c r="B1867" s="155"/>
      <c r="C1867" s="270" t="s">
        <v>2191</v>
      </c>
      <c r="D1867" s="271"/>
      <c r="E1867" s="271"/>
      <c r="F1867" s="271"/>
      <c r="G1867" s="271"/>
      <c r="H1867" s="158"/>
      <c r="I1867" s="158"/>
      <c r="J1867" s="158"/>
      <c r="K1867" s="158"/>
      <c r="L1867" s="158"/>
      <c r="M1867" s="158"/>
      <c r="N1867" s="157"/>
      <c r="O1867" s="157"/>
      <c r="P1867" s="157"/>
      <c r="Q1867" s="157"/>
      <c r="R1867" s="158"/>
      <c r="S1867" s="158"/>
      <c r="T1867" s="158"/>
      <c r="U1867" s="158"/>
      <c r="V1867" s="158"/>
      <c r="W1867" s="158"/>
      <c r="X1867" s="158"/>
      <c r="Y1867" s="158"/>
      <c r="Z1867" s="147"/>
      <c r="AA1867" s="147"/>
      <c r="AB1867" s="147"/>
      <c r="AC1867" s="147"/>
      <c r="AD1867" s="147"/>
      <c r="AE1867" s="147"/>
      <c r="AF1867" s="147"/>
      <c r="AG1867" s="147" t="s">
        <v>286</v>
      </c>
      <c r="AH1867" s="147"/>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x14ac:dyDescent="0.2">
      <c r="A1868" s="165" t="s">
        <v>275</v>
      </c>
      <c r="B1868" s="166" t="s">
        <v>219</v>
      </c>
      <c r="C1868" s="187" t="s">
        <v>220</v>
      </c>
      <c r="D1868" s="167"/>
      <c r="E1868" s="168"/>
      <c r="F1868" s="169"/>
      <c r="G1868" s="169">
        <f>SUMIF(AG1869:AG1924,"&lt;&gt;NOR",G1869:G1924)</f>
        <v>0</v>
      </c>
      <c r="H1868" s="169"/>
      <c r="I1868" s="169">
        <f>SUM(I1869:I1924)</f>
        <v>0</v>
      </c>
      <c r="J1868" s="169"/>
      <c r="K1868" s="169">
        <f>SUM(K1869:K1924)</f>
        <v>0</v>
      </c>
      <c r="L1868" s="169"/>
      <c r="M1868" s="169">
        <f>SUM(M1869:M1924)</f>
        <v>0</v>
      </c>
      <c r="N1868" s="168"/>
      <c r="O1868" s="168">
        <f>SUM(O1869:O1924)</f>
        <v>11.539999999999997</v>
      </c>
      <c r="P1868" s="168"/>
      <c r="Q1868" s="168">
        <f>SUM(Q1869:Q1924)</f>
        <v>0</v>
      </c>
      <c r="R1868" s="169"/>
      <c r="S1868" s="169"/>
      <c r="T1868" s="170"/>
      <c r="U1868" s="164"/>
      <c r="V1868" s="164">
        <f>SUM(V1869:V1924)</f>
        <v>211.37</v>
      </c>
      <c r="W1868" s="164"/>
      <c r="X1868" s="164"/>
      <c r="Y1868" s="164"/>
      <c r="AG1868" t="s">
        <v>276</v>
      </c>
    </row>
    <row r="1869" spans="1:60" outlineLevel="1" x14ac:dyDescent="0.2">
      <c r="A1869" s="172">
        <v>288</v>
      </c>
      <c r="B1869" s="173" t="s">
        <v>2581</v>
      </c>
      <c r="C1869" s="188" t="s">
        <v>2582</v>
      </c>
      <c r="D1869" s="174" t="s">
        <v>366</v>
      </c>
      <c r="E1869" s="175">
        <v>58</v>
      </c>
      <c r="F1869" s="176"/>
      <c r="G1869" s="177">
        <f>ROUND(E1869*F1869,2)</f>
        <v>0</v>
      </c>
      <c r="H1869" s="176"/>
      <c r="I1869" s="177">
        <f>ROUND(E1869*H1869,2)</f>
        <v>0</v>
      </c>
      <c r="J1869" s="176"/>
      <c r="K1869" s="177">
        <f>ROUND(E1869*J1869,2)</f>
        <v>0</v>
      </c>
      <c r="L1869" s="177">
        <v>21</v>
      </c>
      <c r="M1869" s="177">
        <f>G1869*(1+L1869/100)</f>
        <v>0</v>
      </c>
      <c r="N1869" s="175">
        <v>2.9E-4</v>
      </c>
      <c r="O1869" s="175">
        <f>ROUND(E1869*N1869,2)</f>
        <v>0.02</v>
      </c>
      <c r="P1869" s="175">
        <v>0</v>
      </c>
      <c r="Q1869" s="175">
        <f>ROUND(E1869*P1869,2)</f>
        <v>0</v>
      </c>
      <c r="R1869" s="177" t="s">
        <v>847</v>
      </c>
      <c r="S1869" s="177" t="s">
        <v>281</v>
      </c>
      <c r="T1869" s="178" t="s">
        <v>281</v>
      </c>
      <c r="U1869" s="158">
        <v>0.1</v>
      </c>
      <c r="V1869" s="158">
        <f>ROUND(E1869*U1869,2)</f>
        <v>5.8</v>
      </c>
      <c r="W1869" s="158"/>
      <c r="X1869" s="158" t="s">
        <v>282</v>
      </c>
      <c r="Y1869" s="158" t="s">
        <v>283</v>
      </c>
      <c r="Z1869" s="147"/>
      <c r="AA1869" s="147"/>
      <c r="AB1869" s="147"/>
      <c r="AC1869" s="147"/>
      <c r="AD1869" s="147"/>
      <c r="AE1869" s="147"/>
      <c r="AF1869" s="147"/>
      <c r="AG1869" s="147" t="s">
        <v>284</v>
      </c>
      <c r="AH1869" s="147"/>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2" x14ac:dyDescent="0.2">
      <c r="A1870" s="154"/>
      <c r="B1870" s="155"/>
      <c r="C1870" s="261" t="s">
        <v>2583</v>
      </c>
      <c r="D1870" s="262"/>
      <c r="E1870" s="262"/>
      <c r="F1870" s="262"/>
      <c r="G1870" s="262"/>
      <c r="H1870" s="158"/>
      <c r="I1870" s="158"/>
      <c r="J1870" s="158"/>
      <c r="K1870" s="158"/>
      <c r="L1870" s="158"/>
      <c r="M1870" s="158"/>
      <c r="N1870" s="157"/>
      <c r="O1870" s="157"/>
      <c r="P1870" s="157"/>
      <c r="Q1870" s="157"/>
      <c r="R1870" s="158"/>
      <c r="S1870" s="158"/>
      <c r="T1870" s="158"/>
      <c r="U1870" s="158"/>
      <c r="V1870" s="158"/>
      <c r="W1870" s="158"/>
      <c r="X1870" s="158"/>
      <c r="Y1870" s="158"/>
      <c r="Z1870" s="147"/>
      <c r="AA1870" s="147"/>
      <c r="AB1870" s="147"/>
      <c r="AC1870" s="147"/>
      <c r="AD1870" s="147"/>
      <c r="AE1870" s="147"/>
      <c r="AF1870" s="147"/>
      <c r="AG1870" s="147" t="s">
        <v>618</v>
      </c>
      <c r="AH1870" s="147"/>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2" x14ac:dyDescent="0.2">
      <c r="A1871" s="154"/>
      <c r="B1871" s="155"/>
      <c r="C1871" s="189" t="s">
        <v>2584</v>
      </c>
      <c r="D1871" s="160"/>
      <c r="E1871" s="161"/>
      <c r="F1871" s="158"/>
      <c r="G1871" s="158"/>
      <c r="H1871" s="158"/>
      <c r="I1871" s="158"/>
      <c r="J1871" s="158"/>
      <c r="K1871" s="158"/>
      <c r="L1871" s="158"/>
      <c r="M1871" s="158"/>
      <c r="N1871" s="157"/>
      <c r="O1871" s="157"/>
      <c r="P1871" s="157"/>
      <c r="Q1871" s="157"/>
      <c r="R1871" s="158"/>
      <c r="S1871" s="158"/>
      <c r="T1871" s="158"/>
      <c r="U1871" s="158"/>
      <c r="V1871" s="158"/>
      <c r="W1871" s="158"/>
      <c r="X1871" s="158"/>
      <c r="Y1871" s="158"/>
      <c r="Z1871" s="147"/>
      <c r="AA1871" s="147"/>
      <c r="AB1871" s="147"/>
      <c r="AC1871" s="147"/>
      <c r="AD1871" s="147"/>
      <c r="AE1871" s="147"/>
      <c r="AF1871" s="147"/>
      <c r="AG1871" s="147" t="s">
        <v>288</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3" x14ac:dyDescent="0.2">
      <c r="A1872" s="154"/>
      <c r="B1872" s="155"/>
      <c r="C1872" s="189" t="s">
        <v>2585</v>
      </c>
      <c r="D1872" s="160"/>
      <c r="E1872" s="161">
        <v>58</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7"/>
      <c r="AA1872" s="147"/>
      <c r="AB1872" s="147"/>
      <c r="AC1872" s="147"/>
      <c r="AD1872" s="147"/>
      <c r="AE1872" s="147"/>
      <c r="AF1872" s="147"/>
      <c r="AG1872" s="147" t="s">
        <v>288</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
      <c r="A1873" s="172">
        <v>289</v>
      </c>
      <c r="B1873" s="173" t="s">
        <v>2586</v>
      </c>
      <c r="C1873" s="188" t="s">
        <v>2587</v>
      </c>
      <c r="D1873" s="174" t="s">
        <v>418</v>
      </c>
      <c r="E1873" s="175">
        <v>5</v>
      </c>
      <c r="F1873" s="176"/>
      <c r="G1873" s="177">
        <f>ROUND(E1873*F1873,2)</f>
        <v>0</v>
      </c>
      <c r="H1873" s="176"/>
      <c r="I1873" s="177">
        <f>ROUND(E1873*H1873,2)</f>
        <v>0</v>
      </c>
      <c r="J1873" s="176"/>
      <c r="K1873" s="177">
        <f>ROUND(E1873*J1873,2)</f>
        <v>0</v>
      </c>
      <c r="L1873" s="177">
        <v>21</v>
      </c>
      <c r="M1873" s="177">
        <f>G1873*(1+L1873/100)</f>
        <v>0</v>
      </c>
      <c r="N1873" s="175">
        <v>3.7000000000000002E-3</v>
      </c>
      <c r="O1873" s="175">
        <f>ROUND(E1873*N1873,2)</f>
        <v>0.02</v>
      </c>
      <c r="P1873" s="175">
        <v>0</v>
      </c>
      <c r="Q1873" s="175">
        <f>ROUND(E1873*P1873,2)</f>
        <v>0</v>
      </c>
      <c r="R1873" s="177" t="s">
        <v>847</v>
      </c>
      <c r="S1873" s="177" t="s">
        <v>281</v>
      </c>
      <c r="T1873" s="178" t="s">
        <v>281</v>
      </c>
      <c r="U1873" s="158">
        <v>0.24</v>
      </c>
      <c r="V1873" s="158">
        <f>ROUND(E1873*U1873,2)</f>
        <v>1.2</v>
      </c>
      <c r="W1873" s="158"/>
      <c r="X1873" s="158" t="s">
        <v>282</v>
      </c>
      <c r="Y1873" s="158" t="s">
        <v>283</v>
      </c>
      <c r="Z1873" s="147"/>
      <c r="AA1873" s="147"/>
      <c r="AB1873" s="147"/>
      <c r="AC1873" s="147"/>
      <c r="AD1873" s="147"/>
      <c r="AE1873" s="147"/>
      <c r="AF1873" s="147"/>
      <c r="AG1873" s="147" t="s">
        <v>284</v>
      </c>
      <c r="AH1873" s="147"/>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2" x14ac:dyDescent="0.2">
      <c r="A1874" s="154"/>
      <c r="B1874" s="155"/>
      <c r="C1874" s="261" t="s">
        <v>2588</v>
      </c>
      <c r="D1874" s="262"/>
      <c r="E1874" s="262"/>
      <c r="F1874" s="262"/>
      <c r="G1874" s="262"/>
      <c r="H1874" s="158"/>
      <c r="I1874" s="158"/>
      <c r="J1874" s="158"/>
      <c r="K1874" s="158"/>
      <c r="L1874" s="158"/>
      <c r="M1874" s="158"/>
      <c r="N1874" s="157"/>
      <c r="O1874" s="157"/>
      <c r="P1874" s="157"/>
      <c r="Q1874" s="157"/>
      <c r="R1874" s="158"/>
      <c r="S1874" s="158"/>
      <c r="T1874" s="158"/>
      <c r="U1874" s="158"/>
      <c r="V1874" s="158"/>
      <c r="W1874" s="158"/>
      <c r="X1874" s="158"/>
      <c r="Y1874" s="158"/>
      <c r="Z1874" s="147"/>
      <c r="AA1874" s="147"/>
      <c r="AB1874" s="147"/>
      <c r="AC1874" s="147"/>
      <c r="AD1874" s="147"/>
      <c r="AE1874" s="147"/>
      <c r="AF1874" s="147"/>
      <c r="AG1874" s="147" t="s">
        <v>618</v>
      </c>
      <c r="AH1874" s="147"/>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2" x14ac:dyDescent="0.2">
      <c r="A1875" s="154"/>
      <c r="B1875" s="155"/>
      <c r="C1875" s="189" t="s">
        <v>2589</v>
      </c>
      <c r="D1875" s="160"/>
      <c r="E1875" s="161"/>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7"/>
      <c r="AA1875" s="147"/>
      <c r="AB1875" s="147"/>
      <c r="AC1875" s="147"/>
      <c r="AD1875" s="147"/>
      <c r="AE1875" s="147"/>
      <c r="AF1875" s="147"/>
      <c r="AG1875" s="147" t="s">
        <v>288</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3" x14ac:dyDescent="0.2">
      <c r="A1876" s="154"/>
      <c r="B1876" s="155"/>
      <c r="C1876" s="189" t="s">
        <v>164</v>
      </c>
      <c r="D1876" s="160"/>
      <c r="E1876" s="161">
        <v>5</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58"/>
      <c r="Z1876" s="147"/>
      <c r="AA1876" s="147"/>
      <c r="AB1876" s="147"/>
      <c r="AC1876" s="147"/>
      <c r="AD1876" s="147"/>
      <c r="AE1876" s="147"/>
      <c r="AF1876" s="147"/>
      <c r="AG1876" s="147" t="s">
        <v>288</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x14ac:dyDescent="0.2">
      <c r="A1877" s="172">
        <v>290</v>
      </c>
      <c r="B1877" s="173" t="s">
        <v>2590</v>
      </c>
      <c r="C1877" s="188" t="s">
        <v>2591</v>
      </c>
      <c r="D1877" s="174" t="s">
        <v>366</v>
      </c>
      <c r="E1877" s="175">
        <v>56.3</v>
      </c>
      <c r="F1877" s="176"/>
      <c r="G1877" s="177">
        <f>ROUND(E1877*F1877,2)</f>
        <v>0</v>
      </c>
      <c r="H1877" s="176"/>
      <c r="I1877" s="177">
        <f>ROUND(E1877*H1877,2)</f>
        <v>0</v>
      </c>
      <c r="J1877" s="176"/>
      <c r="K1877" s="177">
        <f>ROUND(E1877*J1877,2)</f>
        <v>0</v>
      </c>
      <c r="L1877" s="177">
        <v>21</v>
      </c>
      <c r="M1877" s="177">
        <f>G1877*(1+L1877/100)</f>
        <v>0</v>
      </c>
      <c r="N1877" s="175">
        <v>0</v>
      </c>
      <c r="O1877" s="175">
        <f>ROUND(E1877*N1877,2)</f>
        <v>0</v>
      </c>
      <c r="P1877" s="175">
        <v>0</v>
      </c>
      <c r="Q1877" s="175">
        <f>ROUND(E1877*P1877,2)</f>
        <v>0</v>
      </c>
      <c r="R1877" s="177" t="s">
        <v>847</v>
      </c>
      <c r="S1877" s="177" t="s">
        <v>281</v>
      </c>
      <c r="T1877" s="178" t="s">
        <v>281</v>
      </c>
      <c r="U1877" s="158">
        <v>0.32</v>
      </c>
      <c r="V1877" s="158">
        <f>ROUND(E1877*U1877,2)</f>
        <v>18.02</v>
      </c>
      <c r="W1877" s="158"/>
      <c r="X1877" s="158" t="s">
        <v>282</v>
      </c>
      <c r="Y1877" s="158" t="s">
        <v>283</v>
      </c>
      <c r="Z1877" s="147"/>
      <c r="AA1877" s="147"/>
      <c r="AB1877" s="147"/>
      <c r="AC1877" s="147"/>
      <c r="AD1877" s="147"/>
      <c r="AE1877" s="147"/>
      <c r="AF1877" s="147"/>
      <c r="AG1877" s="147" t="s">
        <v>284</v>
      </c>
      <c r="AH1877" s="147"/>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2" x14ac:dyDescent="0.2">
      <c r="A1878" s="154"/>
      <c r="B1878" s="155"/>
      <c r="C1878" s="189" t="s">
        <v>2592</v>
      </c>
      <c r="D1878" s="160"/>
      <c r="E1878" s="161"/>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7"/>
      <c r="AA1878" s="147"/>
      <c r="AB1878" s="147"/>
      <c r="AC1878" s="147"/>
      <c r="AD1878" s="147"/>
      <c r="AE1878" s="147"/>
      <c r="AF1878" s="147"/>
      <c r="AG1878" s="147" t="s">
        <v>288</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3" x14ac:dyDescent="0.2">
      <c r="A1879" s="154"/>
      <c r="B1879" s="155"/>
      <c r="C1879" s="189" t="s">
        <v>2593</v>
      </c>
      <c r="D1879" s="160"/>
      <c r="E1879" s="161"/>
      <c r="F1879" s="158"/>
      <c r="G1879" s="158"/>
      <c r="H1879" s="158"/>
      <c r="I1879" s="158"/>
      <c r="J1879" s="158"/>
      <c r="K1879" s="158"/>
      <c r="L1879" s="158"/>
      <c r="M1879" s="158"/>
      <c r="N1879" s="157"/>
      <c r="O1879" s="157"/>
      <c r="P1879" s="157"/>
      <c r="Q1879" s="157"/>
      <c r="R1879" s="158"/>
      <c r="S1879" s="158"/>
      <c r="T1879" s="158"/>
      <c r="U1879" s="158"/>
      <c r="V1879" s="158"/>
      <c r="W1879" s="158"/>
      <c r="X1879" s="158"/>
      <c r="Y1879" s="158"/>
      <c r="Z1879" s="147"/>
      <c r="AA1879" s="147"/>
      <c r="AB1879" s="147"/>
      <c r="AC1879" s="147"/>
      <c r="AD1879" s="147"/>
      <c r="AE1879" s="147"/>
      <c r="AF1879" s="147"/>
      <c r="AG1879" s="147" t="s">
        <v>288</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3" x14ac:dyDescent="0.2">
      <c r="A1880" s="154"/>
      <c r="B1880" s="155"/>
      <c r="C1880" s="189" t="s">
        <v>2594</v>
      </c>
      <c r="D1880" s="160"/>
      <c r="E1880" s="161">
        <v>56.3</v>
      </c>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7"/>
      <c r="AA1880" s="147"/>
      <c r="AB1880" s="147"/>
      <c r="AC1880" s="147"/>
      <c r="AD1880" s="147"/>
      <c r="AE1880" s="147"/>
      <c r="AF1880" s="147"/>
      <c r="AG1880" s="147" t="s">
        <v>288</v>
      </c>
      <c r="AH1880" s="147">
        <v>5</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ht="22.5" outlineLevel="1" x14ac:dyDescent="0.2">
      <c r="A1881" s="172">
        <v>291</v>
      </c>
      <c r="B1881" s="173" t="s">
        <v>2595</v>
      </c>
      <c r="C1881" s="188" t="s">
        <v>2596</v>
      </c>
      <c r="D1881" s="174" t="s">
        <v>366</v>
      </c>
      <c r="E1881" s="175">
        <v>28.15</v>
      </c>
      <c r="F1881" s="176"/>
      <c r="G1881" s="177">
        <f>ROUND(E1881*F1881,2)</f>
        <v>0</v>
      </c>
      <c r="H1881" s="176"/>
      <c r="I1881" s="177">
        <f>ROUND(E1881*H1881,2)</f>
        <v>0</v>
      </c>
      <c r="J1881" s="176"/>
      <c r="K1881" s="177">
        <f>ROUND(E1881*J1881,2)</f>
        <v>0</v>
      </c>
      <c r="L1881" s="177">
        <v>21</v>
      </c>
      <c r="M1881" s="177">
        <f>G1881*(1+L1881/100)</f>
        <v>0</v>
      </c>
      <c r="N1881" s="175">
        <v>1.1679999999999999E-2</v>
      </c>
      <c r="O1881" s="175">
        <f>ROUND(E1881*N1881,2)</f>
        <v>0.33</v>
      </c>
      <c r="P1881" s="175">
        <v>0</v>
      </c>
      <c r="Q1881" s="175">
        <f>ROUND(E1881*P1881,2)</f>
        <v>0</v>
      </c>
      <c r="R1881" s="177" t="s">
        <v>847</v>
      </c>
      <c r="S1881" s="177" t="s">
        <v>281</v>
      </c>
      <c r="T1881" s="178" t="s">
        <v>281</v>
      </c>
      <c r="U1881" s="158">
        <v>0.33</v>
      </c>
      <c r="V1881" s="158">
        <f>ROUND(E1881*U1881,2)</f>
        <v>9.2899999999999991</v>
      </c>
      <c r="W1881" s="158"/>
      <c r="X1881" s="158" t="s">
        <v>282</v>
      </c>
      <c r="Y1881" s="158" t="s">
        <v>283</v>
      </c>
      <c r="Z1881" s="147"/>
      <c r="AA1881" s="147"/>
      <c r="AB1881" s="147"/>
      <c r="AC1881" s="147"/>
      <c r="AD1881" s="147"/>
      <c r="AE1881" s="147"/>
      <c r="AF1881" s="147"/>
      <c r="AG1881" s="147" t="s">
        <v>284</v>
      </c>
      <c r="AH1881" s="147"/>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2" x14ac:dyDescent="0.2">
      <c r="A1882" s="154"/>
      <c r="B1882" s="155"/>
      <c r="C1882" s="261" t="s">
        <v>2597</v>
      </c>
      <c r="D1882" s="262"/>
      <c r="E1882" s="262"/>
      <c r="F1882" s="262"/>
      <c r="G1882" s="262"/>
      <c r="H1882" s="158"/>
      <c r="I1882" s="158"/>
      <c r="J1882" s="158"/>
      <c r="K1882" s="158"/>
      <c r="L1882" s="158"/>
      <c r="M1882" s="158"/>
      <c r="N1882" s="157"/>
      <c r="O1882" s="157"/>
      <c r="P1882" s="157"/>
      <c r="Q1882" s="157"/>
      <c r="R1882" s="158"/>
      <c r="S1882" s="158"/>
      <c r="T1882" s="158"/>
      <c r="U1882" s="158"/>
      <c r="V1882" s="158"/>
      <c r="W1882" s="158"/>
      <c r="X1882" s="158"/>
      <c r="Y1882" s="158"/>
      <c r="Z1882" s="147"/>
      <c r="AA1882" s="147"/>
      <c r="AB1882" s="147"/>
      <c r="AC1882" s="147"/>
      <c r="AD1882" s="147"/>
      <c r="AE1882" s="147"/>
      <c r="AF1882" s="147"/>
      <c r="AG1882" s="147" t="s">
        <v>618</v>
      </c>
      <c r="AH1882" s="147"/>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79" t="str">
        <f>C1882</f>
        <v>Dodávka a montáž hřebenáče, větracího pásu, hřebenové latě, ukončení hřebenáče včetně spojovacích prostředků.</v>
      </c>
      <c r="BB1882" s="147"/>
      <c r="BC1882" s="147"/>
      <c r="BD1882" s="147"/>
      <c r="BE1882" s="147"/>
      <c r="BF1882" s="147"/>
      <c r="BG1882" s="147"/>
      <c r="BH1882" s="147"/>
    </row>
    <row r="1883" spans="1:60" outlineLevel="2" x14ac:dyDescent="0.2">
      <c r="A1883" s="154"/>
      <c r="B1883" s="155"/>
      <c r="C1883" s="189" t="s">
        <v>2598</v>
      </c>
      <c r="D1883" s="160"/>
      <c r="E1883" s="161"/>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7"/>
      <c r="AA1883" s="147"/>
      <c r="AB1883" s="147"/>
      <c r="AC1883" s="147"/>
      <c r="AD1883" s="147"/>
      <c r="AE1883" s="147"/>
      <c r="AF1883" s="147"/>
      <c r="AG1883" s="147" t="s">
        <v>288</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3" x14ac:dyDescent="0.2">
      <c r="A1884" s="154"/>
      <c r="B1884" s="155"/>
      <c r="C1884" s="189" t="s">
        <v>853</v>
      </c>
      <c r="D1884" s="160"/>
      <c r="E1884" s="161">
        <v>28.15</v>
      </c>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7"/>
      <c r="AA1884" s="147"/>
      <c r="AB1884" s="147"/>
      <c r="AC1884" s="147"/>
      <c r="AD1884" s="147"/>
      <c r="AE1884" s="147"/>
      <c r="AF1884" s="147"/>
      <c r="AG1884" s="147" t="s">
        <v>288</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ht="22.5" outlineLevel="1" x14ac:dyDescent="0.2">
      <c r="A1885" s="172">
        <v>292</v>
      </c>
      <c r="B1885" s="173" t="s">
        <v>2599</v>
      </c>
      <c r="C1885" s="188" t="s">
        <v>2600</v>
      </c>
      <c r="D1885" s="174" t="s">
        <v>366</v>
      </c>
      <c r="E1885" s="175">
        <v>54.55</v>
      </c>
      <c r="F1885" s="176"/>
      <c r="G1885" s="177">
        <f>ROUND(E1885*F1885,2)</f>
        <v>0</v>
      </c>
      <c r="H1885" s="176"/>
      <c r="I1885" s="177">
        <f>ROUND(E1885*H1885,2)</f>
        <v>0</v>
      </c>
      <c r="J1885" s="176"/>
      <c r="K1885" s="177">
        <f>ROUND(E1885*J1885,2)</f>
        <v>0</v>
      </c>
      <c r="L1885" s="177">
        <v>21</v>
      </c>
      <c r="M1885" s="177">
        <f>G1885*(1+L1885/100)</f>
        <v>0</v>
      </c>
      <c r="N1885" s="175">
        <v>3.0000000000000001E-3</v>
      </c>
      <c r="O1885" s="175">
        <f>ROUND(E1885*N1885,2)</f>
        <v>0.16</v>
      </c>
      <c r="P1885" s="175">
        <v>0</v>
      </c>
      <c r="Q1885" s="175">
        <f>ROUND(E1885*P1885,2)</f>
        <v>0</v>
      </c>
      <c r="R1885" s="177" t="s">
        <v>847</v>
      </c>
      <c r="S1885" s="177" t="s">
        <v>281</v>
      </c>
      <c r="T1885" s="178" t="s">
        <v>281</v>
      </c>
      <c r="U1885" s="158">
        <v>0.75900000000000001</v>
      </c>
      <c r="V1885" s="158">
        <f>ROUND(E1885*U1885,2)</f>
        <v>41.4</v>
      </c>
      <c r="W1885" s="158"/>
      <c r="X1885" s="158" t="s">
        <v>282</v>
      </c>
      <c r="Y1885" s="158" t="s">
        <v>283</v>
      </c>
      <c r="Z1885" s="147"/>
      <c r="AA1885" s="147"/>
      <c r="AB1885" s="147"/>
      <c r="AC1885" s="147"/>
      <c r="AD1885" s="147"/>
      <c r="AE1885" s="147"/>
      <c r="AF1885" s="147"/>
      <c r="AG1885" s="147" t="s">
        <v>284</v>
      </c>
      <c r="AH1885" s="147"/>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2" x14ac:dyDescent="0.2">
      <c r="A1886" s="154"/>
      <c r="B1886" s="155"/>
      <c r="C1886" s="189" t="s">
        <v>2601</v>
      </c>
      <c r="D1886" s="160"/>
      <c r="E1886" s="161"/>
      <c r="F1886" s="158"/>
      <c r="G1886" s="158"/>
      <c r="H1886" s="158"/>
      <c r="I1886" s="158"/>
      <c r="J1886" s="158"/>
      <c r="K1886" s="158"/>
      <c r="L1886" s="158"/>
      <c r="M1886" s="158"/>
      <c r="N1886" s="157"/>
      <c r="O1886" s="157"/>
      <c r="P1886" s="157"/>
      <c r="Q1886" s="157"/>
      <c r="R1886" s="158"/>
      <c r="S1886" s="158"/>
      <c r="T1886" s="158"/>
      <c r="U1886" s="158"/>
      <c r="V1886" s="158"/>
      <c r="W1886" s="158"/>
      <c r="X1886" s="158"/>
      <c r="Y1886" s="158"/>
      <c r="Z1886" s="147"/>
      <c r="AA1886" s="147"/>
      <c r="AB1886" s="147"/>
      <c r="AC1886" s="147"/>
      <c r="AD1886" s="147"/>
      <c r="AE1886" s="147"/>
      <c r="AF1886" s="147"/>
      <c r="AG1886" s="147" t="s">
        <v>288</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3" x14ac:dyDescent="0.2">
      <c r="A1887" s="154"/>
      <c r="B1887" s="155"/>
      <c r="C1887" s="189" t="s">
        <v>2602</v>
      </c>
      <c r="D1887" s="160"/>
      <c r="E1887" s="161">
        <v>54.55</v>
      </c>
      <c r="F1887" s="158"/>
      <c r="G1887" s="158"/>
      <c r="H1887" s="158"/>
      <c r="I1887" s="158"/>
      <c r="J1887" s="158"/>
      <c r="K1887" s="158"/>
      <c r="L1887" s="158"/>
      <c r="M1887" s="158"/>
      <c r="N1887" s="157"/>
      <c r="O1887" s="157"/>
      <c r="P1887" s="157"/>
      <c r="Q1887" s="157"/>
      <c r="R1887" s="158"/>
      <c r="S1887" s="158"/>
      <c r="T1887" s="158"/>
      <c r="U1887" s="158"/>
      <c r="V1887" s="158"/>
      <c r="W1887" s="158"/>
      <c r="X1887" s="158"/>
      <c r="Y1887" s="158"/>
      <c r="Z1887" s="147"/>
      <c r="AA1887" s="147"/>
      <c r="AB1887" s="147"/>
      <c r="AC1887" s="147"/>
      <c r="AD1887" s="147"/>
      <c r="AE1887" s="147"/>
      <c r="AF1887" s="147"/>
      <c r="AG1887" s="147" t="s">
        <v>288</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ht="22.5" outlineLevel="1" x14ac:dyDescent="0.2">
      <c r="A1888" s="172">
        <v>293</v>
      </c>
      <c r="B1888" s="173" t="s">
        <v>2603</v>
      </c>
      <c r="C1888" s="188" t="s">
        <v>2604</v>
      </c>
      <c r="D1888" s="174" t="s">
        <v>279</v>
      </c>
      <c r="E1888" s="175">
        <v>269.36</v>
      </c>
      <c r="F1888" s="176"/>
      <c r="G1888" s="177">
        <f>ROUND(E1888*F1888,2)</f>
        <v>0</v>
      </c>
      <c r="H1888" s="176"/>
      <c r="I1888" s="177">
        <f>ROUND(E1888*H1888,2)</f>
        <v>0</v>
      </c>
      <c r="J1888" s="176"/>
      <c r="K1888" s="177">
        <f>ROUND(E1888*J1888,2)</f>
        <v>0</v>
      </c>
      <c r="L1888" s="177">
        <v>21</v>
      </c>
      <c r="M1888" s="177">
        <f>G1888*(1+L1888/100)</f>
        <v>0</v>
      </c>
      <c r="N1888" s="175">
        <v>4.0009999999999997E-2</v>
      </c>
      <c r="O1888" s="175">
        <f>ROUND(E1888*N1888,2)</f>
        <v>10.78</v>
      </c>
      <c r="P1888" s="175">
        <v>0</v>
      </c>
      <c r="Q1888" s="175">
        <f>ROUND(E1888*P1888,2)</f>
        <v>0</v>
      </c>
      <c r="R1888" s="177" t="s">
        <v>847</v>
      </c>
      <c r="S1888" s="177" t="s">
        <v>281</v>
      </c>
      <c r="T1888" s="178" t="s">
        <v>281</v>
      </c>
      <c r="U1888" s="158">
        <v>0.37</v>
      </c>
      <c r="V1888" s="158">
        <f>ROUND(E1888*U1888,2)</f>
        <v>99.66</v>
      </c>
      <c r="W1888" s="158"/>
      <c r="X1888" s="158" t="s">
        <v>282</v>
      </c>
      <c r="Y1888" s="158" t="s">
        <v>283</v>
      </c>
      <c r="Z1888" s="147"/>
      <c r="AA1888" s="147"/>
      <c r="AB1888" s="147"/>
      <c r="AC1888" s="147"/>
      <c r="AD1888" s="147"/>
      <c r="AE1888" s="147"/>
      <c r="AF1888" s="147"/>
      <c r="AG1888" s="147" t="s">
        <v>284</v>
      </c>
      <c r="AH1888" s="147"/>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2" x14ac:dyDescent="0.2">
      <c r="A1889" s="154"/>
      <c r="B1889" s="155"/>
      <c r="C1889" s="261" t="s">
        <v>2605</v>
      </c>
      <c r="D1889" s="262"/>
      <c r="E1889" s="262"/>
      <c r="F1889" s="262"/>
      <c r="G1889" s="262"/>
      <c r="H1889" s="158"/>
      <c r="I1889" s="158"/>
      <c r="J1889" s="158"/>
      <c r="K1889" s="158"/>
      <c r="L1889" s="158"/>
      <c r="M1889" s="158"/>
      <c r="N1889" s="157"/>
      <c r="O1889" s="157"/>
      <c r="P1889" s="157"/>
      <c r="Q1889" s="157"/>
      <c r="R1889" s="158"/>
      <c r="S1889" s="158"/>
      <c r="T1889" s="158"/>
      <c r="U1889" s="158"/>
      <c r="V1889" s="158"/>
      <c r="W1889" s="158"/>
      <c r="X1889" s="158"/>
      <c r="Y1889" s="158"/>
      <c r="Z1889" s="147"/>
      <c r="AA1889" s="147"/>
      <c r="AB1889" s="147"/>
      <c r="AC1889" s="147"/>
      <c r="AD1889" s="147"/>
      <c r="AE1889" s="147"/>
      <c r="AF1889" s="147"/>
      <c r="AG1889" s="147" t="s">
        <v>618</v>
      </c>
      <c r="AH1889" s="147"/>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2" x14ac:dyDescent="0.2">
      <c r="A1890" s="154"/>
      <c r="B1890" s="155"/>
      <c r="C1890" s="189" t="s">
        <v>2606</v>
      </c>
      <c r="D1890" s="160"/>
      <c r="E1890" s="161"/>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7"/>
      <c r="AA1890" s="147"/>
      <c r="AB1890" s="147"/>
      <c r="AC1890" s="147"/>
      <c r="AD1890" s="147"/>
      <c r="AE1890" s="147"/>
      <c r="AF1890" s="147"/>
      <c r="AG1890" s="147" t="s">
        <v>288</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3" x14ac:dyDescent="0.2">
      <c r="A1891" s="154"/>
      <c r="B1891" s="155"/>
      <c r="C1891" s="189" t="s">
        <v>2397</v>
      </c>
      <c r="D1891" s="160"/>
      <c r="E1891" s="161">
        <v>269.36</v>
      </c>
      <c r="F1891" s="158"/>
      <c r="G1891" s="158"/>
      <c r="H1891" s="158"/>
      <c r="I1891" s="158"/>
      <c r="J1891" s="158"/>
      <c r="K1891" s="158"/>
      <c r="L1891" s="158"/>
      <c r="M1891" s="158"/>
      <c r="N1891" s="157"/>
      <c r="O1891" s="157"/>
      <c r="P1891" s="157"/>
      <c r="Q1891" s="157"/>
      <c r="R1891" s="158"/>
      <c r="S1891" s="158"/>
      <c r="T1891" s="158"/>
      <c r="U1891" s="158"/>
      <c r="V1891" s="158"/>
      <c r="W1891" s="158"/>
      <c r="X1891" s="158"/>
      <c r="Y1891" s="158"/>
      <c r="Z1891" s="147"/>
      <c r="AA1891" s="147"/>
      <c r="AB1891" s="147"/>
      <c r="AC1891" s="147"/>
      <c r="AD1891" s="147"/>
      <c r="AE1891" s="147"/>
      <c r="AF1891" s="147"/>
      <c r="AG1891" s="147" t="s">
        <v>288</v>
      </c>
      <c r="AH1891" s="147">
        <v>5</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
      <c r="A1892" s="172">
        <v>294</v>
      </c>
      <c r="B1892" s="173" t="s">
        <v>2607</v>
      </c>
      <c r="C1892" s="188" t="s">
        <v>2608</v>
      </c>
      <c r="D1892" s="174" t="s">
        <v>279</v>
      </c>
      <c r="E1892" s="175">
        <v>269.36</v>
      </c>
      <c r="F1892" s="176"/>
      <c r="G1892" s="177">
        <f>ROUND(E1892*F1892,2)</f>
        <v>0</v>
      </c>
      <c r="H1892" s="176"/>
      <c r="I1892" s="177">
        <f>ROUND(E1892*H1892,2)</f>
        <v>0</v>
      </c>
      <c r="J1892" s="176"/>
      <c r="K1892" s="177">
        <f>ROUND(E1892*J1892,2)</f>
        <v>0</v>
      </c>
      <c r="L1892" s="177">
        <v>21</v>
      </c>
      <c r="M1892" s="177">
        <f>G1892*(1+L1892/100)</f>
        <v>0</v>
      </c>
      <c r="N1892" s="175">
        <v>1.0000000000000001E-5</v>
      </c>
      <c r="O1892" s="175">
        <f>ROUND(E1892*N1892,2)</f>
        <v>0</v>
      </c>
      <c r="P1892" s="175">
        <v>0</v>
      </c>
      <c r="Q1892" s="175">
        <f>ROUND(E1892*P1892,2)</f>
        <v>0</v>
      </c>
      <c r="R1892" s="177" t="s">
        <v>847</v>
      </c>
      <c r="S1892" s="177" t="s">
        <v>281</v>
      </c>
      <c r="T1892" s="178" t="s">
        <v>281</v>
      </c>
      <c r="U1892" s="158">
        <v>0.1</v>
      </c>
      <c r="V1892" s="158">
        <f>ROUND(E1892*U1892,2)</f>
        <v>26.94</v>
      </c>
      <c r="W1892" s="158"/>
      <c r="X1892" s="158" t="s">
        <v>282</v>
      </c>
      <c r="Y1892" s="158" t="s">
        <v>283</v>
      </c>
      <c r="Z1892" s="147"/>
      <c r="AA1892" s="147"/>
      <c r="AB1892" s="147"/>
      <c r="AC1892" s="147"/>
      <c r="AD1892" s="147"/>
      <c r="AE1892" s="147"/>
      <c r="AF1892" s="147"/>
      <c r="AG1892" s="147" t="s">
        <v>284</v>
      </c>
      <c r="AH1892" s="147"/>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2" x14ac:dyDescent="0.2">
      <c r="A1893" s="154"/>
      <c r="B1893" s="155"/>
      <c r="C1893" s="261" t="s">
        <v>2609</v>
      </c>
      <c r="D1893" s="262"/>
      <c r="E1893" s="262"/>
      <c r="F1893" s="262"/>
      <c r="G1893" s="262"/>
      <c r="H1893" s="158"/>
      <c r="I1893" s="158"/>
      <c r="J1893" s="158"/>
      <c r="K1893" s="158"/>
      <c r="L1893" s="158"/>
      <c r="M1893" s="158"/>
      <c r="N1893" s="157"/>
      <c r="O1893" s="157"/>
      <c r="P1893" s="157"/>
      <c r="Q1893" s="157"/>
      <c r="R1893" s="158"/>
      <c r="S1893" s="158"/>
      <c r="T1893" s="158"/>
      <c r="U1893" s="158"/>
      <c r="V1893" s="158"/>
      <c r="W1893" s="158"/>
      <c r="X1893" s="158"/>
      <c r="Y1893" s="158"/>
      <c r="Z1893" s="147"/>
      <c r="AA1893" s="147"/>
      <c r="AB1893" s="147"/>
      <c r="AC1893" s="147"/>
      <c r="AD1893" s="147"/>
      <c r="AE1893" s="147"/>
      <c r="AF1893" s="147"/>
      <c r="AG1893" s="147" t="s">
        <v>618</v>
      </c>
      <c r="AH1893" s="147"/>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2" x14ac:dyDescent="0.2">
      <c r="A1894" s="154"/>
      <c r="B1894" s="155"/>
      <c r="C1894" s="189" t="s">
        <v>2610</v>
      </c>
      <c r="D1894" s="160"/>
      <c r="E1894" s="161"/>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7"/>
      <c r="AA1894" s="147"/>
      <c r="AB1894" s="147"/>
      <c r="AC1894" s="147"/>
      <c r="AD1894" s="147"/>
      <c r="AE1894" s="147"/>
      <c r="AF1894" s="147"/>
      <c r="AG1894" s="147" t="s">
        <v>288</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3" x14ac:dyDescent="0.2">
      <c r="A1895" s="154"/>
      <c r="B1895" s="155"/>
      <c r="C1895" s="189" t="s">
        <v>2611</v>
      </c>
      <c r="D1895" s="160"/>
      <c r="E1895" s="161">
        <v>269.36</v>
      </c>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7"/>
      <c r="AA1895" s="147"/>
      <c r="AB1895" s="147"/>
      <c r="AC1895" s="147"/>
      <c r="AD1895" s="147"/>
      <c r="AE1895" s="147"/>
      <c r="AF1895" s="147"/>
      <c r="AG1895" s="147" t="s">
        <v>288</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x14ac:dyDescent="0.2">
      <c r="A1896" s="172">
        <v>295</v>
      </c>
      <c r="B1896" s="173" t="s">
        <v>2612</v>
      </c>
      <c r="C1896" s="188" t="s">
        <v>2613</v>
      </c>
      <c r="D1896" s="174" t="s">
        <v>279</v>
      </c>
      <c r="E1896" s="175">
        <v>8.9774999999999991</v>
      </c>
      <c r="F1896" s="176"/>
      <c r="G1896" s="177">
        <f>ROUND(E1896*F1896,2)</f>
        <v>0</v>
      </c>
      <c r="H1896" s="176"/>
      <c r="I1896" s="177">
        <f>ROUND(E1896*H1896,2)</f>
        <v>0</v>
      </c>
      <c r="J1896" s="176"/>
      <c r="K1896" s="177">
        <f>ROUND(E1896*J1896,2)</f>
        <v>0</v>
      </c>
      <c r="L1896" s="177">
        <v>21</v>
      </c>
      <c r="M1896" s="177">
        <f>G1896*(1+L1896/100)</f>
        <v>0</v>
      </c>
      <c r="N1896" s="175">
        <v>1.0000000000000001E-5</v>
      </c>
      <c r="O1896" s="175">
        <f>ROUND(E1896*N1896,2)</f>
        <v>0</v>
      </c>
      <c r="P1896" s="175">
        <v>0</v>
      </c>
      <c r="Q1896" s="175">
        <f>ROUND(E1896*P1896,2)</f>
        <v>0</v>
      </c>
      <c r="R1896" s="177" t="s">
        <v>847</v>
      </c>
      <c r="S1896" s="177" t="s">
        <v>281</v>
      </c>
      <c r="T1896" s="178" t="s">
        <v>281</v>
      </c>
      <c r="U1896" s="158">
        <v>0.09</v>
      </c>
      <c r="V1896" s="158">
        <f>ROUND(E1896*U1896,2)</f>
        <v>0.81</v>
      </c>
      <c r="W1896" s="158"/>
      <c r="X1896" s="158" t="s">
        <v>282</v>
      </c>
      <c r="Y1896" s="158" t="s">
        <v>283</v>
      </c>
      <c r="Z1896" s="147"/>
      <c r="AA1896" s="147"/>
      <c r="AB1896" s="147"/>
      <c r="AC1896" s="147"/>
      <c r="AD1896" s="147"/>
      <c r="AE1896" s="147"/>
      <c r="AF1896" s="147"/>
      <c r="AG1896" s="147" t="s">
        <v>284</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2" x14ac:dyDescent="0.2">
      <c r="A1897" s="154"/>
      <c r="B1897" s="155"/>
      <c r="C1897" s="261" t="s">
        <v>2609</v>
      </c>
      <c r="D1897" s="262"/>
      <c r="E1897" s="262"/>
      <c r="F1897" s="262"/>
      <c r="G1897" s="262"/>
      <c r="H1897" s="158"/>
      <c r="I1897" s="158"/>
      <c r="J1897" s="158"/>
      <c r="K1897" s="158"/>
      <c r="L1897" s="158"/>
      <c r="M1897" s="158"/>
      <c r="N1897" s="157"/>
      <c r="O1897" s="157"/>
      <c r="P1897" s="157"/>
      <c r="Q1897" s="157"/>
      <c r="R1897" s="158"/>
      <c r="S1897" s="158"/>
      <c r="T1897" s="158"/>
      <c r="U1897" s="158"/>
      <c r="V1897" s="158"/>
      <c r="W1897" s="158"/>
      <c r="X1897" s="158"/>
      <c r="Y1897" s="158"/>
      <c r="Z1897" s="147"/>
      <c r="AA1897" s="147"/>
      <c r="AB1897" s="147"/>
      <c r="AC1897" s="147"/>
      <c r="AD1897" s="147"/>
      <c r="AE1897" s="147"/>
      <c r="AF1897" s="147"/>
      <c r="AG1897" s="147" t="s">
        <v>618</v>
      </c>
      <c r="AH1897" s="147"/>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2" x14ac:dyDescent="0.2">
      <c r="A1898" s="154"/>
      <c r="B1898" s="155"/>
      <c r="C1898" s="189" t="s">
        <v>2614</v>
      </c>
      <c r="D1898" s="160"/>
      <c r="E1898" s="161"/>
      <c r="F1898" s="158"/>
      <c r="G1898" s="158"/>
      <c r="H1898" s="158"/>
      <c r="I1898" s="158"/>
      <c r="J1898" s="158"/>
      <c r="K1898" s="158"/>
      <c r="L1898" s="158"/>
      <c r="M1898" s="158"/>
      <c r="N1898" s="157"/>
      <c r="O1898" s="157"/>
      <c r="P1898" s="157"/>
      <c r="Q1898" s="157"/>
      <c r="R1898" s="158"/>
      <c r="S1898" s="158"/>
      <c r="T1898" s="158"/>
      <c r="U1898" s="158"/>
      <c r="V1898" s="158"/>
      <c r="W1898" s="158"/>
      <c r="X1898" s="158"/>
      <c r="Y1898" s="158"/>
      <c r="Z1898" s="147"/>
      <c r="AA1898" s="147"/>
      <c r="AB1898" s="147"/>
      <c r="AC1898" s="147"/>
      <c r="AD1898" s="147"/>
      <c r="AE1898" s="147"/>
      <c r="AF1898" s="147"/>
      <c r="AG1898" s="147" t="s">
        <v>288</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3" x14ac:dyDescent="0.2">
      <c r="A1899" s="154"/>
      <c r="B1899" s="155"/>
      <c r="C1899" s="189" t="s">
        <v>2182</v>
      </c>
      <c r="D1899" s="160"/>
      <c r="E1899" s="161"/>
      <c r="F1899" s="158"/>
      <c r="G1899" s="158"/>
      <c r="H1899" s="158"/>
      <c r="I1899" s="158"/>
      <c r="J1899" s="158"/>
      <c r="K1899" s="158"/>
      <c r="L1899" s="158"/>
      <c r="M1899" s="158"/>
      <c r="N1899" s="157"/>
      <c r="O1899" s="157"/>
      <c r="P1899" s="157"/>
      <c r="Q1899" s="157"/>
      <c r="R1899" s="158"/>
      <c r="S1899" s="158"/>
      <c r="T1899" s="158"/>
      <c r="U1899" s="158"/>
      <c r="V1899" s="158"/>
      <c r="W1899" s="158"/>
      <c r="X1899" s="158"/>
      <c r="Y1899" s="158"/>
      <c r="Z1899" s="147"/>
      <c r="AA1899" s="147"/>
      <c r="AB1899" s="147"/>
      <c r="AC1899" s="147"/>
      <c r="AD1899" s="147"/>
      <c r="AE1899" s="147"/>
      <c r="AF1899" s="147"/>
      <c r="AG1899" s="147" t="s">
        <v>288</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3" x14ac:dyDescent="0.2">
      <c r="A1900" s="154"/>
      <c r="B1900" s="155"/>
      <c r="C1900" s="189" t="s">
        <v>2178</v>
      </c>
      <c r="D1900" s="160"/>
      <c r="E1900" s="161">
        <v>8.9774999999999991</v>
      </c>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7"/>
      <c r="AA1900" s="147"/>
      <c r="AB1900" s="147"/>
      <c r="AC1900" s="147"/>
      <c r="AD1900" s="147"/>
      <c r="AE1900" s="147"/>
      <c r="AF1900" s="147"/>
      <c r="AG1900" s="147" t="s">
        <v>288</v>
      </c>
      <c r="AH1900" s="147">
        <v>5</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
      <c r="A1901" s="172">
        <v>296</v>
      </c>
      <c r="B1901" s="173" t="s">
        <v>2615</v>
      </c>
      <c r="C1901" s="188" t="s">
        <v>2616</v>
      </c>
      <c r="D1901" s="174" t="s">
        <v>366</v>
      </c>
      <c r="E1901" s="175">
        <v>3</v>
      </c>
      <c r="F1901" s="176"/>
      <c r="G1901" s="177">
        <f>ROUND(E1901*F1901,2)</f>
        <v>0</v>
      </c>
      <c r="H1901" s="176"/>
      <c r="I1901" s="177">
        <f>ROUND(E1901*H1901,2)</f>
        <v>0</v>
      </c>
      <c r="J1901" s="176"/>
      <c r="K1901" s="177">
        <f>ROUND(E1901*J1901,2)</f>
        <v>0</v>
      </c>
      <c r="L1901" s="177">
        <v>21</v>
      </c>
      <c r="M1901" s="177">
        <f>G1901*(1+L1901/100)</f>
        <v>0</v>
      </c>
      <c r="N1901" s="175">
        <v>0</v>
      </c>
      <c r="O1901" s="175">
        <f>ROUND(E1901*N1901,2)</f>
        <v>0</v>
      </c>
      <c r="P1901" s="175">
        <v>0</v>
      </c>
      <c r="Q1901" s="175">
        <f>ROUND(E1901*P1901,2)</f>
        <v>0</v>
      </c>
      <c r="R1901" s="177" t="s">
        <v>887</v>
      </c>
      <c r="S1901" s="177" t="s">
        <v>281</v>
      </c>
      <c r="T1901" s="178" t="s">
        <v>281</v>
      </c>
      <c r="U1901" s="158">
        <v>2.75</v>
      </c>
      <c r="V1901" s="158">
        <f>ROUND(E1901*U1901,2)</f>
        <v>8.25</v>
      </c>
      <c r="W1901" s="158"/>
      <c r="X1901" s="158" t="s">
        <v>282</v>
      </c>
      <c r="Y1901" s="158" t="s">
        <v>283</v>
      </c>
      <c r="Z1901" s="147"/>
      <c r="AA1901" s="147"/>
      <c r="AB1901" s="147"/>
      <c r="AC1901" s="147"/>
      <c r="AD1901" s="147"/>
      <c r="AE1901" s="147"/>
      <c r="AF1901" s="147"/>
      <c r="AG1901" s="147" t="s">
        <v>284</v>
      </c>
      <c r="AH1901" s="147"/>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2" x14ac:dyDescent="0.2">
      <c r="A1902" s="154"/>
      <c r="B1902" s="155"/>
      <c r="C1902" s="261" t="s">
        <v>2617</v>
      </c>
      <c r="D1902" s="262"/>
      <c r="E1902" s="262"/>
      <c r="F1902" s="262"/>
      <c r="G1902" s="262"/>
      <c r="H1902" s="158"/>
      <c r="I1902" s="158"/>
      <c r="J1902" s="158"/>
      <c r="K1902" s="158"/>
      <c r="L1902" s="158"/>
      <c r="M1902" s="158"/>
      <c r="N1902" s="157"/>
      <c r="O1902" s="157"/>
      <c r="P1902" s="157"/>
      <c r="Q1902" s="157"/>
      <c r="R1902" s="158"/>
      <c r="S1902" s="158"/>
      <c r="T1902" s="158"/>
      <c r="U1902" s="158"/>
      <c r="V1902" s="158"/>
      <c r="W1902" s="158"/>
      <c r="X1902" s="158"/>
      <c r="Y1902" s="158"/>
      <c r="Z1902" s="147"/>
      <c r="AA1902" s="147"/>
      <c r="AB1902" s="147"/>
      <c r="AC1902" s="147"/>
      <c r="AD1902" s="147"/>
      <c r="AE1902" s="147"/>
      <c r="AF1902" s="147"/>
      <c r="AG1902" s="147" t="s">
        <v>618</v>
      </c>
      <c r="AH1902" s="147"/>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2" x14ac:dyDescent="0.2">
      <c r="A1903" s="154"/>
      <c r="B1903" s="155"/>
      <c r="C1903" s="189" t="s">
        <v>2618</v>
      </c>
      <c r="D1903" s="160"/>
      <c r="E1903" s="161"/>
      <c r="F1903" s="158"/>
      <c r="G1903" s="158"/>
      <c r="H1903" s="158"/>
      <c r="I1903" s="158"/>
      <c r="J1903" s="158"/>
      <c r="K1903" s="158"/>
      <c r="L1903" s="158"/>
      <c r="M1903" s="158"/>
      <c r="N1903" s="157"/>
      <c r="O1903" s="157"/>
      <c r="P1903" s="157"/>
      <c r="Q1903" s="157"/>
      <c r="R1903" s="158"/>
      <c r="S1903" s="158"/>
      <c r="T1903" s="158"/>
      <c r="U1903" s="158"/>
      <c r="V1903" s="158"/>
      <c r="W1903" s="158"/>
      <c r="X1903" s="158"/>
      <c r="Y1903" s="158"/>
      <c r="Z1903" s="147"/>
      <c r="AA1903" s="147"/>
      <c r="AB1903" s="147"/>
      <c r="AC1903" s="147"/>
      <c r="AD1903" s="147"/>
      <c r="AE1903" s="147"/>
      <c r="AF1903" s="147"/>
      <c r="AG1903" s="147" t="s">
        <v>288</v>
      </c>
      <c r="AH1903" s="147">
        <v>0</v>
      </c>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3" x14ac:dyDescent="0.2">
      <c r="A1904" s="154"/>
      <c r="B1904" s="155"/>
      <c r="C1904" s="189" t="s">
        <v>153</v>
      </c>
      <c r="D1904" s="160"/>
      <c r="E1904" s="161">
        <v>3</v>
      </c>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7"/>
      <c r="AA1904" s="147"/>
      <c r="AB1904" s="147"/>
      <c r="AC1904" s="147"/>
      <c r="AD1904" s="147"/>
      <c r="AE1904" s="147"/>
      <c r="AF1904" s="147"/>
      <c r="AG1904" s="147" t="s">
        <v>288</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ht="22.5" outlineLevel="1" x14ac:dyDescent="0.2">
      <c r="A1905" s="172">
        <v>297</v>
      </c>
      <c r="B1905" s="173" t="s">
        <v>2619</v>
      </c>
      <c r="C1905" s="188" t="s">
        <v>2620</v>
      </c>
      <c r="D1905" s="174" t="s">
        <v>2621</v>
      </c>
      <c r="E1905" s="175">
        <v>0.26935999999999999</v>
      </c>
      <c r="F1905" s="176"/>
      <c r="G1905" s="177">
        <f>ROUND(E1905*F1905,2)</f>
        <v>0</v>
      </c>
      <c r="H1905" s="176"/>
      <c r="I1905" s="177">
        <f>ROUND(E1905*H1905,2)</f>
        <v>0</v>
      </c>
      <c r="J1905" s="176"/>
      <c r="K1905" s="177">
        <f>ROUND(E1905*J1905,2)</f>
        <v>0</v>
      </c>
      <c r="L1905" s="177">
        <v>21</v>
      </c>
      <c r="M1905" s="177">
        <f>G1905*(1+L1905/100)</f>
        <v>0</v>
      </c>
      <c r="N1905" s="175">
        <v>1.2800000000000001E-3</v>
      </c>
      <c r="O1905" s="175">
        <f>ROUND(E1905*N1905,2)</f>
        <v>0</v>
      </c>
      <c r="P1905" s="175">
        <v>0</v>
      </c>
      <c r="Q1905" s="175">
        <f>ROUND(E1905*P1905,2)</f>
        <v>0</v>
      </c>
      <c r="R1905" s="177" t="s">
        <v>1203</v>
      </c>
      <c r="S1905" s="177" t="s">
        <v>281</v>
      </c>
      <c r="T1905" s="178" t="s">
        <v>281</v>
      </c>
      <c r="U1905" s="158">
        <v>0</v>
      </c>
      <c r="V1905" s="158">
        <f>ROUND(E1905*U1905,2)</f>
        <v>0</v>
      </c>
      <c r="W1905" s="158"/>
      <c r="X1905" s="158" t="s">
        <v>1204</v>
      </c>
      <c r="Y1905" s="158" t="s">
        <v>283</v>
      </c>
      <c r="Z1905" s="147"/>
      <c r="AA1905" s="147"/>
      <c r="AB1905" s="147"/>
      <c r="AC1905" s="147"/>
      <c r="AD1905" s="147"/>
      <c r="AE1905" s="147"/>
      <c r="AF1905" s="147"/>
      <c r="AG1905" s="147" t="s">
        <v>1205</v>
      </c>
      <c r="AH1905" s="147"/>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2" x14ac:dyDescent="0.2">
      <c r="A1906" s="154"/>
      <c r="B1906" s="155"/>
      <c r="C1906" s="189" t="s">
        <v>2622</v>
      </c>
      <c r="D1906" s="160"/>
      <c r="E1906" s="161"/>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7"/>
      <c r="AA1906" s="147"/>
      <c r="AB1906" s="147"/>
      <c r="AC1906" s="147"/>
      <c r="AD1906" s="147"/>
      <c r="AE1906" s="147"/>
      <c r="AF1906" s="147"/>
      <c r="AG1906" s="147" t="s">
        <v>288</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3" x14ac:dyDescent="0.2">
      <c r="A1907" s="154"/>
      <c r="B1907" s="155"/>
      <c r="C1907" s="189" t="s">
        <v>2623</v>
      </c>
      <c r="D1907" s="160"/>
      <c r="E1907" s="161">
        <v>0.26935999999999999</v>
      </c>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7"/>
      <c r="AA1907" s="147"/>
      <c r="AB1907" s="147"/>
      <c r="AC1907" s="147"/>
      <c r="AD1907" s="147"/>
      <c r="AE1907" s="147"/>
      <c r="AF1907" s="147"/>
      <c r="AG1907" s="147" t="s">
        <v>288</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1" x14ac:dyDescent="0.2">
      <c r="A1908" s="172">
        <v>298</v>
      </c>
      <c r="B1908" s="173" t="s">
        <v>2624</v>
      </c>
      <c r="C1908" s="188" t="s">
        <v>2625</v>
      </c>
      <c r="D1908" s="174" t="s">
        <v>418</v>
      </c>
      <c r="E1908" s="175">
        <v>1</v>
      </c>
      <c r="F1908" s="176"/>
      <c r="G1908" s="177">
        <f>ROUND(E1908*F1908,2)</f>
        <v>0</v>
      </c>
      <c r="H1908" s="176"/>
      <c r="I1908" s="177">
        <f>ROUND(E1908*H1908,2)</f>
        <v>0</v>
      </c>
      <c r="J1908" s="176"/>
      <c r="K1908" s="177">
        <f>ROUND(E1908*J1908,2)</f>
        <v>0</v>
      </c>
      <c r="L1908" s="177">
        <v>21</v>
      </c>
      <c r="M1908" s="177">
        <f>G1908*(1+L1908/100)</f>
        <v>0</v>
      </c>
      <c r="N1908" s="175">
        <v>1.7999999999999999E-2</v>
      </c>
      <c r="O1908" s="175">
        <f>ROUND(E1908*N1908,2)</f>
        <v>0.02</v>
      </c>
      <c r="P1908" s="175">
        <v>0</v>
      </c>
      <c r="Q1908" s="175">
        <f>ROUND(E1908*P1908,2)</f>
        <v>0</v>
      </c>
      <c r="R1908" s="177" t="s">
        <v>1203</v>
      </c>
      <c r="S1908" s="177" t="s">
        <v>281</v>
      </c>
      <c r="T1908" s="178" t="s">
        <v>281</v>
      </c>
      <c r="U1908" s="158">
        <v>0</v>
      </c>
      <c r="V1908" s="158">
        <f>ROUND(E1908*U1908,2)</f>
        <v>0</v>
      </c>
      <c r="W1908" s="158"/>
      <c r="X1908" s="158" t="s">
        <v>1204</v>
      </c>
      <c r="Y1908" s="158" t="s">
        <v>283</v>
      </c>
      <c r="Z1908" s="147"/>
      <c r="AA1908" s="147"/>
      <c r="AB1908" s="147"/>
      <c r="AC1908" s="147"/>
      <c r="AD1908" s="147"/>
      <c r="AE1908" s="147"/>
      <c r="AF1908" s="147"/>
      <c r="AG1908" s="147" t="s">
        <v>1205</v>
      </c>
      <c r="AH1908" s="147"/>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2" x14ac:dyDescent="0.2">
      <c r="A1909" s="154"/>
      <c r="B1909" s="155"/>
      <c r="C1909" s="189" t="s">
        <v>2626</v>
      </c>
      <c r="D1909" s="160"/>
      <c r="E1909" s="161"/>
      <c r="F1909" s="158"/>
      <c r="G1909" s="158"/>
      <c r="H1909" s="158"/>
      <c r="I1909" s="158"/>
      <c r="J1909" s="158"/>
      <c r="K1909" s="158"/>
      <c r="L1909" s="158"/>
      <c r="M1909" s="158"/>
      <c r="N1909" s="157"/>
      <c r="O1909" s="157"/>
      <c r="P1909" s="157"/>
      <c r="Q1909" s="157"/>
      <c r="R1909" s="158"/>
      <c r="S1909" s="158"/>
      <c r="T1909" s="158"/>
      <c r="U1909" s="158"/>
      <c r="V1909" s="158"/>
      <c r="W1909" s="158"/>
      <c r="X1909" s="158"/>
      <c r="Y1909" s="158"/>
      <c r="Z1909" s="147"/>
      <c r="AA1909" s="147"/>
      <c r="AB1909" s="147"/>
      <c r="AC1909" s="147"/>
      <c r="AD1909" s="147"/>
      <c r="AE1909" s="147"/>
      <c r="AF1909" s="147"/>
      <c r="AG1909" s="147" t="s">
        <v>288</v>
      </c>
      <c r="AH1909" s="147">
        <v>0</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3" x14ac:dyDescent="0.2">
      <c r="A1910" s="154"/>
      <c r="B1910" s="155"/>
      <c r="C1910" s="189" t="s">
        <v>147</v>
      </c>
      <c r="D1910" s="160"/>
      <c r="E1910" s="161">
        <v>1</v>
      </c>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7"/>
      <c r="AA1910" s="147"/>
      <c r="AB1910" s="147"/>
      <c r="AC1910" s="147"/>
      <c r="AD1910" s="147"/>
      <c r="AE1910" s="147"/>
      <c r="AF1910" s="147"/>
      <c r="AG1910" s="147" t="s">
        <v>288</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ht="22.5" outlineLevel="1" x14ac:dyDescent="0.2">
      <c r="A1911" s="172">
        <v>299</v>
      </c>
      <c r="B1911" s="173" t="s">
        <v>2627</v>
      </c>
      <c r="C1911" s="188" t="s">
        <v>2628</v>
      </c>
      <c r="D1911" s="174" t="s">
        <v>418</v>
      </c>
      <c r="E1911" s="175">
        <v>28.282800000000002</v>
      </c>
      <c r="F1911" s="176"/>
      <c r="G1911" s="177">
        <f>ROUND(E1911*F1911,2)</f>
        <v>0</v>
      </c>
      <c r="H1911" s="176"/>
      <c r="I1911" s="177">
        <f>ROUND(E1911*H1911,2)</f>
        <v>0</v>
      </c>
      <c r="J1911" s="176"/>
      <c r="K1911" s="177">
        <f>ROUND(E1911*J1911,2)</f>
        <v>0</v>
      </c>
      <c r="L1911" s="177">
        <v>21</v>
      </c>
      <c r="M1911" s="177">
        <f>G1911*(1+L1911/100)</f>
        <v>0</v>
      </c>
      <c r="N1911" s="175">
        <v>4.1999999999999997E-3</v>
      </c>
      <c r="O1911" s="175">
        <f>ROUND(E1911*N1911,2)</f>
        <v>0.12</v>
      </c>
      <c r="P1911" s="175">
        <v>0</v>
      </c>
      <c r="Q1911" s="175">
        <f>ROUND(E1911*P1911,2)</f>
        <v>0</v>
      </c>
      <c r="R1911" s="177" t="s">
        <v>1203</v>
      </c>
      <c r="S1911" s="177" t="s">
        <v>281</v>
      </c>
      <c r="T1911" s="178" t="s">
        <v>281</v>
      </c>
      <c r="U1911" s="158">
        <v>0</v>
      </c>
      <c r="V1911" s="158">
        <f>ROUND(E1911*U1911,2)</f>
        <v>0</v>
      </c>
      <c r="W1911" s="158"/>
      <c r="X1911" s="158" t="s">
        <v>1204</v>
      </c>
      <c r="Y1911" s="158" t="s">
        <v>283</v>
      </c>
      <c r="Z1911" s="147"/>
      <c r="AA1911" s="147"/>
      <c r="AB1911" s="147"/>
      <c r="AC1911" s="147"/>
      <c r="AD1911" s="147"/>
      <c r="AE1911" s="147"/>
      <c r="AF1911" s="147"/>
      <c r="AG1911" s="147" t="s">
        <v>1205</v>
      </c>
      <c r="AH1911" s="147"/>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2" x14ac:dyDescent="0.2">
      <c r="A1912" s="154"/>
      <c r="B1912" s="155"/>
      <c r="C1912" s="189" t="s">
        <v>2629</v>
      </c>
      <c r="D1912" s="160"/>
      <c r="E1912" s="161"/>
      <c r="F1912" s="158"/>
      <c r="G1912" s="158"/>
      <c r="H1912" s="158"/>
      <c r="I1912" s="158"/>
      <c r="J1912" s="158"/>
      <c r="K1912" s="158"/>
      <c r="L1912" s="158"/>
      <c r="M1912" s="158"/>
      <c r="N1912" s="157"/>
      <c r="O1912" s="157"/>
      <c r="P1912" s="157"/>
      <c r="Q1912" s="157"/>
      <c r="R1912" s="158"/>
      <c r="S1912" s="158"/>
      <c r="T1912" s="158"/>
      <c r="U1912" s="158"/>
      <c r="V1912" s="158"/>
      <c r="W1912" s="158"/>
      <c r="X1912" s="158"/>
      <c r="Y1912" s="158"/>
      <c r="Z1912" s="147"/>
      <c r="AA1912" s="147"/>
      <c r="AB1912" s="147"/>
      <c r="AC1912" s="147"/>
      <c r="AD1912" s="147"/>
      <c r="AE1912" s="147"/>
      <c r="AF1912" s="147"/>
      <c r="AG1912" s="147" t="s">
        <v>288</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3" x14ac:dyDescent="0.2">
      <c r="A1913" s="154"/>
      <c r="B1913" s="155"/>
      <c r="C1913" s="189" t="s">
        <v>2630</v>
      </c>
      <c r="D1913" s="160"/>
      <c r="E1913" s="161">
        <v>26.936</v>
      </c>
      <c r="F1913" s="158"/>
      <c r="G1913" s="158"/>
      <c r="H1913" s="158"/>
      <c r="I1913" s="158"/>
      <c r="J1913" s="158"/>
      <c r="K1913" s="158"/>
      <c r="L1913" s="158"/>
      <c r="M1913" s="158"/>
      <c r="N1913" s="157"/>
      <c r="O1913" s="157"/>
      <c r="P1913" s="157"/>
      <c r="Q1913" s="157"/>
      <c r="R1913" s="158"/>
      <c r="S1913" s="158"/>
      <c r="T1913" s="158"/>
      <c r="U1913" s="158"/>
      <c r="V1913" s="158"/>
      <c r="W1913" s="158"/>
      <c r="X1913" s="158"/>
      <c r="Y1913" s="158"/>
      <c r="Z1913" s="147"/>
      <c r="AA1913" s="147"/>
      <c r="AB1913" s="147"/>
      <c r="AC1913" s="147"/>
      <c r="AD1913" s="147"/>
      <c r="AE1913" s="147"/>
      <c r="AF1913" s="147"/>
      <c r="AG1913" s="147" t="s">
        <v>288</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3" x14ac:dyDescent="0.2">
      <c r="A1914" s="154"/>
      <c r="B1914" s="155"/>
      <c r="C1914" s="198" t="s">
        <v>1208</v>
      </c>
      <c r="D1914" s="195"/>
      <c r="E1914" s="196">
        <v>1.3468</v>
      </c>
      <c r="F1914" s="158"/>
      <c r="G1914" s="158"/>
      <c r="H1914" s="158"/>
      <c r="I1914" s="158"/>
      <c r="J1914" s="158"/>
      <c r="K1914" s="158"/>
      <c r="L1914" s="158"/>
      <c r="M1914" s="158"/>
      <c r="N1914" s="157"/>
      <c r="O1914" s="157"/>
      <c r="P1914" s="157"/>
      <c r="Q1914" s="157"/>
      <c r="R1914" s="158"/>
      <c r="S1914" s="158"/>
      <c r="T1914" s="158"/>
      <c r="U1914" s="158"/>
      <c r="V1914" s="158"/>
      <c r="W1914" s="158"/>
      <c r="X1914" s="158"/>
      <c r="Y1914" s="158"/>
      <c r="Z1914" s="147"/>
      <c r="AA1914" s="147"/>
      <c r="AB1914" s="147"/>
      <c r="AC1914" s="147"/>
      <c r="AD1914" s="147"/>
      <c r="AE1914" s="147"/>
      <c r="AF1914" s="147"/>
      <c r="AG1914" s="147" t="s">
        <v>288</v>
      </c>
      <c r="AH1914" s="147">
        <v>4</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2">
        <v>300</v>
      </c>
      <c r="B1915" s="173" t="s">
        <v>2631</v>
      </c>
      <c r="C1915" s="188" t="s">
        <v>2632</v>
      </c>
      <c r="D1915" s="174" t="s">
        <v>279</v>
      </c>
      <c r="E1915" s="175">
        <v>309.76400000000001</v>
      </c>
      <c r="F1915" s="176"/>
      <c r="G1915" s="177">
        <f>ROUND(E1915*F1915,2)</f>
        <v>0</v>
      </c>
      <c r="H1915" s="176"/>
      <c r="I1915" s="177">
        <f>ROUND(E1915*H1915,2)</f>
        <v>0</v>
      </c>
      <c r="J1915" s="176"/>
      <c r="K1915" s="177">
        <f>ROUND(E1915*J1915,2)</f>
        <v>0</v>
      </c>
      <c r="L1915" s="177">
        <v>21</v>
      </c>
      <c r="M1915" s="177">
        <f>G1915*(1+L1915/100)</f>
        <v>0</v>
      </c>
      <c r="N1915" s="175">
        <v>2.7E-4</v>
      </c>
      <c r="O1915" s="175">
        <f>ROUND(E1915*N1915,2)</f>
        <v>0.08</v>
      </c>
      <c r="P1915" s="175">
        <v>0</v>
      </c>
      <c r="Q1915" s="175">
        <f>ROUND(E1915*P1915,2)</f>
        <v>0</v>
      </c>
      <c r="R1915" s="177" t="s">
        <v>1203</v>
      </c>
      <c r="S1915" s="177" t="s">
        <v>281</v>
      </c>
      <c r="T1915" s="178" t="s">
        <v>281</v>
      </c>
      <c r="U1915" s="158">
        <v>0</v>
      </c>
      <c r="V1915" s="158">
        <f>ROUND(E1915*U1915,2)</f>
        <v>0</v>
      </c>
      <c r="W1915" s="158"/>
      <c r="X1915" s="158" t="s">
        <v>1204</v>
      </c>
      <c r="Y1915" s="158" t="s">
        <v>283</v>
      </c>
      <c r="Z1915" s="147"/>
      <c r="AA1915" s="147"/>
      <c r="AB1915" s="147"/>
      <c r="AC1915" s="147"/>
      <c r="AD1915" s="147"/>
      <c r="AE1915" s="147"/>
      <c r="AF1915" s="147"/>
      <c r="AG1915" s="147" t="s">
        <v>1205</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2" x14ac:dyDescent="0.2">
      <c r="A1916" s="154"/>
      <c r="B1916" s="155"/>
      <c r="C1916" s="189" t="s">
        <v>2633</v>
      </c>
      <c r="D1916" s="160"/>
      <c r="E1916" s="161"/>
      <c r="F1916" s="158"/>
      <c r="G1916" s="158"/>
      <c r="H1916" s="158"/>
      <c r="I1916" s="158"/>
      <c r="J1916" s="158"/>
      <c r="K1916" s="158"/>
      <c r="L1916" s="158"/>
      <c r="M1916" s="158"/>
      <c r="N1916" s="157"/>
      <c r="O1916" s="157"/>
      <c r="P1916" s="157"/>
      <c r="Q1916" s="157"/>
      <c r="R1916" s="158"/>
      <c r="S1916" s="158"/>
      <c r="T1916" s="158"/>
      <c r="U1916" s="158"/>
      <c r="V1916" s="158"/>
      <c r="W1916" s="158"/>
      <c r="X1916" s="158"/>
      <c r="Y1916" s="158"/>
      <c r="Z1916" s="147"/>
      <c r="AA1916" s="147"/>
      <c r="AB1916" s="147"/>
      <c r="AC1916" s="147"/>
      <c r="AD1916" s="147"/>
      <c r="AE1916" s="147"/>
      <c r="AF1916" s="147"/>
      <c r="AG1916" s="147" t="s">
        <v>288</v>
      </c>
      <c r="AH1916" s="147">
        <v>0</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3" x14ac:dyDescent="0.2">
      <c r="A1917" s="154"/>
      <c r="B1917" s="155"/>
      <c r="C1917" s="189" t="s">
        <v>2397</v>
      </c>
      <c r="D1917" s="160"/>
      <c r="E1917" s="161">
        <v>269.36</v>
      </c>
      <c r="F1917" s="158"/>
      <c r="G1917" s="158"/>
      <c r="H1917" s="158"/>
      <c r="I1917" s="158"/>
      <c r="J1917" s="158"/>
      <c r="K1917" s="158"/>
      <c r="L1917" s="158"/>
      <c r="M1917" s="158"/>
      <c r="N1917" s="157"/>
      <c r="O1917" s="157"/>
      <c r="P1917" s="157"/>
      <c r="Q1917" s="157"/>
      <c r="R1917" s="158"/>
      <c r="S1917" s="158"/>
      <c r="T1917" s="158"/>
      <c r="U1917" s="158"/>
      <c r="V1917" s="158"/>
      <c r="W1917" s="158"/>
      <c r="X1917" s="158"/>
      <c r="Y1917" s="158"/>
      <c r="Z1917" s="147"/>
      <c r="AA1917" s="147"/>
      <c r="AB1917" s="147"/>
      <c r="AC1917" s="147"/>
      <c r="AD1917" s="147"/>
      <c r="AE1917" s="147"/>
      <c r="AF1917" s="147"/>
      <c r="AG1917" s="147" t="s">
        <v>288</v>
      </c>
      <c r="AH1917" s="147">
        <v>5</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3" x14ac:dyDescent="0.2">
      <c r="A1918" s="154"/>
      <c r="B1918" s="155"/>
      <c r="C1918" s="198" t="s">
        <v>1260</v>
      </c>
      <c r="D1918" s="195"/>
      <c r="E1918" s="196">
        <v>40.404000000000003</v>
      </c>
      <c r="F1918" s="158"/>
      <c r="G1918" s="158"/>
      <c r="H1918" s="158"/>
      <c r="I1918" s="158"/>
      <c r="J1918" s="158"/>
      <c r="K1918" s="158"/>
      <c r="L1918" s="158"/>
      <c r="M1918" s="158"/>
      <c r="N1918" s="157"/>
      <c r="O1918" s="157"/>
      <c r="P1918" s="157"/>
      <c r="Q1918" s="157"/>
      <c r="R1918" s="158"/>
      <c r="S1918" s="158"/>
      <c r="T1918" s="158"/>
      <c r="U1918" s="158"/>
      <c r="V1918" s="158"/>
      <c r="W1918" s="158"/>
      <c r="X1918" s="158"/>
      <c r="Y1918" s="158"/>
      <c r="Z1918" s="147"/>
      <c r="AA1918" s="147"/>
      <c r="AB1918" s="147"/>
      <c r="AC1918" s="147"/>
      <c r="AD1918" s="147"/>
      <c r="AE1918" s="147"/>
      <c r="AF1918" s="147"/>
      <c r="AG1918" s="147" t="s">
        <v>288</v>
      </c>
      <c r="AH1918" s="147">
        <v>4</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ht="22.5" outlineLevel="1" x14ac:dyDescent="0.2">
      <c r="A1919" s="172">
        <v>301</v>
      </c>
      <c r="B1919" s="173" t="s">
        <v>2634</v>
      </c>
      <c r="C1919" s="188" t="s">
        <v>2635</v>
      </c>
      <c r="D1919" s="174" t="s">
        <v>279</v>
      </c>
      <c r="E1919" s="175">
        <v>10.773</v>
      </c>
      <c r="F1919" s="176"/>
      <c r="G1919" s="177">
        <f>ROUND(E1919*F1919,2)</f>
        <v>0</v>
      </c>
      <c r="H1919" s="176"/>
      <c r="I1919" s="177">
        <f>ROUND(E1919*H1919,2)</f>
        <v>0</v>
      </c>
      <c r="J1919" s="176"/>
      <c r="K1919" s="177">
        <f>ROUND(E1919*J1919,2)</f>
        <v>0</v>
      </c>
      <c r="L1919" s="177">
        <v>21</v>
      </c>
      <c r="M1919" s="177">
        <f>G1919*(1+L1919/100)</f>
        <v>0</v>
      </c>
      <c r="N1919" s="175">
        <v>5.0000000000000001E-4</v>
      </c>
      <c r="O1919" s="175">
        <f>ROUND(E1919*N1919,2)</f>
        <v>0.01</v>
      </c>
      <c r="P1919" s="175">
        <v>0</v>
      </c>
      <c r="Q1919" s="175">
        <f>ROUND(E1919*P1919,2)</f>
        <v>0</v>
      </c>
      <c r="R1919" s="177" t="s">
        <v>1203</v>
      </c>
      <c r="S1919" s="177" t="s">
        <v>281</v>
      </c>
      <c r="T1919" s="178" t="s">
        <v>281</v>
      </c>
      <c r="U1919" s="158">
        <v>0</v>
      </c>
      <c r="V1919" s="158">
        <f>ROUND(E1919*U1919,2)</f>
        <v>0</v>
      </c>
      <c r="W1919" s="158"/>
      <c r="X1919" s="158" t="s">
        <v>1204</v>
      </c>
      <c r="Y1919" s="158" t="s">
        <v>283</v>
      </c>
      <c r="Z1919" s="147"/>
      <c r="AA1919" s="147"/>
      <c r="AB1919" s="147"/>
      <c r="AC1919" s="147"/>
      <c r="AD1919" s="147"/>
      <c r="AE1919" s="147"/>
      <c r="AF1919" s="147"/>
      <c r="AG1919" s="147" t="s">
        <v>1205</v>
      </c>
      <c r="AH1919" s="147"/>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2" x14ac:dyDescent="0.2">
      <c r="A1920" s="154"/>
      <c r="B1920" s="155"/>
      <c r="C1920" s="189" t="s">
        <v>2636</v>
      </c>
      <c r="D1920" s="160"/>
      <c r="E1920" s="161"/>
      <c r="F1920" s="158"/>
      <c r="G1920" s="158"/>
      <c r="H1920" s="158"/>
      <c r="I1920" s="158"/>
      <c r="J1920" s="158"/>
      <c r="K1920" s="158"/>
      <c r="L1920" s="158"/>
      <c r="M1920" s="158"/>
      <c r="N1920" s="157"/>
      <c r="O1920" s="157"/>
      <c r="P1920" s="157"/>
      <c r="Q1920" s="157"/>
      <c r="R1920" s="158"/>
      <c r="S1920" s="158"/>
      <c r="T1920" s="158"/>
      <c r="U1920" s="158"/>
      <c r="V1920" s="158"/>
      <c r="W1920" s="158"/>
      <c r="X1920" s="158"/>
      <c r="Y1920" s="158"/>
      <c r="Z1920" s="147"/>
      <c r="AA1920" s="147"/>
      <c r="AB1920" s="147"/>
      <c r="AC1920" s="147"/>
      <c r="AD1920" s="147"/>
      <c r="AE1920" s="147"/>
      <c r="AF1920" s="147"/>
      <c r="AG1920" s="147" t="s">
        <v>288</v>
      </c>
      <c r="AH1920" s="147">
        <v>0</v>
      </c>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outlineLevel="3" x14ac:dyDescent="0.2">
      <c r="A1921" s="154"/>
      <c r="B1921" s="155"/>
      <c r="C1921" s="189" t="s">
        <v>2637</v>
      </c>
      <c r="D1921" s="160"/>
      <c r="E1921" s="161">
        <v>8.9774999999999991</v>
      </c>
      <c r="F1921" s="158"/>
      <c r="G1921" s="158"/>
      <c r="H1921" s="158"/>
      <c r="I1921" s="158"/>
      <c r="J1921" s="158"/>
      <c r="K1921" s="158"/>
      <c r="L1921" s="158"/>
      <c r="M1921" s="158"/>
      <c r="N1921" s="157"/>
      <c r="O1921" s="157"/>
      <c r="P1921" s="157"/>
      <c r="Q1921" s="157"/>
      <c r="R1921" s="158"/>
      <c r="S1921" s="158"/>
      <c r="T1921" s="158"/>
      <c r="U1921" s="158"/>
      <c r="V1921" s="158"/>
      <c r="W1921" s="158"/>
      <c r="X1921" s="158"/>
      <c r="Y1921" s="158"/>
      <c r="Z1921" s="147"/>
      <c r="AA1921" s="147"/>
      <c r="AB1921" s="147"/>
      <c r="AC1921" s="147"/>
      <c r="AD1921" s="147"/>
      <c r="AE1921" s="147"/>
      <c r="AF1921" s="147"/>
      <c r="AG1921" s="147" t="s">
        <v>288</v>
      </c>
      <c r="AH1921" s="147">
        <v>5</v>
      </c>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outlineLevel="3" x14ac:dyDescent="0.2">
      <c r="A1922" s="154"/>
      <c r="B1922" s="155"/>
      <c r="C1922" s="198" t="s">
        <v>2162</v>
      </c>
      <c r="D1922" s="195"/>
      <c r="E1922" s="196">
        <v>1.7955000000000001</v>
      </c>
      <c r="F1922" s="158"/>
      <c r="G1922" s="158"/>
      <c r="H1922" s="158"/>
      <c r="I1922" s="158"/>
      <c r="J1922" s="158"/>
      <c r="K1922" s="158"/>
      <c r="L1922" s="158"/>
      <c r="M1922" s="158"/>
      <c r="N1922" s="157"/>
      <c r="O1922" s="157"/>
      <c r="P1922" s="157"/>
      <c r="Q1922" s="157"/>
      <c r="R1922" s="158"/>
      <c r="S1922" s="158"/>
      <c r="T1922" s="158"/>
      <c r="U1922" s="158"/>
      <c r="V1922" s="158"/>
      <c r="W1922" s="158"/>
      <c r="X1922" s="158"/>
      <c r="Y1922" s="158"/>
      <c r="Z1922" s="147"/>
      <c r="AA1922" s="147"/>
      <c r="AB1922" s="147"/>
      <c r="AC1922" s="147"/>
      <c r="AD1922" s="147"/>
      <c r="AE1922" s="147"/>
      <c r="AF1922" s="147"/>
      <c r="AG1922" s="147" t="s">
        <v>288</v>
      </c>
      <c r="AH1922" s="147">
        <v>4</v>
      </c>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54">
        <v>302</v>
      </c>
      <c r="B1923" s="155" t="s">
        <v>2638</v>
      </c>
      <c r="C1923" s="199" t="s">
        <v>2639</v>
      </c>
      <c r="D1923" s="156" t="s">
        <v>0</v>
      </c>
      <c r="E1923" s="197"/>
      <c r="F1923" s="159"/>
      <c r="G1923" s="158">
        <f>ROUND(E1923*F1923,2)</f>
        <v>0</v>
      </c>
      <c r="H1923" s="159"/>
      <c r="I1923" s="158">
        <f>ROUND(E1923*H1923,2)</f>
        <v>0</v>
      </c>
      <c r="J1923" s="159"/>
      <c r="K1923" s="158">
        <f>ROUND(E1923*J1923,2)</f>
        <v>0</v>
      </c>
      <c r="L1923" s="158">
        <v>21</v>
      </c>
      <c r="M1923" s="158">
        <f>G1923*(1+L1923/100)</f>
        <v>0</v>
      </c>
      <c r="N1923" s="157">
        <v>0</v>
      </c>
      <c r="O1923" s="157">
        <f>ROUND(E1923*N1923,2)</f>
        <v>0</v>
      </c>
      <c r="P1923" s="157">
        <v>0</v>
      </c>
      <c r="Q1923" s="157">
        <f>ROUND(E1923*P1923,2)</f>
        <v>0</v>
      </c>
      <c r="R1923" s="158" t="s">
        <v>847</v>
      </c>
      <c r="S1923" s="158" t="s">
        <v>281</v>
      </c>
      <c r="T1923" s="158" t="s">
        <v>281</v>
      </c>
      <c r="U1923" s="158">
        <v>2.3E-2</v>
      </c>
      <c r="V1923" s="158">
        <f>ROUND(E1923*U1923,2)</f>
        <v>0</v>
      </c>
      <c r="W1923" s="158"/>
      <c r="X1923" s="158" t="s">
        <v>2136</v>
      </c>
      <c r="Y1923" s="158" t="s">
        <v>283</v>
      </c>
      <c r="Z1923" s="147"/>
      <c r="AA1923" s="147"/>
      <c r="AB1923" s="147"/>
      <c r="AC1923" s="147"/>
      <c r="AD1923" s="147"/>
      <c r="AE1923" s="147"/>
      <c r="AF1923" s="147"/>
      <c r="AG1923" s="147" t="s">
        <v>2137</v>
      </c>
      <c r="AH1923" s="147"/>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2" x14ac:dyDescent="0.2">
      <c r="A1924" s="154"/>
      <c r="B1924" s="155"/>
      <c r="C1924" s="270" t="s">
        <v>2191</v>
      </c>
      <c r="D1924" s="271"/>
      <c r="E1924" s="271"/>
      <c r="F1924" s="271"/>
      <c r="G1924" s="271"/>
      <c r="H1924" s="158"/>
      <c r="I1924" s="158"/>
      <c r="J1924" s="158"/>
      <c r="K1924" s="158"/>
      <c r="L1924" s="158"/>
      <c r="M1924" s="158"/>
      <c r="N1924" s="157"/>
      <c r="O1924" s="157"/>
      <c r="P1924" s="157"/>
      <c r="Q1924" s="157"/>
      <c r="R1924" s="158"/>
      <c r="S1924" s="158"/>
      <c r="T1924" s="158"/>
      <c r="U1924" s="158"/>
      <c r="V1924" s="158"/>
      <c r="W1924" s="158"/>
      <c r="X1924" s="158"/>
      <c r="Y1924" s="158"/>
      <c r="Z1924" s="147"/>
      <c r="AA1924" s="147"/>
      <c r="AB1924" s="147"/>
      <c r="AC1924" s="147"/>
      <c r="AD1924" s="147"/>
      <c r="AE1924" s="147"/>
      <c r="AF1924" s="147"/>
      <c r="AG1924" s="147" t="s">
        <v>286</v>
      </c>
      <c r="AH1924" s="147"/>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x14ac:dyDescent="0.2">
      <c r="A1925" s="165" t="s">
        <v>275</v>
      </c>
      <c r="B1925" s="166" t="s">
        <v>221</v>
      </c>
      <c r="C1925" s="187" t="s">
        <v>222</v>
      </c>
      <c r="D1925" s="167"/>
      <c r="E1925" s="168"/>
      <c r="F1925" s="169"/>
      <c r="G1925" s="169">
        <f>SUMIF(AG1926:AG2421,"&lt;&gt;NOR",G1926:G2421)</f>
        <v>0</v>
      </c>
      <c r="H1925" s="169"/>
      <c r="I1925" s="169">
        <f>SUM(I1926:I2421)</f>
        <v>0</v>
      </c>
      <c r="J1925" s="169"/>
      <c r="K1925" s="169">
        <f>SUM(K1926:K2421)</f>
        <v>0</v>
      </c>
      <c r="L1925" s="169"/>
      <c r="M1925" s="169">
        <f>SUM(M1926:M2421)</f>
        <v>0</v>
      </c>
      <c r="N1925" s="168"/>
      <c r="O1925" s="168">
        <f>SUM(O1926:O2421)</f>
        <v>5.2299999999999969</v>
      </c>
      <c r="P1925" s="168"/>
      <c r="Q1925" s="168">
        <f>SUM(Q1926:Q2421)</f>
        <v>0</v>
      </c>
      <c r="R1925" s="169"/>
      <c r="S1925" s="169"/>
      <c r="T1925" s="170"/>
      <c r="U1925" s="164"/>
      <c r="V1925" s="164">
        <f>SUM(V1926:V2421)</f>
        <v>140.54000000000002</v>
      </c>
      <c r="W1925" s="164"/>
      <c r="X1925" s="164"/>
      <c r="Y1925" s="164"/>
      <c r="AG1925" t="s">
        <v>276</v>
      </c>
    </row>
    <row r="1926" spans="1:60" ht="33.75" outlineLevel="1" x14ac:dyDescent="0.2">
      <c r="A1926" s="172">
        <v>303</v>
      </c>
      <c r="B1926" s="173" t="s">
        <v>2640</v>
      </c>
      <c r="C1926" s="188" t="s">
        <v>2641</v>
      </c>
      <c r="D1926" s="174" t="s">
        <v>418</v>
      </c>
      <c r="E1926" s="175">
        <v>30</v>
      </c>
      <c r="F1926" s="176"/>
      <c r="G1926" s="177">
        <f>ROUND(E1926*F1926,2)</f>
        <v>0</v>
      </c>
      <c r="H1926" s="176"/>
      <c r="I1926" s="177">
        <f>ROUND(E1926*H1926,2)</f>
        <v>0</v>
      </c>
      <c r="J1926" s="176"/>
      <c r="K1926" s="177">
        <f>ROUND(E1926*J1926,2)</f>
        <v>0</v>
      </c>
      <c r="L1926" s="177">
        <v>21</v>
      </c>
      <c r="M1926" s="177">
        <f>G1926*(1+L1926/100)</f>
        <v>0</v>
      </c>
      <c r="N1926" s="175">
        <v>6.1199999999999997E-2</v>
      </c>
      <c r="O1926" s="175">
        <f>ROUND(E1926*N1926,2)</f>
        <v>1.84</v>
      </c>
      <c r="P1926" s="175">
        <v>0</v>
      </c>
      <c r="Q1926" s="175">
        <f>ROUND(E1926*P1926,2)</f>
        <v>0</v>
      </c>
      <c r="R1926" s="177" t="s">
        <v>1012</v>
      </c>
      <c r="S1926" s="177" t="s">
        <v>281</v>
      </c>
      <c r="T1926" s="178" t="s">
        <v>281</v>
      </c>
      <c r="U1926" s="158">
        <v>0.88</v>
      </c>
      <c r="V1926" s="158">
        <f>ROUND(E1926*U1926,2)</f>
        <v>26.4</v>
      </c>
      <c r="W1926" s="158"/>
      <c r="X1926" s="158" t="s">
        <v>282</v>
      </c>
      <c r="Y1926" s="158" t="s">
        <v>283</v>
      </c>
      <c r="Z1926" s="147"/>
      <c r="AA1926" s="147"/>
      <c r="AB1926" s="147"/>
      <c r="AC1926" s="147"/>
      <c r="AD1926" s="147"/>
      <c r="AE1926" s="147"/>
      <c r="AF1926" s="147"/>
      <c r="AG1926" s="147" t="s">
        <v>284</v>
      </c>
      <c r="AH1926" s="147"/>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outlineLevel="2" x14ac:dyDescent="0.2">
      <c r="A1927" s="154"/>
      <c r="B1927" s="155"/>
      <c r="C1927" s="259" t="s">
        <v>2642</v>
      </c>
      <c r="D1927" s="260"/>
      <c r="E1927" s="260"/>
      <c r="F1927" s="260"/>
      <c r="G1927" s="260"/>
      <c r="H1927" s="158"/>
      <c r="I1927" s="158"/>
      <c r="J1927" s="158"/>
      <c r="K1927" s="158"/>
      <c r="L1927" s="158"/>
      <c r="M1927" s="158"/>
      <c r="N1927" s="157"/>
      <c r="O1927" s="157"/>
      <c r="P1927" s="157"/>
      <c r="Q1927" s="157"/>
      <c r="R1927" s="158"/>
      <c r="S1927" s="158"/>
      <c r="T1927" s="158"/>
      <c r="U1927" s="158"/>
      <c r="V1927" s="158"/>
      <c r="W1927" s="158"/>
      <c r="X1927" s="158"/>
      <c r="Y1927" s="158"/>
      <c r="Z1927" s="147"/>
      <c r="AA1927" s="147"/>
      <c r="AB1927" s="147"/>
      <c r="AC1927" s="147"/>
      <c r="AD1927" s="147"/>
      <c r="AE1927" s="147"/>
      <c r="AF1927" s="147"/>
      <c r="AG1927" s="147" t="s">
        <v>286</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2" x14ac:dyDescent="0.2">
      <c r="A1928" s="154"/>
      <c r="B1928" s="155"/>
      <c r="C1928" s="189" t="s">
        <v>2643</v>
      </c>
      <c r="D1928" s="160"/>
      <c r="E1928" s="161"/>
      <c r="F1928" s="158"/>
      <c r="G1928" s="158"/>
      <c r="H1928" s="158"/>
      <c r="I1928" s="158"/>
      <c r="J1928" s="158"/>
      <c r="K1928" s="158"/>
      <c r="L1928" s="158"/>
      <c r="M1928" s="158"/>
      <c r="N1928" s="157"/>
      <c r="O1928" s="157"/>
      <c r="P1928" s="157"/>
      <c r="Q1928" s="157"/>
      <c r="R1928" s="158"/>
      <c r="S1928" s="158"/>
      <c r="T1928" s="158"/>
      <c r="U1928" s="158"/>
      <c r="V1928" s="158"/>
      <c r="W1928" s="158"/>
      <c r="X1928" s="158"/>
      <c r="Y1928" s="158"/>
      <c r="Z1928" s="147"/>
      <c r="AA1928" s="147"/>
      <c r="AB1928" s="147"/>
      <c r="AC1928" s="147"/>
      <c r="AD1928" s="147"/>
      <c r="AE1928" s="147"/>
      <c r="AF1928" s="147"/>
      <c r="AG1928" s="147" t="s">
        <v>288</v>
      </c>
      <c r="AH1928" s="147">
        <v>0</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3" x14ac:dyDescent="0.2">
      <c r="A1929" s="154"/>
      <c r="B1929" s="155"/>
      <c r="C1929" s="189" t="s">
        <v>2644</v>
      </c>
      <c r="D1929" s="160"/>
      <c r="E1929" s="161">
        <v>1</v>
      </c>
      <c r="F1929" s="158"/>
      <c r="G1929" s="158"/>
      <c r="H1929" s="158"/>
      <c r="I1929" s="158"/>
      <c r="J1929" s="158"/>
      <c r="K1929" s="158"/>
      <c r="L1929" s="158"/>
      <c r="M1929" s="158"/>
      <c r="N1929" s="157"/>
      <c r="O1929" s="157"/>
      <c r="P1929" s="157"/>
      <c r="Q1929" s="157"/>
      <c r="R1929" s="158"/>
      <c r="S1929" s="158"/>
      <c r="T1929" s="158"/>
      <c r="U1929" s="158"/>
      <c r="V1929" s="158"/>
      <c r="W1929" s="158"/>
      <c r="X1929" s="158"/>
      <c r="Y1929" s="158"/>
      <c r="Z1929" s="147"/>
      <c r="AA1929" s="147"/>
      <c r="AB1929" s="147"/>
      <c r="AC1929" s="147"/>
      <c r="AD1929" s="147"/>
      <c r="AE1929" s="147"/>
      <c r="AF1929" s="147"/>
      <c r="AG1929" s="147" t="s">
        <v>288</v>
      </c>
      <c r="AH1929" s="147">
        <v>0</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3" x14ac:dyDescent="0.2">
      <c r="A1930" s="154"/>
      <c r="B1930" s="155"/>
      <c r="C1930" s="189" t="s">
        <v>2645</v>
      </c>
      <c r="D1930" s="160"/>
      <c r="E1930" s="161">
        <v>1</v>
      </c>
      <c r="F1930" s="158"/>
      <c r="G1930" s="158"/>
      <c r="H1930" s="158"/>
      <c r="I1930" s="158"/>
      <c r="J1930" s="158"/>
      <c r="K1930" s="158"/>
      <c r="L1930" s="158"/>
      <c r="M1930" s="158"/>
      <c r="N1930" s="157"/>
      <c r="O1930" s="157"/>
      <c r="P1930" s="157"/>
      <c r="Q1930" s="157"/>
      <c r="R1930" s="158"/>
      <c r="S1930" s="158"/>
      <c r="T1930" s="158"/>
      <c r="U1930" s="158"/>
      <c r="V1930" s="158"/>
      <c r="W1930" s="158"/>
      <c r="X1930" s="158"/>
      <c r="Y1930" s="158"/>
      <c r="Z1930" s="147"/>
      <c r="AA1930" s="147"/>
      <c r="AB1930" s="147"/>
      <c r="AC1930" s="147"/>
      <c r="AD1930" s="147"/>
      <c r="AE1930" s="147"/>
      <c r="AF1930" s="147"/>
      <c r="AG1930" s="147" t="s">
        <v>288</v>
      </c>
      <c r="AH1930" s="147">
        <v>0</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3" x14ac:dyDescent="0.2">
      <c r="A1931" s="154"/>
      <c r="B1931" s="155"/>
      <c r="C1931" s="189" t="s">
        <v>2646</v>
      </c>
      <c r="D1931" s="160"/>
      <c r="E1931" s="161">
        <v>1</v>
      </c>
      <c r="F1931" s="158"/>
      <c r="G1931" s="158"/>
      <c r="H1931" s="158"/>
      <c r="I1931" s="158"/>
      <c r="J1931" s="158"/>
      <c r="K1931" s="158"/>
      <c r="L1931" s="158"/>
      <c r="M1931" s="158"/>
      <c r="N1931" s="157"/>
      <c r="O1931" s="157"/>
      <c r="P1931" s="157"/>
      <c r="Q1931" s="157"/>
      <c r="R1931" s="158"/>
      <c r="S1931" s="158"/>
      <c r="T1931" s="158"/>
      <c r="U1931" s="158"/>
      <c r="V1931" s="158"/>
      <c r="W1931" s="158"/>
      <c r="X1931" s="158"/>
      <c r="Y1931" s="158"/>
      <c r="Z1931" s="147"/>
      <c r="AA1931" s="147"/>
      <c r="AB1931" s="147"/>
      <c r="AC1931" s="147"/>
      <c r="AD1931" s="147"/>
      <c r="AE1931" s="147"/>
      <c r="AF1931" s="147"/>
      <c r="AG1931" s="147" t="s">
        <v>288</v>
      </c>
      <c r="AH1931" s="147">
        <v>0</v>
      </c>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3" x14ac:dyDescent="0.2">
      <c r="A1932" s="154"/>
      <c r="B1932" s="155"/>
      <c r="C1932" s="189" t="s">
        <v>2647</v>
      </c>
      <c r="D1932" s="160"/>
      <c r="E1932" s="161">
        <v>1</v>
      </c>
      <c r="F1932" s="158"/>
      <c r="G1932" s="158"/>
      <c r="H1932" s="158"/>
      <c r="I1932" s="158"/>
      <c r="J1932" s="158"/>
      <c r="K1932" s="158"/>
      <c r="L1932" s="158"/>
      <c r="M1932" s="158"/>
      <c r="N1932" s="157"/>
      <c r="O1932" s="157"/>
      <c r="P1932" s="157"/>
      <c r="Q1932" s="157"/>
      <c r="R1932" s="158"/>
      <c r="S1932" s="158"/>
      <c r="T1932" s="158"/>
      <c r="U1932" s="158"/>
      <c r="V1932" s="158"/>
      <c r="W1932" s="158"/>
      <c r="X1932" s="158"/>
      <c r="Y1932" s="158"/>
      <c r="Z1932" s="147"/>
      <c r="AA1932" s="147"/>
      <c r="AB1932" s="147"/>
      <c r="AC1932" s="147"/>
      <c r="AD1932" s="147"/>
      <c r="AE1932" s="147"/>
      <c r="AF1932" s="147"/>
      <c r="AG1932" s="147" t="s">
        <v>288</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3" x14ac:dyDescent="0.2">
      <c r="A1933" s="154"/>
      <c r="B1933" s="155"/>
      <c r="C1933" s="189" t="s">
        <v>2648</v>
      </c>
      <c r="D1933" s="160"/>
      <c r="E1933" s="161">
        <v>1</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58"/>
      <c r="Z1933" s="147"/>
      <c r="AA1933" s="147"/>
      <c r="AB1933" s="147"/>
      <c r="AC1933" s="147"/>
      <c r="AD1933" s="147"/>
      <c r="AE1933" s="147"/>
      <c r="AF1933" s="147"/>
      <c r="AG1933" s="147" t="s">
        <v>288</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3" x14ac:dyDescent="0.2">
      <c r="A1934" s="154"/>
      <c r="B1934" s="155"/>
      <c r="C1934" s="189" t="s">
        <v>2649</v>
      </c>
      <c r="D1934" s="160"/>
      <c r="E1934" s="161">
        <v>1</v>
      </c>
      <c r="F1934" s="158"/>
      <c r="G1934" s="158"/>
      <c r="H1934" s="158"/>
      <c r="I1934" s="158"/>
      <c r="J1934" s="158"/>
      <c r="K1934" s="158"/>
      <c r="L1934" s="158"/>
      <c r="M1934" s="158"/>
      <c r="N1934" s="157"/>
      <c r="O1934" s="157"/>
      <c r="P1934" s="157"/>
      <c r="Q1934" s="157"/>
      <c r="R1934" s="158"/>
      <c r="S1934" s="158"/>
      <c r="T1934" s="158"/>
      <c r="U1934" s="158"/>
      <c r="V1934" s="158"/>
      <c r="W1934" s="158"/>
      <c r="X1934" s="158"/>
      <c r="Y1934" s="158"/>
      <c r="Z1934" s="147"/>
      <c r="AA1934" s="147"/>
      <c r="AB1934" s="147"/>
      <c r="AC1934" s="147"/>
      <c r="AD1934" s="147"/>
      <c r="AE1934" s="147"/>
      <c r="AF1934" s="147"/>
      <c r="AG1934" s="147" t="s">
        <v>288</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3" x14ac:dyDescent="0.2">
      <c r="A1935" s="154"/>
      <c r="B1935" s="155"/>
      <c r="C1935" s="189" t="s">
        <v>2650</v>
      </c>
      <c r="D1935" s="160"/>
      <c r="E1935" s="161">
        <v>1</v>
      </c>
      <c r="F1935" s="158"/>
      <c r="G1935" s="158"/>
      <c r="H1935" s="158"/>
      <c r="I1935" s="158"/>
      <c r="J1935" s="158"/>
      <c r="K1935" s="158"/>
      <c r="L1935" s="158"/>
      <c r="M1935" s="158"/>
      <c r="N1935" s="157"/>
      <c r="O1935" s="157"/>
      <c r="P1935" s="157"/>
      <c r="Q1935" s="157"/>
      <c r="R1935" s="158"/>
      <c r="S1935" s="158"/>
      <c r="T1935" s="158"/>
      <c r="U1935" s="158"/>
      <c r="V1935" s="158"/>
      <c r="W1935" s="158"/>
      <c r="X1935" s="158"/>
      <c r="Y1935" s="158"/>
      <c r="Z1935" s="147"/>
      <c r="AA1935" s="147"/>
      <c r="AB1935" s="147"/>
      <c r="AC1935" s="147"/>
      <c r="AD1935" s="147"/>
      <c r="AE1935" s="147"/>
      <c r="AF1935" s="147"/>
      <c r="AG1935" s="147" t="s">
        <v>288</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3" x14ac:dyDescent="0.2">
      <c r="A1936" s="154"/>
      <c r="B1936" s="155"/>
      <c r="C1936" s="189" t="s">
        <v>2651</v>
      </c>
      <c r="D1936" s="160"/>
      <c r="E1936" s="161">
        <v>1</v>
      </c>
      <c r="F1936" s="158"/>
      <c r="G1936" s="158"/>
      <c r="H1936" s="158"/>
      <c r="I1936" s="158"/>
      <c r="J1936" s="158"/>
      <c r="K1936" s="158"/>
      <c r="L1936" s="158"/>
      <c r="M1936" s="158"/>
      <c r="N1936" s="157"/>
      <c r="O1936" s="157"/>
      <c r="P1936" s="157"/>
      <c r="Q1936" s="157"/>
      <c r="R1936" s="158"/>
      <c r="S1936" s="158"/>
      <c r="T1936" s="158"/>
      <c r="U1936" s="158"/>
      <c r="V1936" s="158"/>
      <c r="W1936" s="158"/>
      <c r="X1936" s="158"/>
      <c r="Y1936" s="158"/>
      <c r="Z1936" s="147"/>
      <c r="AA1936" s="147"/>
      <c r="AB1936" s="147"/>
      <c r="AC1936" s="147"/>
      <c r="AD1936" s="147"/>
      <c r="AE1936" s="147"/>
      <c r="AF1936" s="147"/>
      <c r="AG1936" s="147" t="s">
        <v>288</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3" x14ac:dyDescent="0.2">
      <c r="A1937" s="154"/>
      <c r="B1937" s="155"/>
      <c r="C1937" s="189" t="s">
        <v>2652</v>
      </c>
      <c r="D1937" s="160"/>
      <c r="E1937" s="161">
        <v>1</v>
      </c>
      <c r="F1937" s="158"/>
      <c r="G1937" s="158"/>
      <c r="H1937" s="158"/>
      <c r="I1937" s="158"/>
      <c r="J1937" s="158"/>
      <c r="K1937" s="158"/>
      <c r="L1937" s="158"/>
      <c r="M1937" s="158"/>
      <c r="N1937" s="157"/>
      <c r="O1937" s="157"/>
      <c r="P1937" s="157"/>
      <c r="Q1937" s="157"/>
      <c r="R1937" s="158"/>
      <c r="S1937" s="158"/>
      <c r="T1937" s="158"/>
      <c r="U1937" s="158"/>
      <c r="V1937" s="158"/>
      <c r="W1937" s="158"/>
      <c r="X1937" s="158"/>
      <c r="Y1937" s="158"/>
      <c r="Z1937" s="147"/>
      <c r="AA1937" s="147"/>
      <c r="AB1937" s="147"/>
      <c r="AC1937" s="147"/>
      <c r="AD1937" s="147"/>
      <c r="AE1937" s="147"/>
      <c r="AF1937" s="147"/>
      <c r="AG1937" s="147" t="s">
        <v>288</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3" x14ac:dyDescent="0.2">
      <c r="A1938" s="154"/>
      <c r="B1938" s="155"/>
      <c r="C1938" s="189" t="s">
        <v>2653</v>
      </c>
      <c r="D1938" s="160"/>
      <c r="E1938" s="161">
        <v>1</v>
      </c>
      <c r="F1938" s="158"/>
      <c r="G1938" s="158"/>
      <c r="H1938" s="158"/>
      <c r="I1938" s="158"/>
      <c r="J1938" s="158"/>
      <c r="K1938" s="158"/>
      <c r="L1938" s="158"/>
      <c r="M1938" s="158"/>
      <c r="N1938" s="157"/>
      <c r="O1938" s="157"/>
      <c r="P1938" s="157"/>
      <c r="Q1938" s="157"/>
      <c r="R1938" s="158"/>
      <c r="S1938" s="158"/>
      <c r="T1938" s="158"/>
      <c r="U1938" s="158"/>
      <c r="V1938" s="158"/>
      <c r="W1938" s="158"/>
      <c r="X1938" s="158"/>
      <c r="Y1938" s="158"/>
      <c r="Z1938" s="147"/>
      <c r="AA1938" s="147"/>
      <c r="AB1938" s="147"/>
      <c r="AC1938" s="147"/>
      <c r="AD1938" s="147"/>
      <c r="AE1938" s="147"/>
      <c r="AF1938" s="147"/>
      <c r="AG1938" s="147" t="s">
        <v>288</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3" x14ac:dyDescent="0.2">
      <c r="A1939" s="154"/>
      <c r="B1939" s="155"/>
      <c r="C1939" s="189" t="s">
        <v>2654</v>
      </c>
      <c r="D1939" s="160"/>
      <c r="E1939" s="161">
        <v>1</v>
      </c>
      <c r="F1939" s="158"/>
      <c r="G1939" s="158"/>
      <c r="H1939" s="158"/>
      <c r="I1939" s="158"/>
      <c r="J1939" s="158"/>
      <c r="K1939" s="158"/>
      <c r="L1939" s="158"/>
      <c r="M1939" s="158"/>
      <c r="N1939" s="157"/>
      <c r="O1939" s="157"/>
      <c r="P1939" s="157"/>
      <c r="Q1939" s="157"/>
      <c r="R1939" s="158"/>
      <c r="S1939" s="158"/>
      <c r="T1939" s="158"/>
      <c r="U1939" s="158"/>
      <c r="V1939" s="158"/>
      <c r="W1939" s="158"/>
      <c r="X1939" s="158"/>
      <c r="Y1939" s="158"/>
      <c r="Z1939" s="147"/>
      <c r="AA1939" s="147"/>
      <c r="AB1939" s="147"/>
      <c r="AC1939" s="147"/>
      <c r="AD1939" s="147"/>
      <c r="AE1939" s="147"/>
      <c r="AF1939" s="147"/>
      <c r="AG1939" s="147" t="s">
        <v>288</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3" x14ac:dyDescent="0.2">
      <c r="A1940" s="154"/>
      <c r="B1940" s="155"/>
      <c r="C1940" s="189" t="s">
        <v>2655</v>
      </c>
      <c r="D1940" s="160"/>
      <c r="E1940" s="161">
        <v>1</v>
      </c>
      <c r="F1940" s="158"/>
      <c r="G1940" s="158"/>
      <c r="H1940" s="158"/>
      <c r="I1940" s="158"/>
      <c r="J1940" s="158"/>
      <c r="K1940" s="158"/>
      <c r="L1940" s="158"/>
      <c r="M1940" s="158"/>
      <c r="N1940" s="157"/>
      <c r="O1940" s="157"/>
      <c r="P1940" s="157"/>
      <c r="Q1940" s="157"/>
      <c r="R1940" s="158"/>
      <c r="S1940" s="158"/>
      <c r="T1940" s="158"/>
      <c r="U1940" s="158"/>
      <c r="V1940" s="158"/>
      <c r="W1940" s="158"/>
      <c r="X1940" s="158"/>
      <c r="Y1940" s="158"/>
      <c r="Z1940" s="147"/>
      <c r="AA1940" s="147"/>
      <c r="AB1940" s="147"/>
      <c r="AC1940" s="147"/>
      <c r="AD1940" s="147"/>
      <c r="AE1940" s="147"/>
      <c r="AF1940" s="147"/>
      <c r="AG1940" s="147" t="s">
        <v>288</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3" x14ac:dyDescent="0.2">
      <c r="A1941" s="154"/>
      <c r="B1941" s="155"/>
      <c r="C1941" s="189" t="s">
        <v>2656</v>
      </c>
      <c r="D1941" s="160"/>
      <c r="E1941" s="161">
        <v>1</v>
      </c>
      <c r="F1941" s="158"/>
      <c r="G1941" s="158"/>
      <c r="H1941" s="158"/>
      <c r="I1941" s="158"/>
      <c r="J1941" s="158"/>
      <c r="K1941" s="158"/>
      <c r="L1941" s="158"/>
      <c r="M1941" s="158"/>
      <c r="N1941" s="157"/>
      <c r="O1941" s="157"/>
      <c r="P1941" s="157"/>
      <c r="Q1941" s="157"/>
      <c r="R1941" s="158"/>
      <c r="S1941" s="158"/>
      <c r="T1941" s="158"/>
      <c r="U1941" s="158"/>
      <c r="V1941" s="158"/>
      <c r="W1941" s="158"/>
      <c r="X1941" s="158"/>
      <c r="Y1941" s="158"/>
      <c r="Z1941" s="147"/>
      <c r="AA1941" s="147"/>
      <c r="AB1941" s="147"/>
      <c r="AC1941" s="147"/>
      <c r="AD1941" s="147"/>
      <c r="AE1941" s="147"/>
      <c r="AF1941" s="147"/>
      <c r="AG1941" s="147" t="s">
        <v>288</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3" x14ac:dyDescent="0.2">
      <c r="A1942" s="154"/>
      <c r="B1942" s="155"/>
      <c r="C1942" s="189" t="s">
        <v>2657</v>
      </c>
      <c r="D1942" s="160"/>
      <c r="E1942" s="161">
        <v>1</v>
      </c>
      <c r="F1942" s="158"/>
      <c r="G1942" s="158"/>
      <c r="H1942" s="158"/>
      <c r="I1942" s="158"/>
      <c r="J1942" s="158"/>
      <c r="K1942" s="158"/>
      <c r="L1942" s="158"/>
      <c r="M1942" s="158"/>
      <c r="N1942" s="157"/>
      <c r="O1942" s="157"/>
      <c r="P1942" s="157"/>
      <c r="Q1942" s="157"/>
      <c r="R1942" s="158"/>
      <c r="S1942" s="158"/>
      <c r="T1942" s="158"/>
      <c r="U1942" s="158"/>
      <c r="V1942" s="158"/>
      <c r="W1942" s="158"/>
      <c r="X1942" s="158"/>
      <c r="Y1942" s="158"/>
      <c r="Z1942" s="147"/>
      <c r="AA1942" s="147"/>
      <c r="AB1942" s="147"/>
      <c r="AC1942" s="147"/>
      <c r="AD1942" s="147"/>
      <c r="AE1942" s="147"/>
      <c r="AF1942" s="147"/>
      <c r="AG1942" s="147" t="s">
        <v>288</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3" x14ac:dyDescent="0.2">
      <c r="A1943" s="154"/>
      <c r="B1943" s="155"/>
      <c r="C1943" s="189" t="s">
        <v>2658</v>
      </c>
      <c r="D1943" s="160"/>
      <c r="E1943" s="161">
        <v>1</v>
      </c>
      <c r="F1943" s="158"/>
      <c r="G1943" s="158"/>
      <c r="H1943" s="158"/>
      <c r="I1943" s="158"/>
      <c r="J1943" s="158"/>
      <c r="K1943" s="158"/>
      <c r="L1943" s="158"/>
      <c r="M1943" s="158"/>
      <c r="N1943" s="157"/>
      <c r="O1943" s="157"/>
      <c r="P1943" s="157"/>
      <c r="Q1943" s="157"/>
      <c r="R1943" s="158"/>
      <c r="S1943" s="158"/>
      <c r="T1943" s="158"/>
      <c r="U1943" s="158"/>
      <c r="V1943" s="158"/>
      <c r="W1943" s="158"/>
      <c r="X1943" s="158"/>
      <c r="Y1943" s="158"/>
      <c r="Z1943" s="147"/>
      <c r="AA1943" s="147"/>
      <c r="AB1943" s="147"/>
      <c r="AC1943" s="147"/>
      <c r="AD1943" s="147"/>
      <c r="AE1943" s="147"/>
      <c r="AF1943" s="147"/>
      <c r="AG1943" s="147" t="s">
        <v>288</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3" x14ac:dyDescent="0.2">
      <c r="A1944" s="154"/>
      <c r="B1944" s="155"/>
      <c r="C1944" s="189" t="s">
        <v>2659</v>
      </c>
      <c r="D1944" s="160"/>
      <c r="E1944" s="161">
        <v>1</v>
      </c>
      <c r="F1944" s="158"/>
      <c r="G1944" s="158"/>
      <c r="H1944" s="158"/>
      <c r="I1944" s="158"/>
      <c r="J1944" s="158"/>
      <c r="K1944" s="158"/>
      <c r="L1944" s="158"/>
      <c r="M1944" s="158"/>
      <c r="N1944" s="157"/>
      <c r="O1944" s="157"/>
      <c r="P1944" s="157"/>
      <c r="Q1944" s="157"/>
      <c r="R1944" s="158"/>
      <c r="S1944" s="158"/>
      <c r="T1944" s="158"/>
      <c r="U1944" s="158"/>
      <c r="V1944" s="158"/>
      <c r="W1944" s="158"/>
      <c r="X1944" s="158"/>
      <c r="Y1944" s="158"/>
      <c r="Z1944" s="147"/>
      <c r="AA1944" s="147"/>
      <c r="AB1944" s="147"/>
      <c r="AC1944" s="147"/>
      <c r="AD1944" s="147"/>
      <c r="AE1944" s="147"/>
      <c r="AF1944" s="147"/>
      <c r="AG1944" s="147" t="s">
        <v>288</v>
      </c>
      <c r="AH1944" s="147">
        <v>0</v>
      </c>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3" x14ac:dyDescent="0.2">
      <c r="A1945" s="154"/>
      <c r="B1945" s="155"/>
      <c r="C1945" s="189" t="s">
        <v>2660</v>
      </c>
      <c r="D1945" s="160"/>
      <c r="E1945" s="161">
        <v>1</v>
      </c>
      <c r="F1945" s="158"/>
      <c r="G1945" s="158"/>
      <c r="H1945" s="158"/>
      <c r="I1945" s="158"/>
      <c r="J1945" s="158"/>
      <c r="K1945" s="158"/>
      <c r="L1945" s="158"/>
      <c r="M1945" s="158"/>
      <c r="N1945" s="157"/>
      <c r="O1945" s="157"/>
      <c r="P1945" s="157"/>
      <c r="Q1945" s="157"/>
      <c r="R1945" s="158"/>
      <c r="S1945" s="158"/>
      <c r="T1945" s="158"/>
      <c r="U1945" s="158"/>
      <c r="V1945" s="158"/>
      <c r="W1945" s="158"/>
      <c r="X1945" s="158"/>
      <c r="Y1945" s="158"/>
      <c r="Z1945" s="147"/>
      <c r="AA1945" s="147"/>
      <c r="AB1945" s="147"/>
      <c r="AC1945" s="147"/>
      <c r="AD1945" s="147"/>
      <c r="AE1945" s="147"/>
      <c r="AF1945" s="147"/>
      <c r="AG1945" s="147" t="s">
        <v>288</v>
      </c>
      <c r="AH1945" s="147">
        <v>0</v>
      </c>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3" x14ac:dyDescent="0.2">
      <c r="A1946" s="154"/>
      <c r="B1946" s="155"/>
      <c r="C1946" s="189" t="s">
        <v>2661</v>
      </c>
      <c r="D1946" s="160"/>
      <c r="E1946" s="161">
        <v>1</v>
      </c>
      <c r="F1946" s="158"/>
      <c r="G1946" s="158"/>
      <c r="H1946" s="158"/>
      <c r="I1946" s="158"/>
      <c r="J1946" s="158"/>
      <c r="K1946" s="158"/>
      <c r="L1946" s="158"/>
      <c r="M1946" s="158"/>
      <c r="N1946" s="157"/>
      <c r="O1946" s="157"/>
      <c r="P1946" s="157"/>
      <c r="Q1946" s="157"/>
      <c r="R1946" s="158"/>
      <c r="S1946" s="158"/>
      <c r="T1946" s="158"/>
      <c r="U1946" s="158"/>
      <c r="V1946" s="158"/>
      <c r="W1946" s="158"/>
      <c r="X1946" s="158"/>
      <c r="Y1946" s="158"/>
      <c r="Z1946" s="147"/>
      <c r="AA1946" s="147"/>
      <c r="AB1946" s="147"/>
      <c r="AC1946" s="147"/>
      <c r="AD1946" s="147"/>
      <c r="AE1946" s="147"/>
      <c r="AF1946" s="147"/>
      <c r="AG1946" s="147" t="s">
        <v>288</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3" x14ac:dyDescent="0.2">
      <c r="A1947" s="154"/>
      <c r="B1947" s="155"/>
      <c r="C1947" s="189" t="s">
        <v>2662</v>
      </c>
      <c r="D1947" s="160"/>
      <c r="E1947" s="161">
        <v>1</v>
      </c>
      <c r="F1947" s="158"/>
      <c r="G1947" s="158"/>
      <c r="H1947" s="158"/>
      <c r="I1947" s="158"/>
      <c r="J1947" s="158"/>
      <c r="K1947" s="158"/>
      <c r="L1947" s="158"/>
      <c r="M1947" s="158"/>
      <c r="N1947" s="157"/>
      <c r="O1947" s="157"/>
      <c r="P1947" s="157"/>
      <c r="Q1947" s="157"/>
      <c r="R1947" s="158"/>
      <c r="S1947" s="158"/>
      <c r="T1947" s="158"/>
      <c r="U1947" s="158"/>
      <c r="V1947" s="158"/>
      <c r="W1947" s="158"/>
      <c r="X1947" s="158"/>
      <c r="Y1947" s="158"/>
      <c r="Z1947" s="147"/>
      <c r="AA1947" s="147"/>
      <c r="AB1947" s="147"/>
      <c r="AC1947" s="147"/>
      <c r="AD1947" s="147"/>
      <c r="AE1947" s="147"/>
      <c r="AF1947" s="147"/>
      <c r="AG1947" s="147" t="s">
        <v>288</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3" x14ac:dyDescent="0.2">
      <c r="A1948" s="154"/>
      <c r="B1948" s="155"/>
      <c r="C1948" s="189" t="s">
        <v>2663</v>
      </c>
      <c r="D1948" s="160"/>
      <c r="E1948" s="161">
        <v>1</v>
      </c>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7"/>
      <c r="AA1948" s="147"/>
      <c r="AB1948" s="147"/>
      <c r="AC1948" s="147"/>
      <c r="AD1948" s="147"/>
      <c r="AE1948" s="147"/>
      <c r="AF1948" s="147"/>
      <c r="AG1948" s="147" t="s">
        <v>288</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3" x14ac:dyDescent="0.2">
      <c r="A1949" s="154"/>
      <c r="B1949" s="155"/>
      <c r="C1949" s="189" t="s">
        <v>2664</v>
      </c>
      <c r="D1949" s="160"/>
      <c r="E1949" s="161">
        <v>1</v>
      </c>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7"/>
      <c r="AA1949" s="147"/>
      <c r="AB1949" s="147"/>
      <c r="AC1949" s="147"/>
      <c r="AD1949" s="147"/>
      <c r="AE1949" s="147"/>
      <c r="AF1949" s="147"/>
      <c r="AG1949" s="147" t="s">
        <v>288</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3" x14ac:dyDescent="0.2">
      <c r="A1950" s="154"/>
      <c r="B1950" s="155"/>
      <c r="C1950" s="189" t="s">
        <v>2665</v>
      </c>
      <c r="D1950" s="160"/>
      <c r="E1950" s="161">
        <v>1</v>
      </c>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7"/>
      <c r="AA1950" s="147"/>
      <c r="AB1950" s="147"/>
      <c r="AC1950" s="147"/>
      <c r="AD1950" s="147"/>
      <c r="AE1950" s="147"/>
      <c r="AF1950" s="147"/>
      <c r="AG1950" s="147" t="s">
        <v>288</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3" x14ac:dyDescent="0.2">
      <c r="A1951" s="154"/>
      <c r="B1951" s="155"/>
      <c r="C1951" s="189" t="s">
        <v>2666</v>
      </c>
      <c r="D1951" s="160"/>
      <c r="E1951" s="161">
        <v>1</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7"/>
      <c r="AA1951" s="147"/>
      <c r="AB1951" s="147"/>
      <c r="AC1951" s="147"/>
      <c r="AD1951" s="147"/>
      <c r="AE1951" s="147"/>
      <c r="AF1951" s="147"/>
      <c r="AG1951" s="147" t="s">
        <v>288</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3" x14ac:dyDescent="0.2">
      <c r="A1952" s="154"/>
      <c r="B1952" s="155"/>
      <c r="C1952" s="189" t="s">
        <v>2667</v>
      </c>
      <c r="D1952" s="160"/>
      <c r="E1952" s="161">
        <v>1</v>
      </c>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7"/>
      <c r="AA1952" s="147"/>
      <c r="AB1952" s="147"/>
      <c r="AC1952" s="147"/>
      <c r="AD1952" s="147"/>
      <c r="AE1952" s="147"/>
      <c r="AF1952" s="147"/>
      <c r="AG1952" s="147" t="s">
        <v>288</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3" x14ac:dyDescent="0.2">
      <c r="A1953" s="154"/>
      <c r="B1953" s="155"/>
      <c r="C1953" s="189" t="s">
        <v>2668</v>
      </c>
      <c r="D1953" s="160"/>
      <c r="E1953" s="161">
        <v>1</v>
      </c>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7"/>
      <c r="AA1953" s="147"/>
      <c r="AB1953" s="147"/>
      <c r="AC1953" s="147"/>
      <c r="AD1953" s="147"/>
      <c r="AE1953" s="147"/>
      <c r="AF1953" s="147"/>
      <c r="AG1953" s="147" t="s">
        <v>288</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3" x14ac:dyDescent="0.2">
      <c r="A1954" s="154"/>
      <c r="B1954" s="155"/>
      <c r="C1954" s="189" t="s">
        <v>2669</v>
      </c>
      <c r="D1954" s="160"/>
      <c r="E1954" s="161">
        <v>1</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7"/>
      <c r="AA1954" s="147"/>
      <c r="AB1954" s="147"/>
      <c r="AC1954" s="147"/>
      <c r="AD1954" s="147"/>
      <c r="AE1954" s="147"/>
      <c r="AF1954" s="147"/>
      <c r="AG1954" s="147" t="s">
        <v>288</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3" x14ac:dyDescent="0.2">
      <c r="A1955" s="154"/>
      <c r="B1955" s="155"/>
      <c r="C1955" s="189" t="s">
        <v>2670</v>
      </c>
      <c r="D1955" s="160"/>
      <c r="E1955" s="161">
        <v>1</v>
      </c>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7"/>
      <c r="AA1955" s="147"/>
      <c r="AB1955" s="147"/>
      <c r="AC1955" s="147"/>
      <c r="AD1955" s="147"/>
      <c r="AE1955" s="147"/>
      <c r="AF1955" s="147"/>
      <c r="AG1955" s="147" t="s">
        <v>288</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3" x14ac:dyDescent="0.2">
      <c r="A1956" s="154"/>
      <c r="B1956" s="155"/>
      <c r="C1956" s="189" t="s">
        <v>2671</v>
      </c>
      <c r="D1956" s="160"/>
      <c r="E1956" s="161">
        <v>1</v>
      </c>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7"/>
      <c r="AA1956" s="147"/>
      <c r="AB1956" s="147"/>
      <c r="AC1956" s="147"/>
      <c r="AD1956" s="147"/>
      <c r="AE1956" s="147"/>
      <c r="AF1956" s="147"/>
      <c r="AG1956" s="147" t="s">
        <v>288</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3" x14ac:dyDescent="0.2">
      <c r="A1957" s="154"/>
      <c r="B1957" s="155"/>
      <c r="C1957" s="189" t="s">
        <v>2672</v>
      </c>
      <c r="D1957" s="160"/>
      <c r="E1957" s="161">
        <v>1</v>
      </c>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7"/>
      <c r="AA1957" s="147"/>
      <c r="AB1957" s="147"/>
      <c r="AC1957" s="147"/>
      <c r="AD1957" s="147"/>
      <c r="AE1957" s="147"/>
      <c r="AF1957" s="147"/>
      <c r="AG1957" s="147" t="s">
        <v>288</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3" x14ac:dyDescent="0.2">
      <c r="A1958" s="154"/>
      <c r="B1958" s="155"/>
      <c r="C1958" s="189" t="s">
        <v>2673</v>
      </c>
      <c r="D1958" s="160"/>
      <c r="E1958" s="161">
        <v>1</v>
      </c>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7"/>
      <c r="AA1958" s="147"/>
      <c r="AB1958" s="147"/>
      <c r="AC1958" s="147"/>
      <c r="AD1958" s="147"/>
      <c r="AE1958" s="147"/>
      <c r="AF1958" s="147"/>
      <c r="AG1958" s="147" t="s">
        <v>288</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
      <c r="A1959" s="172">
        <v>304</v>
      </c>
      <c r="B1959" s="173" t="s">
        <v>2674</v>
      </c>
      <c r="C1959" s="188" t="s">
        <v>2675</v>
      </c>
      <c r="D1959" s="174" t="s">
        <v>418</v>
      </c>
      <c r="E1959" s="175">
        <v>25</v>
      </c>
      <c r="F1959" s="176"/>
      <c r="G1959" s="177">
        <f>ROUND(E1959*F1959,2)</f>
        <v>0</v>
      </c>
      <c r="H1959" s="176"/>
      <c r="I1959" s="177">
        <f>ROUND(E1959*H1959,2)</f>
        <v>0</v>
      </c>
      <c r="J1959" s="176"/>
      <c r="K1959" s="177">
        <f>ROUND(E1959*J1959,2)</f>
        <v>0</v>
      </c>
      <c r="L1959" s="177">
        <v>21</v>
      </c>
      <c r="M1959" s="177">
        <f>G1959*(1+L1959/100)</f>
        <v>0</v>
      </c>
      <c r="N1959" s="175">
        <v>9.8200000000000006E-3</v>
      </c>
      <c r="O1959" s="175">
        <f>ROUND(E1959*N1959,2)</f>
        <v>0.25</v>
      </c>
      <c r="P1959" s="175">
        <v>0</v>
      </c>
      <c r="Q1959" s="175">
        <f>ROUND(E1959*P1959,2)</f>
        <v>0</v>
      </c>
      <c r="R1959" s="177" t="s">
        <v>1012</v>
      </c>
      <c r="S1959" s="177" t="s">
        <v>281</v>
      </c>
      <c r="T1959" s="178" t="s">
        <v>281</v>
      </c>
      <c r="U1959" s="158">
        <v>0.52</v>
      </c>
      <c r="V1959" s="158">
        <f>ROUND(E1959*U1959,2)</f>
        <v>13</v>
      </c>
      <c r="W1959" s="158"/>
      <c r="X1959" s="158" t="s">
        <v>282</v>
      </c>
      <c r="Y1959" s="158" t="s">
        <v>283</v>
      </c>
      <c r="Z1959" s="147"/>
      <c r="AA1959" s="147"/>
      <c r="AB1959" s="147"/>
      <c r="AC1959" s="147"/>
      <c r="AD1959" s="147"/>
      <c r="AE1959" s="147"/>
      <c r="AF1959" s="147"/>
      <c r="AG1959" s="147" t="s">
        <v>284</v>
      </c>
      <c r="AH1959" s="147"/>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2" x14ac:dyDescent="0.2">
      <c r="A1960" s="154"/>
      <c r="B1960" s="155"/>
      <c r="C1960" s="259" t="s">
        <v>2676</v>
      </c>
      <c r="D1960" s="260"/>
      <c r="E1960" s="260"/>
      <c r="F1960" s="260"/>
      <c r="G1960" s="260"/>
      <c r="H1960" s="158"/>
      <c r="I1960" s="158"/>
      <c r="J1960" s="158"/>
      <c r="K1960" s="158"/>
      <c r="L1960" s="158"/>
      <c r="M1960" s="158"/>
      <c r="N1960" s="157"/>
      <c r="O1960" s="157"/>
      <c r="P1960" s="157"/>
      <c r="Q1960" s="157"/>
      <c r="R1960" s="158"/>
      <c r="S1960" s="158"/>
      <c r="T1960" s="158"/>
      <c r="U1960" s="158"/>
      <c r="V1960" s="158"/>
      <c r="W1960" s="158"/>
      <c r="X1960" s="158"/>
      <c r="Y1960" s="158"/>
      <c r="Z1960" s="147"/>
      <c r="AA1960" s="147"/>
      <c r="AB1960" s="147"/>
      <c r="AC1960" s="147"/>
      <c r="AD1960" s="147"/>
      <c r="AE1960" s="147"/>
      <c r="AF1960" s="147"/>
      <c r="AG1960" s="147" t="s">
        <v>286</v>
      </c>
      <c r="AH1960" s="147"/>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79" t="str">
        <f>C1960</f>
        <v>hrubých, hoblovaných i leštěných, měkkých i tvrdých, na jakoukoliv cementovou maltu, s kotvením rámu do zdiva,</v>
      </c>
      <c r="BB1960" s="147"/>
      <c r="BC1960" s="147"/>
      <c r="BD1960" s="147"/>
      <c r="BE1960" s="147"/>
      <c r="BF1960" s="147"/>
      <c r="BG1960" s="147"/>
      <c r="BH1960" s="147"/>
    </row>
    <row r="1961" spans="1:60" outlineLevel="2" x14ac:dyDescent="0.2">
      <c r="A1961" s="154"/>
      <c r="B1961" s="155"/>
      <c r="C1961" s="189" t="s">
        <v>2677</v>
      </c>
      <c r="D1961" s="160"/>
      <c r="E1961" s="161"/>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7"/>
      <c r="AA1961" s="147"/>
      <c r="AB1961" s="147"/>
      <c r="AC1961" s="147"/>
      <c r="AD1961" s="147"/>
      <c r="AE1961" s="147"/>
      <c r="AF1961" s="147"/>
      <c r="AG1961" s="147" t="s">
        <v>288</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3" x14ac:dyDescent="0.2">
      <c r="A1962" s="154"/>
      <c r="B1962" s="155"/>
      <c r="C1962" s="189" t="s">
        <v>2678</v>
      </c>
      <c r="D1962" s="160"/>
      <c r="E1962" s="161">
        <v>1</v>
      </c>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7"/>
      <c r="AA1962" s="147"/>
      <c r="AB1962" s="147"/>
      <c r="AC1962" s="147"/>
      <c r="AD1962" s="147"/>
      <c r="AE1962" s="147"/>
      <c r="AF1962" s="147"/>
      <c r="AG1962" s="147" t="s">
        <v>288</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3" x14ac:dyDescent="0.2">
      <c r="A1963" s="154"/>
      <c r="B1963" s="155"/>
      <c r="C1963" s="189" t="s">
        <v>2679</v>
      </c>
      <c r="D1963" s="160"/>
      <c r="E1963" s="161">
        <v>1</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7"/>
      <c r="AA1963" s="147"/>
      <c r="AB1963" s="147"/>
      <c r="AC1963" s="147"/>
      <c r="AD1963" s="147"/>
      <c r="AE1963" s="147"/>
      <c r="AF1963" s="147"/>
      <c r="AG1963" s="147" t="s">
        <v>288</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3" x14ac:dyDescent="0.2">
      <c r="A1964" s="154"/>
      <c r="B1964" s="155"/>
      <c r="C1964" s="189" t="s">
        <v>2680</v>
      </c>
      <c r="D1964" s="160"/>
      <c r="E1964" s="161">
        <v>1</v>
      </c>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7"/>
      <c r="AA1964" s="147"/>
      <c r="AB1964" s="147"/>
      <c r="AC1964" s="147"/>
      <c r="AD1964" s="147"/>
      <c r="AE1964" s="147"/>
      <c r="AF1964" s="147"/>
      <c r="AG1964" s="147" t="s">
        <v>288</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3" x14ac:dyDescent="0.2">
      <c r="A1965" s="154"/>
      <c r="B1965" s="155"/>
      <c r="C1965" s="189" t="s">
        <v>2681</v>
      </c>
      <c r="D1965" s="160"/>
      <c r="E1965" s="161">
        <v>1</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7"/>
      <c r="AA1965" s="147"/>
      <c r="AB1965" s="147"/>
      <c r="AC1965" s="147"/>
      <c r="AD1965" s="147"/>
      <c r="AE1965" s="147"/>
      <c r="AF1965" s="147"/>
      <c r="AG1965" s="147" t="s">
        <v>288</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3" x14ac:dyDescent="0.2">
      <c r="A1966" s="154"/>
      <c r="B1966" s="155"/>
      <c r="C1966" s="189" t="s">
        <v>2682</v>
      </c>
      <c r="D1966" s="160"/>
      <c r="E1966" s="161">
        <v>1</v>
      </c>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7"/>
      <c r="AA1966" s="147"/>
      <c r="AB1966" s="147"/>
      <c r="AC1966" s="147"/>
      <c r="AD1966" s="147"/>
      <c r="AE1966" s="147"/>
      <c r="AF1966" s="147"/>
      <c r="AG1966" s="147" t="s">
        <v>288</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3" x14ac:dyDescent="0.2">
      <c r="A1967" s="154"/>
      <c r="B1967" s="155"/>
      <c r="C1967" s="189" t="s">
        <v>2683</v>
      </c>
      <c r="D1967" s="160"/>
      <c r="E1967" s="161">
        <v>1</v>
      </c>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7"/>
      <c r="AA1967" s="147"/>
      <c r="AB1967" s="147"/>
      <c r="AC1967" s="147"/>
      <c r="AD1967" s="147"/>
      <c r="AE1967" s="147"/>
      <c r="AF1967" s="147"/>
      <c r="AG1967" s="147" t="s">
        <v>288</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3" x14ac:dyDescent="0.2">
      <c r="A1968" s="154"/>
      <c r="B1968" s="155"/>
      <c r="C1968" s="189" t="s">
        <v>2684</v>
      </c>
      <c r="D1968" s="160"/>
      <c r="E1968" s="161">
        <v>1</v>
      </c>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7"/>
      <c r="AA1968" s="147"/>
      <c r="AB1968" s="147"/>
      <c r="AC1968" s="147"/>
      <c r="AD1968" s="147"/>
      <c r="AE1968" s="147"/>
      <c r="AF1968" s="147"/>
      <c r="AG1968" s="147" t="s">
        <v>288</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3" x14ac:dyDescent="0.2">
      <c r="A1969" s="154"/>
      <c r="B1969" s="155"/>
      <c r="C1969" s="189" t="s">
        <v>2685</v>
      </c>
      <c r="D1969" s="160"/>
      <c r="E1969" s="161">
        <v>1</v>
      </c>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7"/>
      <c r="AA1969" s="147"/>
      <c r="AB1969" s="147"/>
      <c r="AC1969" s="147"/>
      <c r="AD1969" s="147"/>
      <c r="AE1969" s="147"/>
      <c r="AF1969" s="147"/>
      <c r="AG1969" s="147" t="s">
        <v>288</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3" x14ac:dyDescent="0.2">
      <c r="A1970" s="154"/>
      <c r="B1970" s="155"/>
      <c r="C1970" s="189" t="s">
        <v>2686</v>
      </c>
      <c r="D1970" s="160"/>
      <c r="E1970" s="161">
        <v>1</v>
      </c>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7"/>
      <c r="AA1970" s="147"/>
      <c r="AB1970" s="147"/>
      <c r="AC1970" s="147"/>
      <c r="AD1970" s="147"/>
      <c r="AE1970" s="147"/>
      <c r="AF1970" s="147"/>
      <c r="AG1970" s="147" t="s">
        <v>288</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outlineLevel="3" x14ac:dyDescent="0.2">
      <c r="A1971" s="154"/>
      <c r="B1971" s="155"/>
      <c r="C1971" s="189" t="s">
        <v>2687</v>
      </c>
      <c r="D1971" s="160"/>
      <c r="E1971" s="161">
        <v>1</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7"/>
      <c r="AA1971" s="147"/>
      <c r="AB1971" s="147"/>
      <c r="AC1971" s="147"/>
      <c r="AD1971" s="147"/>
      <c r="AE1971" s="147"/>
      <c r="AF1971" s="147"/>
      <c r="AG1971" s="147" t="s">
        <v>288</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3" x14ac:dyDescent="0.2">
      <c r="A1972" s="154"/>
      <c r="B1972" s="155"/>
      <c r="C1972" s="189" t="s">
        <v>2688</v>
      </c>
      <c r="D1972" s="160"/>
      <c r="E1972" s="161">
        <v>1</v>
      </c>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7"/>
      <c r="AA1972" s="147"/>
      <c r="AB1972" s="147"/>
      <c r="AC1972" s="147"/>
      <c r="AD1972" s="147"/>
      <c r="AE1972" s="147"/>
      <c r="AF1972" s="147"/>
      <c r="AG1972" s="147" t="s">
        <v>288</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3" x14ac:dyDescent="0.2">
      <c r="A1973" s="154"/>
      <c r="B1973" s="155"/>
      <c r="C1973" s="189" t="s">
        <v>2689</v>
      </c>
      <c r="D1973" s="160"/>
      <c r="E1973" s="161">
        <v>1</v>
      </c>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7"/>
      <c r="AA1973" s="147"/>
      <c r="AB1973" s="147"/>
      <c r="AC1973" s="147"/>
      <c r="AD1973" s="147"/>
      <c r="AE1973" s="147"/>
      <c r="AF1973" s="147"/>
      <c r="AG1973" s="147" t="s">
        <v>288</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3" x14ac:dyDescent="0.2">
      <c r="A1974" s="154"/>
      <c r="B1974" s="155"/>
      <c r="C1974" s="189" t="s">
        <v>2690</v>
      </c>
      <c r="D1974" s="160"/>
      <c r="E1974" s="161">
        <v>1</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7"/>
      <c r="AA1974" s="147"/>
      <c r="AB1974" s="147"/>
      <c r="AC1974" s="147"/>
      <c r="AD1974" s="147"/>
      <c r="AE1974" s="147"/>
      <c r="AF1974" s="147"/>
      <c r="AG1974" s="147" t="s">
        <v>288</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3" x14ac:dyDescent="0.2">
      <c r="A1975" s="154"/>
      <c r="B1975" s="155"/>
      <c r="C1975" s="189" t="s">
        <v>2691</v>
      </c>
      <c r="D1975" s="160"/>
      <c r="E1975" s="161">
        <v>1</v>
      </c>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7"/>
      <c r="AA1975" s="147"/>
      <c r="AB1975" s="147"/>
      <c r="AC1975" s="147"/>
      <c r="AD1975" s="147"/>
      <c r="AE1975" s="147"/>
      <c r="AF1975" s="147"/>
      <c r="AG1975" s="147" t="s">
        <v>288</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3" x14ac:dyDescent="0.2">
      <c r="A1976" s="154"/>
      <c r="B1976" s="155"/>
      <c r="C1976" s="189" t="s">
        <v>2692</v>
      </c>
      <c r="D1976" s="160"/>
      <c r="E1976" s="161">
        <v>1</v>
      </c>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7"/>
      <c r="AA1976" s="147"/>
      <c r="AB1976" s="147"/>
      <c r="AC1976" s="147"/>
      <c r="AD1976" s="147"/>
      <c r="AE1976" s="147"/>
      <c r="AF1976" s="147"/>
      <c r="AG1976" s="147" t="s">
        <v>288</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3" x14ac:dyDescent="0.2">
      <c r="A1977" s="154"/>
      <c r="B1977" s="155"/>
      <c r="C1977" s="189" t="s">
        <v>2693</v>
      </c>
      <c r="D1977" s="160"/>
      <c r="E1977" s="161">
        <v>1</v>
      </c>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7"/>
      <c r="AA1977" s="147"/>
      <c r="AB1977" s="147"/>
      <c r="AC1977" s="147"/>
      <c r="AD1977" s="147"/>
      <c r="AE1977" s="147"/>
      <c r="AF1977" s="147"/>
      <c r="AG1977" s="147" t="s">
        <v>288</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3" x14ac:dyDescent="0.2">
      <c r="A1978" s="154"/>
      <c r="B1978" s="155"/>
      <c r="C1978" s="189" t="s">
        <v>2694</v>
      </c>
      <c r="D1978" s="160"/>
      <c r="E1978" s="161">
        <v>1</v>
      </c>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7"/>
      <c r="AA1978" s="147"/>
      <c r="AB1978" s="147"/>
      <c r="AC1978" s="147"/>
      <c r="AD1978" s="147"/>
      <c r="AE1978" s="147"/>
      <c r="AF1978" s="147"/>
      <c r="AG1978" s="147" t="s">
        <v>288</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3" x14ac:dyDescent="0.2">
      <c r="A1979" s="154"/>
      <c r="B1979" s="155"/>
      <c r="C1979" s="189" t="s">
        <v>2695</v>
      </c>
      <c r="D1979" s="160"/>
      <c r="E1979" s="161">
        <v>1</v>
      </c>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7"/>
      <c r="AA1979" s="147"/>
      <c r="AB1979" s="147"/>
      <c r="AC1979" s="147"/>
      <c r="AD1979" s="147"/>
      <c r="AE1979" s="147"/>
      <c r="AF1979" s="147"/>
      <c r="AG1979" s="147" t="s">
        <v>288</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3" x14ac:dyDescent="0.2">
      <c r="A1980" s="154"/>
      <c r="B1980" s="155"/>
      <c r="C1980" s="189" t="s">
        <v>2696</v>
      </c>
      <c r="D1980" s="160"/>
      <c r="E1980" s="161">
        <v>1</v>
      </c>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7"/>
      <c r="AA1980" s="147"/>
      <c r="AB1980" s="147"/>
      <c r="AC1980" s="147"/>
      <c r="AD1980" s="147"/>
      <c r="AE1980" s="147"/>
      <c r="AF1980" s="147"/>
      <c r="AG1980" s="147" t="s">
        <v>288</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3" x14ac:dyDescent="0.2">
      <c r="A1981" s="154"/>
      <c r="B1981" s="155"/>
      <c r="C1981" s="189" t="s">
        <v>2697</v>
      </c>
      <c r="D1981" s="160"/>
      <c r="E1981" s="161">
        <v>1</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7"/>
      <c r="AA1981" s="147"/>
      <c r="AB1981" s="147"/>
      <c r="AC1981" s="147"/>
      <c r="AD1981" s="147"/>
      <c r="AE1981" s="147"/>
      <c r="AF1981" s="147"/>
      <c r="AG1981" s="147" t="s">
        <v>288</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3" x14ac:dyDescent="0.2">
      <c r="A1982" s="154"/>
      <c r="B1982" s="155"/>
      <c r="C1982" s="189" t="s">
        <v>2698</v>
      </c>
      <c r="D1982" s="160"/>
      <c r="E1982" s="161">
        <v>1</v>
      </c>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7"/>
      <c r="AA1982" s="147"/>
      <c r="AB1982" s="147"/>
      <c r="AC1982" s="147"/>
      <c r="AD1982" s="147"/>
      <c r="AE1982" s="147"/>
      <c r="AF1982" s="147"/>
      <c r="AG1982" s="147" t="s">
        <v>288</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3" x14ac:dyDescent="0.2">
      <c r="A1983" s="154"/>
      <c r="B1983" s="155"/>
      <c r="C1983" s="189" t="s">
        <v>2699</v>
      </c>
      <c r="D1983" s="160"/>
      <c r="E1983" s="161">
        <v>1</v>
      </c>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7"/>
      <c r="AA1983" s="147"/>
      <c r="AB1983" s="147"/>
      <c r="AC1983" s="147"/>
      <c r="AD1983" s="147"/>
      <c r="AE1983" s="147"/>
      <c r="AF1983" s="147"/>
      <c r="AG1983" s="147" t="s">
        <v>288</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3" x14ac:dyDescent="0.2">
      <c r="A1984" s="154"/>
      <c r="B1984" s="155"/>
      <c r="C1984" s="189" t="s">
        <v>2700</v>
      </c>
      <c r="D1984" s="160"/>
      <c r="E1984" s="161">
        <v>1</v>
      </c>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7"/>
      <c r="AA1984" s="147"/>
      <c r="AB1984" s="147"/>
      <c r="AC1984" s="147"/>
      <c r="AD1984" s="147"/>
      <c r="AE1984" s="147"/>
      <c r="AF1984" s="147"/>
      <c r="AG1984" s="147" t="s">
        <v>288</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3" x14ac:dyDescent="0.2">
      <c r="A1985" s="154"/>
      <c r="B1985" s="155"/>
      <c r="C1985" s="189" t="s">
        <v>2701</v>
      </c>
      <c r="D1985" s="160"/>
      <c r="E1985" s="161">
        <v>1</v>
      </c>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7"/>
      <c r="AA1985" s="147"/>
      <c r="AB1985" s="147"/>
      <c r="AC1985" s="147"/>
      <c r="AD1985" s="147"/>
      <c r="AE1985" s="147"/>
      <c r="AF1985" s="147"/>
      <c r="AG1985" s="147" t="s">
        <v>288</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3" x14ac:dyDescent="0.2">
      <c r="A1986" s="154"/>
      <c r="B1986" s="155"/>
      <c r="C1986" s="189" t="s">
        <v>2702</v>
      </c>
      <c r="D1986" s="160"/>
      <c r="E1986" s="161">
        <v>1</v>
      </c>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7"/>
      <c r="AA1986" s="147"/>
      <c r="AB1986" s="147"/>
      <c r="AC1986" s="147"/>
      <c r="AD1986" s="147"/>
      <c r="AE1986" s="147"/>
      <c r="AF1986" s="147"/>
      <c r="AG1986" s="147" t="s">
        <v>288</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
      <c r="A1987" s="172">
        <v>305</v>
      </c>
      <c r="B1987" s="173" t="s">
        <v>2703</v>
      </c>
      <c r="C1987" s="188" t="s">
        <v>2704</v>
      </c>
      <c r="D1987" s="174" t="s">
        <v>366</v>
      </c>
      <c r="E1987" s="175">
        <v>21.52</v>
      </c>
      <c r="F1987" s="176"/>
      <c r="G1987" s="177">
        <f>ROUND(E1987*F1987,2)</f>
        <v>0</v>
      </c>
      <c r="H1987" s="176"/>
      <c r="I1987" s="177">
        <f>ROUND(E1987*H1987,2)</f>
        <v>0</v>
      </c>
      <c r="J1987" s="176"/>
      <c r="K1987" s="177">
        <f>ROUND(E1987*J1987,2)</f>
        <v>0</v>
      </c>
      <c r="L1987" s="177">
        <v>21</v>
      </c>
      <c r="M1987" s="177">
        <f>G1987*(1+L1987/100)</f>
        <v>0</v>
      </c>
      <c r="N1987" s="175">
        <v>8.8699999999999994E-3</v>
      </c>
      <c r="O1987" s="175">
        <f>ROUND(E1987*N1987,2)</f>
        <v>0.19</v>
      </c>
      <c r="P1987" s="175">
        <v>0</v>
      </c>
      <c r="Q1987" s="175">
        <f>ROUND(E1987*P1987,2)</f>
        <v>0</v>
      </c>
      <c r="R1987" s="177" t="s">
        <v>1012</v>
      </c>
      <c r="S1987" s="177" t="s">
        <v>281</v>
      </c>
      <c r="T1987" s="178" t="s">
        <v>281</v>
      </c>
      <c r="U1987" s="158">
        <v>0.53</v>
      </c>
      <c r="V1987" s="158">
        <f>ROUND(E1987*U1987,2)</f>
        <v>11.41</v>
      </c>
      <c r="W1987" s="158"/>
      <c r="X1987" s="158" t="s">
        <v>282</v>
      </c>
      <c r="Y1987" s="158" t="s">
        <v>283</v>
      </c>
      <c r="Z1987" s="147"/>
      <c r="AA1987" s="147"/>
      <c r="AB1987" s="147"/>
      <c r="AC1987" s="147"/>
      <c r="AD1987" s="147"/>
      <c r="AE1987" s="147"/>
      <c r="AF1987" s="147"/>
      <c r="AG1987" s="147" t="s">
        <v>284</v>
      </c>
      <c r="AH1987" s="147"/>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2" x14ac:dyDescent="0.2">
      <c r="A1988" s="154"/>
      <c r="B1988" s="155"/>
      <c r="C1988" s="259" t="s">
        <v>2705</v>
      </c>
      <c r="D1988" s="260"/>
      <c r="E1988" s="260"/>
      <c r="F1988" s="260"/>
      <c r="G1988" s="260"/>
      <c r="H1988" s="158"/>
      <c r="I1988" s="158"/>
      <c r="J1988" s="158"/>
      <c r="K1988" s="158"/>
      <c r="L1988" s="158"/>
      <c r="M1988" s="158"/>
      <c r="N1988" s="157"/>
      <c r="O1988" s="157"/>
      <c r="P1988" s="157"/>
      <c r="Q1988" s="157"/>
      <c r="R1988" s="158"/>
      <c r="S1988" s="158"/>
      <c r="T1988" s="158"/>
      <c r="U1988" s="158"/>
      <c r="V1988" s="158"/>
      <c r="W1988" s="158"/>
      <c r="X1988" s="158"/>
      <c r="Y1988" s="158"/>
      <c r="Z1988" s="147"/>
      <c r="AA1988" s="147"/>
      <c r="AB1988" s="147"/>
      <c r="AC1988" s="147"/>
      <c r="AD1988" s="147"/>
      <c r="AE1988" s="147"/>
      <c r="AF1988" s="147"/>
      <c r="AG1988" s="147" t="s">
        <v>286</v>
      </c>
      <c r="AH1988" s="147"/>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79" t="str">
        <f>C1988</f>
        <v>na montážní pěnu, zapravení omítky pod parapetem, těsnění spáry mezi parapetem a rámem okna, dodávka silikonu.</v>
      </c>
      <c r="BB1988" s="147"/>
      <c r="BC1988" s="147"/>
      <c r="BD1988" s="147"/>
      <c r="BE1988" s="147"/>
      <c r="BF1988" s="147"/>
      <c r="BG1988" s="147"/>
      <c r="BH1988" s="147"/>
    </row>
    <row r="1989" spans="1:60" outlineLevel="2" x14ac:dyDescent="0.2">
      <c r="A1989" s="154"/>
      <c r="B1989" s="155"/>
      <c r="C1989" s="189" t="s">
        <v>2706</v>
      </c>
      <c r="D1989" s="160"/>
      <c r="E1989" s="161"/>
      <c r="F1989" s="158"/>
      <c r="G1989" s="158"/>
      <c r="H1989" s="158"/>
      <c r="I1989" s="158"/>
      <c r="J1989" s="158"/>
      <c r="K1989" s="158"/>
      <c r="L1989" s="158"/>
      <c r="M1989" s="158"/>
      <c r="N1989" s="157"/>
      <c r="O1989" s="157"/>
      <c r="P1989" s="157"/>
      <c r="Q1989" s="157"/>
      <c r="R1989" s="158"/>
      <c r="S1989" s="158"/>
      <c r="T1989" s="158"/>
      <c r="U1989" s="158"/>
      <c r="V1989" s="158"/>
      <c r="W1989" s="158"/>
      <c r="X1989" s="158"/>
      <c r="Y1989" s="158"/>
      <c r="Z1989" s="147"/>
      <c r="AA1989" s="147"/>
      <c r="AB1989" s="147"/>
      <c r="AC1989" s="147"/>
      <c r="AD1989" s="147"/>
      <c r="AE1989" s="147"/>
      <c r="AF1989" s="147"/>
      <c r="AG1989" s="147" t="s">
        <v>288</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3" x14ac:dyDescent="0.2">
      <c r="A1990" s="154"/>
      <c r="B1990" s="155"/>
      <c r="C1990" s="189" t="s">
        <v>2707</v>
      </c>
      <c r="D1990" s="160"/>
      <c r="E1990" s="161">
        <v>1.82</v>
      </c>
      <c r="F1990" s="158"/>
      <c r="G1990" s="158"/>
      <c r="H1990" s="158"/>
      <c r="I1990" s="158"/>
      <c r="J1990" s="158"/>
      <c r="K1990" s="158"/>
      <c r="L1990" s="158"/>
      <c r="M1990" s="158"/>
      <c r="N1990" s="157"/>
      <c r="O1990" s="157"/>
      <c r="P1990" s="157"/>
      <c r="Q1990" s="157"/>
      <c r="R1990" s="158"/>
      <c r="S1990" s="158"/>
      <c r="T1990" s="158"/>
      <c r="U1990" s="158"/>
      <c r="V1990" s="158"/>
      <c r="W1990" s="158"/>
      <c r="X1990" s="158"/>
      <c r="Y1990" s="158"/>
      <c r="Z1990" s="147"/>
      <c r="AA1990" s="147"/>
      <c r="AB1990" s="147"/>
      <c r="AC1990" s="147"/>
      <c r="AD1990" s="147"/>
      <c r="AE1990" s="147"/>
      <c r="AF1990" s="147"/>
      <c r="AG1990" s="147" t="s">
        <v>288</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3" x14ac:dyDescent="0.2">
      <c r="A1991" s="154"/>
      <c r="B1991" s="155"/>
      <c r="C1991" s="189" t="s">
        <v>2708</v>
      </c>
      <c r="D1991" s="160"/>
      <c r="E1991" s="161">
        <v>1.24</v>
      </c>
      <c r="F1991" s="158"/>
      <c r="G1991" s="158"/>
      <c r="H1991" s="158"/>
      <c r="I1991" s="158"/>
      <c r="J1991" s="158"/>
      <c r="K1991" s="158"/>
      <c r="L1991" s="158"/>
      <c r="M1991" s="158"/>
      <c r="N1991" s="157"/>
      <c r="O1991" s="157"/>
      <c r="P1991" s="157"/>
      <c r="Q1991" s="157"/>
      <c r="R1991" s="158"/>
      <c r="S1991" s="158"/>
      <c r="T1991" s="158"/>
      <c r="U1991" s="158"/>
      <c r="V1991" s="158"/>
      <c r="W1991" s="158"/>
      <c r="X1991" s="158"/>
      <c r="Y1991" s="158"/>
      <c r="Z1991" s="147"/>
      <c r="AA1991" s="147"/>
      <c r="AB1991" s="147"/>
      <c r="AC1991" s="147"/>
      <c r="AD1991" s="147"/>
      <c r="AE1991" s="147"/>
      <c r="AF1991" s="147"/>
      <c r="AG1991" s="147" t="s">
        <v>288</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3" x14ac:dyDescent="0.2">
      <c r="A1992" s="154"/>
      <c r="B1992" s="155"/>
      <c r="C1992" s="189" t="s">
        <v>2709</v>
      </c>
      <c r="D1992" s="160"/>
      <c r="E1992" s="161">
        <v>1.24</v>
      </c>
      <c r="F1992" s="158"/>
      <c r="G1992" s="158"/>
      <c r="H1992" s="158"/>
      <c r="I1992" s="158"/>
      <c r="J1992" s="158"/>
      <c r="K1992" s="158"/>
      <c r="L1992" s="158"/>
      <c r="M1992" s="158"/>
      <c r="N1992" s="157"/>
      <c r="O1992" s="157"/>
      <c r="P1992" s="157"/>
      <c r="Q1992" s="157"/>
      <c r="R1992" s="158"/>
      <c r="S1992" s="158"/>
      <c r="T1992" s="158"/>
      <c r="U1992" s="158"/>
      <c r="V1992" s="158"/>
      <c r="W1992" s="158"/>
      <c r="X1992" s="158"/>
      <c r="Y1992" s="158"/>
      <c r="Z1992" s="147"/>
      <c r="AA1992" s="147"/>
      <c r="AB1992" s="147"/>
      <c r="AC1992" s="147"/>
      <c r="AD1992" s="147"/>
      <c r="AE1992" s="147"/>
      <c r="AF1992" s="147"/>
      <c r="AG1992" s="147" t="s">
        <v>288</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3" x14ac:dyDescent="0.2">
      <c r="A1993" s="154"/>
      <c r="B1993" s="155"/>
      <c r="C1993" s="189" t="s">
        <v>2710</v>
      </c>
      <c r="D1993" s="160"/>
      <c r="E1993" s="161">
        <v>1.24</v>
      </c>
      <c r="F1993" s="158"/>
      <c r="G1993" s="158"/>
      <c r="H1993" s="158"/>
      <c r="I1993" s="158"/>
      <c r="J1993" s="158"/>
      <c r="K1993" s="158"/>
      <c r="L1993" s="158"/>
      <c r="M1993" s="158"/>
      <c r="N1993" s="157"/>
      <c r="O1993" s="157"/>
      <c r="P1993" s="157"/>
      <c r="Q1993" s="157"/>
      <c r="R1993" s="158"/>
      <c r="S1993" s="158"/>
      <c r="T1993" s="158"/>
      <c r="U1993" s="158"/>
      <c r="V1993" s="158"/>
      <c r="W1993" s="158"/>
      <c r="X1993" s="158"/>
      <c r="Y1993" s="158"/>
      <c r="Z1993" s="147"/>
      <c r="AA1993" s="147"/>
      <c r="AB1993" s="147"/>
      <c r="AC1993" s="147"/>
      <c r="AD1993" s="147"/>
      <c r="AE1993" s="147"/>
      <c r="AF1993" s="147"/>
      <c r="AG1993" s="147" t="s">
        <v>288</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3" x14ac:dyDescent="0.2">
      <c r="A1994" s="154"/>
      <c r="B1994" s="155"/>
      <c r="C1994" s="189" t="s">
        <v>2711</v>
      </c>
      <c r="D1994" s="160"/>
      <c r="E1994" s="161">
        <v>1.08</v>
      </c>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7"/>
      <c r="AA1994" s="147"/>
      <c r="AB1994" s="147"/>
      <c r="AC1994" s="147"/>
      <c r="AD1994" s="147"/>
      <c r="AE1994" s="147"/>
      <c r="AF1994" s="147"/>
      <c r="AG1994" s="147" t="s">
        <v>288</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3" x14ac:dyDescent="0.2">
      <c r="A1995" s="154"/>
      <c r="B1995" s="155"/>
      <c r="C1995" s="189" t="s">
        <v>2712</v>
      </c>
      <c r="D1995" s="160"/>
      <c r="E1995" s="161">
        <v>0.44</v>
      </c>
      <c r="F1995" s="158"/>
      <c r="G1995" s="158"/>
      <c r="H1995" s="158"/>
      <c r="I1995" s="158"/>
      <c r="J1995" s="158"/>
      <c r="K1995" s="158"/>
      <c r="L1995" s="158"/>
      <c r="M1995" s="158"/>
      <c r="N1995" s="157"/>
      <c r="O1995" s="157"/>
      <c r="P1995" s="157"/>
      <c r="Q1995" s="157"/>
      <c r="R1995" s="158"/>
      <c r="S1995" s="158"/>
      <c r="T1995" s="158"/>
      <c r="U1995" s="158"/>
      <c r="V1995" s="158"/>
      <c r="W1995" s="158"/>
      <c r="X1995" s="158"/>
      <c r="Y1995" s="158"/>
      <c r="Z1995" s="147"/>
      <c r="AA1995" s="147"/>
      <c r="AB1995" s="147"/>
      <c r="AC1995" s="147"/>
      <c r="AD1995" s="147"/>
      <c r="AE1995" s="147"/>
      <c r="AF1995" s="147"/>
      <c r="AG1995" s="147" t="s">
        <v>288</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3" x14ac:dyDescent="0.2">
      <c r="A1996" s="154"/>
      <c r="B1996" s="155"/>
      <c r="C1996" s="189" t="s">
        <v>2713</v>
      </c>
      <c r="D1996" s="160"/>
      <c r="E1996" s="161">
        <v>1.1599999999999999</v>
      </c>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7"/>
      <c r="AA1996" s="147"/>
      <c r="AB1996" s="147"/>
      <c r="AC1996" s="147"/>
      <c r="AD1996" s="147"/>
      <c r="AE1996" s="147"/>
      <c r="AF1996" s="147"/>
      <c r="AG1996" s="147" t="s">
        <v>288</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3" x14ac:dyDescent="0.2">
      <c r="A1997" s="154"/>
      <c r="B1997" s="155"/>
      <c r="C1997" s="189" t="s">
        <v>2714</v>
      </c>
      <c r="D1997" s="160"/>
      <c r="E1997" s="161">
        <v>1.27</v>
      </c>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7"/>
      <c r="AA1997" s="147"/>
      <c r="AB1997" s="147"/>
      <c r="AC1997" s="147"/>
      <c r="AD1997" s="147"/>
      <c r="AE1997" s="147"/>
      <c r="AF1997" s="147"/>
      <c r="AG1997" s="147" t="s">
        <v>288</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3" x14ac:dyDescent="0.2">
      <c r="A1998" s="154"/>
      <c r="B1998" s="155"/>
      <c r="C1998" s="189" t="s">
        <v>2715</v>
      </c>
      <c r="D1998" s="160"/>
      <c r="E1998" s="161">
        <v>1.27</v>
      </c>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7"/>
      <c r="AA1998" s="147"/>
      <c r="AB1998" s="147"/>
      <c r="AC1998" s="147"/>
      <c r="AD1998" s="147"/>
      <c r="AE1998" s="147"/>
      <c r="AF1998" s="147"/>
      <c r="AG1998" s="147" t="s">
        <v>288</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3" x14ac:dyDescent="0.2">
      <c r="A1999" s="154"/>
      <c r="B1999" s="155"/>
      <c r="C1999" s="189" t="s">
        <v>2716</v>
      </c>
      <c r="D1999" s="160"/>
      <c r="E1999" s="161">
        <v>1.28</v>
      </c>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7"/>
      <c r="AA1999" s="147"/>
      <c r="AB1999" s="147"/>
      <c r="AC1999" s="147"/>
      <c r="AD1999" s="147"/>
      <c r="AE1999" s="147"/>
      <c r="AF1999" s="147"/>
      <c r="AG1999" s="147" t="s">
        <v>288</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3" x14ac:dyDescent="0.2">
      <c r="A2000" s="154"/>
      <c r="B2000" s="155"/>
      <c r="C2000" s="189" t="s">
        <v>2717</v>
      </c>
      <c r="D2000" s="160"/>
      <c r="E2000" s="161">
        <v>1.24</v>
      </c>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7"/>
      <c r="AA2000" s="147"/>
      <c r="AB2000" s="147"/>
      <c r="AC2000" s="147"/>
      <c r="AD2000" s="147"/>
      <c r="AE2000" s="147"/>
      <c r="AF2000" s="147"/>
      <c r="AG2000" s="147" t="s">
        <v>288</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3" x14ac:dyDescent="0.2">
      <c r="A2001" s="154"/>
      <c r="B2001" s="155"/>
      <c r="C2001" s="189" t="s">
        <v>2718</v>
      </c>
      <c r="D2001" s="160"/>
      <c r="E2001" s="161">
        <v>1.24</v>
      </c>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7"/>
      <c r="AA2001" s="147"/>
      <c r="AB2001" s="147"/>
      <c r="AC2001" s="147"/>
      <c r="AD2001" s="147"/>
      <c r="AE2001" s="147"/>
      <c r="AF2001" s="147"/>
      <c r="AG2001" s="147" t="s">
        <v>288</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3" x14ac:dyDescent="0.2">
      <c r="A2002" s="154"/>
      <c r="B2002" s="155"/>
      <c r="C2002" s="189" t="s">
        <v>2719</v>
      </c>
      <c r="D2002" s="160"/>
      <c r="E2002" s="161">
        <v>0.55000000000000004</v>
      </c>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7"/>
      <c r="AA2002" s="147"/>
      <c r="AB2002" s="147"/>
      <c r="AC2002" s="147"/>
      <c r="AD2002" s="147"/>
      <c r="AE2002" s="147"/>
      <c r="AF2002" s="147"/>
      <c r="AG2002" s="147" t="s">
        <v>288</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3" x14ac:dyDescent="0.2">
      <c r="A2003" s="154"/>
      <c r="B2003" s="155"/>
      <c r="C2003" s="189" t="s">
        <v>2720</v>
      </c>
      <c r="D2003" s="160"/>
      <c r="E2003" s="161">
        <v>1.02</v>
      </c>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7"/>
      <c r="AA2003" s="147"/>
      <c r="AB2003" s="147"/>
      <c r="AC2003" s="147"/>
      <c r="AD2003" s="147"/>
      <c r="AE2003" s="147"/>
      <c r="AF2003" s="147"/>
      <c r="AG2003" s="147" t="s">
        <v>288</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3" x14ac:dyDescent="0.2">
      <c r="A2004" s="154"/>
      <c r="B2004" s="155"/>
      <c r="C2004" s="189" t="s">
        <v>2721</v>
      </c>
      <c r="D2004" s="160"/>
      <c r="E2004" s="161">
        <v>0.44</v>
      </c>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7"/>
      <c r="AA2004" s="147"/>
      <c r="AB2004" s="147"/>
      <c r="AC2004" s="147"/>
      <c r="AD2004" s="147"/>
      <c r="AE2004" s="147"/>
      <c r="AF2004" s="147"/>
      <c r="AG2004" s="147" t="s">
        <v>288</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3" x14ac:dyDescent="0.2">
      <c r="A2005" s="154"/>
      <c r="B2005" s="155"/>
      <c r="C2005" s="189" t="s">
        <v>2722</v>
      </c>
      <c r="D2005" s="160"/>
      <c r="E2005" s="161">
        <v>1.3</v>
      </c>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7"/>
      <c r="AA2005" s="147"/>
      <c r="AB2005" s="147"/>
      <c r="AC2005" s="147"/>
      <c r="AD2005" s="147"/>
      <c r="AE2005" s="147"/>
      <c r="AF2005" s="147"/>
      <c r="AG2005" s="147" t="s">
        <v>288</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3" x14ac:dyDescent="0.2">
      <c r="A2006" s="154"/>
      <c r="B2006" s="155"/>
      <c r="C2006" s="189" t="s">
        <v>2723</v>
      </c>
      <c r="D2006" s="160"/>
      <c r="E2006" s="161">
        <v>1.29</v>
      </c>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7"/>
      <c r="AA2006" s="147"/>
      <c r="AB2006" s="147"/>
      <c r="AC2006" s="147"/>
      <c r="AD2006" s="147"/>
      <c r="AE2006" s="147"/>
      <c r="AF2006" s="147"/>
      <c r="AG2006" s="147" t="s">
        <v>288</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3" x14ac:dyDescent="0.2">
      <c r="A2007" s="154"/>
      <c r="B2007" s="155"/>
      <c r="C2007" s="189" t="s">
        <v>2724</v>
      </c>
      <c r="D2007" s="160"/>
      <c r="E2007" s="161">
        <v>1.02</v>
      </c>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7"/>
      <c r="AA2007" s="147"/>
      <c r="AB2007" s="147"/>
      <c r="AC2007" s="147"/>
      <c r="AD2007" s="147"/>
      <c r="AE2007" s="147"/>
      <c r="AF2007" s="147"/>
      <c r="AG2007" s="147" t="s">
        <v>288</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3" x14ac:dyDescent="0.2">
      <c r="A2008" s="154"/>
      <c r="B2008" s="155"/>
      <c r="C2008" s="189" t="s">
        <v>2725</v>
      </c>
      <c r="D2008" s="160"/>
      <c r="E2008" s="161">
        <v>1.38</v>
      </c>
      <c r="F2008" s="158"/>
      <c r="G2008" s="158"/>
      <c r="H2008" s="158"/>
      <c r="I2008" s="158"/>
      <c r="J2008" s="158"/>
      <c r="K2008" s="158"/>
      <c r="L2008" s="158"/>
      <c r="M2008" s="158"/>
      <c r="N2008" s="157"/>
      <c r="O2008" s="157"/>
      <c r="P2008" s="157"/>
      <c r="Q2008" s="157"/>
      <c r="R2008" s="158"/>
      <c r="S2008" s="158"/>
      <c r="T2008" s="158"/>
      <c r="U2008" s="158"/>
      <c r="V2008" s="158"/>
      <c r="W2008" s="158"/>
      <c r="X2008" s="158"/>
      <c r="Y2008" s="158"/>
      <c r="Z2008" s="147"/>
      <c r="AA2008" s="147"/>
      <c r="AB2008" s="147"/>
      <c r="AC2008" s="147"/>
      <c r="AD2008" s="147"/>
      <c r="AE2008" s="147"/>
      <c r="AF2008" s="147"/>
      <c r="AG2008" s="147" t="s">
        <v>288</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ht="22.5" outlineLevel="1" x14ac:dyDescent="0.2">
      <c r="A2009" s="172">
        <v>306</v>
      </c>
      <c r="B2009" s="173" t="s">
        <v>2726</v>
      </c>
      <c r="C2009" s="188" t="s">
        <v>2727</v>
      </c>
      <c r="D2009" s="174" t="s">
        <v>279</v>
      </c>
      <c r="E2009" s="175">
        <v>29.205249999999999</v>
      </c>
      <c r="F2009" s="176"/>
      <c r="G2009" s="177">
        <f>ROUND(E2009*F2009,2)</f>
        <v>0</v>
      </c>
      <c r="H2009" s="176"/>
      <c r="I2009" s="177">
        <f>ROUND(E2009*H2009,2)</f>
        <v>0</v>
      </c>
      <c r="J2009" s="176"/>
      <c r="K2009" s="177">
        <f>ROUND(E2009*J2009,2)</f>
        <v>0</v>
      </c>
      <c r="L2009" s="177">
        <v>21</v>
      </c>
      <c r="M2009" s="177">
        <f>G2009*(1+L2009/100)</f>
        <v>0</v>
      </c>
      <c r="N2009" s="175">
        <v>1.9000000000000001E-4</v>
      </c>
      <c r="O2009" s="175">
        <f>ROUND(E2009*N2009,2)</f>
        <v>0.01</v>
      </c>
      <c r="P2009" s="175">
        <v>0</v>
      </c>
      <c r="Q2009" s="175">
        <f>ROUND(E2009*P2009,2)</f>
        <v>0</v>
      </c>
      <c r="R2009" s="177" t="s">
        <v>863</v>
      </c>
      <c r="S2009" s="177" t="s">
        <v>281</v>
      </c>
      <c r="T2009" s="178" t="s">
        <v>281</v>
      </c>
      <c r="U2009" s="158">
        <v>0.6</v>
      </c>
      <c r="V2009" s="158">
        <f>ROUND(E2009*U2009,2)</f>
        <v>17.52</v>
      </c>
      <c r="W2009" s="158"/>
      <c r="X2009" s="158" t="s">
        <v>282</v>
      </c>
      <c r="Y2009" s="158" t="s">
        <v>283</v>
      </c>
      <c r="Z2009" s="147"/>
      <c r="AA2009" s="147"/>
      <c r="AB2009" s="147"/>
      <c r="AC2009" s="147"/>
      <c r="AD2009" s="147"/>
      <c r="AE2009" s="147"/>
      <c r="AF2009" s="147"/>
      <c r="AG2009" s="147" t="s">
        <v>284</v>
      </c>
      <c r="AH2009" s="147"/>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2" x14ac:dyDescent="0.2">
      <c r="A2010" s="154"/>
      <c r="B2010" s="155"/>
      <c r="C2010" s="261" t="s">
        <v>2728</v>
      </c>
      <c r="D2010" s="262"/>
      <c r="E2010" s="262"/>
      <c r="F2010" s="262"/>
      <c r="G2010" s="262"/>
      <c r="H2010" s="158"/>
      <c r="I2010" s="158"/>
      <c r="J2010" s="158"/>
      <c r="K2010" s="158"/>
      <c r="L2010" s="158"/>
      <c r="M2010" s="158"/>
      <c r="N2010" s="157"/>
      <c r="O2010" s="157"/>
      <c r="P2010" s="157"/>
      <c r="Q2010" s="157"/>
      <c r="R2010" s="158"/>
      <c r="S2010" s="158"/>
      <c r="T2010" s="158"/>
      <c r="U2010" s="158"/>
      <c r="V2010" s="158"/>
      <c r="W2010" s="158"/>
      <c r="X2010" s="158"/>
      <c r="Y2010" s="158"/>
      <c r="Z2010" s="147"/>
      <c r="AA2010" s="147"/>
      <c r="AB2010" s="147"/>
      <c r="AC2010" s="147"/>
      <c r="AD2010" s="147"/>
      <c r="AE2010" s="147"/>
      <c r="AF2010" s="147"/>
      <c r="AG2010" s="147" t="s">
        <v>618</v>
      </c>
      <c r="AH2010" s="147"/>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2" x14ac:dyDescent="0.2">
      <c r="A2011" s="154"/>
      <c r="B2011" s="155"/>
      <c r="C2011" s="189" t="s">
        <v>2729</v>
      </c>
      <c r="D2011" s="160"/>
      <c r="E2011" s="161"/>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7"/>
      <c r="AA2011" s="147"/>
      <c r="AB2011" s="147"/>
      <c r="AC2011" s="147"/>
      <c r="AD2011" s="147"/>
      <c r="AE2011" s="147"/>
      <c r="AF2011" s="147"/>
      <c r="AG2011" s="147" t="s">
        <v>288</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ht="22.5" outlineLevel="3" x14ac:dyDescent="0.2">
      <c r="A2012" s="154"/>
      <c r="B2012" s="155"/>
      <c r="C2012" s="189" t="s">
        <v>2252</v>
      </c>
      <c r="D2012" s="160"/>
      <c r="E2012" s="161">
        <v>29.205249999999999</v>
      </c>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7"/>
      <c r="AA2012" s="147"/>
      <c r="AB2012" s="147"/>
      <c r="AC2012" s="147"/>
      <c r="AD2012" s="147"/>
      <c r="AE2012" s="147"/>
      <c r="AF2012" s="147"/>
      <c r="AG2012" s="147" t="s">
        <v>288</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ht="33.75" outlineLevel="1" x14ac:dyDescent="0.2">
      <c r="A2013" s="172">
        <v>307</v>
      </c>
      <c r="B2013" s="173" t="s">
        <v>2730</v>
      </c>
      <c r="C2013" s="188" t="s">
        <v>2731</v>
      </c>
      <c r="D2013" s="174" t="s">
        <v>366</v>
      </c>
      <c r="E2013" s="175">
        <v>30</v>
      </c>
      <c r="F2013" s="176"/>
      <c r="G2013" s="177">
        <f>ROUND(E2013*F2013,2)</f>
        <v>0</v>
      </c>
      <c r="H2013" s="176"/>
      <c r="I2013" s="177">
        <f>ROUND(E2013*H2013,2)</f>
        <v>0</v>
      </c>
      <c r="J2013" s="176"/>
      <c r="K2013" s="177">
        <f>ROUND(E2013*J2013,2)</f>
        <v>0</v>
      </c>
      <c r="L2013" s="177">
        <v>21</v>
      </c>
      <c r="M2013" s="177">
        <f>G2013*(1+L2013/100)</f>
        <v>0</v>
      </c>
      <c r="N2013" s="175">
        <v>0</v>
      </c>
      <c r="O2013" s="175">
        <f>ROUND(E2013*N2013,2)</f>
        <v>0</v>
      </c>
      <c r="P2013" s="175">
        <v>0</v>
      </c>
      <c r="Q2013" s="175">
        <f>ROUND(E2013*P2013,2)</f>
        <v>0</v>
      </c>
      <c r="R2013" s="177" t="s">
        <v>863</v>
      </c>
      <c r="S2013" s="177" t="s">
        <v>281</v>
      </c>
      <c r="T2013" s="178" t="s">
        <v>281</v>
      </c>
      <c r="U2013" s="158">
        <v>0.18</v>
      </c>
      <c r="V2013" s="158">
        <f>ROUND(E2013*U2013,2)</f>
        <v>5.4</v>
      </c>
      <c r="W2013" s="158"/>
      <c r="X2013" s="158" t="s">
        <v>282</v>
      </c>
      <c r="Y2013" s="158" t="s">
        <v>283</v>
      </c>
      <c r="Z2013" s="147"/>
      <c r="AA2013" s="147"/>
      <c r="AB2013" s="147"/>
      <c r="AC2013" s="147"/>
      <c r="AD2013" s="147"/>
      <c r="AE2013" s="147"/>
      <c r="AF2013" s="147"/>
      <c r="AG2013" s="147" t="s">
        <v>284</v>
      </c>
      <c r="AH2013" s="147"/>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2" x14ac:dyDescent="0.2">
      <c r="A2014" s="154"/>
      <c r="B2014" s="155"/>
      <c r="C2014" s="261" t="s">
        <v>2732</v>
      </c>
      <c r="D2014" s="262"/>
      <c r="E2014" s="262"/>
      <c r="F2014" s="262"/>
      <c r="G2014" s="262"/>
      <c r="H2014" s="158"/>
      <c r="I2014" s="158"/>
      <c r="J2014" s="158"/>
      <c r="K2014" s="158"/>
      <c r="L2014" s="158"/>
      <c r="M2014" s="158"/>
      <c r="N2014" s="157"/>
      <c r="O2014" s="157"/>
      <c r="P2014" s="157"/>
      <c r="Q2014" s="157"/>
      <c r="R2014" s="158"/>
      <c r="S2014" s="158"/>
      <c r="T2014" s="158"/>
      <c r="U2014" s="158"/>
      <c r="V2014" s="158"/>
      <c r="W2014" s="158"/>
      <c r="X2014" s="158"/>
      <c r="Y2014" s="158"/>
      <c r="Z2014" s="147"/>
      <c r="AA2014" s="147"/>
      <c r="AB2014" s="147"/>
      <c r="AC2014" s="147"/>
      <c r="AD2014" s="147"/>
      <c r="AE2014" s="147"/>
      <c r="AF2014" s="147"/>
      <c r="AG2014" s="147" t="s">
        <v>618</v>
      </c>
      <c r="AH2014" s="147"/>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2" x14ac:dyDescent="0.2">
      <c r="A2015" s="154"/>
      <c r="B2015" s="155"/>
      <c r="C2015" s="189" t="s">
        <v>2733</v>
      </c>
      <c r="D2015" s="160"/>
      <c r="E2015" s="161"/>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7"/>
      <c r="AA2015" s="147"/>
      <c r="AB2015" s="147"/>
      <c r="AC2015" s="147"/>
      <c r="AD2015" s="147"/>
      <c r="AE2015" s="147"/>
      <c r="AF2015" s="147"/>
      <c r="AG2015" s="147" t="s">
        <v>288</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3" x14ac:dyDescent="0.2">
      <c r="A2016" s="154"/>
      <c r="B2016" s="155"/>
      <c r="C2016" s="189" t="s">
        <v>2734</v>
      </c>
      <c r="D2016" s="160"/>
      <c r="E2016" s="161">
        <v>30</v>
      </c>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7"/>
      <c r="AA2016" s="147"/>
      <c r="AB2016" s="147"/>
      <c r="AC2016" s="147"/>
      <c r="AD2016" s="147"/>
      <c r="AE2016" s="147"/>
      <c r="AF2016" s="147"/>
      <c r="AG2016" s="147" t="s">
        <v>288</v>
      </c>
      <c r="AH2016" s="147">
        <v>5</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
      <c r="A2017" s="172">
        <v>308</v>
      </c>
      <c r="B2017" s="173" t="s">
        <v>2735</v>
      </c>
      <c r="C2017" s="188" t="s">
        <v>2736</v>
      </c>
      <c r="D2017" s="174" t="s">
        <v>418</v>
      </c>
      <c r="E2017" s="175">
        <v>5</v>
      </c>
      <c r="F2017" s="176"/>
      <c r="G2017" s="177">
        <f>ROUND(E2017*F2017,2)</f>
        <v>0</v>
      </c>
      <c r="H2017" s="176"/>
      <c r="I2017" s="177">
        <f>ROUND(E2017*H2017,2)</f>
        <v>0</v>
      </c>
      <c r="J2017" s="176"/>
      <c r="K2017" s="177">
        <f>ROUND(E2017*J2017,2)</f>
        <v>0</v>
      </c>
      <c r="L2017" s="177">
        <v>21</v>
      </c>
      <c r="M2017" s="177">
        <f>G2017*(1+L2017/100)</f>
        <v>0</v>
      </c>
      <c r="N2017" s="175">
        <v>2.7999999999999998E-4</v>
      </c>
      <c r="O2017" s="175">
        <f>ROUND(E2017*N2017,2)</f>
        <v>0</v>
      </c>
      <c r="P2017" s="175">
        <v>0</v>
      </c>
      <c r="Q2017" s="175">
        <f>ROUND(E2017*P2017,2)</f>
        <v>0</v>
      </c>
      <c r="R2017" s="177" t="s">
        <v>863</v>
      </c>
      <c r="S2017" s="177" t="s">
        <v>281</v>
      </c>
      <c r="T2017" s="178" t="s">
        <v>281</v>
      </c>
      <c r="U2017" s="158">
        <v>3.3759999999999999</v>
      </c>
      <c r="V2017" s="158">
        <f>ROUND(E2017*U2017,2)</f>
        <v>16.88</v>
      </c>
      <c r="W2017" s="158"/>
      <c r="X2017" s="158" t="s">
        <v>282</v>
      </c>
      <c r="Y2017" s="158" t="s">
        <v>283</v>
      </c>
      <c r="Z2017" s="147"/>
      <c r="AA2017" s="147"/>
      <c r="AB2017" s="147"/>
      <c r="AC2017" s="147"/>
      <c r="AD2017" s="147"/>
      <c r="AE2017" s="147"/>
      <c r="AF2017" s="147"/>
      <c r="AG2017" s="147" t="s">
        <v>284</v>
      </c>
      <c r="AH2017" s="147"/>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2" x14ac:dyDescent="0.2">
      <c r="A2018" s="154"/>
      <c r="B2018" s="155"/>
      <c r="C2018" s="189" t="s">
        <v>2737</v>
      </c>
      <c r="D2018" s="160"/>
      <c r="E2018" s="161"/>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7"/>
      <c r="AA2018" s="147"/>
      <c r="AB2018" s="147"/>
      <c r="AC2018" s="147"/>
      <c r="AD2018" s="147"/>
      <c r="AE2018" s="147"/>
      <c r="AF2018" s="147"/>
      <c r="AG2018" s="147" t="s">
        <v>288</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3" x14ac:dyDescent="0.2">
      <c r="A2019" s="154"/>
      <c r="B2019" s="155"/>
      <c r="C2019" s="189" t="s">
        <v>2738</v>
      </c>
      <c r="D2019" s="160"/>
      <c r="E2019" s="161">
        <v>1</v>
      </c>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7"/>
      <c r="AA2019" s="147"/>
      <c r="AB2019" s="147"/>
      <c r="AC2019" s="147"/>
      <c r="AD2019" s="147"/>
      <c r="AE2019" s="147"/>
      <c r="AF2019" s="147"/>
      <c r="AG2019" s="147" t="s">
        <v>288</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3" x14ac:dyDescent="0.2">
      <c r="A2020" s="154"/>
      <c r="B2020" s="155"/>
      <c r="C2020" s="189" t="s">
        <v>2739</v>
      </c>
      <c r="D2020" s="160"/>
      <c r="E2020" s="161">
        <v>1</v>
      </c>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7"/>
      <c r="AA2020" s="147"/>
      <c r="AB2020" s="147"/>
      <c r="AC2020" s="147"/>
      <c r="AD2020" s="147"/>
      <c r="AE2020" s="147"/>
      <c r="AF2020" s="147"/>
      <c r="AG2020" s="147" t="s">
        <v>288</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3" x14ac:dyDescent="0.2">
      <c r="A2021" s="154"/>
      <c r="B2021" s="155"/>
      <c r="C2021" s="189" t="s">
        <v>2740</v>
      </c>
      <c r="D2021" s="160"/>
      <c r="E2021" s="161">
        <v>1</v>
      </c>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7"/>
      <c r="AA2021" s="147"/>
      <c r="AB2021" s="147"/>
      <c r="AC2021" s="147"/>
      <c r="AD2021" s="147"/>
      <c r="AE2021" s="147"/>
      <c r="AF2021" s="147"/>
      <c r="AG2021" s="147" t="s">
        <v>288</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3" x14ac:dyDescent="0.2">
      <c r="A2022" s="154"/>
      <c r="B2022" s="155"/>
      <c r="C2022" s="189" t="s">
        <v>2741</v>
      </c>
      <c r="D2022" s="160"/>
      <c r="E2022" s="161">
        <v>1</v>
      </c>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7"/>
      <c r="AA2022" s="147"/>
      <c r="AB2022" s="147"/>
      <c r="AC2022" s="147"/>
      <c r="AD2022" s="147"/>
      <c r="AE2022" s="147"/>
      <c r="AF2022" s="147"/>
      <c r="AG2022" s="147" t="s">
        <v>288</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outlineLevel="3" x14ac:dyDescent="0.2">
      <c r="A2023" s="154"/>
      <c r="B2023" s="155"/>
      <c r="C2023" s="189" t="s">
        <v>2742</v>
      </c>
      <c r="D2023" s="160"/>
      <c r="E2023" s="161">
        <v>1</v>
      </c>
      <c r="F2023" s="158"/>
      <c r="G2023" s="158"/>
      <c r="H2023" s="158"/>
      <c r="I2023" s="158"/>
      <c r="J2023" s="158"/>
      <c r="K2023" s="158"/>
      <c r="L2023" s="158"/>
      <c r="M2023" s="158"/>
      <c r="N2023" s="157"/>
      <c r="O2023" s="157"/>
      <c r="P2023" s="157"/>
      <c r="Q2023" s="157"/>
      <c r="R2023" s="158"/>
      <c r="S2023" s="158"/>
      <c r="T2023" s="158"/>
      <c r="U2023" s="158"/>
      <c r="V2023" s="158"/>
      <c r="W2023" s="158"/>
      <c r="X2023" s="158"/>
      <c r="Y2023" s="158"/>
      <c r="Z2023" s="147"/>
      <c r="AA2023" s="147"/>
      <c r="AB2023" s="147"/>
      <c r="AC2023" s="147"/>
      <c r="AD2023" s="147"/>
      <c r="AE2023" s="147"/>
      <c r="AF2023" s="147"/>
      <c r="AG2023" s="147" t="s">
        <v>288</v>
      </c>
      <c r="AH2023" s="147">
        <v>0</v>
      </c>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ht="22.5" outlineLevel="1" x14ac:dyDescent="0.2">
      <c r="A2024" s="172">
        <v>309</v>
      </c>
      <c r="B2024" s="173" t="s">
        <v>2743</v>
      </c>
      <c r="C2024" s="188" t="s">
        <v>2744</v>
      </c>
      <c r="D2024" s="174" t="s">
        <v>418</v>
      </c>
      <c r="E2024" s="175">
        <v>25</v>
      </c>
      <c r="F2024" s="176"/>
      <c r="G2024" s="177">
        <f>ROUND(E2024*F2024,2)</f>
        <v>0</v>
      </c>
      <c r="H2024" s="176"/>
      <c r="I2024" s="177">
        <f>ROUND(E2024*H2024,2)</f>
        <v>0</v>
      </c>
      <c r="J2024" s="176"/>
      <c r="K2024" s="177">
        <f>ROUND(E2024*J2024,2)</f>
        <v>0</v>
      </c>
      <c r="L2024" s="177">
        <v>21</v>
      </c>
      <c r="M2024" s="177">
        <f>G2024*(1+L2024/100)</f>
        <v>0</v>
      </c>
      <c r="N2024" s="175">
        <v>0</v>
      </c>
      <c r="O2024" s="175">
        <f>ROUND(E2024*N2024,2)</f>
        <v>0</v>
      </c>
      <c r="P2024" s="175">
        <v>0</v>
      </c>
      <c r="Q2024" s="175">
        <f>ROUND(E2024*P2024,2)</f>
        <v>0</v>
      </c>
      <c r="R2024" s="177" t="s">
        <v>863</v>
      </c>
      <c r="S2024" s="177" t="s">
        <v>281</v>
      </c>
      <c r="T2024" s="178" t="s">
        <v>281</v>
      </c>
      <c r="U2024" s="158">
        <v>1.0489999999999999</v>
      </c>
      <c r="V2024" s="158">
        <f>ROUND(E2024*U2024,2)</f>
        <v>26.23</v>
      </c>
      <c r="W2024" s="158"/>
      <c r="X2024" s="158" t="s">
        <v>282</v>
      </c>
      <c r="Y2024" s="158" t="s">
        <v>283</v>
      </c>
      <c r="Z2024" s="147"/>
      <c r="AA2024" s="147"/>
      <c r="AB2024" s="147"/>
      <c r="AC2024" s="147"/>
      <c r="AD2024" s="147"/>
      <c r="AE2024" s="147"/>
      <c r="AF2024" s="147"/>
      <c r="AG2024" s="147" t="s">
        <v>284</v>
      </c>
      <c r="AH2024" s="147"/>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2" x14ac:dyDescent="0.2">
      <c r="A2025" s="154"/>
      <c r="B2025" s="155"/>
      <c r="C2025" s="189" t="s">
        <v>2745</v>
      </c>
      <c r="D2025" s="160"/>
      <c r="E2025" s="161"/>
      <c r="F2025" s="158"/>
      <c r="G2025" s="158"/>
      <c r="H2025" s="158"/>
      <c r="I2025" s="158"/>
      <c r="J2025" s="158"/>
      <c r="K2025" s="158"/>
      <c r="L2025" s="158"/>
      <c r="M2025" s="158"/>
      <c r="N2025" s="157"/>
      <c r="O2025" s="157"/>
      <c r="P2025" s="157"/>
      <c r="Q2025" s="157"/>
      <c r="R2025" s="158"/>
      <c r="S2025" s="158"/>
      <c r="T2025" s="158"/>
      <c r="U2025" s="158"/>
      <c r="V2025" s="158"/>
      <c r="W2025" s="158"/>
      <c r="X2025" s="158"/>
      <c r="Y2025" s="158"/>
      <c r="Z2025" s="147"/>
      <c r="AA2025" s="147"/>
      <c r="AB2025" s="147"/>
      <c r="AC2025" s="147"/>
      <c r="AD2025" s="147"/>
      <c r="AE2025" s="147"/>
      <c r="AF2025" s="147"/>
      <c r="AG2025" s="147" t="s">
        <v>288</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3" x14ac:dyDescent="0.2">
      <c r="A2026" s="154"/>
      <c r="B2026" s="155"/>
      <c r="C2026" s="189" t="s">
        <v>2746</v>
      </c>
      <c r="D2026" s="160"/>
      <c r="E2026" s="161">
        <v>25</v>
      </c>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7"/>
      <c r="AA2026" s="147"/>
      <c r="AB2026" s="147"/>
      <c r="AC2026" s="147"/>
      <c r="AD2026" s="147"/>
      <c r="AE2026" s="147"/>
      <c r="AF2026" s="147"/>
      <c r="AG2026" s="147" t="s">
        <v>288</v>
      </c>
      <c r="AH2026" s="147">
        <v>5</v>
      </c>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ht="22.5" outlineLevel="1" x14ac:dyDescent="0.2">
      <c r="A2027" s="172">
        <v>310</v>
      </c>
      <c r="B2027" s="173" t="s">
        <v>2747</v>
      </c>
      <c r="C2027" s="188" t="s">
        <v>2748</v>
      </c>
      <c r="D2027" s="174" t="s">
        <v>418</v>
      </c>
      <c r="E2027" s="175">
        <v>6</v>
      </c>
      <c r="F2027" s="176"/>
      <c r="G2027" s="177">
        <f>ROUND(E2027*F2027,2)</f>
        <v>0</v>
      </c>
      <c r="H2027" s="176"/>
      <c r="I2027" s="177">
        <f>ROUND(E2027*H2027,2)</f>
        <v>0</v>
      </c>
      <c r="J2027" s="176"/>
      <c r="K2027" s="177">
        <f>ROUND(E2027*J2027,2)</f>
        <v>0</v>
      </c>
      <c r="L2027" s="177">
        <v>21</v>
      </c>
      <c r="M2027" s="177">
        <f>G2027*(1+L2027/100)</f>
        <v>0</v>
      </c>
      <c r="N2027" s="175">
        <v>0</v>
      </c>
      <c r="O2027" s="175">
        <f>ROUND(E2027*N2027,2)</f>
        <v>0</v>
      </c>
      <c r="P2027" s="175">
        <v>0</v>
      </c>
      <c r="Q2027" s="175">
        <f>ROUND(E2027*P2027,2)</f>
        <v>0</v>
      </c>
      <c r="R2027" s="177" t="s">
        <v>863</v>
      </c>
      <c r="S2027" s="177" t="s">
        <v>281</v>
      </c>
      <c r="T2027" s="178" t="s">
        <v>281</v>
      </c>
      <c r="U2027" s="158">
        <v>1.659</v>
      </c>
      <c r="V2027" s="158">
        <f>ROUND(E2027*U2027,2)</f>
        <v>9.9499999999999993</v>
      </c>
      <c r="W2027" s="158"/>
      <c r="X2027" s="158" t="s">
        <v>282</v>
      </c>
      <c r="Y2027" s="158" t="s">
        <v>283</v>
      </c>
      <c r="Z2027" s="147"/>
      <c r="AA2027" s="147"/>
      <c r="AB2027" s="147"/>
      <c r="AC2027" s="147"/>
      <c r="AD2027" s="147"/>
      <c r="AE2027" s="147"/>
      <c r="AF2027" s="147"/>
      <c r="AG2027" s="147" t="s">
        <v>284</v>
      </c>
      <c r="AH2027" s="147"/>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2" x14ac:dyDescent="0.2">
      <c r="A2028" s="154"/>
      <c r="B2028" s="155"/>
      <c r="C2028" s="261" t="s">
        <v>2749</v>
      </c>
      <c r="D2028" s="262"/>
      <c r="E2028" s="262"/>
      <c r="F2028" s="262"/>
      <c r="G2028" s="262"/>
      <c r="H2028" s="158"/>
      <c r="I2028" s="158"/>
      <c r="J2028" s="158"/>
      <c r="K2028" s="158"/>
      <c r="L2028" s="158"/>
      <c r="M2028" s="158"/>
      <c r="N2028" s="157"/>
      <c r="O2028" s="157"/>
      <c r="P2028" s="157"/>
      <c r="Q2028" s="157"/>
      <c r="R2028" s="158"/>
      <c r="S2028" s="158"/>
      <c r="T2028" s="158"/>
      <c r="U2028" s="158"/>
      <c r="V2028" s="158"/>
      <c r="W2028" s="158"/>
      <c r="X2028" s="158"/>
      <c r="Y2028" s="158"/>
      <c r="Z2028" s="147"/>
      <c r="AA2028" s="147"/>
      <c r="AB2028" s="147"/>
      <c r="AC2028" s="147"/>
      <c r="AD2028" s="147"/>
      <c r="AE2028" s="147"/>
      <c r="AF2028" s="147"/>
      <c r="AG2028" s="147" t="s">
        <v>618</v>
      </c>
      <c r="AH2028" s="147"/>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2" x14ac:dyDescent="0.2">
      <c r="A2029" s="154"/>
      <c r="B2029" s="155"/>
      <c r="C2029" s="189" t="s">
        <v>2750</v>
      </c>
      <c r="D2029" s="160"/>
      <c r="E2029" s="161"/>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7"/>
      <c r="AA2029" s="147"/>
      <c r="AB2029" s="147"/>
      <c r="AC2029" s="147"/>
      <c r="AD2029" s="147"/>
      <c r="AE2029" s="147"/>
      <c r="AF2029" s="147"/>
      <c r="AG2029" s="147" t="s">
        <v>288</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3" x14ac:dyDescent="0.2">
      <c r="A2030" s="154"/>
      <c r="B2030" s="155"/>
      <c r="C2030" s="189" t="s">
        <v>1979</v>
      </c>
      <c r="D2030" s="160"/>
      <c r="E2030" s="161">
        <v>1</v>
      </c>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7"/>
      <c r="AA2030" s="147"/>
      <c r="AB2030" s="147"/>
      <c r="AC2030" s="147"/>
      <c r="AD2030" s="147"/>
      <c r="AE2030" s="147"/>
      <c r="AF2030" s="147"/>
      <c r="AG2030" s="147" t="s">
        <v>288</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3" x14ac:dyDescent="0.2">
      <c r="A2031" s="154"/>
      <c r="B2031" s="155"/>
      <c r="C2031" s="189" t="s">
        <v>1980</v>
      </c>
      <c r="D2031" s="160"/>
      <c r="E2031" s="161">
        <v>1</v>
      </c>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7"/>
      <c r="AA2031" s="147"/>
      <c r="AB2031" s="147"/>
      <c r="AC2031" s="147"/>
      <c r="AD2031" s="147"/>
      <c r="AE2031" s="147"/>
      <c r="AF2031" s="147"/>
      <c r="AG2031" s="147" t="s">
        <v>288</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3" x14ac:dyDescent="0.2">
      <c r="A2032" s="154"/>
      <c r="B2032" s="155"/>
      <c r="C2032" s="189" t="s">
        <v>1970</v>
      </c>
      <c r="D2032" s="160"/>
      <c r="E2032" s="161">
        <v>1</v>
      </c>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7"/>
      <c r="AA2032" s="147"/>
      <c r="AB2032" s="147"/>
      <c r="AC2032" s="147"/>
      <c r="AD2032" s="147"/>
      <c r="AE2032" s="147"/>
      <c r="AF2032" s="147"/>
      <c r="AG2032" s="147" t="s">
        <v>288</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3" x14ac:dyDescent="0.2">
      <c r="A2033" s="154"/>
      <c r="B2033" s="155"/>
      <c r="C2033" s="189" t="s">
        <v>1971</v>
      </c>
      <c r="D2033" s="160"/>
      <c r="E2033" s="161">
        <v>1</v>
      </c>
      <c r="F2033" s="158"/>
      <c r="G2033" s="158"/>
      <c r="H2033" s="158"/>
      <c r="I2033" s="158"/>
      <c r="J2033" s="158"/>
      <c r="K2033" s="158"/>
      <c r="L2033" s="158"/>
      <c r="M2033" s="158"/>
      <c r="N2033" s="157"/>
      <c r="O2033" s="157"/>
      <c r="P2033" s="157"/>
      <c r="Q2033" s="157"/>
      <c r="R2033" s="158"/>
      <c r="S2033" s="158"/>
      <c r="T2033" s="158"/>
      <c r="U2033" s="158"/>
      <c r="V2033" s="158"/>
      <c r="W2033" s="158"/>
      <c r="X2033" s="158"/>
      <c r="Y2033" s="158"/>
      <c r="Z2033" s="147"/>
      <c r="AA2033" s="147"/>
      <c r="AB2033" s="147"/>
      <c r="AC2033" s="147"/>
      <c r="AD2033" s="147"/>
      <c r="AE2033" s="147"/>
      <c r="AF2033" s="147"/>
      <c r="AG2033" s="147" t="s">
        <v>288</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outlineLevel="3" x14ac:dyDescent="0.2">
      <c r="A2034" s="154"/>
      <c r="B2034" s="155"/>
      <c r="C2034" s="189" t="s">
        <v>1972</v>
      </c>
      <c r="D2034" s="160"/>
      <c r="E2034" s="161">
        <v>1</v>
      </c>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7"/>
      <c r="AA2034" s="147"/>
      <c r="AB2034" s="147"/>
      <c r="AC2034" s="147"/>
      <c r="AD2034" s="147"/>
      <c r="AE2034" s="147"/>
      <c r="AF2034" s="147"/>
      <c r="AG2034" s="147" t="s">
        <v>288</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3" x14ac:dyDescent="0.2">
      <c r="A2035" s="154"/>
      <c r="B2035" s="155"/>
      <c r="C2035" s="189" t="s">
        <v>1973</v>
      </c>
      <c r="D2035" s="160"/>
      <c r="E2035" s="161">
        <v>1</v>
      </c>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7"/>
      <c r="AA2035" s="147"/>
      <c r="AB2035" s="147"/>
      <c r="AC2035" s="147"/>
      <c r="AD2035" s="147"/>
      <c r="AE2035" s="147"/>
      <c r="AF2035" s="147"/>
      <c r="AG2035" s="147" t="s">
        <v>288</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ht="22.5" outlineLevel="1" x14ac:dyDescent="0.2">
      <c r="A2036" s="172">
        <v>311</v>
      </c>
      <c r="B2036" s="173" t="s">
        <v>2751</v>
      </c>
      <c r="C2036" s="188" t="s">
        <v>2752</v>
      </c>
      <c r="D2036" s="174" t="s">
        <v>418</v>
      </c>
      <c r="E2036" s="175">
        <v>1</v>
      </c>
      <c r="F2036" s="176"/>
      <c r="G2036" s="177">
        <f>ROUND(E2036*F2036,2)</f>
        <v>0</v>
      </c>
      <c r="H2036" s="176"/>
      <c r="I2036" s="177">
        <f>ROUND(E2036*H2036,2)</f>
        <v>0</v>
      </c>
      <c r="J2036" s="176"/>
      <c r="K2036" s="177">
        <f>ROUND(E2036*J2036,2)</f>
        <v>0</v>
      </c>
      <c r="L2036" s="177">
        <v>21</v>
      </c>
      <c r="M2036" s="177">
        <f>G2036*(1+L2036/100)</f>
        <v>0</v>
      </c>
      <c r="N2036" s="175">
        <v>0</v>
      </c>
      <c r="O2036" s="175">
        <f>ROUND(E2036*N2036,2)</f>
        <v>0</v>
      </c>
      <c r="P2036" s="175">
        <v>0</v>
      </c>
      <c r="Q2036" s="175">
        <f>ROUND(E2036*P2036,2)</f>
        <v>0</v>
      </c>
      <c r="R2036" s="177" t="s">
        <v>863</v>
      </c>
      <c r="S2036" s="177" t="s">
        <v>281</v>
      </c>
      <c r="T2036" s="178" t="s">
        <v>281</v>
      </c>
      <c r="U2036" s="158">
        <v>2.5099999999999998</v>
      </c>
      <c r="V2036" s="158">
        <f>ROUND(E2036*U2036,2)</f>
        <v>2.5099999999999998</v>
      </c>
      <c r="W2036" s="158"/>
      <c r="X2036" s="158" t="s">
        <v>282</v>
      </c>
      <c r="Y2036" s="158" t="s">
        <v>283</v>
      </c>
      <c r="Z2036" s="147"/>
      <c r="AA2036" s="147"/>
      <c r="AB2036" s="147"/>
      <c r="AC2036" s="147"/>
      <c r="AD2036" s="147"/>
      <c r="AE2036" s="147"/>
      <c r="AF2036" s="147"/>
      <c r="AG2036" s="147" t="s">
        <v>284</v>
      </c>
      <c r="AH2036" s="147"/>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2" x14ac:dyDescent="0.2">
      <c r="A2037" s="154"/>
      <c r="B2037" s="155"/>
      <c r="C2037" s="261" t="s">
        <v>2753</v>
      </c>
      <c r="D2037" s="262"/>
      <c r="E2037" s="262"/>
      <c r="F2037" s="262"/>
      <c r="G2037" s="262"/>
      <c r="H2037" s="158"/>
      <c r="I2037" s="158"/>
      <c r="J2037" s="158"/>
      <c r="K2037" s="158"/>
      <c r="L2037" s="158"/>
      <c r="M2037" s="158"/>
      <c r="N2037" s="157"/>
      <c r="O2037" s="157"/>
      <c r="P2037" s="157"/>
      <c r="Q2037" s="157"/>
      <c r="R2037" s="158"/>
      <c r="S2037" s="158"/>
      <c r="T2037" s="158"/>
      <c r="U2037" s="158"/>
      <c r="V2037" s="158"/>
      <c r="W2037" s="158"/>
      <c r="X2037" s="158"/>
      <c r="Y2037" s="158"/>
      <c r="Z2037" s="147"/>
      <c r="AA2037" s="147"/>
      <c r="AB2037" s="147"/>
      <c r="AC2037" s="147"/>
      <c r="AD2037" s="147"/>
      <c r="AE2037" s="147"/>
      <c r="AF2037" s="147"/>
      <c r="AG2037" s="147" t="s">
        <v>618</v>
      </c>
      <c r="AH2037" s="147"/>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2" x14ac:dyDescent="0.2">
      <c r="A2038" s="154"/>
      <c r="B2038" s="155"/>
      <c r="C2038" s="189" t="s">
        <v>2754</v>
      </c>
      <c r="D2038" s="160"/>
      <c r="E2038" s="161"/>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7"/>
      <c r="AA2038" s="147"/>
      <c r="AB2038" s="147"/>
      <c r="AC2038" s="147"/>
      <c r="AD2038" s="147"/>
      <c r="AE2038" s="147"/>
      <c r="AF2038" s="147"/>
      <c r="AG2038" s="147" t="s">
        <v>288</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3" x14ac:dyDescent="0.2">
      <c r="A2039" s="154"/>
      <c r="B2039" s="155"/>
      <c r="C2039" s="189" t="s">
        <v>2755</v>
      </c>
      <c r="D2039" s="160"/>
      <c r="E2039" s="161">
        <v>1</v>
      </c>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7"/>
      <c r="AA2039" s="147"/>
      <c r="AB2039" s="147"/>
      <c r="AC2039" s="147"/>
      <c r="AD2039" s="147"/>
      <c r="AE2039" s="147"/>
      <c r="AF2039" s="147"/>
      <c r="AG2039" s="147" t="s">
        <v>288</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1" x14ac:dyDescent="0.2">
      <c r="A2040" s="172">
        <v>312</v>
      </c>
      <c r="B2040" s="173" t="s">
        <v>2756</v>
      </c>
      <c r="C2040" s="188" t="s">
        <v>2757</v>
      </c>
      <c r="D2040" s="174" t="s">
        <v>418</v>
      </c>
      <c r="E2040" s="175">
        <v>19</v>
      </c>
      <c r="F2040" s="176"/>
      <c r="G2040" s="177">
        <f>ROUND(E2040*F2040,2)</f>
        <v>0</v>
      </c>
      <c r="H2040" s="176"/>
      <c r="I2040" s="177">
        <f>ROUND(E2040*H2040,2)</f>
        <v>0</v>
      </c>
      <c r="J2040" s="176"/>
      <c r="K2040" s="177">
        <f>ROUND(E2040*J2040,2)</f>
        <v>0</v>
      </c>
      <c r="L2040" s="177">
        <v>21</v>
      </c>
      <c r="M2040" s="177">
        <f>G2040*(1+L2040/100)</f>
        <v>0</v>
      </c>
      <c r="N2040" s="175">
        <v>1.0000000000000001E-5</v>
      </c>
      <c r="O2040" s="175">
        <f>ROUND(E2040*N2040,2)</f>
        <v>0</v>
      </c>
      <c r="P2040" s="175">
        <v>0</v>
      </c>
      <c r="Q2040" s="175">
        <f>ROUND(E2040*P2040,2)</f>
        <v>0</v>
      </c>
      <c r="R2040" s="177" t="s">
        <v>863</v>
      </c>
      <c r="S2040" s="177" t="s">
        <v>281</v>
      </c>
      <c r="T2040" s="178" t="s">
        <v>281</v>
      </c>
      <c r="U2040" s="158">
        <v>0.26</v>
      </c>
      <c r="V2040" s="158">
        <f>ROUND(E2040*U2040,2)</f>
        <v>4.9400000000000004</v>
      </c>
      <c r="W2040" s="158"/>
      <c r="X2040" s="158" t="s">
        <v>282</v>
      </c>
      <c r="Y2040" s="158" t="s">
        <v>283</v>
      </c>
      <c r="Z2040" s="147"/>
      <c r="AA2040" s="147"/>
      <c r="AB2040" s="147"/>
      <c r="AC2040" s="147"/>
      <c r="AD2040" s="147"/>
      <c r="AE2040" s="147"/>
      <c r="AF2040" s="147"/>
      <c r="AG2040" s="147" t="s">
        <v>284</v>
      </c>
      <c r="AH2040" s="147"/>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outlineLevel="2" x14ac:dyDescent="0.2">
      <c r="A2041" s="154"/>
      <c r="B2041" s="155"/>
      <c r="C2041" s="189" t="s">
        <v>2758</v>
      </c>
      <c r="D2041" s="160"/>
      <c r="E2041" s="161"/>
      <c r="F2041" s="158"/>
      <c r="G2041" s="158"/>
      <c r="H2041" s="158"/>
      <c r="I2041" s="158"/>
      <c r="J2041" s="158"/>
      <c r="K2041" s="158"/>
      <c r="L2041" s="158"/>
      <c r="M2041" s="158"/>
      <c r="N2041" s="157"/>
      <c r="O2041" s="157"/>
      <c r="P2041" s="157"/>
      <c r="Q2041" s="157"/>
      <c r="R2041" s="158"/>
      <c r="S2041" s="158"/>
      <c r="T2041" s="158"/>
      <c r="U2041" s="158"/>
      <c r="V2041" s="158"/>
      <c r="W2041" s="158"/>
      <c r="X2041" s="158"/>
      <c r="Y2041" s="158"/>
      <c r="Z2041" s="147"/>
      <c r="AA2041" s="147"/>
      <c r="AB2041" s="147"/>
      <c r="AC2041" s="147"/>
      <c r="AD2041" s="147"/>
      <c r="AE2041" s="147"/>
      <c r="AF2041" s="147"/>
      <c r="AG2041" s="147" t="s">
        <v>288</v>
      </c>
      <c r="AH2041" s="147">
        <v>0</v>
      </c>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3" x14ac:dyDescent="0.2">
      <c r="A2042" s="154"/>
      <c r="B2042" s="155"/>
      <c r="C2042" s="189" t="s">
        <v>2679</v>
      </c>
      <c r="D2042" s="160"/>
      <c r="E2042" s="161">
        <v>1</v>
      </c>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7"/>
      <c r="AA2042" s="147"/>
      <c r="AB2042" s="147"/>
      <c r="AC2042" s="147"/>
      <c r="AD2042" s="147"/>
      <c r="AE2042" s="147"/>
      <c r="AF2042" s="147"/>
      <c r="AG2042" s="147" t="s">
        <v>288</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3" x14ac:dyDescent="0.2">
      <c r="A2043" s="154"/>
      <c r="B2043" s="155"/>
      <c r="C2043" s="189" t="s">
        <v>2680</v>
      </c>
      <c r="D2043" s="160"/>
      <c r="E2043" s="161">
        <v>1</v>
      </c>
      <c r="F2043" s="158"/>
      <c r="G2043" s="158"/>
      <c r="H2043" s="158"/>
      <c r="I2043" s="158"/>
      <c r="J2043" s="158"/>
      <c r="K2043" s="158"/>
      <c r="L2043" s="158"/>
      <c r="M2043" s="158"/>
      <c r="N2043" s="157"/>
      <c r="O2043" s="157"/>
      <c r="P2043" s="157"/>
      <c r="Q2043" s="157"/>
      <c r="R2043" s="158"/>
      <c r="S2043" s="158"/>
      <c r="T2043" s="158"/>
      <c r="U2043" s="158"/>
      <c r="V2043" s="158"/>
      <c r="W2043" s="158"/>
      <c r="X2043" s="158"/>
      <c r="Y2043" s="158"/>
      <c r="Z2043" s="147"/>
      <c r="AA2043" s="147"/>
      <c r="AB2043" s="147"/>
      <c r="AC2043" s="147"/>
      <c r="AD2043" s="147"/>
      <c r="AE2043" s="147"/>
      <c r="AF2043" s="147"/>
      <c r="AG2043" s="147" t="s">
        <v>288</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3" x14ac:dyDescent="0.2">
      <c r="A2044" s="154"/>
      <c r="B2044" s="155"/>
      <c r="C2044" s="189" t="s">
        <v>2682</v>
      </c>
      <c r="D2044" s="160"/>
      <c r="E2044" s="161">
        <v>1</v>
      </c>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7"/>
      <c r="AA2044" s="147"/>
      <c r="AB2044" s="147"/>
      <c r="AC2044" s="147"/>
      <c r="AD2044" s="147"/>
      <c r="AE2044" s="147"/>
      <c r="AF2044" s="147"/>
      <c r="AG2044" s="147" t="s">
        <v>288</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3" x14ac:dyDescent="0.2">
      <c r="A2045" s="154"/>
      <c r="B2045" s="155"/>
      <c r="C2045" s="189" t="s">
        <v>2684</v>
      </c>
      <c r="D2045" s="160"/>
      <c r="E2045" s="161">
        <v>1</v>
      </c>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7"/>
      <c r="AA2045" s="147"/>
      <c r="AB2045" s="147"/>
      <c r="AC2045" s="147"/>
      <c r="AD2045" s="147"/>
      <c r="AE2045" s="147"/>
      <c r="AF2045" s="147"/>
      <c r="AG2045" s="147" t="s">
        <v>288</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3" x14ac:dyDescent="0.2">
      <c r="A2046" s="154"/>
      <c r="B2046" s="155"/>
      <c r="C2046" s="189" t="s">
        <v>2685</v>
      </c>
      <c r="D2046" s="160"/>
      <c r="E2046" s="161">
        <v>1</v>
      </c>
      <c r="F2046" s="158"/>
      <c r="G2046" s="158"/>
      <c r="H2046" s="158"/>
      <c r="I2046" s="158"/>
      <c r="J2046" s="158"/>
      <c r="K2046" s="158"/>
      <c r="L2046" s="158"/>
      <c r="M2046" s="158"/>
      <c r="N2046" s="157"/>
      <c r="O2046" s="157"/>
      <c r="P2046" s="157"/>
      <c r="Q2046" s="157"/>
      <c r="R2046" s="158"/>
      <c r="S2046" s="158"/>
      <c r="T2046" s="158"/>
      <c r="U2046" s="158"/>
      <c r="V2046" s="158"/>
      <c r="W2046" s="158"/>
      <c r="X2046" s="158"/>
      <c r="Y2046" s="158"/>
      <c r="Z2046" s="147"/>
      <c r="AA2046" s="147"/>
      <c r="AB2046" s="147"/>
      <c r="AC2046" s="147"/>
      <c r="AD2046" s="147"/>
      <c r="AE2046" s="147"/>
      <c r="AF2046" s="147"/>
      <c r="AG2046" s="147" t="s">
        <v>288</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3" x14ac:dyDescent="0.2">
      <c r="A2047" s="154"/>
      <c r="B2047" s="155"/>
      <c r="C2047" s="189" t="s">
        <v>2759</v>
      </c>
      <c r="D2047" s="160"/>
      <c r="E2047" s="161">
        <v>1</v>
      </c>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7"/>
      <c r="AA2047" s="147"/>
      <c r="AB2047" s="147"/>
      <c r="AC2047" s="147"/>
      <c r="AD2047" s="147"/>
      <c r="AE2047" s="147"/>
      <c r="AF2047" s="147"/>
      <c r="AG2047" s="147" t="s">
        <v>288</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3" x14ac:dyDescent="0.2">
      <c r="A2048" s="154"/>
      <c r="B2048" s="155"/>
      <c r="C2048" s="189" t="s">
        <v>2760</v>
      </c>
      <c r="D2048" s="160"/>
      <c r="E2048" s="161">
        <v>1</v>
      </c>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7"/>
      <c r="AA2048" s="147"/>
      <c r="AB2048" s="147"/>
      <c r="AC2048" s="147"/>
      <c r="AD2048" s="147"/>
      <c r="AE2048" s="147"/>
      <c r="AF2048" s="147"/>
      <c r="AG2048" s="147" t="s">
        <v>288</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3" x14ac:dyDescent="0.2">
      <c r="A2049" s="154"/>
      <c r="B2049" s="155"/>
      <c r="C2049" s="189" t="s">
        <v>2761</v>
      </c>
      <c r="D2049" s="160"/>
      <c r="E2049" s="161">
        <v>1</v>
      </c>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7"/>
      <c r="AA2049" s="147"/>
      <c r="AB2049" s="147"/>
      <c r="AC2049" s="147"/>
      <c r="AD2049" s="147"/>
      <c r="AE2049" s="147"/>
      <c r="AF2049" s="147"/>
      <c r="AG2049" s="147" t="s">
        <v>288</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3" x14ac:dyDescent="0.2">
      <c r="A2050" s="154"/>
      <c r="B2050" s="155"/>
      <c r="C2050" s="189" t="s">
        <v>2762</v>
      </c>
      <c r="D2050" s="160"/>
      <c r="E2050" s="161">
        <v>1</v>
      </c>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7"/>
      <c r="AA2050" s="147"/>
      <c r="AB2050" s="147"/>
      <c r="AC2050" s="147"/>
      <c r="AD2050" s="147"/>
      <c r="AE2050" s="147"/>
      <c r="AF2050" s="147"/>
      <c r="AG2050" s="147" t="s">
        <v>288</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3" x14ac:dyDescent="0.2">
      <c r="A2051" s="154"/>
      <c r="B2051" s="155"/>
      <c r="C2051" s="189" t="s">
        <v>2763</v>
      </c>
      <c r="D2051" s="160"/>
      <c r="E2051" s="161">
        <v>1</v>
      </c>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7"/>
      <c r="AA2051" s="147"/>
      <c r="AB2051" s="147"/>
      <c r="AC2051" s="147"/>
      <c r="AD2051" s="147"/>
      <c r="AE2051" s="147"/>
      <c r="AF2051" s="147"/>
      <c r="AG2051" s="147" t="s">
        <v>288</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3" x14ac:dyDescent="0.2">
      <c r="A2052" s="154"/>
      <c r="B2052" s="155"/>
      <c r="C2052" s="189" t="s">
        <v>2764</v>
      </c>
      <c r="D2052" s="160"/>
      <c r="E2052" s="161">
        <v>1</v>
      </c>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7"/>
      <c r="AA2052" s="147"/>
      <c r="AB2052" s="147"/>
      <c r="AC2052" s="147"/>
      <c r="AD2052" s="147"/>
      <c r="AE2052" s="147"/>
      <c r="AF2052" s="147"/>
      <c r="AG2052" s="147" t="s">
        <v>288</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3" x14ac:dyDescent="0.2">
      <c r="A2053" s="154"/>
      <c r="B2053" s="155"/>
      <c r="C2053" s="189" t="s">
        <v>2765</v>
      </c>
      <c r="D2053" s="160"/>
      <c r="E2053" s="161">
        <v>1</v>
      </c>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7"/>
      <c r="AA2053" s="147"/>
      <c r="AB2053" s="147"/>
      <c r="AC2053" s="147"/>
      <c r="AD2053" s="147"/>
      <c r="AE2053" s="147"/>
      <c r="AF2053" s="147"/>
      <c r="AG2053" s="147" t="s">
        <v>288</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3" x14ac:dyDescent="0.2">
      <c r="A2054" s="154"/>
      <c r="B2054" s="155"/>
      <c r="C2054" s="189" t="s">
        <v>1978</v>
      </c>
      <c r="D2054" s="160"/>
      <c r="E2054" s="161">
        <v>1</v>
      </c>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7"/>
      <c r="AA2054" s="147"/>
      <c r="AB2054" s="147"/>
      <c r="AC2054" s="147"/>
      <c r="AD2054" s="147"/>
      <c r="AE2054" s="147"/>
      <c r="AF2054" s="147"/>
      <c r="AG2054" s="147" t="s">
        <v>288</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3" x14ac:dyDescent="0.2">
      <c r="A2055" s="154"/>
      <c r="B2055" s="155"/>
      <c r="C2055" s="189" t="s">
        <v>2766</v>
      </c>
      <c r="D2055" s="160"/>
      <c r="E2055" s="161">
        <v>1</v>
      </c>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7"/>
      <c r="AA2055" s="147"/>
      <c r="AB2055" s="147"/>
      <c r="AC2055" s="147"/>
      <c r="AD2055" s="147"/>
      <c r="AE2055" s="147"/>
      <c r="AF2055" s="147"/>
      <c r="AG2055" s="147" t="s">
        <v>288</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3" x14ac:dyDescent="0.2">
      <c r="A2056" s="154"/>
      <c r="B2056" s="155"/>
      <c r="C2056" s="189" t="s">
        <v>2767</v>
      </c>
      <c r="D2056" s="160"/>
      <c r="E2056" s="161">
        <v>1</v>
      </c>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7"/>
      <c r="AA2056" s="147"/>
      <c r="AB2056" s="147"/>
      <c r="AC2056" s="147"/>
      <c r="AD2056" s="147"/>
      <c r="AE2056" s="147"/>
      <c r="AF2056" s="147"/>
      <c r="AG2056" s="147" t="s">
        <v>288</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3" x14ac:dyDescent="0.2">
      <c r="A2057" s="154"/>
      <c r="B2057" s="155"/>
      <c r="C2057" s="189" t="s">
        <v>2768</v>
      </c>
      <c r="D2057" s="160"/>
      <c r="E2057" s="161">
        <v>1</v>
      </c>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7"/>
      <c r="AA2057" s="147"/>
      <c r="AB2057" s="147"/>
      <c r="AC2057" s="147"/>
      <c r="AD2057" s="147"/>
      <c r="AE2057" s="147"/>
      <c r="AF2057" s="147"/>
      <c r="AG2057" s="147" t="s">
        <v>288</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3" x14ac:dyDescent="0.2">
      <c r="A2058" s="154"/>
      <c r="B2058" s="155"/>
      <c r="C2058" s="189" t="s">
        <v>2769</v>
      </c>
      <c r="D2058" s="160"/>
      <c r="E2058" s="161">
        <v>1</v>
      </c>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7"/>
      <c r="AA2058" s="147"/>
      <c r="AB2058" s="147"/>
      <c r="AC2058" s="147"/>
      <c r="AD2058" s="147"/>
      <c r="AE2058" s="147"/>
      <c r="AF2058" s="147"/>
      <c r="AG2058" s="147" t="s">
        <v>288</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3" x14ac:dyDescent="0.2">
      <c r="A2059" s="154"/>
      <c r="B2059" s="155"/>
      <c r="C2059" s="189" t="s">
        <v>2770</v>
      </c>
      <c r="D2059" s="160"/>
      <c r="E2059" s="161">
        <v>1</v>
      </c>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7"/>
      <c r="AA2059" s="147"/>
      <c r="AB2059" s="147"/>
      <c r="AC2059" s="147"/>
      <c r="AD2059" s="147"/>
      <c r="AE2059" s="147"/>
      <c r="AF2059" s="147"/>
      <c r="AG2059" s="147" t="s">
        <v>288</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3" x14ac:dyDescent="0.2">
      <c r="A2060" s="154"/>
      <c r="B2060" s="155"/>
      <c r="C2060" s="189" t="s">
        <v>2771</v>
      </c>
      <c r="D2060" s="160"/>
      <c r="E2060" s="161">
        <v>1</v>
      </c>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7"/>
      <c r="AA2060" s="147"/>
      <c r="AB2060" s="147"/>
      <c r="AC2060" s="147"/>
      <c r="AD2060" s="147"/>
      <c r="AE2060" s="147"/>
      <c r="AF2060" s="147"/>
      <c r="AG2060" s="147" t="s">
        <v>288</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1" x14ac:dyDescent="0.2">
      <c r="A2061" s="172">
        <v>313</v>
      </c>
      <c r="B2061" s="173" t="s">
        <v>2772</v>
      </c>
      <c r="C2061" s="188" t="s">
        <v>2773</v>
      </c>
      <c r="D2061" s="174" t="s">
        <v>418</v>
      </c>
      <c r="E2061" s="175">
        <v>14</v>
      </c>
      <c r="F2061" s="176"/>
      <c r="G2061" s="177">
        <f>ROUND(E2061*F2061,2)</f>
        <v>0</v>
      </c>
      <c r="H2061" s="176"/>
      <c r="I2061" s="177">
        <f>ROUND(E2061*H2061,2)</f>
        <v>0</v>
      </c>
      <c r="J2061" s="176"/>
      <c r="K2061" s="177">
        <f>ROUND(E2061*J2061,2)</f>
        <v>0</v>
      </c>
      <c r="L2061" s="177">
        <v>21</v>
      </c>
      <c r="M2061" s="177">
        <f>G2061*(1+L2061/100)</f>
        <v>0</v>
      </c>
      <c r="N2061" s="175">
        <v>1.0000000000000001E-5</v>
      </c>
      <c r="O2061" s="175">
        <f>ROUND(E2061*N2061,2)</f>
        <v>0</v>
      </c>
      <c r="P2061" s="175">
        <v>0</v>
      </c>
      <c r="Q2061" s="175">
        <f>ROUND(E2061*P2061,2)</f>
        <v>0</v>
      </c>
      <c r="R2061" s="177" t="s">
        <v>887</v>
      </c>
      <c r="S2061" s="177" t="s">
        <v>281</v>
      </c>
      <c r="T2061" s="178" t="s">
        <v>281</v>
      </c>
      <c r="U2061" s="158">
        <v>0.45</v>
      </c>
      <c r="V2061" s="158">
        <f>ROUND(E2061*U2061,2)</f>
        <v>6.3</v>
      </c>
      <c r="W2061" s="158"/>
      <c r="X2061" s="158" t="s">
        <v>282</v>
      </c>
      <c r="Y2061" s="158" t="s">
        <v>283</v>
      </c>
      <c r="Z2061" s="147"/>
      <c r="AA2061" s="147"/>
      <c r="AB2061" s="147"/>
      <c r="AC2061" s="147"/>
      <c r="AD2061" s="147"/>
      <c r="AE2061" s="147"/>
      <c r="AF2061" s="147"/>
      <c r="AG2061" s="147" t="s">
        <v>284</v>
      </c>
      <c r="AH2061" s="147"/>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2" x14ac:dyDescent="0.2">
      <c r="A2062" s="154"/>
      <c r="B2062" s="155"/>
      <c r="C2062" s="189" t="s">
        <v>2774</v>
      </c>
      <c r="D2062" s="160"/>
      <c r="E2062" s="161"/>
      <c r="F2062" s="158"/>
      <c r="G2062" s="158"/>
      <c r="H2062" s="158"/>
      <c r="I2062" s="158"/>
      <c r="J2062" s="158"/>
      <c r="K2062" s="158"/>
      <c r="L2062" s="158"/>
      <c r="M2062" s="158"/>
      <c r="N2062" s="157"/>
      <c r="O2062" s="157"/>
      <c r="P2062" s="157"/>
      <c r="Q2062" s="157"/>
      <c r="R2062" s="158"/>
      <c r="S2062" s="158"/>
      <c r="T2062" s="158"/>
      <c r="U2062" s="158"/>
      <c r="V2062" s="158"/>
      <c r="W2062" s="158"/>
      <c r="X2062" s="158"/>
      <c r="Y2062" s="158"/>
      <c r="Z2062" s="147"/>
      <c r="AA2062" s="147"/>
      <c r="AB2062" s="147"/>
      <c r="AC2062" s="147"/>
      <c r="AD2062" s="147"/>
      <c r="AE2062" s="147"/>
      <c r="AF2062" s="147"/>
      <c r="AG2062" s="147" t="s">
        <v>288</v>
      </c>
      <c r="AH2062" s="147">
        <v>0</v>
      </c>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3" x14ac:dyDescent="0.2">
      <c r="A2063" s="154"/>
      <c r="B2063" s="155"/>
      <c r="C2063" s="189" t="s">
        <v>2678</v>
      </c>
      <c r="D2063" s="160"/>
      <c r="E2063" s="161">
        <v>1</v>
      </c>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7"/>
      <c r="AA2063" s="147"/>
      <c r="AB2063" s="147"/>
      <c r="AC2063" s="147"/>
      <c r="AD2063" s="147"/>
      <c r="AE2063" s="147"/>
      <c r="AF2063" s="147"/>
      <c r="AG2063" s="147" t="s">
        <v>288</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outlineLevel="3" x14ac:dyDescent="0.2">
      <c r="A2064" s="154"/>
      <c r="B2064" s="155"/>
      <c r="C2064" s="189" t="s">
        <v>2679</v>
      </c>
      <c r="D2064" s="160"/>
      <c r="E2064" s="161">
        <v>1</v>
      </c>
      <c r="F2064" s="158"/>
      <c r="G2064" s="158"/>
      <c r="H2064" s="158"/>
      <c r="I2064" s="158"/>
      <c r="J2064" s="158"/>
      <c r="K2064" s="158"/>
      <c r="L2064" s="158"/>
      <c r="M2064" s="158"/>
      <c r="N2064" s="157"/>
      <c r="O2064" s="157"/>
      <c r="P2064" s="157"/>
      <c r="Q2064" s="157"/>
      <c r="R2064" s="158"/>
      <c r="S2064" s="158"/>
      <c r="T2064" s="158"/>
      <c r="U2064" s="158"/>
      <c r="V2064" s="158"/>
      <c r="W2064" s="158"/>
      <c r="X2064" s="158"/>
      <c r="Y2064" s="158"/>
      <c r="Z2064" s="147"/>
      <c r="AA2064" s="147"/>
      <c r="AB2064" s="147"/>
      <c r="AC2064" s="147"/>
      <c r="AD2064" s="147"/>
      <c r="AE2064" s="147"/>
      <c r="AF2064" s="147"/>
      <c r="AG2064" s="147" t="s">
        <v>288</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3" x14ac:dyDescent="0.2">
      <c r="A2065" s="154"/>
      <c r="B2065" s="155"/>
      <c r="C2065" s="189" t="s">
        <v>2680</v>
      </c>
      <c r="D2065" s="160"/>
      <c r="E2065" s="161">
        <v>1</v>
      </c>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7"/>
      <c r="AA2065" s="147"/>
      <c r="AB2065" s="147"/>
      <c r="AC2065" s="147"/>
      <c r="AD2065" s="147"/>
      <c r="AE2065" s="147"/>
      <c r="AF2065" s="147"/>
      <c r="AG2065" s="147" t="s">
        <v>288</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3" x14ac:dyDescent="0.2">
      <c r="A2066" s="154"/>
      <c r="B2066" s="155"/>
      <c r="C2066" s="189" t="s">
        <v>2685</v>
      </c>
      <c r="D2066" s="160"/>
      <c r="E2066" s="161">
        <v>1</v>
      </c>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7"/>
      <c r="AA2066" s="147"/>
      <c r="AB2066" s="147"/>
      <c r="AC2066" s="147"/>
      <c r="AD2066" s="147"/>
      <c r="AE2066" s="147"/>
      <c r="AF2066" s="147"/>
      <c r="AG2066" s="147" t="s">
        <v>288</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3" x14ac:dyDescent="0.2">
      <c r="A2067" s="154"/>
      <c r="B2067" s="155"/>
      <c r="C2067" s="189" t="s">
        <v>2760</v>
      </c>
      <c r="D2067" s="160"/>
      <c r="E2067" s="161">
        <v>1</v>
      </c>
      <c r="F2067" s="158"/>
      <c r="G2067" s="158"/>
      <c r="H2067" s="158"/>
      <c r="I2067" s="158"/>
      <c r="J2067" s="158"/>
      <c r="K2067" s="158"/>
      <c r="L2067" s="158"/>
      <c r="M2067" s="158"/>
      <c r="N2067" s="157"/>
      <c r="O2067" s="157"/>
      <c r="P2067" s="157"/>
      <c r="Q2067" s="157"/>
      <c r="R2067" s="158"/>
      <c r="S2067" s="158"/>
      <c r="T2067" s="158"/>
      <c r="U2067" s="158"/>
      <c r="V2067" s="158"/>
      <c r="W2067" s="158"/>
      <c r="X2067" s="158"/>
      <c r="Y2067" s="158"/>
      <c r="Z2067" s="147"/>
      <c r="AA2067" s="147"/>
      <c r="AB2067" s="147"/>
      <c r="AC2067" s="147"/>
      <c r="AD2067" s="147"/>
      <c r="AE2067" s="147"/>
      <c r="AF2067" s="147"/>
      <c r="AG2067" s="147" t="s">
        <v>288</v>
      </c>
      <c r="AH2067" s="147">
        <v>0</v>
      </c>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3" x14ac:dyDescent="0.2">
      <c r="A2068" s="154"/>
      <c r="B2068" s="155"/>
      <c r="C2068" s="189" t="s">
        <v>2761</v>
      </c>
      <c r="D2068" s="160"/>
      <c r="E2068" s="161">
        <v>1</v>
      </c>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7"/>
      <c r="AA2068" s="147"/>
      <c r="AB2068" s="147"/>
      <c r="AC2068" s="147"/>
      <c r="AD2068" s="147"/>
      <c r="AE2068" s="147"/>
      <c r="AF2068" s="147"/>
      <c r="AG2068" s="147" t="s">
        <v>288</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3" x14ac:dyDescent="0.2">
      <c r="A2069" s="154"/>
      <c r="B2069" s="155"/>
      <c r="C2069" s="189" t="s">
        <v>2762</v>
      </c>
      <c r="D2069" s="160"/>
      <c r="E2069" s="161">
        <v>1</v>
      </c>
      <c r="F2069" s="158"/>
      <c r="G2069" s="158"/>
      <c r="H2069" s="158"/>
      <c r="I2069" s="158"/>
      <c r="J2069" s="158"/>
      <c r="K2069" s="158"/>
      <c r="L2069" s="158"/>
      <c r="M2069" s="158"/>
      <c r="N2069" s="157"/>
      <c r="O2069" s="157"/>
      <c r="P2069" s="157"/>
      <c r="Q2069" s="157"/>
      <c r="R2069" s="158"/>
      <c r="S2069" s="158"/>
      <c r="T2069" s="158"/>
      <c r="U2069" s="158"/>
      <c r="V2069" s="158"/>
      <c r="W2069" s="158"/>
      <c r="X2069" s="158"/>
      <c r="Y2069" s="158"/>
      <c r="Z2069" s="147"/>
      <c r="AA2069" s="147"/>
      <c r="AB2069" s="147"/>
      <c r="AC2069" s="147"/>
      <c r="AD2069" s="147"/>
      <c r="AE2069" s="147"/>
      <c r="AF2069" s="147"/>
      <c r="AG2069" s="147" t="s">
        <v>288</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3" x14ac:dyDescent="0.2">
      <c r="A2070" s="154"/>
      <c r="B2070" s="155"/>
      <c r="C2070" s="189" t="s">
        <v>2763</v>
      </c>
      <c r="D2070" s="160"/>
      <c r="E2070" s="161">
        <v>1</v>
      </c>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7"/>
      <c r="AA2070" s="147"/>
      <c r="AB2070" s="147"/>
      <c r="AC2070" s="147"/>
      <c r="AD2070" s="147"/>
      <c r="AE2070" s="147"/>
      <c r="AF2070" s="147"/>
      <c r="AG2070" s="147" t="s">
        <v>288</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3" x14ac:dyDescent="0.2">
      <c r="A2071" s="154"/>
      <c r="B2071" s="155"/>
      <c r="C2071" s="189" t="s">
        <v>1978</v>
      </c>
      <c r="D2071" s="160"/>
      <c r="E2071" s="161">
        <v>1</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7"/>
      <c r="AA2071" s="147"/>
      <c r="AB2071" s="147"/>
      <c r="AC2071" s="147"/>
      <c r="AD2071" s="147"/>
      <c r="AE2071" s="147"/>
      <c r="AF2071" s="147"/>
      <c r="AG2071" s="147" t="s">
        <v>288</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outlineLevel="3" x14ac:dyDescent="0.2">
      <c r="A2072" s="154"/>
      <c r="B2072" s="155"/>
      <c r="C2072" s="189" t="s">
        <v>2768</v>
      </c>
      <c r="D2072" s="160"/>
      <c r="E2072" s="161">
        <v>1</v>
      </c>
      <c r="F2072" s="158"/>
      <c r="G2072" s="158"/>
      <c r="H2072" s="158"/>
      <c r="I2072" s="158"/>
      <c r="J2072" s="158"/>
      <c r="K2072" s="158"/>
      <c r="L2072" s="158"/>
      <c r="M2072" s="158"/>
      <c r="N2072" s="157"/>
      <c r="O2072" s="157"/>
      <c r="P2072" s="157"/>
      <c r="Q2072" s="157"/>
      <c r="R2072" s="158"/>
      <c r="S2072" s="158"/>
      <c r="T2072" s="158"/>
      <c r="U2072" s="158"/>
      <c r="V2072" s="158"/>
      <c r="W2072" s="158"/>
      <c r="X2072" s="158"/>
      <c r="Y2072" s="158"/>
      <c r="Z2072" s="147"/>
      <c r="AA2072" s="147"/>
      <c r="AB2072" s="147"/>
      <c r="AC2072" s="147"/>
      <c r="AD2072" s="147"/>
      <c r="AE2072" s="147"/>
      <c r="AF2072" s="147"/>
      <c r="AG2072" s="147" t="s">
        <v>288</v>
      </c>
      <c r="AH2072" s="147">
        <v>0</v>
      </c>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3" x14ac:dyDescent="0.2">
      <c r="A2073" s="154"/>
      <c r="B2073" s="155"/>
      <c r="C2073" s="189" t="s">
        <v>2770</v>
      </c>
      <c r="D2073" s="160"/>
      <c r="E2073" s="161">
        <v>1</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7"/>
      <c r="AA2073" s="147"/>
      <c r="AB2073" s="147"/>
      <c r="AC2073" s="147"/>
      <c r="AD2073" s="147"/>
      <c r="AE2073" s="147"/>
      <c r="AF2073" s="147"/>
      <c r="AG2073" s="147" t="s">
        <v>288</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3" x14ac:dyDescent="0.2">
      <c r="A2074" s="154"/>
      <c r="B2074" s="155"/>
      <c r="C2074" s="189" t="s">
        <v>2771</v>
      </c>
      <c r="D2074" s="160"/>
      <c r="E2074" s="161">
        <v>1</v>
      </c>
      <c r="F2074" s="158"/>
      <c r="G2074" s="158"/>
      <c r="H2074" s="158"/>
      <c r="I2074" s="158"/>
      <c r="J2074" s="158"/>
      <c r="K2074" s="158"/>
      <c r="L2074" s="158"/>
      <c r="M2074" s="158"/>
      <c r="N2074" s="157"/>
      <c r="O2074" s="157"/>
      <c r="P2074" s="157"/>
      <c r="Q2074" s="157"/>
      <c r="R2074" s="158"/>
      <c r="S2074" s="158"/>
      <c r="T2074" s="158"/>
      <c r="U2074" s="158"/>
      <c r="V2074" s="158"/>
      <c r="W2074" s="158"/>
      <c r="X2074" s="158"/>
      <c r="Y2074" s="158"/>
      <c r="Z2074" s="147"/>
      <c r="AA2074" s="147"/>
      <c r="AB2074" s="147"/>
      <c r="AC2074" s="147"/>
      <c r="AD2074" s="147"/>
      <c r="AE2074" s="147"/>
      <c r="AF2074" s="147"/>
      <c r="AG2074" s="147" t="s">
        <v>288</v>
      </c>
      <c r="AH2074" s="147">
        <v>0</v>
      </c>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3" x14ac:dyDescent="0.2">
      <c r="A2075" s="154"/>
      <c r="B2075" s="155"/>
      <c r="C2075" s="189" t="s">
        <v>1979</v>
      </c>
      <c r="D2075" s="160"/>
      <c r="E2075" s="161">
        <v>1</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7"/>
      <c r="AA2075" s="147"/>
      <c r="AB2075" s="147"/>
      <c r="AC2075" s="147"/>
      <c r="AD2075" s="147"/>
      <c r="AE2075" s="147"/>
      <c r="AF2075" s="147"/>
      <c r="AG2075" s="147" t="s">
        <v>288</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3" x14ac:dyDescent="0.2">
      <c r="A2076" s="154"/>
      <c r="B2076" s="155"/>
      <c r="C2076" s="189" t="s">
        <v>1980</v>
      </c>
      <c r="D2076" s="160"/>
      <c r="E2076" s="161">
        <v>1</v>
      </c>
      <c r="F2076" s="158"/>
      <c r="G2076" s="158"/>
      <c r="H2076" s="158"/>
      <c r="I2076" s="158"/>
      <c r="J2076" s="158"/>
      <c r="K2076" s="158"/>
      <c r="L2076" s="158"/>
      <c r="M2076" s="158"/>
      <c r="N2076" s="157"/>
      <c r="O2076" s="157"/>
      <c r="P2076" s="157"/>
      <c r="Q2076" s="157"/>
      <c r="R2076" s="158"/>
      <c r="S2076" s="158"/>
      <c r="T2076" s="158"/>
      <c r="U2076" s="158"/>
      <c r="V2076" s="158"/>
      <c r="W2076" s="158"/>
      <c r="X2076" s="158"/>
      <c r="Y2076" s="158"/>
      <c r="Z2076" s="147"/>
      <c r="AA2076" s="147"/>
      <c r="AB2076" s="147"/>
      <c r="AC2076" s="147"/>
      <c r="AD2076" s="147"/>
      <c r="AE2076" s="147"/>
      <c r="AF2076" s="147"/>
      <c r="AG2076" s="147" t="s">
        <v>288</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ht="22.5" outlineLevel="1" x14ac:dyDescent="0.2">
      <c r="A2077" s="172">
        <v>314</v>
      </c>
      <c r="B2077" s="173" t="s">
        <v>1248</v>
      </c>
      <c r="C2077" s="188" t="s">
        <v>1249</v>
      </c>
      <c r="D2077" s="174" t="s">
        <v>418</v>
      </c>
      <c r="E2077" s="175">
        <v>6</v>
      </c>
      <c r="F2077" s="176"/>
      <c r="G2077" s="177">
        <f>ROUND(E2077*F2077,2)</f>
        <v>0</v>
      </c>
      <c r="H2077" s="176"/>
      <c r="I2077" s="177">
        <f>ROUND(E2077*H2077,2)</f>
        <v>0</v>
      </c>
      <c r="J2077" s="176"/>
      <c r="K2077" s="177">
        <f>ROUND(E2077*J2077,2)</f>
        <v>0</v>
      </c>
      <c r="L2077" s="177">
        <v>21</v>
      </c>
      <c r="M2077" s="177">
        <f>G2077*(1+L2077/100)</f>
        <v>0</v>
      </c>
      <c r="N2077" s="175">
        <v>7.5000000000000002E-4</v>
      </c>
      <c r="O2077" s="175">
        <f>ROUND(E2077*N2077,2)</f>
        <v>0</v>
      </c>
      <c r="P2077" s="175">
        <v>0</v>
      </c>
      <c r="Q2077" s="175">
        <f>ROUND(E2077*P2077,2)</f>
        <v>0</v>
      </c>
      <c r="R2077" s="177" t="s">
        <v>1203</v>
      </c>
      <c r="S2077" s="177" t="s">
        <v>281</v>
      </c>
      <c r="T2077" s="178" t="s">
        <v>281</v>
      </c>
      <c r="U2077" s="158">
        <v>0</v>
      </c>
      <c r="V2077" s="158">
        <f>ROUND(E2077*U2077,2)</f>
        <v>0</v>
      </c>
      <c r="W2077" s="158"/>
      <c r="X2077" s="158" t="s">
        <v>1204</v>
      </c>
      <c r="Y2077" s="158" t="s">
        <v>283</v>
      </c>
      <c r="Z2077" s="147"/>
      <c r="AA2077" s="147"/>
      <c r="AB2077" s="147"/>
      <c r="AC2077" s="147"/>
      <c r="AD2077" s="147"/>
      <c r="AE2077" s="147"/>
      <c r="AF2077" s="147"/>
      <c r="AG2077" s="147" t="s">
        <v>1205</v>
      </c>
      <c r="AH2077" s="147"/>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2" x14ac:dyDescent="0.2">
      <c r="A2078" s="154"/>
      <c r="B2078" s="155"/>
      <c r="C2078" s="189" t="s">
        <v>2775</v>
      </c>
      <c r="D2078" s="160"/>
      <c r="E2078" s="161"/>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7"/>
      <c r="AA2078" s="147"/>
      <c r="AB2078" s="147"/>
      <c r="AC2078" s="147"/>
      <c r="AD2078" s="147"/>
      <c r="AE2078" s="147"/>
      <c r="AF2078" s="147"/>
      <c r="AG2078" s="147" t="s">
        <v>288</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3" x14ac:dyDescent="0.2">
      <c r="A2079" s="154"/>
      <c r="B2079" s="155"/>
      <c r="C2079" s="189" t="s">
        <v>2681</v>
      </c>
      <c r="D2079" s="160"/>
      <c r="E2079" s="161">
        <v>1</v>
      </c>
      <c r="F2079" s="158"/>
      <c r="G2079" s="158"/>
      <c r="H2079" s="158"/>
      <c r="I2079" s="158"/>
      <c r="J2079" s="158"/>
      <c r="K2079" s="158"/>
      <c r="L2079" s="158"/>
      <c r="M2079" s="158"/>
      <c r="N2079" s="157"/>
      <c r="O2079" s="157"/>
      <c r="P2079" s="157"/>
      <c r="Q2079" s="157"/>
      <c r="R2079" s="158"/>
      <c r="S2079" s="158"/>
      <c r="T2079" s="158"/>
      <c r="U2079" s="158"/>
      <c r="V2079" s="158"/>
      <c r="W2079" s="158"/>
      <c r="X2079" s="158"/>
      <c r="Y2079" s="158"/>
      <c r="Z2079" s="147"/>
      <c r="AA2079" s="147"/>
      <c r="AB2079" s="147"/>
      <c r="AC2079" s="147"/>
      <c r="AD2079" s="147"/>
      <c r="AE2079" s="147"/>
      <c r="AF2079" s="147"/>
      <c r="AG2079" s="147" t="s">
        <v>288</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3" x14ac:dyDescent="0.2">
      <c r="A2080" s="154"/>
      <c r="B2080" s="155"/>
      <c r="C2080" s="189" t="s">
        <v>2683</v>
      </c>
      <c r="D2080" s="160"/>
      <c r="E2080" s="161">
        <v>1</v>
      </c>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7"/>
      <c r="AA2080" s="147"/>
      <c r="AB2080" s="147"/>
      <c r="AC2080" s="147"/>
      <c r="AD2080" s="147"/>
      <c r="AE2080" s="147"/>
      <c r="AF2080" s="147"/>
      <c r="AG2080" s="147" t="s">
        <v>288</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3" x14ac:dyDescent="0.2">
      <c r="A2081" s="154"/>
      <c r="B2081" s="155"/>
      <c r="C2081" s="189" t="s">
        <v>2776</v>
      </c>
      <c r="D2081" s="160"/>
      <c r="E2081" s="161">
        <v>1</v>
      </c>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7"/>
      <c r="AA2081" s="147"/>
      <c r="AB2081" s="147"/>
      <c r="AC2081" s="147"/>
      <c r="AD2081" s="147"/>
      <c r="AE2081" s="147"/>
      <c r="AF2081" s="147"/>
      <c r="AG2081" s="147" t="s">
        <v>288</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3" x14ac:dyDescent="0.2">
      <c r="A2082" s="154"/>
      <c r="B2082" s="155"/>
      <c r="C2082" s="189" t="s">
        <v>1969</v>
      </c>
      <c r="D2082" s="160"/>
      <c r="E2082" s="161">
        <v>1</v>
      </c>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7"/>
      <c r="AA2082" s="147"/>
      <c r="AB2082" s="147"/>
      <c r="AC2082" s="147"/>
      <c r="AD2082" s="147"/>
      <c r="AE2082" s="147"/>
      <c r="AF2082" s="147"/>
      <c r="AG2082" s="147" t="s">
        <v>288</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3" x14ac:dyDescent="0.2">
      <c r="A2083" s="154"/>
      <c r="B2083" s="155"/>
      <c r="C2083" s="189" t="s">
        <v>2777</v>
      </c>
      <c r="D2083" s="160"/>
      <c r="E2083" s="161">
        <v>1</v>
      </c>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7"/>
      <c r="AA2083" s="147"/>
      <c r="AB2083" s="147"/>
      <c r="AC2083" s="147"/>
      <c r="AD2083" s="147"/>
      <c r="AE2083" s="147"/>
      <c r="AF2083" s="147"/>
      <c r="AG2083" s="147" t="s">
        <v>288</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3" x14ac:dyDescent="0.2">
      <c r="A2084" s="154"/>
      <c r="B2084" s="155"/>
      <c r="C2084" s="189" t="s">
        <v>2778</v>
      </c>
      <c r="D2084" s="160"/>
      <c r="E2084" s="161">
        <v>1</v>
      </c>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7"/>
      <c r="AA2084" s="147"/>
      <c r="AB2084" s="147"/>
      <c r="AC2084" s="147"/>
      <c r="AD2084" s="147"/>
      <c r="AE2084" s="147"/>
      <c r="AF2084" s="147"/>
      <c r="AG2084" s="147" t="s">
        <v>288</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ht="22.5" outlineLevel="1" x14ac:dyDescent="0.2">
      <c r="A2085" s="172">
        <v>315</v>
      </c>
      <c r="B2085" s="173" t="s">
        <v>2779</v>
      </c>
      <c r="C2085" s="188" t="s">
        <v>2780</v>
      </c>
      <c r="D2085" s="174" t="s">
        <v>418</v>
      </c>
      <c r="E2085" s="175">
        <v>27</v>
      </c>
      <c r="F2085" s="176"/>
      <c r="G2085" s="177">
        <f>ROUND(E2085*F2085,2)</f>
        <v>0</v>
      </c>
      <c r="H2085" s="176"/>
      <c r="I2085" s="177">
        <f>ROUND(E2085*H2085,2)</f>
        <v>0</v>
      </c>
      <c r="J2085" s="176"/>
      <c r="K2085" s="177">
        <f>ROUND(E2085*J2085,2)</f>
        <v>0</v>
      </c>
      <c r="L2085" s="177">
        <v>21</v>
      </c>
      <c r="M2085" s="177">
        <f>G2085*(1+L2085/100)</f>
        <v>0</v>
      </c>
      <c r="N2085" s="175">
        <v>8.0000000000000004E-4</v>
      </c>
      <c r="O2085" s="175">
        <f>ROUND(E2085*N2085,2)</f>
        <v>0.02</v>
      </c>
      <c r="P2085" s="175">
        <v>0</v>
      </c>
      <c r="Q2085" s="175">
        <f>ROUND(E2085*P2085,2)</f>
        <v>0</v>
      </c>
      <c r="R2085" s="177" t="s">
        <v>1203</v>
      </c>
      <c r="S2085" s="177" t="s">
        <v>281</v>
      </c>
      <c r="T2085" s="178" t="s">
        <v>281</v>
      </c>
      <c r="U2085" s="158">
        <v>0</v>
      </c>
      <c r="V2085" s="158">
        <f>ROUND(E2085*U2085,2)</f>
        <v>0</v>
      </c>
      <c r="W2085" s="158"/>
      <c r="X2085" s="158" t="s">
        <v>1204</v>
      </c>
      <c r="Y2085" s="158" t="s">
        <v>283</v>
      </c>
      <c r="Z2085" s="147"/>
      <c r="AA2085" s="147"/>
      <c r="AB2085" s="147"/>
      <c r="AC2085" s="147"/>
      <c r="AD2085" s="147"/>
      <c r="AE2085" s="147"/>
      <c r="AF2085" s="147"/>
      <c r="AG2085" s="147" t="s">
        <v>1205</v>
      </c>
      <c r="AH2085" s="147"/>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2" x14ac:dyDescent="0.2">
      <c r="A2086" s="154"/>
      <c r="B2086" s="155"/>
      <c r="C2086" s="189" t="s">
        <v>2775</v>
      </c>
      <c r="D2086" s="160"/>
      <c r="E2086" s="161"/>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7"/>
      <c r="AA2086" s="147"/>
      <c r="AB2086" s="147"/>
      <c r="AC2086" s="147"/>
      <c r="AD2086" s="147"/>
      <c r="AE2086" s="147"/>
      <c r="AF2086" s="147"/>
      <c r="AG2086" s="147" t="s">
        <v>288</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3" x14ac:dyDescent="0.2">
      <c r="A2087" s="154"/>
      <c r="B2087" s="155"/>
      <c r="C2087" s="189" t="s">
        <v>2678</v>
      </c>
      <c r="D2087" s="160"/>
      <c r="E2087" s="161">
        <v>1</v>
      </c>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7"/>
      <c r="AA2087" s="147"/>
      <c r="AB2087" s="147"/>
      <c r="AC2087" s="147"/>
      <c r="AD2087" s="147"/>
      <c r="AE2087" s="147"/>
      <c r="AF2087" s="147"/>
      <c r="AG2087" s="147" t="s">
        <v>288</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3" x14ac:dyDescent="0.2">
      <c r="A2088" s="154"/>
      <c r="B2088" s="155"/>
      <c r="C2088" s="189" t="s">
        <v>2679</v>
      </c>
      <c r="D2088" s="160"/>
      <c r="E2088" s="161">
        <v>1</v>
      </c>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7"/>
      <c r="AA2088" s="147"/>
      <c r="AB2088" s="147"/>
      <c r="AC2088" s="147"/>
      <c r="AD2088" s="147"/>
      <c r="AE2088" s="147"/>
      <c r="AF2088" s="147"/>
      <c r="AG2088" s="147" t="s">
        <v>288</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3" x14ac:dyDescent="0.2">
      <c r="A2089" s="154"/>
      <c r="B2089" s="155"/>
      <c r="C2089" s="189" t="s">
        <v>2680</v>
      </c>
      <c r="D2089" s="160"/>
      <c r="E2089" s="161">
        <v>1</v>
      </c>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7"/>
      <c r="AA2089" s="147"/>
      <c r="AB2089" s="147"/>
      <c r="AC2089" s="147"/>
      <c r="AD2089" s="147"/>
      <c r="AE2089" s="147"/>
      <c r="AF2089" s="147"/>
      <c r="AG2089" s="147" t="s">
        <v>288</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3" x14ac:dyDescent="0.2">
      <c r="A2090" s="154"/>
      <c r="B2090" s="155"/>
      <c r="C2090" s="189" t="s">
        <v>2681</v>
      </c>
      <c r="D2090" s="160"/>
      <c r="E2090" s="161">
        <v>1</v>
      </c>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7"/>
      <c r="AA2090" s="147"/>
      <c r="AB2090" s="147"/>
      <c r="AC2090" s="147"/>
      <c r="AD2090" s="147"/>
      <c r="AE2090" s="147"/>
      <c r="AF2090" s="147"/>
      <c r="AG2090" s="147" t="s">
        <v>288</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3" x14ac:dyDescent="0.2">
      <c r="A2091" s="154"/>
      <c r="B2091" s="155"/>
      <c r="C2091" s="189" t="s">
        <v>2682</v>
      </c>
      <c r="D2091" s="160"/>
      <c r="E2091" s="161">
        <v>1</v>
      </c>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7"/>
      <c r="AA2091" s="147"/>
      <c r="AB2091" s="147"/>
      <c r="AC2091" s="147"/>
      <c r="AD2091" s="147"/>
      <c r="AE2091" s="147"/>
      <c r="AF2091" s="147"/>
      <c r="AG2091" s="147" t="s">
        <v>288</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3" x14ac:dyDescent="0.2">
      <c r="A2092" s="154"/>
      <c r="B2092" s="155"/>
      <c r="C2092" s="189" t="s">
        <v>2683</v>
      </c>
      <c r="D2092" s="160"/>
      <c r="E2092" s="161">
        <v>1</v>
      </c>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7"/>
      <c r="AA2092" s="147"/>
      <c r="AB2092" s="147"/>
      <c r="AC2092" s="147"/>
      <c r="AD2092" s="147"/>
      <c r="AE2092" s="147"/>
      <c r="AF2092" s="147"/>
      <c r="AG2092" s="147" t="s">
        <v>288</v>
      </c>
      <c r="AH2092" s="147">
        <v>0</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3" x14ac:dyDescent="0.2">
      <c r="A2093" s="154"/>
      <c r="B2093" s="155"/>
      <c r="C2093" s="189" t="s">
        <v>2684</v>
      </c>
      <c r="D2093" s="160"/>
      <c r="E2093" s="161">
        <v>1</v>
      </c>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7"/>
      <c r="AA2093" s="147"/>
      <c r="AB2093" s="147"/>
      <c r="AC2093" s="147"/>
      <c r="AD2093" s="147"/>
      <c r="AE2093" s="147"/>
      <c r="AF2093" s="147"/>
      <c r="AG2093" s="147" t="s">
        <v>288</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3" x14ac:dyDescent="0.2">
      <c r="A2094" s="154"/>
      <c r="B2094" s="155"/>
      <c r="C2094" s="189" t="s">
        <v>2685</v>
      </c>
      <c r="D2094" s="160"/>
      <c r="E2094" s="161">
        <v>1</v>
      </c>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7"/>
      <c r="AA2094" s="147"/>
      <c r="AB2094" s="147"/>
      <c r="AC2094" s="147"/>
      <c r="AD2094" s="147"/>
      <c r="AE2094" s="147"/>
      <c r="AF2094" s="147"/>
      <c r="AG2094" s="147" t="s">
        <v>288</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outlineLevel="3" x14ac:dyDescent="0.2">
      <c r="A2095" s="154"/>
      <c r="B2095" s="155"/>
      <c r="C2095" s="189" t="s">
        <v>2776</v>
      </c>
      <c r="D2095" s="160"/>
      <c r="E2095" s="161">
        <v>1</v>
      </c>
      <c r="F2095" s="158"/>
      <c r="G2095" s="158"/>
      <c r="H2095" s="158"/>
      <c r="I2095" s="158"/>
      <c r="J2095" s="158"/>
      <c r="K2095" s="158"/>
      <c r="L2095" s="158"/>
      <c r="M2095" s="158"/>
      <c r="N2095" s="157"/>
      <c r="O2095" s="157"/>
      <c r="P2095" s="157"/>
      <c r="Q2095" s="157"/>
      <c r="R2095" s="158"/>
      <c r="S2095" s="158"/>
      <c r="T2095" s="158"/>
      <c r="U2095" s="158"/>
      <c r="V2095" s="158"/>
      <c r="W2095" s="158"/>
      <c r="X2095" s="158"/>
      <c r="Y2095" s="158"/>
      <c r="Z2095" s="147"/>
      <c r="AA2095" s="147"/>
      <c r="AB2095" s="147"/>
      <c r="AC2095" s="147"/>
      <c r="AD2095" s="147"/>
      <c r="AE2095" s="147"/>
      <c r="AF2095" s="147"/>
      <c r="AG2095" s="147" t="s">
        <v>288</v>
      </c>
      <c r="AH2095" s="147">
        <v>0</v>
      </c>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3" x14ac:dyDescent="0.2">
      <c r="A2096" s="154"/>
      <c r="B2096" s="155"/>
      <c r="C2096" s="189" t="s">
        <v>2781</v>
      </c>
      <c r="D2096" s="160"/>
      <c r="E2096" s="161">
        <v>1</v>
      </c>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7"/>
      <c r="AA2096" s="147"/>
      <c r="AB2096" s="147"/>
      <c r="AC2096" s="147"/>
      <c r="AD2096" s="147"/>
      <c r="AE2096" s="147"/>
      <c r="AF2096" s="147"/>
      <c r="AG2096" s="147" t="s">
        <v>288</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3" x14ac:dyDescent="0.2">
      <c r="A2097" s="154"/>
      <c r="B2097" s="155"/>
      <c r="C2097" s="189" t="s">
        <v>2759</v>
      </c>
      <c r="D2097" s="160"/>
      <c r="E2097" s="161">
        <v>1</v>
      </c>
      <c r="F2097" s="158"/>
      <c r="G2097" s="158"/>
      <c r="H2097" s="158"/>
      <c r="I2097" s="158"/>
      <c r="J2097" s="158"/>
      <c r="K2097" s="158"/>
      <c r="L2097" s="158"/>
      <c r="M2097" s="158"/>
      <c r="N2097" s="157"/>
      <c r="O2097" s="157"/>
      <c r="P2097" s="157"/>
      <c r="Q2097" s="157"/>
      <c r="R2097" s="158"/>
      <c r="S2097" s="158"/>
      <c r="T2097" s="158"/>
      <c r="U2097" s="158"/>
      <c r="V2097" s="158"/>
      <c r="W2097" s="158"/>
      <c r="X2097" s="158"/>
      <c r="Y2097" s="158"/>
      <c r="Z2097" s="147"/>
      <c r="AA2097" s="147"/>
      <c r="AB2097" s="147"/>
      <c r="AC2097" s="147"/>
      <c r="AD2097" s="147"/>
      <c r="AE2097" s="147"/>
      <c r="AF2097" s="147"/>
      <c r="AG2097" s="147" t="s">
        <v>288</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3" x14ac:dyDescent="0.2">
      <c r="A2098" s="154"/>
      <c r="B2098" s="155"/>
      <c r="C2098" s="189" t="s">
        <v>2760</v>
      </c>
      <c r="D2098" s="160"/>
      <c r="E2098" s="161">
        <v>1</v>
      </c>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7"/>
      <c r="AA2098" s="147"/>
      <c r="AB2098" s="147"/>
      <c r="AC2098" s="147"/>
      <c r="AD2098" s="147"/>
      <c r="AE2098" s="147"/>
      <c r="AF2098" s="147"/>
      <c r="AG2098" s="147" t="s">
        <v>288</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3" x14ac:dyDescent="0.2">
      <c r="A2099" s="154"/>
      <c r="B2099" s="155"/>
      <c r="C2099" s="189" t="s">
        <v>2761</v>
      </c>
      <c r="D2099" s="160"/>
      <c r="E2099" s="161">
        <v>1</v>
      </c>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7"/>
      <c r="AA2099" s="147"/>
      <c r="AB2099" s="147"/>
      <c r="AC2099" s="147"/>
      <c r="AD2099" s="147"/>
      <c r="AE2099" s="147"/>
      <c r="AF2099" s="147"/>
      <c r="AG2099" s="147" t="s">
        <v>288</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3" x14ac:dyDescent="0.2">
      <c r="A2100" s="154"/>
      <c r="B2100" s="155"/>
      <c r="C2100" s="189" t="s">
        <v>2762</v>
      </c>
      <c r="D2100" s="160"/>
      <c r="E2100" s="161">
        <v>1</v>
      </c>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7"/>
      <c r="AA2100" s="147"/>
      <c r="AB2100" s="147"/>
      <c r="AC2100" s="147"/>
      <c r="AD2100" s="147"/>
      <c r="AE2100" s="147"/>
      <c r="AF2100" s="147"/>
      <c r="AG2100" s="147" t="s">
        <v>288</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3" x14ac:dyDescent="0.2">
      <c r="A2101" s="154"/>
      <c r="B2101" s="155"/>
      <c r="C2101" s="189" t="s">
        <v>2763</v>
      </c>
      <c r="D2101" s="160"/>
      <c r="E2101" s="161">
        <v>1</v>
      </c>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7"/>
      <c r="AA2101" s="147"/>
      <c r="AB2101" s="147"/>
      <c r="AC2101" s="147"/>
      <c r="AD2101" s="147"/>
      <c r="AE2101" s="147"/>
      <c r="AF2101" s="147"/>
      <c r="AG2101" s="147" t="s">
        <v>288</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3" x14ac:dyDescent="0.2">
      <c r="A2102" s="154"/>
      <c r="B2102" s="155"/>
      <c r="C2102" s="189" t="s">
        <v>1969</v>
      </c>
      <c r="D2102" s="160"/>
      <c r="E2102" s="161">
        <v>1</v>
      </c>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7"/>
      <c r="AA2102" s="147"/>
      <c r="AB2102" s="147"/>
      <c r="AC2102" s="147"/>
      <c r="AD2102" s="147"/>
      <c r="AE2102" s="147"/>
      <c r="AF2102" s="147"/>
      <c r="AG2102" s="147" t="s">
        <v>288</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3" x14ac:dyDescent="0.2">
      <c r="A2103" s="154"/>
      <c r="B2103" s="155"/>
      <c r="C2103" s="189" t="s">
        <v>2764</v>
      </c>
      <c r="D2103" s="160"/>
      <c r="E2103" s="161">
        <v>1</v>
      </c>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7"/>
      <c r="AA2103" s="147"/>
      <c r="AB2103" s="147"/>
      <c r="AC2103" s="147"/>
      <c r="AD2103" s="147"/>
      <c r="AE2103" s="147"/>
      <c r="AF2103" s="147"/>
      <c r="AG2103" s="147" t="s">
        <v>288</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3" x14ac:dyDescent="0.2">
      <c r="A2104" s="154"/>
      <c r="B2104" s="155"/>
      <c r="C2104" s="189" t="s">
        <v>2777</v>
      </c>
      <c r="D2104" s="160"/>
      <c r="E2104" s="161">
        <v>1</v>
      </c>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7"/>
      <c r="AA2104" s="147"/>
      <c r="AB2104" s="147"/>
      <c r="AC2104" s="147"/>
      <c r="AD2104" s="147"/>
      <c r="AE2104" s="147"/>
      <c r="AF2104" s="147"/>
      <c r="AG2104" s="147" t="s">
        <v>288</v>
      </c>
      <c r="AH2104" s="147">
        <v>0</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3" x14ac:dyDescent="0.2">
      <c r="A2105" s="154"/>
      <c r="B2105" s="155"/>
      <c r="C2105" s="189" t="s">
        <v>2765</v>
      </c>
      <c r="D2105" s="160"/>
      <c r="E2105" s="161">
        <v>1</v>
      </c>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7"/>
      <c r="AA2105" s="147"/>
      <c r="AB2105" s="147"/>
      <c r="AC2105" s="147"/>
      <c r="AD2105" s="147"/>
      <c r="AE2105" s="147"/>
      <c r="AF2105" s="147"/>
      <c r="AG2105" s="147" t="s">
        <v>288</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3" x14ac:dyDescent="0.2">
      <c r="A2106" s="154"/>
      <c r="B2106" s="155"/>
      <c r="C2106" s="189" t="s">
        <v>1978</v>
      </c>
      <c r="D2106" s="160"/>
      <c r="E2106" s="161">
        <v>1</v>
      </c>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7"/>
      <c r="AA2106" s="147"/>
      <c r="AB2106" s="147"/>
      <c r="AC2106" s="147"/>
      <c r="AD2106" s="147"/>
      <c r="AE2106" s="147"/>
      <c r="AF2106" s="147"/>
      <c r="AG2106" s="147" t="s">
        <v>288</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3" x14ac:dyDescent="0.2">
      <c r="A2107" s="154"/>
      <c r="B2107" s="155"/>
      <c r="C2107" s="189" t="s">
        <v>2766</v>
      </c>
      <c r="D2107" s="160"/>
      <c r="E2107" s="161">
        <v>1</v>
      </c>
      <c r="F2107" s="158"/>
      <c r="G2107" s="158"/>
      <c r="H2107" s="158"/>
      <c r="I2107" s="158"/>
      <c r="J2107" s="158"/>
      <c r="K2107" s="158"/>
      <c r="L2107" s="158"/>
      <c r="M2107" s="158"/>
      <c r="N2107" s="157"/>
      <c r="O2107" s="157"/>
      <c r="P2107" s="157"/>
      <c r="Q2107" s="157"/>
      <c r="R2107" s="158"/>
      <c r="S2107" s="158"/>
      <c r="T2107" s="158"/>
      <c r="U2107" s="158"/>
      <c r="V2107" s="158"/>
      <c r="W2107" s="158"/>
      <c r="X2107" s="158"/>
      <c r="Y2107" s="158"/>
      <c r="Z2107" s="147"/>
      <c r="AA2107" s="147"/>
      <c r="AB2107" s="147"/>
      <c r="AC2107" s="147"/>
      <c r="AD2107" s="147"/>
      <c r="AE2107" s="147"/>
      <c r="AF2107" s="147"/>
      <c r="AG2107" s="147" t="s">
        <v>288</v>
      </c>
      <c r="AH2107" s="147">
        <v>0</v>
      </c>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outlineLevel="3" x14ac:dyDescent="0.2">
      <c r="A2108" s="154"/>
      <c r="B2108" s="155"/>
      <c r="C2108" s="189" t="s">
        <v>2767</v>
      </c>
      <c r="D2108" s="160"/>
      <c r="E2108" s="161">
        <v>1</v>
      </c>
      <c r="F2108" s="158"/>
      <c r="G2108" s="158"/>
      <c r="H2108" s="158"/>
      <c r="I2108" s="158"/>
      <c r="J2108" s="158"/>
      <c r="K2108" s="158"/>
      <c r="L2108" s="158"/>
      <c r="M2108" s="158"/>
      <c r="N2108" s="157"/>
      <c r="O2108" s="157"/>
      <c r="P2108" s="157"/>
      <c r="Q2108" s="157"/>
      <c r="R2108" s="158"/>
      <c r="S2108" s="158"/>
      <c r="T2108" s="158"/>
      <c r="U2108" s="158"/>
      <c r="V2108" s="158"/>
      <c r="W2108" s="158"/>
      <c r="X2108" s="158"/>
      <c r="Y2108" s="158"/>
      <c r="Z2108" s="147"/>
      <c r="AA2108" s="147"/>
      <c r="AB2108" s="147"/>
      <c r="AC2108" s="147"/>
      <c r="AD2108" s="147"/>
      <c r="AE2108" s="147"/>
      <c r="AF2108" s="147"/>
      <c r="AG2108" s="147" t="s">
        <v>288</v>
      </c>
      <c r="AH2108" s="147">
        <v>0</v>
      </c>
      <c r="AI2108" s="147"/>
      <c r="AJ2108" s="147"/>
      <c r="AK2108" s="147"/>
      <c r="AL2108" s="147"/>
      <c r="AM2108" s="147"/>
      <c r="AN2108" s="147"/>
      <c r="AO2108" s="147"/>
      <c r="AP2108" s="147"/>
      <c r="AQ2108" s="147"/>
      <c r="AR2108" s="147"/>
      <c r="AS2108" s="147"/>
      <c r="AT2108" s="147"/>
      <c r="AU2108" s="147"/>
      <c r="AV2108" s="147"/>
      <c r="AW2108" s="147"/>
      <c r="AX2108" s="147"/>
      <c r="AY2108" s="147"/>
      <c r="AZ2108" s="147"/>
      <c r="BA2108" s="147"/>
      <c r="BB2108" s="147"/>
      <c r="BC2108" s="147"/>
      <c r="BD2108" s="147"/>
      <c r="BE2108" s="147"/>
      <c r="BF2108" s="147"/>
      <c r="BG2108" s="147"/>
      <c r="BH2108" s="147"/>
    </row>
    <row r="2109" spans="1:60" outlineLevel="3" x14ac:dyDescent="0.2">
      <c r="A2109" s="154"/>
      <c r="B2109" s="155"/>
      <c r="C2109" s="189" t="s">
        <v>2768</v>
      </c>
      <c r="D2109" s="160"/>
      <c r="E2109" s="161">
        <v>1</v>
      </c>
      <c r="F2109" s="158"/>
      <c r="G2109" s="158"/>
      <c r="H2109" s="158"/>
      <c r="I2109" s="158"/>
      <c r="J2109" s="158"/>
      <c r="K2109" s="158"/>
      <c r="L2109" s="158"/>
      <c r="M2109" s="158"/>
      <c r="N2109" s="157"/>
      <c r="O2109" s="157"/>
      <c r="P2109" s="157"/>
      <c r="Q2109" s="157"/>
      <c r="R2109" s="158"/>
      <c r="S2109" s="158"/>
      <c r="T2109" s="158"/>
      <c r="U2109" s="158"/>
      <c r="V2109" s="158"/>
      <c r="W2109" s="158"/>
      <c r="X2109" s="158"/>
      <c r="Y2109" s="158"/>
      <c r="Z2109" s="147"/>
      <c r="AA2109" s="147"/>
      <c r="AB2109" s="147"/>
      <c r="AC2109" s="147"/>
      <c r="AD2109" s="147"/>
      <c r="AE2109" s="147"/>
      <c r="AF2109" s="147"/>
      <c r="AG2109" s="147" t="s">
        <v>288</v>
      </c>
      <c r="AH2109" s="147">
        <v>0</v>
      </c>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3" x14ac:dyDescent="0.2">
      <c r="A2110" s="154"/>
      <c r="B2110" s="155"/>
      <c r="C2110" s="189" t="s">
        <v>2778</v>
      </c>
      <c r="D2110" s="160"/>
      <c r="E2110" s="161">
        <v>1</v>
      </c>
      <c r="F2110" s="158"/>
      <c r="G2110" s="158"/>
      <c r="H2110" s="158"/>
      <c r="I2110" s="158"/>
      <c r="J2110" s="158"/>
      <c r="K2110" s="158"/>
      <c r="L2110" s="158"/>
      <c r="M2110" s="158"/>
      <c r="N2110" s="157"/>
      <c r="O2110" s="157"/>
      <c r="P2110" s="157"/>
      <c r="Q2110" s="157"/>
      <c r="R2110" s="158"/>
      <c r="S2110" s="158"/>
      <c r="T2110" s="158"/>
      <c r="U2110" s="158"/>
      <c r="V2110" s="158"/>
      <c r="W2110" s="158"/>
      <c r="X2110" s="158"/>
      <c r="Y2110" s="158"/>
      <c r="Z2110" s="147"/>
      <c r="AA2110" s="147"/>
      <c r="AB2110" s="147"/>
      <c r="AC2110" s="147"/>
      <c r="AD2110" s="147"/>
      <c r="AE2110" s="147"/>
      <c r="AF2110" s="147"/>
      <c r="AG2110" s="147" t="s">
        <v>288</v>
      </c>
      <c r="AH2110" s="147">
        <v>0</v>
      </c>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3" x14ac:dyDescent="0.2">
      <c r="A2111" s="154"/>
      <c r="B2111" s="155"/>
      <c r="C2111" s="189" t="s">
        <v>2769</v>
      </c>
      <c r="D2111" s="160"/>
      <c r="E2111" s="161">
        <v>1</v>
      </c>
      <c r="F2111" s="158"/>
      <c r="G2111" s="158"/>
      <c r="H2111" s="158"/>
      <c r="I2111" s="158"/>
      <c r="J2111" s="158"/>
      <c r="K2111" s="158"/>
      <c r="L2111" s="158"/>
      <c r="M2111" s="158"/>
      <c r="N2111" s="157"/>
      <c r="O2111" s="157"/>
      <c r="P2111" s="157"/>
      <c r="Q2111" s="157"/>
      <c r="R2111" s="158"/>
      <c r="S2111" s="158"/>
      <c r="T2111" s="158"/>
      <c r="U2111" s="158"/>
      <c r="V2111" s="158"/>
      <c r="W2111" s="158"/>
      <c r="X2111" s="158"/>
      <c r="Y2111" s="158"/>
      <c r="Z2111" s="147"/>
      <c r="AA2111" s="147"/>
      <c r="AB2111" s="147"/>
      <c r="AC2111" s="147"/>
      <c r="AD2111" s="147"/>
      <c r="AE2111" s="147"/>
      <c r="AF2111" s="147"/>
      <c r="AG2111" s="147" t="s">
        <v>288</v>
      </c>
      <c r="AH2111" s="147">
        <v>0</v>
      </c>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3" x14ac:dyDescent="0.2">
      <c r="A2112" s="154"/>
      <c r="B2112" s="155"/>
      <c r="C2112" s="189" t="s">
        <v>2770</v>
      </c>
      <c r="D2112" s="160"/>
      <c r="E2112" s="161">
        <v>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7"/>
      <c r="AA2112" s="147"/>
      <c r="AB2112" s="147"/>
      <c r="AC2112" s="147"/>
      <c r="AD2112" s="147"/>
      <c r="AE2112" s="147"/>
      <c r="AF2112" s="147"/>
      <c r="AG2112" s="147" t="s">
        <v>288</v>
      </c>
      <c r="AH2112" s="147">
        <v>0</v>
      </c>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3" x14ac:dyDescent="0.2">
      <c r="A2113" s="154"/>
      <c r="B2113" s="155"/>
      <c r="C2113" s="189" t="s">
        <v>2771</v>
      </c>
      <c r="D2113" s="160"/>
      <c r="E2113" s="161">
        <v>1</v>
      </c>
      <c r="F2113" s="158"/>
      <c r="G2113" s="158"/>
      <c r="H2113" s="158"/>
      <c r="I2113" s="158"/>
      <c r="J2113" s="158"/>
      <c r="K2113" s="158"/>
      <c r="L2113" s="158"/>
      <c r="M2113" s="158"/>
      <c r="N2113" s="157"/>
      <c r="O2113" s="157"/>
      <c r="P2113" s="157"/>
      <c r="Q2113" s="157"/>
      <c r="R2113" s="158"/>
      <c r="S2113" s="158"/>
      <c r="T2113" s="158"/>
      <c r="U2113" s="158"/>
      <c r="V2113" s="158"/>
      <c r="W2113" s="158"/>
      <c r="X2113" s="158"/>
      <c r="Y2113" s="158"/>
      <c r="Z2113" s="147"/>
      <c r="AA2113" s="147"/>
      <c r="AB2113" s="147"/>
      <c r="AC2113" s="147"/>
      <c r="AD2113" s="147"/>
      <c r="AE2113" s="147"/>
      <c r="AF2113" s="147"/>
      <c r="AG2113" s="147" t="s">
        <v>288</v>
      </c>
      <c r="AH2113" s="147">
        <v>0</v>
      </c>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3" x14ac:dyDescent="0.2">
      <c r="A2114" s="154"/>
      <c r="B2114" s="155"/>
      <c r="C2114" s="189" t="s">
        <v>2782</v>
      </c>
      <c r="D2114" s="160"/>
      <c r="E2114" s="161"/>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7"/>
      <c r="AA2114" s="147"/>
      <c r="AB2114" s="147"/>
      <c r="AC2114" s="147"/>
      <c r="AD2114" s="147"/>
      <c r="AE2114" s="147"/>
      <c r="AF2114" s="147"/>
      <c r="AG2114" s="147" t="s">
        <v>288</v>
      </c>
      <c r="AH2114" s="147">
        <v>0</v>
      </c>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3" x14ac:dyDescent="0.2">
      <c r="A2115" s="154"/>
      <c r="B2115" s="155"/>
      <c r="C2115" s="189" t="s">
        <v>2783</v>
      </c>
      <c r="D2115" s="160"/>
      <c r="E2115" s="161">
        <v>-6</v>
      </c>
      <c r="F2115" s="158"/>
      <c r="G2115" s="158"/>
      <c r="H2115" s="158"/>
      <c r="I2115" s="158"/>
      <c r="J2115" s="158"/>
      <c r="K2115" s="158"/>
      <c r="L2115" s="158"/>
      <c r="M2115" s="158"/>
      <c r="N2115" s="157"/>
      <c r="O2115" s="157"/>
      <c r="P2115" s="157"/>
      <c r="Q2115" s="157"/>
      <c r="R2115" s="158"/>
      <c r="S2115" s="158"/>
      <c r="T2115" s="158"/>
      <c r="U2115" s="158"/>
      <c r="V2115" s="158"/>
      <c r="W2115" s="158"/>
      <c r="X2115" s="158"/>
      <c r="Y2115" s="158"/>
      <c r="Z2115" s="147"/>
      <c r="AA2115" s="147"/>
      <c r="AB2115" s="147"/>
      <c r="AC2115" s="147"/>
      <c r="AD2115" s="147"/>
      <c r="AE2115" s="147"/>
      <c r="AF2115" s="147"/>
      <c r="AG2115" s="147" t="s">
        <v>288</v>
      </c>
      <c r="AH2115" s="147">
        <v>5</v>
      </c>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3" x14ac:dyDescent="0.2">
      <c r="A2116" s="154"/>
      <c r="B2116" s="155"/>
      <c r="C2116" s="189" t="s">
        <v>2784</v>
      </c>
      <c r="D2116" s="160"/>
      <c r="E2116" s="161"/>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7"/>
      <c r="AA2116" s="147"/>
      <c r="AB2116" s="147"/>
      <c r="AC2116" s="147"/>
      <c r="AD2116" s="147"/>
      <c r="AE2116" s="147"/>
      <c r="AF2116" s="147"/>
      <c r="AG2116" s="147" t="s">
        <v>288</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3" x14ac:dyDescent="0.2">
      <c r="A2117" s="154"/>
      <c r="B2117" s="155"/>
      <c r="C2117" s="189" t="s">
        <v>1979</v>
      </c>
      <c r="D2117" s="160"/>
      <c r="E2117" s="161">
        <v>1</v>
      </c>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7"/>
      <c r="AA2117" s="147"/>
      <c r="AB2117" s="147"/>
      <c r="AC2117" s="147"/>
      <c r="AD2117" s="147"/>
      <c r="AE2117" s="147"/>
      <c r="AF2117" s="147"/>
      <c r="AG2117" s="147" t="s">
        <v>288</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3" x14ac:dyDescent="0.2">
      <c r="A2118" s="154"/>
      <c r="B2118" s="155"/>
      <c r="C2118" s="189" t="s">
        <v>1980</v>
      </c>
      <c r="D2118" s="160"/>
      <c r="E2118" s="161">
        <v>1</v>
      </c>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7"/>
      <c r="AA2118" s="147"/>
      <c r="AB2118" s="147"/>
      <c r="AC2118" s="147"/>
      <c r="AD2118" s="147"/>
      <c r="AE2118" s="147"/>
      <c r="AF2118" s="147"/>
      <c r="AG2118" s="147" t="s">
        <v>288</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3" x14ac:dyDescent="0.2">
      <c r="A2119" s="154"/>
      <c r="B2119" s="155"/>
      <c r="C2119" s="189" t="s">
        <v>1970</v>
      </c>
      <c r="D2119" s="160"/>
      <c r="E2119" s="161">
        <v>1</v>
      </c>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7"/>
      <c r="AA2119" s="147"/>
      <c r="AB2119" s="147"/>
      <c r="AC2119" s="147"/>
      <c r="AD2119" s="147"/>
      <c r="AE2119" s="147"/>
      <c r="AF2119" s="147"/>
      <c r="AG2119" s="147" t="s">
        <v>288</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3" x14ac:dyDescent="0.2">
      <c r="A2120" s="154"/>
      <c r="B2120" s="155"/>
      <c r="C2120" s="189" t="s">
        <v>1971</v>
      </c>
      <c r="D2120" s="160"/>
      <c r="E2120" s="161">
        <v>1</v>
      </c>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7"/>
      <c r="AA2120" s="147"/>
      <c r="AB2120" s="147"/>
      <c r="AC2120" s="147"/>
      <c r="AD2120" s="147"/>
      <c r="AE2120" s="147"/>
      <c r="AF2120" s="147"/>
      <c r="AG2120" s="147" t="s">
        <v>288</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3" x14ac:dyDescent="0.2">
      <c r="A2121" s="154"/>
      <c r="B2121" s="155"/>
      <c r="C2121" s="189" t="s">
        <v>1972</v>
      </c>
      <c r="D2121" s="160"/>
      <c r="E2121" s="161">
        <v>1</v>
      </c>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7"/>
      <c r="AA2121" s="147"/>
      <c r="AB2121" s="147"/>
      <c r="AC2121" s="147"/>
      <c r="AD2121" s="147"/>
      <c r="AE2121" s="147"/>
      <c r="AF2121" s="147"/>
      <c r="AG2121" s="147" t="s">
        <v>288</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3" x14ac:dyDescent="0.2">
      <c r="A2122" s="154"/>
      <c r="B2122" s="155"/>
      <c r="C2122" s="189" t="s">
        <v>1973</v>
      </c>
      <c r="D2122" s="160"/>
      <c r="E2122" s="161">
        <v>1</v>
      </c>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7"/>
      <c r="AA2122" s="147"/>
      <c r="AB2122" s="147"/>
      <c r="AC2122" s="147"/>
      <c r="AD2122" s="147"/>
      <c r="AE2122" s="147"/>
      <c r="AF2122" s="147"/>
      <c r="AG2122" s="147" t="s">
        <v>288</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ht="22.5" outlineLevel="1" x14ac:dyDescent="0.2">
      <c r="A2123" s="172">
        <v>316</v>
      </c>
      <c r="B2123" s="173" t="s">
        <v>2785</v>
      </c>
      <c r="C2123" s="188" t="s">
        <v>2786</v>
      </c>
      <c r="D2123" s="174" t="s">
        <v>418</v>
      </c>
      <c r="E2123" s="175">
        <v>1</v>
      </c>
      <c r="F2123" s="176"/>
      <c r="G2123" s="177">
        <f>ROUND(E2123*F2123,2)</f>
        <v>0</v>
      </c>
      <c r="H2123" s="176"/>
      <c r="I2123" s="177">
        <f>ROUND(E2123*H2123,2)</f>
        <v>0</v>
      </c>
      <c r="J2123" s="176"/>
      <c r="K2123" s="177">
        <f>ROUND(E2123*J2123,2)</f>
        <v>0</v>
      </c>
      <c r="L2123" s="177">
        <v>21</v>
      </c>
      <c r="M2123" s="177">
        <f>G2123*(1+L2123/100)</f>
        <v>0</v>
      </c>
      <c r="N2123" s="175">
        <v>1E-4</v>
      </c>
      <c r="O2123" s="175">
        <f>ROUND(E2123*N2123,2)</f>
        <v>0</v>
      </c>
      <c r="P2123" s="175">
        <v>0</v>
      </c>
      <c r="Q2123" s="175">
        <f>ROUND(E2123*P2123,2)</f>
        <v>0</v>
      </c>
      <c r="R2123" s="177" t="s">
        <v>1203</v>
      </c>
      <c r="S2123" s="177" t="s">
        <v>281</v>
      </c>
      <c r="T2123" s="178" t="s">
        <v>281</v>
      </c>
      <c r="U2123" s="158">
        <v>0</v>
      </c>
      <c r="V2123" s="158">
        <f>ROUND(E2123*U2123,2)</f>
        <v>0</v>
      </c>
      <c r="W2123" s="158"/>
      <c r="X2123" s="158" t="s">
        <v>1204</v>
      </c>
      <c r="Y2123" s="158" t="s">
        <v>283</v>
      </c>
      <c r="Z2123" s="147"/>
      <c r="AA2123" s="147"/>
      <c r="AB2123" s="147"/>
      <c r="AC2123" s="147"/>
      <c r="AD2123" s="147"/>
      <c r="AE2123" s="147"/>
      <c r="AF2123" s="147"/>
      <c r="AG2123" s="147" t="s">
        <v>1205</v>
      </c>
      <c r="AH2123" s="147"/>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outlineLevel="2" x14ac:dyDescent="0.2">
      <c r="A2124" s="154"/>
      <c r="B2124" s="155"/>
      <c r="C2124" s="189" t="s">
        <v>2775</v>
      </c>
      <c r="D2124" s="160"/>
      <c r="E2124" s="161"/>
      <c r="F2124" s="158"/>
      <c r="G2124" s="158"/>
      <c r="H2124" s="158"/>
      <c r="I2124" s="158"/>
      <c r="J2124" s="158"/>
      <c r="K2124" s="158"/>
      <c r="L2124" s="158"/>
      <c r="M2124" s="158"/>
      <c r="N2124" s="157"/>
      <c r="O2124" s="157"/>
      <c r="P2124" s="157"/>
      <c r="Q2124" s="157"/>
      <c r="R2124" s="158"/>
      <c r="S2124" s="158"/>
      <c r="T2124" s="158"/>
      <c r="U2124" s="158"/>
      <c r="V2124" s="158"/>
      <c r="W2124" s="158"/>
      <c r="X2124" s="158"/>
      <c r="Y2124" s="158"/>
      <c r="Z2124" s="147"/>
      <c r="AA2124" s="147"/>
      <c r="AB2124" s="147"/>
      <c r="AC2124" s="147"/>
      <c r="AD2124" s="147"/>
      <c r="AE2124" s="147"/>
      <c r="AF2124" s="147"/>
      <c r="AG2124" s="147" t="s">
        <v>288</v>
      </c>
      <c r="AH2124" s="147">
        <v>0</v>
      </c>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outlineLevel="3" x14ac:dyDescent="0.2">
      <c r="A2125" s="154"/>
      <c r="B2125" s="155"/>
      <c r="C2125" s="189" t="s">
        <v>2755</v>
      </c>
      <c r="D2125" s="160"/>
      <c r="E2125" s="161">
        <v>1</v>
      </c>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7"/>
      <c r="AA2125" s="147"/>
      <c r="AB2125" s="147"/>
      <c r="AC2125" s="147"/>
      <c r="AD2125" s="147"/>
      <c r="AE2125" s="147"/>
      <c r="AF2125" s="147"/>
      <c r="AG2125" s="147" t="s">
        <v>288</v>
      </c>
      <c r="AH2125" s="147">
        <v>0</v>
      </c>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1" x14ac:dyDescent="0.2">
      <c r="A2126" s="172">
        <v>317</v>
      </c>
      <c r="B2126" s="173" t="s">
        <v>2787</v>
      </c>
      <c r="C2126" s="188" t="s">
        <v>2788</v>
      </c>
      <c r="D2126" s="174" t="s">
        <v>418</v>
      </c>
      <c r="E2126" s="175">
        <v>14</v>
      </c>
      <c r="F2126" s="176"/>
      <c r="G2126" s="177">
        <f>ROUND(E2126*F2126,2)</f>
        <v>0</v>
      </c>
      <c r="H2126" s="176"/>
      <c r="I2126" s="177">
        <f>ROUND(E2126*H2126,2)</f>
        <v>0</v>
      </c>
      <c r="J2126" s="176"/>
      <c r="K2126" s="177">
        <f>ROUND(E2126*J2126,2)</f>
        <v>0</v>
      </c>
      <c r="L2126" s="177">
        <v>21</v>
      </c>
      <c r="M2126" s="177">
        <f>G2126*(1+L2126/100)</f>
        <v>0</v>
      </c>
      <c r="N2126" s="175">
        <v>2.4499999999999999E-3</v>
      </c>
      <c r="O2126" s="175">
        <f>ROUND(E2126*N2126,2)</f>
        <v>0.03</v>
      </c>
      <c r="P2126" s="175">
        <v>0</v>
      </c>
      <c r="Q2126" s="175">
        <f>ROUND(E2126*P2126,2)</f>
        <v>0</v>
      </c>
      <c r="R2126" s="177" t="s">
        <v>1203</v>
      </c>
      <c r="S2126" s="177" t="s">
        <v>281</v>
      </c>
      <c r="T2126" s="178" t="s">
        <v>281</v>
      </c>
      <c r="U2126" s="158">
        <v>0</v>
      </c>
      <c r="V2126" s="158">
        <f>ROUND(E2126*U2126,2)</f>
        <v>0</v>
      </c>
      <c r="W2126" s="158"/>
      <c r="X2126" s="158" t="s">
        <v>1204</v>
      </c>
      <c r="Y2126" s="158" t="s">
        <v>283</v>
      </c>
      <c r="Z2126" s="147"/>
      <c r="AA2126" s="147"/>
      <c r="AB2126" s="147"/>
      <c r="AC2126" s="147"/>
      <c r="AD2126" s="147"/>
      <c r="AE2126" s="147"/>
      <c r="AF2126" s="147"/>
      <c r="AG2126" s="147" t="s">
        <v>1205</v>
      </c>
      <c r="AH2126" s="147"/>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2" x14ac:dyDescent="0.2">
      <c r="A2127" s="154"/>
      <c r="B2127" s="155"/>
      <c r="C2127" s="189" t="s">
        <v>2789</v>
      </c>
      <c r="D2127" s="160"/>
      <c r="E2127" s="161"/>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7"/>
      <c r="AA2127" s="147"/>
      <c r="AB2127" s="147"/>
      <c r="AC2127" s="147"/>
      <c r="AD2127" s="147"/>
      <c r="AE2127" s="147"/>
      <c r="AF2127" s="147"/>
      <c r="AG2127" s="147" t="s">
        <v>288</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3" x14ac:dyDescent="0.2">
      <c r="A2128" s="154"/>
      <c r="B2128" s="155"/>
      <c r="C2128" s="189" t="s">
        <v>2790</v>
      </c>
      <c r="D2128" s="160"/>
      <c r="E2128" s="161">
        <v>14</v>
      </c>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7"/>
      <c r="AA2128" s="147"/>
      <c r="AB2128" s="147"/>
      <c r="AC2128" s="147"/>
      <c r="AD2128" s="147"/>
      <c r="AE2128" s="147"/>
      <c r="AF2128" s="147"/>
      <c r="AG2128" s="147" t="s">
        <v>288</v>
      </c>
      <c r="AH2128" s="147">
        <v>5</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1" x14ac:dyDescent="0.2">
      <c r="A2129" s="172">
        <v>318</v>
      </c>
      <c r="B2129" s="173" t="s">
        <v>1981</v>
      </c>
      <c r="C2129" s="188" t="s">
        <v>1982</v>
      </c>
      <c r="D2129" s="174" t="s">
        <v>418</v>
      </c>
      <c r="E2129" s="175">
        <v>9</v>
      </c>
      <c r="F2129" s="176"/>
      <c r="G2129" s="177">
        <f>ROUND(E2129*F2129,2)</f>
        <v>0</v>
      </c>
      <c r="H2129" s="176"/>
      <c r="I2129" s="177">
        <f>ROUND(E2129*H2129,2)</f>
        <v>0</v>
      </c>
      <c r="J2129" s="176"/>
      <c r="K2129" s="177">
        <f>ROUND(E2129*J2129,2)</f>
        <v>0</v>
      </c>
      <c r="L2129" s="177">
        <v>21</v>
      </c>
      <c r="M2129" s="177">
        <f>G2129*(1+L2129/100)</f>
        <v>0</v>
      </c>
      <c r="N2129" s="175">
        <v>0</v>
      </c>
      <c r="O2129" s="175">
        <f>ROUND(E2129*N2129,2)</f>
        <v>0</v>
      </c>
      <c r="P2129" s="175">
        <v>0</v>
      </c>
      <c r="Q2129" s="175">
        <f>ROUND(E2129*P2129,2)</f>
        <v>0</v>
      </c>
      <c r="R2129" s="177" t="s">
        <v>1203</v>
      </c>
      <c r="S2129" s="177" t="s">
        <v>281</v>
      </c>
      <c r="T2129" s="178" t="s">
        <v>281</v>
      </c>
      <c r="U2129" s="158">
        <v>0</v>
      </c>
      <c r="V2129" s="158">
        <f>ROUND(E2129*U2129,2)</f>
        <v>0</v>
      </c>
      <c r="W2129" s="158"/>
      <c r="X2129" s="158" t="s">
        <v>1204</v>
      </c>
      <c r="Y2129" s="158" t="s">
        <v>283</v>
      </c>
      <c r="Z2129" s="147"/>
      <c r="AA2129" s="147"/>
      <c r="AB2129" s="147"/>
      <c r="AC2129" s="147"/>
      <c r="AD2129" s="147"/>
      <c r="AE2129" s="147"/>
      <c r="AF2129" s="147"/>
      <c r="AG2129" s="147" t="s">
        <v>1205</v>
      </c>
      <c r="AH2129" s="147"/>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2" x14ac:dyDescent="0.2">
      <c r="A2130" s="154"/>
      <c r="B2130" s="155"/>
      <c r="C2130" s="189" t="s">
        <v>2791</v>
      </c>
      <c r="D2130" s="160"/>
      <c r="E2130" s="161"/>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7"/>
      <c r="AA2130" s="147"/>
      <c r="AB2130" s="147"/>
      <c r="AC2130" s="147"/>
      <c r="AD2130" s="147"/>
      <c r="AE2130" s="147"/>
      <c r="AF2130" s="147"/>
      <c r="AG2130" s="147" t="s">
        <v>288</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3" x14ac:dyDescent="0.2">
      <c r="A2131" s="154"/>
      <c r="B2131" s="155"/>
      <c r="C2131" s="189" t="s">
        <v>2792</v>
      </c>
      <c r="D2131" s="160"/>
      <c r="E2131" s="161">
        <v>9</v>
      </c>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7"/>
      <c r="AA2131" s="147"/>
      <c r="AB2131" s="147"/>
      <c r="AC2131" s="147"/>
      <c r="AD2131" s="147"/>
      <c r="AE2131" s="147"/>
      <c r="AF2131" s="147"/>
      <c r="AG2131" s="147" t="s">
        <v>288</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ht="22.5" outlineLevel="1" x14ac:dyDescent="0.2">
      <c r="A2132" s="172">
        <v>319</v>
      </c>
      <c r="B2132" s="173" t="s">
        <v>2793</v>
      </c>
      <c r="C2132" s="188" t="s">
        <v>2794</v>
      </c>
      <c r="D2132" s="174" t="s">
        <v>418</v>
      </c>
      <c r="E2132" s="175">
        <v>1</v>
      </c>
      <c r="F2132" s="176"/>
      <c r="G2132" s="177">
        <f>ROUND(E2132*F2132,2)</f>
        <v>0</v>
      </c>
      <c r="H2132" s="176"/>
      <c r="I2132" s="177">
        <f>ROUND(E2132*H2132,2)</f>
        <v>0</v>
      </c>
      <c r="J2132" s="176"/>
      <c r="K2132" s="177">
        <f>ROUND(E2132*J2132,2)</f>
        <v>0</v>
      </c>
      <c r="L2132" s="177">
        <v>21</v>
      </c>
      <c r="M2132" s="177">
        <f>G2132*(1+L2132/100)</f>
        <v>0</v>
      </c>
      <c r="N2132" s="175">
        <v>1.0499999999999999E-3</v>
      </c>
      <c r="O2132" s="175">
        <f>ROUND(E2132*N2132,2)</f>
        <v>0</v>
      </c>
      <c r="P2132" s="175">
        <v>0</v>
      </c>
      <c r="Q2132" s="175">
        <f>ROUND(E2132*P2132,2)</f>
        <v>0</v>
      </c>
      <c r="R2132" s="177" t="s">
        <v>1203</v>
      </c>
      <c r="S2132" s="177" t="s">
        <v>281</v>
      </c>
      <c r="T2132" s="178" t="s">
        <v>281</v>
      </c>
      <c r="U2132" s="158">
        <v>0</v>
      </c>
      <c r="V2132" s="158">
        <f>ROUND(E2132*U2132,2)</f>
        <v>0</v>
      </c>
      <c r="W2132" s="158"/>
      <c r="X2132" s="158" t="s">
        <v>1204</v>
      </c>
      <c r="Y2132" s="158" t="s">
        <v>283</v>
      </c>
      <c r="Z2132" s="147"/>
      <c r="AA2132" s="147"/>
      <c r="AB2132" s="147"/>
      <c r="AC2132" s="147"/>
      <c r="AD2132" s="147"/>
      <c r="AE2132" s="147"/>
      <c r="AF2132" s="147"/>
      <c r="AG2132" s="147" t="s">
        <v>1205</v>
      </c>
      <c r="AH2132" s="147"/>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2" x14ac:dyDescent="0.2">
      <c r="A2133" s="154"/>
      <c r="B2133" s="155"/>
      <c r="C2133" s="189" t="s">
        <v>2795</v>
      </c>
      <c r="D2133" s="160"/>
      <c r="E2133" s="161"/>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7"/>
      <c r="AA2133" s="147"/>
      <c r="AB2133" s="147"/>
      <c r="AC2133" s="147"/>
      <c r="AD2133" s="147"/>
      <c r="AE2133" s="147"/>
      <c r="AF2133" s="147"/>
      <c r="AG2133" s="147" t="s">
        <v>288</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3" x14ac:dyDescent="0.2">
      <c r="A2134" s="154"/>
      <c r="B2134" s="155"/>
      <c r="C2134" s="189" t="s">
        <v>2762</v>
      </c>
      <c r="D2134" s="160"/>
      <c r="E2134" s="161">
        <v>1</v>
      </c>
      <c r="F2134" s="158"/>
      <c r="G2134" s="158"/>
      <c r="H2134" s="158"/>
      <c r="I2134" s="158"/>
      <c r="J2134" s="158"/>
      <c r="K2134" s="158"/>
      <c r="L2134" s="158"/>
      <c r="M2134" s="158"/>
      <c r="N2134" s="157"/>
      <c r="O2134" s="157"/>
      <c r="P2134" s="157"/>
      <c r="Q2134" s="157"/>
      <c r="R2134" s="158"/>
      <c r="S2134" s="158"/>
      <c r="T2134" s="158"/>
      <c r="U2134" s="158"/>
      <c r="V2134" s="158"/>
      <c r="W2134" s="158"/>
      <c r="X2134" s="158"/>
      <c r="Y2134" s="158"/>
      <c r="Z2134" s="147"/>
      <c r="AA2134" s="147"/>
      <c r="AB2134" s="147"/>
      <c r="AC2134" s="147"/>
      <c r="AD2134" s="147"/>
      <c r="AE2134" s="147"/>
      <c r="AF2134" s="147"/>
      <c r="AG2134" s="147" t="s">
        <v>288</v>
      </c>
      <c r="AH2134" s="147">
        <v>0</v>
      </c>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ht="22.5" outlineLevel="1" x14ac:dyDescent="0.2">
      <c r="A2135" s="172">
        <v>320</v>
      </c>
      <c r="B2135" s="173" t="s">
        <v>2796</v>
      </c>
      <c r="C2135" s="188" t="s">
        <v>2797</v>
      </c>
      <c r="D2135" s="174" t="s">
        <v>418</v>
      </c>
      <c r="E2135" s="175">
        <v>9</v>
      </c>
      <c r="F2135" s="176"/>
      <c r="G2135" s="177">
        <f>ROUND(E2135*F2135,2)</f>
        <v>0</v>
      </c>
      <c r="H2135" s="176"/>
      <c r="I2135" s="177">
        <f>ROUND(E2135*H2135,2)</f>
        <v>0</v>
      </c>
      <c r="J2135" s="176"/>
      <c r="K2135" s="177">
        <f>ROUND(E2135*J2135,2)</f>
        <v>0</v>
      </c>
      <c r="L2135" s="177">
        <v>21</v>
      </c>
      <c r="M2135" s="177">
        <f>G2135*(1+L2135/100)</f>
        <v>0</v>
      </c>
      <c r="N2135" s="175">
        <v>1.1999999999999999E-3</v>
      </c>
      <c r="O2135" s="175">
        <f>ROUND(E2135*N2135,2)</f>
        <v>0.01</v>
      </c>
      <c r="P2135" s="175">
        <v>0</v>
      </c>
      <c r="Q2135" s="175">
        <f>ROUND(E2135*P2135,2)</f>
        <v>0</v>
      </c>
      <c r="R2135" s="177" t="s">
        <v>1203</v>
      </c>
      <c r="S2135" s="177" t="s">
        <v>281</v>
      </c>
      <c r="T2135" s="178" t="s">
        <v>281</v>
      </c>
      <c r="U2135" s="158">
        <v>0</v>
      </c>
      <c r="V2135" s="158">
        <f>ROUND(E2135*U2135,2)</f>
        <v>0</v>
      </c>
      <c r="W2135" s="158"/>
      <c r="X2135" s="158" t="s">
        <v>1204</v>
      </c>
      <c r="Y2135" s="158" t="s">
        <v>283</v>
      </c>
      <c r="Z2135" s="147"/>
      <c r="AA2135" s="147"/>
      <c r="AB2135" s="147"/>
      <c r="AC2135" s="147"/>
      <c r="AD2135" s="147"/>
      <c r="AE2135" s="147"/>
      <c r="AF2135" s="147"/>
      <c r="AG2135" s="147" t="s">
        <v>1205</v>
      </c>
      <c r="AH2135" s="147"/>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2" x14ac:dyDescent="0.2">
      <c r="A2136" s="154"/>
      <c r="B2136" s="155"/>
      <c r="C2136" s="189" t="s">
        <v>2795</v>
      </c>
      <c r="D2136" s="160"/>
      <c r="E2136" s="161"/>
      <c r="F2136" s="158"/>
      <c r="G2136" s="158"/>
      <c r="H2136" s="158"/>
      <c r="I2136" s="158"/>
      <c r="J2136" s="158"/>
      <c r="K2136" s="158"/>
      <c r="L2136" s="158"/>
      <c r="M2136" s="158"/>
      <c r="N2136" s="157"/>
      <c r="O2136" s="157"/>
      <c r="P2136" s="157"/>
      <c r="Q2136" s="157"/>
      <c r="R2136" s="158"/>
      <c r="S2136" s="158"/>
      <c r="T2136" s="158"/>
      <c r="U2136" s="158"/>
      <c r="V2136" s="158"/>
      <c r="W2136" s="158"/>
      <c r="X2136" s="158"/>
      <c r="Y2136" s="158"/>
      <c r="Z2136" s="147"/>
      <c r="AA2136" s="147"/>
      <c r="AB2136" s="147"/>
      <c r="AC2136" s="147"/>
      <c r="AD2136" s="147"/>
      <c r="AE2136" s="147"/>
      <c r="AF2136" s="147"/>
      <c r="AG2136" s="147" t="s">
        <v>288</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3" x14ac:dyDescent="0.2">
      <c r="A2137" s="154"/>
      <c r="B2137" s="155"/>
      <c r="C2137" s="189" t="s">
        <v>2798</v>
      </c>
      <c r="D2137" s="160"/>
      <c r="E2137" s="161">
        <v>9</v>
      </c>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7"/>
      <c r="AA2137" s="147"/>
      <c r="AB2137" s="147"/>
      <c r="AC2137" s="147"/>
      <c r="AD2137" s="147"/>
      <c r="AE2137" s="147"/>
      <c r="AF2137" s="147"/>
      <c r="AG2137" s="147" t="s">
        <v>288</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ht="22.5" outlineLevel="1" x14ac:dyDescent="0.2">
      <c r="A2138" s="172">
        <v>321</v>
      </c>
      <c r="B2138" s="173" t="s">
        <v>2799</v>
      </c>
      <c r="C2138" s="188" t="s">
        <v>2800</v>
      </c>
      <c r="D2138" s="174" t="s">
        <v>418</v>
      </c>
      <c r="E2138" s="175">
        <v>8</v>
      </c>
      <c r="F2138" s="176"/>
      <c r="G2138" s="177">
        <f>ROUND(E2138*F2138,2)</f>
        <v>0</v>
      </c>
      <c r="H2138" s="176"/>
      <c r="I2138" s="177">
        <f>ROUND(E2138*H2138,2)</f>
        <v>0</v>
      </c>
      <c r="J2138" s="176"/>
      <c r="K2138" s="177">
        <f>ROUND(E2138*J2138,2)</f>
        <v>0</v>
      </c>
      <c r="L2138" s="177">
        <v>21</v>
      </c>
      <c r="M2138" s="177">
        <f>G2138*(1+L2138/100)</f>
        <v>0</v>
      </c>
      <c r="N2138" s="175">
        <v>1.3500000000000001E-3</v>
      </c>
      <c r="O2138" s="175">
        <f>ROUND(E2138*N2138,2)</f>
        <v>0.01</v>
      </c>
      <c r="P2138" s="175">
        <v>0</v>
      </c>
      <c r="Q2138" s="175">
        <f>ROUND(E2138*P2138,2)</f>
        <v>0</v>
      </c>
      <c r="R2138" s="177" t="s">
        <v>1203</v>
      </c>
      <c r="S2138" s="177" t="s">
        <v>281</v>
      </c>
      <c r="T2138" s="178" t="s">
        <v>281</v>
      </c>
      <c r="U2138" s="158">
        <v>0</v>
      </c>
      <c r="V2138" s="158">
        <f>ROUND(E2138*U2138,2)</f>
        <v>0</v>
      </c>
      <c r="W2138" s="158"/>
      <c r="X2138" s="158" t="s">
        <v>1204</v>
      </c>
      <c r="Y2138" s="158" t="s">
        <v>283</v>
      </c>
      <c r="Z2138" s="147"/>
      <c r="AA2138" s="147"/>
      <c r="AB2138" s="147"/>
      <c r="AC2138" s="147"/>
      <c r="AD2138" s="147"/>
      <c r="AE2138" s="147"/>
      <c r="AF2138" s="147"/>
      <c r="AG2138" s="147" t="s">
        <v>1205</v>
      </c>
      <c r="AH2138" s="147"/>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2" x14ac:dyDescent="0.2">
      <c r="A2139" s="154"/>
      <c r="B2139" s="155"/>
      <c r="C2139" s="189" t="s">
        <v>2795</v>
      </c>
      <c r="D2139" s="160"/>
      <c r="E2139" s="161"/>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7"/>
      <c r="AA2139" s="147"/>
      <c r="AB2139" s="147"/>
      <c r="AC2139" s="147"/>
      <c r="AD2139" s="147"/>
      <c r="AE2139" s="147"/>
      <c r="AF2139" s="147"/>
      <c r="AG2139" s="147" t="s">
        <v>288</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3" x14ac:dyDescent="0.2">
      <c r="A2140" s="154"/>
      <c r="B2140" s="155"/>
      <c r="C2140" s="189" t="s">
        <v>2679</v>
      </c>
      <c r="D2140" s="160"/>
      <c r="E2140" s="161">
        <v>1</v>
      </c>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7"/>
      <c r="AA2140" s="147"/>
      <c r="AB2140" s="147"/>
      <c r="AC2140" s="147"/>
      <c r="AD2140" s="147"/>
      <c r="AE2140" s="147"/>
      <c r="AF2140" s="147"/>
      <c r="AG2140" s="147" t="s">
        <v>288</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3" x14ac:dyDescent="0.2">
      <c r="A2141" s="154"/>
      <c r="B2141" s="155"/>
      <c r="C2141" s="189" t="s">
        <v>2759</v>
      </c>
      <c r="D2141" s="160"/>
      <c r="E2141" s="161">
        <v>1</v>
      </c>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7"/>
      <c r="AA2141" s="147"/>
      <c r="AB2141" s="147"/>
      <c r="AC2141" s="147"/>
      <c r="AD2141" s="147"/>
      <c r="AE2141" s="147"/>
      <c r="AF2141" s="147"/>
      <c r="AG2141" s="147" t="s">
        <v>288</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3" x14ac:dyDescent="0.2">
      <c r="A2142" s="154"/>
      <c r="B2142" s="155"/>
      <c r="C2142" s="189" t="s">
        <v>2760</v>
      </c>
      <c r="D2142" s="160"/>
      <c r="E2142" s="161">
        <v>1</v>
      </c>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7"/>
      <c r="AA2142" s="147"/>
      <c r="AB2142" s="147"/>
      <c r="AC2142" s="147"/>
      <c r="AD2142" s="147"/>
      <c r="AE2142" s="147"/>
      <c r="AF2142" s="147"/>
      <c r="AG2142" s="147" t="s">
        <v>288</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3" x14ac:dyDescent="0.2">
      <c r="A2143" s="154"/>
      <c r="B2143" s="155"/>
      <c r="C2143" s="189" t="s">
        <v>2761</v>
      </c>
      <c r="D2143" s="160"/>
      <c r="E2143" s="161">
        <v>1</v>
      </c>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7"/>
      <c r="AA2143" s="147"/>
      <c r="AB2143" s="147"/>
      <c r="AC2143" s="147"/>
      <c r="AD2143" s="147"/>
      <c r="AE2143" s="147"/>
      <c r="AF2143" s="147"/>
      <c r="AG2143" s="147" t="s">
        <v>288</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3" x14ac:dyDescent="0.2">
      <c r="A2144" s="154"/>
      <c r="B2144" s="155"/>
      <c r="C2144" s="189" t="s">
        <v>2763</v>
      </c>
      <c r="D2144" s="160"/>
      <c r="E2144" s="161">
        <v>1</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7"/>
      <c r="AA2144" s="147"/>
      <c r="AB2144" s="147"/>
      <c r="AC2144" s="147"/>
      <c r="AD2144" s="147"/>
      <c r="AE2144" s="147"/>
      <c r="AF2144" s="147"/>
      <c r="AG2144" s="147" t="s">
        <v>288</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outlineLevel="3" x14ac:dyDescent="0.2">
      <c r="A2145" s="154"/>
      <c r="B2145" s="155"/>
      <c r="C2145" s="189" t="s">
        <v>2768</v>
      </c>
      <c r="D2145" s="160"/>
      <c r="E2145" s="161">
        <v>1</v>
      </c>
      <c r="F2145" s="158"/>
      <c r="G2145" s="158"/>
      <c r="H2145" s="158"/>
      <c r="I2145" s="158"/>
      <c r="J2145" s="158"/>
      <c r="K2145" s="158"/>
      <c r="L2145" s="158"/>
      <c r="M2145" s="158"/>
      <c r="N2145" s="157"/>
      <c r="O2145" s="157"/>
      <c r="P2145" s="157"/>
      <c r="Q2145" s="157"/>
      <c r="R2145" s="158"/>
      <c r="S2145" s="158"/>
      <c r="T2145" s="158"/>
      <c r="U2145" s="158"/>
      <c r="V2145" s="158"/>
      <c r="W2145" s="158"/>
      <c r="X2145" s="158"/>
      <c r="Y2145" s="158"/>
      <c r="Z2145" s="147"/>
      <c r="AA2145" s="147"/>
      <c r="AB2145" s="147"/>
      <c r="AC2145" s="147"/>
      <c r="AD2145" s="147"/>
      <c r="AE2145" s="147"/>
      <c r="AF2145" s="147"/>
      <c r="AG2145" s="147" t="s">
        <v>288</v>
      </c>
      <c r="AH2145" s="147">
        <v>0</v>
      </c>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3" x14ac:dyDescent="0.2">
      <c r="A2146" s="154"/>
      <c r="B2146" s="155"/>
      <c r="C2146" s="189" t="s">
        <v>2769</v>
      </c>
      <c r="D2146" s="160"/>
      <c r="E2146" s="161">
        <v>1</v>
      </c>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7"/>
      <c r="AA2146" s="147"/>
      <c r="AB2146" s="147"/>
      <c r="AC2146" s="147"/>
      <c r="AD2146" s="147"/>
      <c r="AE2146" s="147"/>
      <c r="AF2146" s="147"/>
      <c r="AG2146" s="147" t="s">
        <v>288</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3" x14ac:dyDescent="0.2">
      <c r="A2147" s="154"/>
      <c r="B2147" s="155"/>
      <c r="C2147" s="189" t="s">
        <v>2770</v>
      </c>
      <c r="D2147" s="160"/>
      <c r="E2147" s="161">
        <v>1</v>
      </c>
      <c r="F2147" s="158"/>
      <c r="G2147" s="158"/>
      <c r="H2147" s="158"/>
      <c r="I2147" s="158"/>
      <c r="J2147" s="158"/>
      <c r="K2147" s="158"/>
      <c r="L2147" s="158"/>
      <c r="M2147" s="158"/>
      <c r="N2147" s="157"/>
      <c r="O2147" s="157"/>
      <c r="P2147" s="157"/>
      <c r="Q2147" s="157"/>
      <c r="R2147" s="158"/>
      <c r="S2147" s="158"/>
      <c r="T2147" s="158"/>
      <c r="U2147" s="158"/>
      <c r="V2147" s="158"/>
      <c r="W2147" s="158"/>
      <c r="X2147" s="158"/>
      <c r="Y2147" s="158"/>
      <c r="Z2147" s="147"/>
      <c r="AA2147" s="147"/>
      <c r="AB2147" s="147"/>
      <c r="AC2147" s="147"/>
      <c r="AD2147" s="147"/>
      <c r="AE2147" s="147"/>
      <c r="AF2147" s="147"/>
      <c r="AG2147" s="147" t="s">
        <v>288</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ht="33.75" outlineLevel="1" x14ac:dyDescent="0.2">
      <c r="A2148" s="172">
        <v>322</v>
      </c>
      <c r="B2148" s="173" t="s">
        <v>2801</v>
      </c>
      <c r="C2148" s="188" t="s">
        <v>2802</v>
      </c>
      <c r="D2148" s="174" t="s">
        <v>418</v>
      </c>
      <c r="E2148" s="175">
        <v>4</v>
      </c>
      <c r="F2148" s="176"/>
      <c r="G2148" s="177">
        <f>ROUND(E2148*F2148,2)</f>
        <v>0</v>
      </c>
      <c r="H2148" s="176"/>
      <c r="I2148" s="177">
        <f>ROUND(E2148*H2148,2)</f>
        <v>0</v>
      </c>
      <c r="J2148" s="176"/>
      <c r="K2148" s="177">
        <f>ROUND(E2148*J2148,2)</f>
        <v>0</v>
      </c>
      <c r="L2148" s="177">
        <v>21</v>
      </c>
      <c r="M2148" s="177">
        <f>G2148*(1+L2148/100)</f>
        <v>0</v>
      </c>
      <c r="N2148" s="175">
        <v>3.9E-2</v>
      </c>
      <c r="O2148" s="175">
        <f>ROUND(E2148*N2148,2)</f>
        <v>0.16</v>
      </c>
      <c r="P2148" s="175">
        <v>0</v>
      </c>
      <c r="Q2148" s="175">
        <f>ROUND(E2148*P2148,2)</f>
        <v>0</v>
      </c>
      <c r="R2148" s="177" t="s">
        <v>1203</v>
      </c>
      <c r="S2148" s="177" t="s">
        <v>281</v>
      </c>
      <c r="T2148" s="178" t="s">
        <v>281</v>
      </c>
      <c r="U2148" s="158">
        <v>0</v>
      </c>
      <c r="V2148" s="158">
        <f>ROUND(E2148*U2148,2)</f>
        <v>0</v>
      </c>
      <c r="W2148" s="158"/>
      <c r="X2148" s="158" t="s">
        <v>1204</v>
      </c>
      <c r="Y2148" s="158" t="s">
        <v>283</v>
      </c>
      <c r="Z2148" s="147"/>
      <c r="AA2148" s="147"/>
      <c r="AB2148" s="147"/>
      <c r="AC2148" s="147"/>
      <c r="AD2148" s="147"/>
      <c r="AE2148" s="147"/>
      <c r="AF2148" s="147"/>
      <c r="AG2148" s="147" t="s">
        <v>1205</v>
      </c>
      <c r="AH2148" s="147"/>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2" x14ac:dyDescent="0.2">
      <c r="A2149" s="154"/>
      <c r="B2149" s="155"/>
      <c r="C2149" s="261" t="s">
        <v>1816</v>
      </c>
      <c r="D2149" s="262"/>
      <c r="E2149" s="262"/>
      <c r="F2149" s="262"/>
      <c r="G2149" s="262"/>
      <c r="H2149" s="158"/>
      <c r="I2149" s="158"/>
      <c r="J2149" s="158"/>
      <c r="K2149" s="158"/>
      <c r="L2149" s="158"/>
      <c r="M2149" s="158"/>
      <c r="N2149" s="157"/>
      <c r="O2149" s="157"/>
      <c r="P2149" s="157"/>
      <c r="Q2149" s="157"/>
      <c r="R2149" s="158"/>
      <c r="S2149" s="158"/>
      <c r="T2149" s="158"/>
      <c r="U2149" s="158"/>
      <c r="V2149" s="158"/>
      <c r="W2149" s="158"/>
      <c r="X2149" s="158"/>
      <c r="Y2149" s="158"/>
      <c r="Z2149" s="147"/>
      <c r="AA2149" s="147"/>
      <c r="AB2149" s="147"/>
      <c r="AC2149" s="147"/>
      <c r="AD2149" s="147"/>
      <c r="AE2149" s="147"/>
      <c r="AF2149" s="147"/>
      <c r="AG2149" s="147" t="s">
        <v>618</v>
      </c>
      <c r="AH2149" s="147"/>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2" x14ac:dyDescent="0.2">
      <c r="A2150" s="154"/>
      <c r="B2150" s="155"/>
      <c r="C2150" s="189" t="s">
        <v>2803</v>
      </c>
      <c r="D2150" s="160"/>
      <c r="E2150" s="161"/>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7"/>
      <c r="AA2150" s="147"/>
      <c r="AB2150" s="147"/>
      <c r="AC2150" s="147"/>
      <c r="AD2150" s="147"/>
      <c r="AE2150" s="147"/>
      <c r="AF2150" s="147"/>
      <c r="AG2150" s="147" t="s">
        <v>288</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3" x14ac:dyDescent="0.2">
      <c r="A2151" s="154"/>
      <c r="B2151" s="155"/>
      <c r="C2151" s="189" t="s">
        <v>1970</v>
      </c>
      <c r="D2151" s="160"/>
      <c r="E2151" s="161">
        <v>1</v>
      </c>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7"/>
      <c r="AA2151" s="147"/>
      <c r="AB2151" s="147"/>
      <c r="AC2151" s="147"/>
      <c r="AD2151" s="147"/>
      <c r="AE2151" s="147"/>
      <c r="AF2151" s="147"/>
      <c r="AG2151" s="147" t="s">
        <v>288</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3" x14ac:dyDescent="0.2">
      <c r="A2152" s="154"/>
      <c r="B2152" s="155"/>
      <c r="C2152" s="189" t="s">
        <v>1971</v>
      </c>
      <c r="D2152" s="160"/>
      <c r="E2152" s="161">
        <v>1</v>
      </c>
      <c r="F2152" s="158"/>
      <c r="G2152" s="158"/>
      <c r="H2152" s="158"/>
      <c r="I2152" s="158"/>
      <c r="J2152" s="158"/>
      <c r="K2152" s="158"/>
      <c r="L2152" s="158"/>
      <c r="M2152" s="158"/>
      <c r="N2152" s="157"/>
      <c r="O2152" s="157"/>
      <c r="P2152" s="157"/>
      <c r="Q2152" s="157"/>
      <c r="R2152" s="158"/>
      <c r="S2152" s="158"/>
      <c r="T2152" s="158"/>
      <c r="U2152" s="158"/>
      <c r="V2152" s="158"/>
      <c r="W2152" s="158"/>
      <c r="X2152" s="158"/>
      <c r="Y2152" s="158"/>
      <c r="Z2152" s="147"/>
      <c r="AA2152" s="147"/>
      <c r="AB2152" s="147"/>
      <c r="AC2152" s="147"/>
      <c r="AD2152" s="147"/>
      <c r="AE2152" s="147"/>
      <c r="AF2152" s="147"/>
      <c r="AG2152" s="147" t="s">
        <v>288</v>
      </c>
      <c r="AH2152" s="147">
        <v>0</v>
      </c>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3" x14ac:dyDescent="0.2">
      <c r="A2153" s="154"/>
      <c r="B2153" s="155"/>
      <c r="C2153" s="189" t="s">
        <v>1972</v>
      </c>
      <c r="D2153" s="160"/>
      <c r="E2153" s="161">
        <v>1</v>
      </c>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7"/>
      <c r="AA2153" s="147"/>
      <c r="AB2153" s="147"/>
      <c r="AC2153" s="147"/>
      <c r="AD2153" s="147"/>
      <c r="AE2153" s="147"/>
      <c r="AF2153" s="147"/>
      <c r="AG2153" s="147" t="s">
        <v>288</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3" x14ac:dyDescent="0.2">
      <c r="A2154" s="154"/>
      <c r="B2154" s="155"/>
      <c r="C2154" s="189" t="s">
        <v>1973</v>
      </c>
      <c r="D2154" s="160"/>
      <c r="E2154" s="161">
        <v>1</v>
      </c>
      <c r="F2154" s="158"/>
      <c r="G2154" s="158"/>
      <c r="H2154" s="158"/>
      <c r="I2154" s="158"/>
      <c r="J2154" s="158"/>
      <c r="K2154" s="158"/>
      <c r="L2154" s="158"/>
      <c r="M2154" s="158"/>
      <c r="N2154" s="157"/>
      <c r="O2154" s="157"/>
      <c r="P2154" s="157"/>
      <c r="Q2154" s="157"/>
      <c r="R2154" s="158"/>
      <c r="S2154" s="158"/>
      <c r="T2154" s="158"/>
      <c r="U2154" s="158"/>
      <c r="V2154" s="158"/>
      <c r="W2154" s="158"/>
      <c r="X2154" s="158"/>
      <c r="Y2154" s="158"/>
      <c r="Z2154" s="147"/>
      <c r="AA2154" s="147"/>
      <c r="AB2154" s="147"/>
      <c r="AC2154" s="147"/>
      <c r="AD2154" s="147"/>
      <c r="AE2154" s="147"/>
      <c r="AF2154" s="147"/>
      <c r="AG2154" s="147" t="s">
        <v>288</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ht="33.75" outlineLevel="1" x14ac:dyDescent="0.2">
      <c r="A2155" s="172">
        <v>323</v>
      </c>
      <c r="B2155" s="173" t="s">
        <v>2804</v>
      </c>
      <c r="C2155" s="188" t="s">
        <v>2805</v>
      </c>
      <c r="D2155" s="174" t="s">
        <v>418</v>
      </c>
      <c r="E2155" s="175">
        <v>2</v>
      </c>
      <c r="F2155" s="176"/>
      <c r="G2155" s="177">
        <f>ROUND(E2155*F2155,2)</f>
        <v>0</v>
      </c>
      <c r="H2155" s="176"/>
      <c r="I2155" s="177">
        <f>ROUND(E2155*H2155,2)</f>
        <v>0</v>
      </c>
      <c r="J2155" s="176"/>
      <c r="K2155" s="177">
        <f>ROUND(E2155*J2155,2)</f>
        <v>0</v>
      </c>
      <c r="L2155" s="177">
        <v>21</v>
      </c>
      <c r="M2155" s="177">
        <f>G2155*(1+L2155/100)</f>
        <v>0</v>
      </c>
      <c r="N2155" s="175">
        <v>4.4299999999999999E-2</v>
      </c>
      <c r="O2155" s="175">
        <f>ROUND(E2155*N2155,2)</f>
        <v>0.09</v>
      </c>
      <c r="P2155" s="175">
        <v>0</v>
      </c>
      <c r="Q2155" s="175">
        <f>ROUND(E2155*P2155,2)</f>
        <v>0</v>
      </c>
      <c r="R2155" s="177" t="s">
        <v>1203</v>
      </c>
      <c r="S2155" s="177" t="s">
        <v>281</v>
      </c>
      <c r="T2155" s="178" t="s">
        <v>281</v>
      </c>
      <c r="U2155" s="158">
        <v>0</v>
      </c>
      <c r="V2155" s="158">
        <f>ROUND(E2155*U2155,2)</f>
        <v>0</v>
      </c>
      <c r="W2155" s="158"/>
      <c r="X2155" s="158" t="s">
        <v>1204</v>
      </c>
      <c r="Y2155" s="158" t="s">
        <v>283</v>
      </c>
      <c r="Z2155" s="147"/>
      <c r="AA2155" s="147"/>
      <c r="AB2155" s="147"/>
      <c r="AC2155" s="147"/>
      <c r="AD2155" s="147"/>
      <c r="AE2155" s="147"/>
      <c r="AF2155" s="147"/>
      <c r="AG2155" s="147" t="s">
        <v>1205</v>
      </c>
      <c r="AH2155" s="147"/>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2" x14ac:dyDescent="0.2">
      <c r="A2156" s="154"/>
      <c r="B2156" s="155"/>
      <c r="C2156" s="261" t="s">
        <v>1816</v>
      </c>
      <c r="D2156" s="262"/>
      <c r="E2156" s="262"/>
      <c r="F2156" s="262"/>
      <c r="G2156" s="262"/>
      <c r="H2156" s="158"/>
      <c r="I2156" s="158"/>
      <c r="J2156" s="158"/>
      <c r="K2156" s="158"/>
      <c r="L2156" s="158"/>
      <c r="M2156" s="158"/>
      <c r="N2156" s="157"/>
      <c r="O2156" s="157"/>
      <c r="P2156" s="157"/>
      <c r="Q2156" s="157"/>
      <c r="R2156" s="158"/>
      <c r="S2156" s="158"/>
      <c r="T2156" s="158"/>
      <c r="U2156" s="158"/>
      <c r="V2156" s="158"/>
      <c r="W2156" s="158"/>
      <c r="X2156" s="158"/>
      <c r="Y2156" s="158"/>
      <c r="Z2156" s="147"/>
      <c r="AA2156" s="147"/>
      <c r="AB2156" s="147"/>
      <c r="AC2156" s="147"/>
      <c r="AD2156" s="147"/>
      <c r="AE2156" s="147"/>
      <c r="AF2156" s="147"/>
      <c r="AG2156" s="147" t="s">
        <v>618</v>
      </c>
      <c r="AH2156" s="147"/>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2" x14ac:dyDescent="0.2">
      <c r="A2157" s="154"/>
      <c r="B2157" s="155"/>
      <c r="C2157" s="189" t="s">
        <v>2803</v>
      </c>
      <c r="D2157" s="160"/>
      <c r="E2157" s="161"/>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7"/>
      <c r="AA2157" s="147"/>
      <c r="AB2157" s="147"/>
      <c r="AC2157" s="147"/>
      <c r="AD2157" s="147"/>
      <c r="AE2157" s="147"/>
      <c r="AF2157" s="147"/>
      <c r="AG2157" s="147" t="s">
        <v>288</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3" x14ac:dyDescent="0.2">
      <c r="A2158" s="154"/>
      <c r="B2158" s="155"/>
      <c r="C2158" s="189" t="s">
        <v>1979</v>
      </c>
      <c r="D2158" s="160"/>
      <c r="E2158" s="161">
        <v>1</v>
      </c>
      <c r="F2158" s="158"/>
      <c r="G2158" s="158"/>
      <c r="H2158" s="158"/>
      <c r="I2158" s="158"/>
      <c r="J2158" s="158"/>
      <c r="K2158" s="158"/>
      <c r="L2158" s="158"/>
      <c r="M2158" s="158"/>
      <c r="N2158" s="157"/>
      <c r="O2158" s="157"/>
      <c r="P2158" s="157"/>
      <c r="Q2158" s="157"/>
      <c r="R2158" s="158"/>
      <c r="S2158" s="158"/>
      <c r="T2158" s="158"/>
      <c r="U2158" s="158"/>
      <c r="V2158" s="158"/>
      <c r="W2158" s="158"/>
      <c r="X2158" s="158"/>
      <c r="Y2158" s="158"/>
      <c r="Z2158" s="147"/>
      <c r="AA2158" s="147"/>
      <c r="AB2158" s="147"/>
      <c r="AC2158" s="147"/>
      <c r="AD2158" s="147"/>
      <c r="AE2158" s="147"/>
      <c r="AF2158" s="147"/>
      <c r="AG2158" s="147" t="s">
        <v>288</v>
      </c>
      <c r="AH2158" s="147">
        <v>0</v>
      </c>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3" x14ac:dyDescent="0.2">
      <c r="A2159" s="154"/>
      <c r="B2159" s="155"/>
      <c r="C2159" s="189" t="s">
        <v>1980</v>
      </c>
      <c r="D2159" s="160"/>
      <c r="E2159" s="161">
        <v>1</v>
      </c>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7"/>
      <c r="AA2159" s="147"/>
      <c r="AB2159" s="147"/>
      <c r="AC2159" s="147"/>
      <c r="AD2159" s="147"/>
      <c r="AE2159" s="147"/>
      <c r="AF2159" s="147"/>
      <c r="AG2159" s="147" t="s">
        <v>288</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72">
        <v>324</v>
      </c>
      <c r="B2160" s="173" t="s">
        <v>2806</v>
      </c>
      <c r="C2160" s="188" t="s">
        <v>2807</v>
      </c>
      <c r="D2160" s="174" t="s">
        <v>418</v>
      </c>
      <c r="E2160" s="175">
        <v>5</v>
      </c>
      <c r="F2160" s="176"/>
      <c r="G2160" s="177">
        <f>ROUND(E2160*F2160,2)</f>
        <v>0</v>
      </c>
      <c r="H2160" s="176"/>
      <c r="I2160" s="177">
        <f>ROUND(E2160*H2160,2)</f>
        <v>0</v>
      </c>
      <c r="J2160" s="176"/>
      <c r="K2160" s="177">
        <f>ROUND(E2160*J2160,2)</f>
        <v>0</v>
      </c>
      <c r="L2160" s="177">
        <v>21</v>
      </c>
      <c r="M2160" s="177">
        <f>G2160*(1+L2160/100)</f>
        <v>0</v>
      </c>
      <c r="N2160" s="175">
        <v>8.0000000000000002E-3</v>
      </c>
      <c r="O2160" s="175">
        <f>ROUND(E2160*N2160,2)</f>
        <v>0.04</v>
      </c>
      <c r="P2160" s="175">
        <v>0</v>
      </c>
      <c r="Q2160" s="175">
        <f>ROUND(E2160*P2160,2)</f>
        <v>0</v>
      </c>
      <c r="R2160" s="177" t="s">
        <v>1203</v>
      </c>
      <c r="S2160" s="177" t="s">
        <v>281</v>
      </c>
      <c r="T2160" s="178" t="s">
        <v>281</v>
      </c>
      <c r="U2160" s="158">
        <v>0</v>
      </c>
      <c r="V2160" s="158">
        <f>ROUND(E2160*U2160,2)</f>
        <v>0</v>
      </c>
      <c r="W2160" s="158"/>
      <c r="X2160" s="158" t="s">
        <v>1204</v>
      </c>
      <c r="Y2160" s="158" t="s">
        <v>283</v>
      </c>
      <c r="Z2160" s="147"/>
      <c r="AA2160" s="147"/>
      <c r="AB2160" s="147"/>
      <c r="AC2160" s="147"/>
      <c r="AD2160" s="147"/>
      <c r="AE2160" s="147"/>
      <c r="AF2160" s="147"/>
      <c r="AG2160" s="147" t="s">
        <v>1205</v>
      </c>
      <c r="AH2160" s="147"/>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outlineLevel="2" x14ac:dyDescent="0.2">
      <c r="A2161" s="154"/>
      <c r="B2161" s="155"/>
      <c r="C2161" s="189" t="s">
        <v>2808</v>
      </c>
      <c r="D2161" s="160"/>
      <c r="E2161" s="161"/>
      <c r="F2161" s="158"/>
      <c r="G2161" s="158"/>
      <c r="H2161" s="158"/>
      <c r="I2161" s="158"/>
      <c r="J2161" s="158"/>
      <c r="K2161" s="158"/>
      <c r="L2161" s="158"/>
      <c r="M2161" s="158"/>
      <c r="N2161" s="157"/>
      <c r="O2161" s="157"/>
      <c r="P2161" s="157"/>
      <c r="Q2161" s="157"/>
      <c r="R2161" s="158"/>
      <c r="S2161" s="158"/>
      <c r="T2161" s="158"/>
      <c r="U2161" s="158"/>
      <c r="V2161" s="158"/>
      <c r="W2161" s="158"/>
      <c r="X2161" s="158"/>
      <c r="Y2161" s="158"/>
      <c r="Z2161" s="147"/>
      <c r="AA2161" s="147"/>
      <c r="AB2161" s="147"/>
      <c r="AC2161" s="147"/>
      <c r="AD2161" s="147"/>
      <c r="AE2161" s="147"/>
      <c r="AF2161" s="147"/>
      <c r="AG2161" s="147" t="s">
        <v>288</v>
      </c>
      <c r="AH2161" s="147">
        <v>0</v>
      </c>
      <c r="AI2161" s="147"/>
      <c r="AJ2161" s="147"/>
      <c r="AK2161" s="147"/>
      <c r="AL2161" s="147"/>
      <c r="AM2161" s="147"/>
      <c r="AN2161" s="147"/>
      <c r="AO2161" s="147"/>
      <c r="AP2161" s="147"/>
      <c r="AQ2161" s="147"/>
      <c r="AR2161" s="147"/>
      <c r="AS2161" s="147"/>
      <c r="AT2161" s="147"/>
      <c r="AU2161" s="147"/>
      <c r="AV2161" s="147"/>
      <c r="AW2161" s="147"/>
      <c r="AX2161" s="147"/>
      <c r="AY2161" s="147"/>
      <c r="AZ2161" s="147"/>
      <c r="BA2161" s="147"/>
      <c r="BB2161" s="147"/>
      <c r="BC2161" s="147"/>
      <c r="BD2161" s="147"/>
      <c r="BE2161" s="147"/>
      <c r="BF2161" s="147"/>
      <c r="BG2161" s="147"/>
      <c r="BH2161" s="147"/>
    </row>
    <row r="2162" spans="1:60" outlineLevel="3" x14ac:dyDescent="0.2">
      <c r="A2162" s="154"/>
      <c r="B2162" s="155"/>
      <c r="C2162" s="189" t="s">
        <v>2809</v>
      </c>
      <c r="D2162" s="160"/>
      <c r="E2162" s="161">
        <v>5</v>
      </c>
      <c r="F2162" s="158"/>
      <c r="G2162" s="158"/>
      <c r="H2162" s="158"/>
      <c r="I2162" s="158"/>
      <c r="J2162" s="158"/>
      <c r="K2162" s="158"/>
      <c r="L2162" s="158"/>
      <c r="M2162" s="158"/>
      <c r="N2162" s="157"/>
      <c r="O2162" s="157"/>
      <c r="P2162" s="157"/>
      <c r="Q2162" s="157"/>
      <c r="R2162" s="158"/>
      <c r="S2162" s="158"/>
      <c r="T2162" s="158"/>
      <c r="U2162" s="158"/>
      <c r="V2162" s="158"/>
      <c r="W2162" s="158"/>
      <c r="X2162" s="158"/>
      <c r="Y2162" s="158"/>
      <c r="Z2162" s="147"/>
      <c r="AA2162" s="147"/>
      <c r="AB2162" s="147"/>
      <c r="AC2162" s="147"/>
      <c r="AD2162" s="147"/>
      <c r="AE2162" s="147"/>
      <c r="AF2162" s="147"/>
      <c r="AG2162" s="147" t="s">
        <v>288</v>
      </c>
      <c r="AH2162" s="147">
        <v>5</v>
      </c>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ht="22.5" outlineLevel="1" x14ac:dyDescent="0.2">
      <c r="A2163" s="172">
        <v>325</v>
      </c>
      <c r="B2163" s="173" t="s">
        <v>2810</v>
      </c>
      <c r="C2163" s="188" t="s">
        <v>2811</v>
      </c>
      <c r="D2163" s="174" t="s">
        <v>366</v>
      </c>
      <c r="E2163" s="175">
        <v>3.8170000000000002</v>
      </c>
      <c r="F2163" s="176"/>
      <c r="G2163" s="177">
        <f>ROUND(E2163*F2163,2)</f>
        <v>0</v>
      </c>
      <c r="H2163" s="176"/>
      <c r="I2163" s="177">
        <f>ROUND(E2163*H2163,2)</f>
        <v>0</v>
      </c>
      <c r="J2163" s="176"/>
      <c r="K2163" s="177">
        <f>ROUND(E2163*J2163,2)</f>
        <v>0</v>
      </c>
      <c r="L2163" s="177">
        <v>21</v>
      </c>
      <c r="M2163" s="177">
        <f>G2163*(1+L2163/100)</f>
        <v>0</v>
      </c>
      <c r="N2163" s="175">
        <v>2.3800000000000002E-3</v>
      </c>
      <c r="O2163" s="175">
        <f>ROUND(E2163*N2163,2)</f>
        <v>0.01</v>
      </c>
      <c r="P2163" s="175">
        <v>0</v>
      </c>
      <c r="Q2163" s="175">
        <f>ROUND(E2163*P2163,2)</f>
        <v>0</v>
      </c>
      <c r="R2163" s="177" t="s">
        <v>1203</v>
      </c>
      <c r="S2163" s="177" t="s">
        <v>281</v>
      </c>
      <c r="T2163" s="178" t="s">
        <v>281</v>
      </c>
      <c r="U2163" s="158">
        <v>0</v>
      </c>
      <c r="V2163" s="158">
        <f>ROUND(E2163*U2163,2)</f>
        <v>0</v>
      </c>
      <c r="W2163" s="158"/>
      <c r="X2163" s="158" t="s">
        <v>1204</v>
      </c>
      <c r="Y2163" s="158" t="s">
        <v>283</v>
      </c>
      <c r="Z2163" s="147"/>
      <c r="AA2163" s="147"/>
      <c r="AB2163" s="147"/>
      <c r="AC2163" s="147"/>
      <c r="AD2163" s="147"/>
      <c r="AE2163" s="147"/>
      <c r="AF2163" s="147"/>
      <c r="AG2163" s="147" t="s">
        <v>1205</v>
      </c>
      <c r="AH2163" s="147"/>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2" x14ac:dyDescent="0.2">
      <c r="A2164" s="154"/>
      <c r="B2164" s="155"/>
      <c r="C2164" s="261" t="s">
        <v>2505</v>
      </c>
      <c r="D2164" s="262"/>
      <c r="E2164" s="262"/>
      <c r="F2164" s="262"/>
      <c r="G2164" s="262"/>
      <c r="H2164" s="158"/>
      <c r="I2164" s="158"/>
      <c r="J2164" s="158"/>
      <c r="K2164" s="158"/>
      <c r="L2164" s="158"/>
      <c r="M2164" s="158"/>
      <c r="N2164" s="157"/>
      <c r="O2164" s="157"/>
      <c r="P2164" s="157"/>
      <c r="Q2164" s="157"/>
      <c r="R2164" s="158"/>
      <c r="S2164" s="158"/>
      <c r="T2164" s="158"/>
      <c r="U2164" s="158"/>
      <c r="V2164" s="158"/>
      <c r="W2164" s="158"/>
      <c r="X2164" s="158"/>
      <c r="Y2164" s="158"/>
      <c r="Z2164" s="147"/>
      <c r="AA2164" s="147"/>
      <c r="AB2164" s="147"/>
      <c r="AC2164" s="147"/>
      <c r="AD2164" s="147"/>
      <c r="AE2164" s="147"/>
      <c r="AF2164" s="147"/>
      <c r="AG2164" s="147" t="s">
        <v>618</v>
      </c>
      <c r="AH2164" s="147"/>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2" x14ac:dyDescent="0.2">
      <c r="A2165" s="154"/>
      <c r="B2165" s="155"/>
      <c r="C2165" s="189" t="s">
        <v>2812</v>
      </c>
      <c r="D2165" s="160"/>
      <c r="E2165" s="161"/>
      <c r="F2165" s="158"/>
      <c r="G2165" s="158"/>
      <c r="H2165" s="158"/>
      <c r="I2165" s="158"/>
      <c r="J2165" s="158"/>
      <c r="K2165" s="158"/>
      <c r="L2165" s="158"/>
      <c r="M2165" s="158"/>
      <c r="N2165" s="157"/>
      <c r="O2165" s="157"/>
      <c r="P2165" s="157"/>
      <c r="Q2165" s="157"/>
      <c r="R2165" s="158"/>
      <c r="S2165" s="158"/>
      <c r="T2165" s="158"/>
      <c r="U2165" s="158"/>
      <c r="V2165" s="158"/>
      <c r="W2165" s="158"/>
      <c r="X2165" s="158"/>
      <c r="Y2165" s="158"/>
      <c r="Z2165" s="147"/>
      <c r="AA2165" s="147"/>
      <c r="AB2165" s="147"/>
      <c r="AC2165" s="147"/>
      <c r="AD2165" s="147"/>
      <c r="AE2165" s="147"/>
      <c r="AF2165" s="147"/>
      <c r="AG2165" s="147" t="s">
        <v>288</v>
      </c>
      <c r="AH2165" s="147">
        <v>0</v>
      </c>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outlineLevel="3" x14ac:dyDescent="0.2">
      <c r="A2166" s="154"/>
      <c r="B2166" s="155"/>
      <c r="C2166" s="189" t="s">
        <v>2717</v>
      </c>
      <c r="D2166" s="160"/>
      <c r="E2166" s="161">
        <v>1.24</v>
      </c>
      <c r="F2166" s="158"/>
      <c r="G2166" s="158"/>
      <c r="H2166" s="158"/>
      <c r="I2166" s="158"/>
      <c r="J2166" s="158"/>
      <c r="K2166" s="158"/>
      <c r="L2166" s="158"/>
      <c r="M2166" s="158"/>
      <c r="N2166" s="157"/>
      <c r="O2166" s="157"/>
      <c r="P2166" s="157"/>
      <c r="Q2166" s="157"/>
      <c r="R2166" s="158"/>
      <c r="S2166" s="158"/>
      <c r="T2166" s="158"/>
      <c r="U2166" s="158"/>
      <c r="V2166" s="158"/>
      <c r="W2166" s="158"/>
      <c r="X2166" s="158"/>
      <c r="Y2166" s="158"/>
      <c r="Z2166" s="147"/>
      <c r="AA2166" s="147"/>
      <c r="AB2166" s="147"/>
      <c r="AC2166" s="147"/>
      <c r="AD2166" s="147"/>
      <c r="AE2166" s="147"/>
      <c r="AF2166" s="147"/>
      <c r="AG2166" s="147" t="s">
        <v>288</v>
      </c>
      <c r="AH2166" s="147">
        <v>0</v>
      </c>
      <c r="AI2166" s="147"/>
      <c r="AJ2166" s="147"/>
      <c r="AK2166" s="147"/>
      <c r="AL2166" s="147"/>
      <c r="AM2166" s="147"/>
      <c r="AN2166" s="147"/>
      <c r="AO2166" s="147"/>
      <c r="AP2166" s="147"/>
      <c r="AQ2166" s="147"/>
      <c r="AR2166" s="147"/>
      <c r="AS2166" s="147"/>
      <c r="AT2166" s="147"/>
      <c r="AU2166" s="147"/>
      <c r="AV2166" s="147"/>
      <c r="AW2166" s="147"/>
      <c r="AX2166" s="147"/>
      <c r="AY2166" s="147"/>
      <c r="AZ2166" s="147"/>
      <c r="BA2166" s="147"/>
      <c r="BB2166" s="147"/>
      <c r="BC2166" s="147"/>
      <c r="BD2166" s="147"/>
      <c r="BE2166" s="147"/>
      <c r="BF2166" s="147"/>
      <c r="BG2166" s="147"/>
      <c r="BH2166" s="147"/>
    </row>
    <row r="2167" spans="1:60" outlineLevel="3" x14ac:dyDescent="0.2">
      <c r="A2167" s="154"/>
      <c r="B2167" s="155"/>
      <c r="C2167" s="189" t="s">
        <v>2718</v>
      </c>
      <c r="D2167" s="160"/>
      <c r="E2167" s="161">
        <v>1.24</v>
      </c>
      <c r="F2167" s="158"/>
      <c r="G2167" s="158"/>
      <c r="H2167" s="158"/>
      <c r="I2167" s="158"/>
      <c r="J2167" s="158"/>
      <c r="K2167" s="158"/>
      <c r="L2167" s="158"/>
      <c r="M2167" s="158"/>
      <c r="N2167" s="157"/>
      <c r="O2167" s="157"/>
      <c r="P2167" s="157"/>
      <c r="Q2167" s="157"/>
      <c r="R2167" s="158"/>
      <c r="S2167" s="158"/>
      <c r="T2167" s="158"/>
      <c r="U2167" s="158"/>
      <c r="V2167" s="158"/>
      <c r="W2167" s="158"/>
      <c r="X2167" s="158"/>
      <c r="Y2167" s="158"/>
      <c r="Z2167" s="147"/>
      <c r="AA2167" s="147"/>
      <c r="AB2167" s="147"/>
      <c r="AC2167" s="147"/>
      <c r="AD2167" s="147"/>
      <c r="AE2167" s="147"/>
      <c r="AF2167" s="147"/>
      <c r="AG2167" s="147" t="s">
        <v>288</v>
      </c>
      <c r="AH2167" s="147">
        <v>0</v>
      </c>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3" x14ac:dyDescent="0.2">
      <c r="A2168" s="154"/>
      <c r="B2168" s="155"/>
      <c r="C2168" s="189" t="s">
        <v>2719</v>
      </c>
      <c r="D2168" s="160"/>
      <c r="E2168" s="161">
        <v>0.55000000000000004</v>
      </c>
      <c r="F2168" s="158"/>
      <c r="G2168" s="158"/>
      <c r="H2168" s="158"/>
      <c r="I2168" s="158"/>
      <c r="J2168" s="158"/>
      <c r="K2168" s="158"/>
      <c r="L2168" s="158"/>
      <c r="M2168" s="158"/>
      <c r="N2168" s="157"/>
      <c r="O2168" s="157"/>
      <c r="P2168" s="157"/>
      <c r="Q2168" s="157"/>
      <c r="R2168" s="158"/>
      <c r="S2168" s="158"/>
      <c r="T2168" s="158"/>
      <c r="U2168" s="158"/>
      <c r="V2168" s="158"/>
      <c r="W2168" s="158"/>
      <c r="X2168" s="158"/>
      <c r="Y2168" s="158"/>
      <c r="Z2168" s="147"/>
      <c r="AA2168" s="147"/>
      <c r="AB2168" s="147"/>
      <c r="AC2168" s="147"/>
      <c r="AD2168" s="147"/>
      <c r="AE2168" s="147"/>
      <c r="AF2168" s="147"/>
      <c r="AG2168" s="147" t="s">
        <v>288</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3" x14ac:dyDescent="0.2">
      <c r="A2169" s="154"/>
      <c r="B2169" s="155"/>
      <c r="C2169" s="189" t="s">
        <v>2721</v>
      </c>
      <c r="D2169" s="160"/>
      <c r="E2169" s="161">
        <v>0.44</v>
      </c>
      <c r="F2169" s="158"/>
      <c r="G2169" s="158"/>
      <c r="H2169" s="158"/>
      <c r="I2169" s="158"/>
      <c r="J2169" s="158"/>
      <c r="K2169" s="158"/>
      <c r="L2169" s="158"/>
      <c r="M2169" s="158"/>
      <c r="N2169" s="157"/>
      <c r="O2169" s="157"/>
      <c r="P2169" s="157"/>
      <c r="Q2169" s="157"/>
      <c r="R2169" s="158"/>
      <c r="S2169" s="158"/>
      <c r="T2169" s="158"/>
      <c r="U2169" s="158"/>
      <c r="V2169" s="158"/>
      <c r="W2169" s="158"/>
      <c r="X2169" s="158"/>
      <c r="Y2169" s="158"/>
      <c r="Z2169" s="147"/>
      <c r="AA2169" s="147"/>
      <c r="AB2169" s="147"/>
      <c r="AC2169" s="147"/>
      <c r="AD2169" s="147"/>
      <c r="AE2169" s="147"/>
      <c r="AF2169" s="147"/>
      <c r="AG2169" s="147" t="s">
        <v>288</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outlineLevel="3" x14ac:dyDescent="0.2">
      <c r="A2170" s="154"/>
      <c r="B2170" s="155"/>
      <c r="C2170" s="198" t="s">
        <v>1856</v>
      </c>
      <c r="D2170" s="195"/>
      <c r="E2170" s="196">
        <v>0.34699999999999998</v>
      </c>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7"/>
      <c r="AA2170" s="147"/>
      <c r="AB2170" s="147"/>
      <c r="AC2170" s="147"/>
      <c r="AD2170" s="147"/>
      <c r="AE2170" s="147"/>
      <c r="AF2170" s="147"/>
      <c r="AG2170" s="147" t="s">
        <v>288</v>
      </c>
      <c r="AH2170" s="147">
        <v>4</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ht="22.5" outlineLevel="1" x14ac:dyDescent="0.2">
      <c r="A2171" s="172">
        <v>326</v>
      </c>
      <c r="B2171" s="173" t="s">
        <v>2813</v>
      </c>
      <c r="C2171" s="188" t="s">
        <v>2814</v>
      </c>
      <c r="D2171" s="174" t="s">
        <v>366</v>
      </c>
      <c r="E2171" s="175">
        <v>8.56</v>
      </c>
      <c r="F2171" s="176"/>
      <c r="G2171" s="177">
        <f>ROUND(E2171*F2171,2)</f>
        <v>0</v>
      </c>
      <c r="H2171" s="176"/>
      <c r="I2171" s="177">
        <f>ROUND(E2171*H2171,2)</f>
        <v>0</v>
      </c>
      <c r="J2171" s="176"/>
      <c r="K2171" s="177">
        <f>ROUND(E2171*J2171,2)</f>
        <v>0</v>
      </c>
      <c r="L2171" s="177">
        <v>21</v>
      </c>
      <c r="M2171" s="177">
        <f>G2171*(1+L2171/100)</f>
        <v>0</v>
      </c>
      <c r="N2171" s="175">
        <v>3.5300000000000002E-3</v>
      </c>
      <c r="O2171" s="175">
        <f>ROUND(E2171*N2171,2)</f>
        <v>0.03</v>
      </c>
      <c r="P2171" s="175">
        <v>0</v>
      </c>
      <c r="Q2171" s="175">
        <f>ROUND(E2171*P2171,2)</f>
        <v>0</v>
      </c>
      <c r="R2171" s="177" t="s">
        <v>1203</v>
      </c>
      <c r="S2171" s="177" t="s">
        <v>281</v>
      </c>
      <c r="T2171" s="178" t="s">
        <v>281</v>
      </c>
      <c r="U2171" s="158">
        <v>0</v>
      </c>
      <c r="V2171" s="158">
        <f>ROUND(E2171*U2171,2)</f>
        <v>0</v>
      </c>
      <c r="W2171" s="158"/>
      <c r="X2171" s="158" t="s">
        <v>1204</v>
      </c>
      <c r="Y2171" s="158" t="s">
        <v>283</v>
      </c>
      <c r="Z2171" s="147"/>
      <c r="AA2171" s="147"/>
      <c r="AB2171" s="147"/>
      <c r="AC2171" s="147"/>
      <c r="AD2171" s="147"/>
      <c r="AE2171" s="147"/>
      <c r="AF2171" s="147"/>
      <c r="AG2171" s="147" t="s">
        <v>1205</v>
      </c>
      <c r="AH2171" s="147"/>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2" x14ac:dyDescent="0.2">
      <c r="A2172" s="154"/>
      <c r="B2172" s="155"/>
      <c r="C2172" s="261" t="s">
        <v>2505</v>
      </c>
      <c r="D2172" s="262"/>
      <c r="E2172" s="262"/>
      <c r="F2172" s="262"/>
      <c r="G2172" s="262"/>
      <c r="H2172" s="158"/>
      <c r="I2172" s="158"/>
      <c r="J2172" s="158"/>
      <c r="K2172" s="158"/>
      <c r="L2172" s="158"/>
      <c r="M2172" s="158"/>
      <c r="N2172" s="157"/>
      <c r="O2172" s="157"/>
      <c r="P2172" s="157"/>
      <c r="Q2172" s="157"/>
      <c r="R2172" s="158"/>
      <c r="S2172" s="158"/>
      <c r="T2172" s="158"/>
      <c r="U2172" s="158"/>
      <c r="V2172" s="158"/>
      <c r="W2172" s="158"/>
      <c r="X2172" s="158"/>
      <c r="Y2172" s="158"/>
      <c r="Z2172" s="147"/>
      <c r="AA2172" s="147"/>
      <c r="AB2172" s="147"/>
      <c r="AC2172" s="147"/>
      <c r="AD2172" s="147"/>
      <c r="AE2172" s="147"/>
      <c r="AF2172" s="147"/>
      <c r="AG2172" s="147" t="s">
        <v>618</v>
      </c>
      <c r="AH2172" s="147"/>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2" x14ac:dyDescent="0.2">
      <c r="A2173" s="154"/>
      <c r="B2173" s="155"/>
      <c r="C2173" s="189" t="s">
        <v>2812</v>
      </c>
      <c r="D2173" s="160"/>
      <c r="E2173" s="161"/>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7"/>
      <c r="AA2173" s="147"/>
      <c r="AB2173" s="147"/>
      <c r="AC2173" s="147"/>
      <c r="AD2173" s="147"/>
      <c r="AE2173" s="147"/>
      <c r="AF2173" s="147"/>
      <c r="AG2173" s="147" t="s">
        <v>288</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3" x14ac:dyDescent="0.2">
      <c r="A2174" s="154"/>
      <c r="B2174" s="155"/>
      <c r="C2174" s="189" t="s">
        <v>2708</v>
      </c>
      <c r="D2174" s="160"/>
      <c r="E2174" s="161">
        <v>1.24</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7"/>
      <c r="AA2174" s="147"/>
      <c r="AB2174" s="147"/>
      <c r="AC2174" s="147"/>
      <c r="AD2174" s="147"/>
      <c r="AE2174" s="147"/>
      <c r="AF2174" s="147"/>
      <c r="AG2174" s="147" t="s">
        <v>288</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3" x14ac:dyDescent="0.2">
      <c r="A2175" s="154"/>
      <c r="B2175" s="155"/>
      <c r="C2175" s="189" t="s">
        <v>2709</v>
      </c>
      <c r="D2175" s="160"/>
      <c r="E2175" s="161">
        <v>1.24</v>
      </c>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7"/>
      <c r="AA2175" s="147"/>
      <c r="AB2175" s="147"/>
      <c r="AC2175" s="147"/>
      <c r="AD2175" s="147"/>
      <c r="AE2175" s="147"/>
      <c r="AF2175" s="147"/>
      <c r="AG2175" s="147" t="s">
        <v>288</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3" x14ac:dyDescent="0.2">
      <c r="A2176" s="154"/>
      <c r="B2176" s="155"/>
      <c r="C2176" s="189" t="s">
        <v>2710</v>
      </c>
      <c r="D2176" s="160"/>
      <c r="E2176" s="161">
        <v>1.24</v>
      </c>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7"/>
      <c r="AA2176" s="147"/>
      <c r="AB2176" s="147"/>
      <c r="AC2176" s="147"/>
      <c r="AD2176" s="147"/>
      <c r="AE2176" s="147"/>
      <c r="AF2176" s="147"/>
      <c r="AG2176" s="147" t="s">
        <v>288</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3" x14ac:dyDescent="0.2">
      <c r="A2177" s="154"/>
      <c r="B2177" s="155"/>
      <c r="C2177" s="189" t="s">
        <v>2714</v>
      </c>
      <c r="D2177" s="160"/>
      <c r="E2177" s="161">
        <v>1.27</v>
      </c>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7"/>
      <c r="AA2177" s="147"/>
      <c r="AB2177" s="147"/>
      <c r="AC2177" s="147"/>
      <c r="AD2177" s="147"/>
      <c r="AE2177" s="147"/>
      <c r="AF2177" s="147"/>
      <c r="AG2177" s="147" t="s">
        <v>288</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3" x14ac:dyDescent="0.2">
      <c r="A2178" s="154"/>
      <c r="B2178" s="155"/>
      <c r="C2178" s="189" t="s">
        <v>2715</v>
      </c>
      <c r="D2178" s="160"/>
      <c r="E2178" s="161">
        <v>1.27</v>
      </c>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7"/>
      <c r="AA2178" s="147"/>
      <c r="AB2178" s="147"/>
      <c r="AC2178" s="147"/>
      <c r="AD2178" s="147"/>
      <c r="AE2178" s="147"/>
      <c r="AF2178" s="147"/>
      <c r="AG2178" s="147" t="s">
        <v>288</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3" x14ac:dyDescent="0.2">
      <c r="A2179" s="154"/>
      <c r="B2179" s="155"/>
      <c r="C2179" s="189" t="s">
        <v>2716</v>
      </c>
      <c r="D2179" s="160"/>
      <c r="E2179" s="161">
        <v>1.28</v>
      </c>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7"/>
      <c r="AA2179" s="147"/>
      <c r="AB2179" s="147"/>
      <c r="AC2179" s="147"/>
      <c r="AD2179" s="147"/>
      <c r="AE2179" s="147"/>
      <c r="AF2179" s="147"/>
      <c r="AG2179" s="147" t="s">
        <v>288</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3" x14ac:dyDescent="0.2">
      <c r="A2180" s="154"/>
      <c r="B2180" s="155"/>
      <c r="C2180" s="189" t="s">
        <v>2720</v>
      </c>
      <c r="D2180" s="160"/>
      <c r="E2180" s="161">
        <v>1.02</v>
      </c>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7"/>
      <c r="AA2180" s="147"/>
      <c r="AB2180" s="147"/>
      <c r="AC2180" s="147"/>
      <c r="AD2180" s="147"/>
      <c r="AE2180" s="147"/>
      <c r="AF2180" s="147"/>
      <c r="AG2180" s="147" t="s">
        <v>288</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3" x14ac:dyDescent="0.2">
      <c r="A2181" s="154"/>
      <c r="B2181" s="155"/>
      <c r="C2181" s="198" t="s">
        <v>2306</v>
      </c>
      <c r="D2181" s="195"/>
      <c r="E2181" s="196"/>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7"/>
      <c r="AA2181" s="147"/>
      <c r="AB2181" s="147"/>
      <c r="AC2181" s="147"/>
      <c r="AD2181" s="147"/>
      <c r="AE2181" s="147"/>
      <c r="AF2181" s="147"/>
      <c r="AG2181" s="147" t="s">
        <v>288</v>
      </c>
      <c r="AH2181" s="147">
        <v>4</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ht="22.5" outlineLevel="1" x14ac:dyDescent="0.2">
      <c r="A2182" s="172">
        <v>327</v>
      </c>
      <c r="B2182" s="173" t="s">
        <v>2815</v>
      </c>
      <c r="C2182" s="188" t="s">
        <v>2816</v>
      </c>
      <c r="D2182" s="174" t="s">
        <v>366</v>
      </c>
      <c r="E2182" s="175">
        <v>3.19</v>
      </c>
      <c r="F2182" s="176"/>
      <c r="G2182" s="177">
        <f>ROUND(E2182*F2182,2)</f>
        <v>0</v>
      </c>
      <c r="H2182" s="176"/>
      <c r="I2182" s="177">
        <f>ROUND(E2182*H2182,2)</f>
        <v>0</v>
      </c>
      <c r="J2182" s="176"/>
      <c r="K2182" s="177">
        <f>ROUND(E2182*J2182,2)</f>
        <v>0</v>
      </c>
      <c r="L2182" s="177">
        <v>21</v>
      </c>
      <c r="M2182" s="177">
        <f>G2182*(1+L2182/100)</f>
        <v>0</v>
      </c>
      <c r="N2182" s="175">
        <v>4.79E-3</v>
      </c>
      <c r="O2182" s="175">
        <f>ROUND(E2182*N2182,2)</f>
        <v>0.02</v>
      </c>
      <c r="P2182" s="175">
        <v>0</v>
      </c>
      <c r="Q2182" s="175">
        <f>ROUND(E2182*P2182,2)</f>
        <v>0</v>
      </c>
      <c r="R2182" s="177" t="s">
        <v>1203</v>
      </c>
      <c r="S2182" s="177" t="s">
        <v>281</v>
      </c>
      <c r="T2182" s="178" t="s">
        <v>281</v>
      </c>
      <c r="U2182" s="158">
        <v>0</v>
      </c>
      <c r="V2182" s="158">
        <f>ROUND(E2182*U2182,2)</f>
        <v>0</v>
      </c>
      <c r="W2182" s="158"/>
      <c r="X2182" s="158" t="s">
        <v>1204</v>
      </c>
      <c r="Y2182" s="158" t="s">
        <v>283</v>
      </c>
      <c r="Z2182" s="147"/>
      <c r="AA2182" s="147"/>
      <c r="AB2182" s="147"/>
      <c r="AC2182" s="147"/>
      <c r="AD2182" s="147"/>
      <c r="AE2182" s="147"/>
      <c r="AF2182" s="147"/>
      <c r="AG2182" s="147" t="s">
        <v>1205</v>
      </c>
      <c r="AH2182" s="147"/>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outlineLevel="2" x14ac:dyDescent="0.2">
      <c r="A2183" s="154"/>
      <c r="B2183" s="155"/>
      <c r="C2183" s="261" t="s">
        <v>2505</v>
      </c>
      <c r="D2183" s="262"/>
      <c r="E2183" s="262"/>
      <c r="F2183" s="262"/>
      <c r="G2183" s="262"/>
      <c r="H2183" s="158"/>
      <c r="I2183" s="158"/>
      <c r="J2183" s="158"/>
      <c r="K2183" s="158"/>
      <c r="L2183" s="158"/>
      <c r="M2183" s="158"/>
      <c r="N2183" s="157"/>
      <c r="O2183" s="157"/>
      <c r="P2183" s="157"/>
      <c r="Q2183" s="157"/>
      <c r="R2183" s="158"/>
      <c r="S2183" s="158"/>
      <c r="T2183" s="158"/>
      <c r="U2183" s="158"/>
      <c r="V2183" s="158"/>
      <c r="W2183" s="158"/>
      <c r="X2183" s="158"/>
      <c r="Y2183" s="158"/>
      <c r="Z2183" s="147"/>
      <c r="AA2183" s="147"/>
      <c r="AB2183" s="147"/>
      <c r="AC2183" s="147"/>
      <c r="AD2183" s="147"/>
      <c r="AE2183" s="147"/>
      <c r="AF2183" s="147"/>
      <c r="AG2183" s="147" t="s">
        <v>618</v>
      </c>
      <c r="AH2183" s="147"/>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2" x14ac:dyDescent="0.2">
      <c r="A2184" s="154"/>
      <c r="B2184" s="155"/>
      <c r="C2184" s="189" t="s">
        <v>2812</v>
      </c>
      <c r="D2184" s="160"/>
      <c r="E2184" s="161"/>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7"/>
      <c r="AA2184" s="147"/>
      <c r="AB2184" s="147"/>
      <c r="AC2184" s="147"/>
      <c r="AD2184" s="147"/>
      <c r="AE2184" s="147"/>
      <c r="AF2184" s="147"/>
      <c r="AG2184" s="147" t="s">
        <v>288</v>
      </c>
      <c r="AH2184" s="147">
        <v>0</v>
      </c>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3" x14ac:dyDescent="0.2">
      <c r="A2185" s="154"/>
      <c r="B2185" s="155"/>
      <c r="C2185" s="189" t="s">
        <v>2707</v>
      </c>
      <c r="D2185" s="160"/>
      <c r="E2185" s="161">
        <v>1.82</v>
      </c>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7"/>
      <c r="AA2185" s="147"/>
      <c r="AB2185" s="147"/>
      <c r="AC2185" s="147"/>
      <c r="AD2185" s="147"/>
      <c r="AE2185" s="147"/>
      <c r="AF2185" s="147"/>
      <c r="AG2185" s="147" t="s">
        <v>288</v>
      </c>
      <c r="AH2185" s="147">
        <v>0</v>
      </c>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3" x14ac:dyDescent="0.2">
      <c r="A2186" s="154"/>
      <c r="B2186" s="155"/>
      <c r="C2186" s="189" t="s">
        <v>2711</v>
      </c>
      <c r="D2186" s="160"/>
      <c r="E2186" s="161">
        <v>1.08</v>
      </c>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7"/>
      <c r="AA2186" s="147"/>
      <c r="AB2186" s="147"/>
      <c r="AC2186" s="147"/>
      <c r="AD2186" s="147"/>
      <c r="AE2186" s="147"/>
      <c r="AF2186" s="147"/>
      <c r="AG2186" s="147" t="s">
        <v>288</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outlineLevel="3" x14ac:dyDescent="0.2">
      <c r="A2187" s="154"/>
      <c r="B2187" s="155"/>
      <c r="C2187" s="198" t="s">
        <v>1856</v>
      </c>
      <c r="D2187" s="195"/>
      <c r="E2187" s="196">
        <v>0.28999999999999998</v>
      </c>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7"/>
      <c r="AA2187" s="147"/>
      <c r="AB2187" s="147"/>
      <c r="AC2187" s="147"/>
      <c r="AD2187" s="147"/>
      <c r="AE2187" s="147"/>
      <c r="AF2187" s="147"/>
      <c r="AG2187" s="147" t="s">
        <v>288</v>
      </c>
      <c r="AH2187" s="147">
        <v>4</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ht="22.5" outlineLevel="1" x14ac:dyDescent="0.2">
      <c r="A2188" s="172">
        <v>328</v>
      </c>
      <c r="B2188" s="173" t="s">
        <v>2817</v>
      </c>
      <c r="C2188" s="188" t="s">
        <v>2818</v>
      </c>
      <c r="D2188" s="174" t="s">
        <v>366</v>
      </c>
      <c r="E2188" s="175">
        <v>4.0590000000000002</v>
      </c>
      <c r="F2188" s="176"/>
      <c r="G2188" s="177">
        <f>ROUND(E2188*F2188,2)</f>
        <v>0</v>
      </c>
      <c r="H2188" s="176"/>
      <c r="I2188" s="177">
        <f>ROUND(E2188*H2188,2)</f>
        <v>0</v>
      </c>
      <c r="J2188" s="176"/>
      <c r="K2188" s="177">
        <f>ROUND(E2188*J2188,2)</f>
        <v>0</v>
      </c>
      <c r="L2188" s="177">
        <v>21</v>
      </c>
      <c r="M2188" s="177">
        <f>G2188*(1+L2188/100)</f>
        <v>0</v>
      </c>
      <c r="N2188" s="175">
        <v>6.1500000000000001E-3</v>
      </c>
      <c r="O2188" s="175">
        <f>ROUND(E2188*N2188,2)</f>
        <v>0.02</v>
      </c>
      <c r="P2188" s="175">
        <v>0</v>
      </c>
      <c r="Q2188" s="175">
        <f>ROUND(E2188*P2188,2)</f>
        <v>0</v>
      </c>
      <c r="R2188" s="177" t="s">
        <v>1203</v>
      </c>
      <c r="S2188" s="177" t="s">
        <v>281</v>
      </c>
      <c r="T2188" s="178" t="s">
        <v>281</v>
      </c>
      <c r="U2188" s="158">
        <v>0</v>
      </c>
      <c r="V2188" s="158">
        <f>ROUND(E2188*U2188,2)</f>
        <v>0</v>
      </c>
      <c r="W2188" s="158"/>
      <c r="X2188" s="158" t="s">
        <v>1204</v>
      </c>
      <c r="Y2188" s="158" t="s">
        <v>283</v>
      </c>
      <c r="Z2188" s="147"/>
      <c r="AA2188" s="147"/>
      <c r="AB2188" s="147"/>
      <c r="AC2188" s="147"/>
      <c r="AD2188" s="147"/>
      <c r="AE2188" s="147"/>
      <c r="AF2188" s="147"/>
      <c r="AG2188" s="147" t="s">
        <v>1205</v>
      </c>
      <c r="AH2188" s="147"/>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outlineLevel="2" x14ac:dyDescent="0.2">
      <c r="A2189" s="154"/>
      <c r="B2189" s="155"/>
      <c r="C2189" s="261" t="s">
        <v>2505</v>
      </c>
      <c r="D2189" s="262"/>
      <c r="E2189" s="262"/>
      <c r="F2189" s="262"/>
      <c r="G2189" s="262"/>
      <c r="H2189" s="158"/>
      <c r="I2189" s="158"/>
      <c r="J2189" s="158"/>
      <c r="K2189" s="158"/>
      <c r="L2189" s="158"/>
      <c r="M2189" s="158"/>
      <c r="N2189" s="157"/>
      <c r="O2189" s="157"/>
      <c r="P2189" s="157"/>
      <c r="Q2189" s="157"/>
      <c r="R2189" s="158"/>
      <c r="S2189" s="158"/>
      <c r="T2189" s="158"/>
      <c r="U2189" s="158"/>
      <c r="V2189" s="158"/>
      <c r="W2189" s="158"/>
      <c r="X2189" s="158"/>
      <c r="Y2189" s="158"/>
      <c r="Z2189" s="147"/>
      <c r="AA2189" s="147"/>
      <c r="AB2189" s="147"/>
      <c r="AC2189" s="147"/>
      <c r="AD2189" s="147"/>
      <c r="AE2189" s="147"/>
      <c r="AF2189" s="147"/>
      <c r="AG2189" s="147" t="s">
        <v>618</v>
      </c>
      <c r="AH2189" s="147"/>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2" x14ac:dyDescent="0.2">
      <c r="A2190" s="154"/>
      <c r="B2190" s="155"/>
      <c r="C2190" s="189" t="s">
        <v>2812</v>
      </c>
      <c r="D2190" s="160"/>
      <c r="E2190" s="161"/>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7"/>
      <c r="AA2190" s="147"/>
      <c r="AB2190" s="147"/>
      <c r="AC2190" s="147"/>
      <c r="AD2190" s="147"/>
      <c r="AE2190" s="147"/>
      <c r="AF2190" s="147"/>
      <c r="AG2190" s="147" t="s">
        <v>288</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3" x14ac:dyDescent="0.2">
      <c r="A2191" s="154"/>
      <c r="B2191" s="155"/>
      <c r="C2191" s="189" t="s">
        <v>2723</v>
      </c>
      <c r="D2191" s="160"/>
      <c r="E2191" s="161">
        <v>1.29</v>
      </c>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7"/>
      <c r="AA2191" s="147"/>
      <c r="AB2191" s="147"/>
      <c r="AC2191" s="147"/>
      <c r="AD2191" s="147"/>
      <c r="AE2191" s="147"/>
      <c r="AF2191" s="147"/>
      <c r="AG2191" s="147" t="s">
        <v>288</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3" x14ac:dyDescent="0.2">
      <c r="A2192" s="154"/>
      <c r="B2192" s="155"/>
      <c r="C2192" s="189" t="s">
        <v>2724</v>
      </c>
      <c r="D2192" s="160"/>
      <c r="E2192" s="161">
        <v>1.02</v>
      </c>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7"/>
      <c r="AA2192" s="147"/>
      <c r="AB2192" s="147"/>
      <c r="AC2192" s="147"/>
      <c r="AD2192" s="147"/>
      <c r="AE2192" s="147"/>
      <c r="AF2192" s="147"/>
      <c r="AG2192" s="147" t="s">
        <v>288</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3" x14ac:dyDescent="0.2">
      <c r="A2193" s="154"/>
      <c r="B2193" s="155"/>
      <c r="C2193" s="189" t="s">
        <v>2725</v>
      </c>
      <c r="D2193" s="160"/>
      <c r="E2193" s="161">
        <v>1.38</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7"/>
      <c r="AA2193" s="147"/>
      <c r="AB2193" s="147"/>
      <c r="AC2193" s="147"/>
      <c r="AD2193" s="147"/>
      <c r="AE2193" s="147"/>
      <c r="AF2193" s="147"/>
      <c r="AG2193" s="147" t="s">
        <v>288</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3" x14ac:dyDescent="0.2">
      <c r="A2194" s="154"/>
      <c r="B2194" s="155"/>
      <c r="C2194" s="198" t="s">
        <v>1856</v>
      </c>
      <c r="D2194" s="195"/>
      <c r="E2194" s="196">
        <v>0.36899999999999999</v>
      </c>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7"/>
      <c r="AA2194" s="147"/>
      <c r="AB2194" s="147"/>
      <c r="AC2194" s="147"/>
      <c r="AD2194" s="147"/>
      <c r="AE2194" s="147"/>
      <c r="AF2194" s="147"/>
      <c r="AG2194" s="147" t="s">
        <v>288</v>
      </c>
      <c r="AH2194" s="147">
        <v>4</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ht="22.5" outlineLevel="1" x14ac:dyDescent="0.2">
      <c r="A2195" s="172">
        <v>329</v>
      </c>
      <c r="B2195" s="173" t="s">
        <v>2819</v>
      </c>
      <c r="C2195" s="188" t="s">
        <v>2820</v>
      </c>
      <c r="D2195" s="174" t="s">
        <v>366</v>
      </c>
      <c r="E2195" s="175">
        <v>3.19</v>
      </c>
      <c r="F2195" s="176"/>
      <c r="G2195" s="177">
        <f>ROUND(E2195*F2195,2)</f>
        <v>0</v>
      </c>
      <c r="H2195" s="176"/>
      <c r="I2195" s="177">
        <f>ROUND(E2195*H2195,2)</f>
        <v>0</v>
      </c>
      <c r="J2195" s="176"/>
      <c r="K2195" s="177">
        <f>ROUND(E2195*J2195,2)</f>
        <v>0</v>
      </c>
      <c r="L2195" s="177">
        <v>21</v>
      </c>
      <c r="M2195" s="177">
        <f>G2195*(1+L2195/100)</f>
        <v>0</v>
      </c>
      <c r="N2195" s="175">
        <v>7.3699999999999998E-3</v>
      </c>
      <c r="O2195" s="175">
        <f>ROUND(E2195*N2195,2)</f>
        <v>0.02</v>
      </c>
      <c r="P2195" s="175">
        <v>0</v>
      </c>
      <c r="Q2195" s="175">
        <f>ROUND(E2195*P2195,2)</f>
        <v>0</v>
      </c>
      <c r="R2195" s="177" t="s">
        <v>1203</v>
      </c>
      <c r="S2195" s="177" t="s">
        <v>281</v>
      </c>
      <c r="T2195" s="178" t="s">
        <v>281</v>
      </c>
      <c r="U2195" s="158">
        <v>0</v>
      </c>
      <c r="V2195" s="158">
        <f>ROUND(E2195*U2195,2)</f>
        <v>0</v>
      </c>
      <c r="W2195" s="158"/>
      <c r="X2195" s="158" t="s">
        <v>1204</v>
      </c>
      <c r="Y2195" s="158" t="s">
        <v>283</v>
      </c>
      <c r="Z2195" s="147"/>
      <c r="AA2195" s="147"/>
      <c r="AB2195" s="147"/>
      <c r="AC2195" s="147"/>
      <c r="AD2195" s="147"/>
      <c r="AE2195" s="147"/>
      <c r="AF2195" s="147"/>
      <c r="AG2195" s="147" t="s">
        <v>1205</v>
      </c>
      <c r="AH2195" s="147"/>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2" x14ac:dyDescent="0.2">
      <c r="A2196" s="154"/>
      <c r="B2196" s="155"/>
      <c r="C2196" s="261" t="s">
        <v>2505</v>
      </c>
      <c r="D2196" s="262"/>
      <c r="E2196" s="262"/>
      <c r="F2196" s="262"/>
      <c r="G2196" s="262"/>
      <c r="H2196" s="158"/>
      <c r="I2196" s="158"/>
      <c r="J2196" s="158"/>
      <c r="K2196" s="158"/>
      <c r="L2196" s="158"/>
      <c r="M2196" s="158"/>
      <c r="N2196" s="157"/>
      <c r="O2196" s="157"/>
      <c r="P2196" s="157"/>
      <c r="Q2196" s="157"/>
      <c r="R2196" s="158"/>
      <c r="S2196" s="158"/>
      <c r="T2196" s="158"/>
      <c r="U2196" s="158"/>
      <c r="V2196" s="158"/>
      <c r="W2196" s="158"/>
      <c r="X2196" s="158"/>
      <c r="Y2196" s="158"/>
      <c r="Z2196" s="147"/>
      <c r="AA2196" s="147"/>
      <c r="AB2196" s="147"/>
      <c r="AC2196" s="147"/>
      <c r="AD2196" s="147"/>
      <c r="AE2196" s="147"/>
      <c r="AF2196" s="147"/>
      <c r="AG2196" s="147" t="s">
        <v>618</v>
      </c>
      <c r="AH2196" s="147"/>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2" x14ac:dyDescent="0.2">
      <c r="A2197" s="154"/>
      <c r="B2197" s="155"/>
      <c r="C2197" s="189" t="s">
        <v>2812</v>
      </c>
      <c r="D2197" s="160"/>
      <c r="E2197" s="161"/>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7"/>
      <c r="AA2197" s="147"/>
      <c r="AB2197" s="147"/>
      <c r="AC2197" s="147"/>
      <c r="AD2197" s="147"/>
      <c r="AE2197" s="147"/>
      <c r="AF2197" s="147"/>
      <c r="AG2197" s="147" t="s">
        <v>288</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3" x14ac:dyDescent="0.2">
      <c r="A2198" s="154"/>
      <c r="B2198" s="155"/>
      <c r="C2198" s="189" t="s">
        <v>2712</v>
      </c>
      <c r="D2198" s="160"/>
      <c r="E2198" s="161">
        <v>0.44</v>
      </c>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7"/>
      <c r="AA2198" s="147"/>
      <c r="AB2198" s="147"/>
      <c r="AC2198" s="147"/>
      <c r="AD2198" s="147"/>
      <c r="AE2198" s="147"/>
      <c r="AF2198" s="147"/>
      <c r="AG2198" s="147" t="s">
        <v>288</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3" x14ac:dyDescent="0.2">
      <c r="A2199" s="154"/>
      <c r="B2199" s="155"/>
      <c r="C2199" s="189" t="s">
        <v>2713</v>
      </c>
      <c r="D2199" s="160"/>
      <c r="E2199" s="161">
        <v>1.1599999999999999</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7"/>
      <c r="AA2199" s="147"/>
      <c r="AB2199" s="147"/>
      <c r="AC2199" s="147"/>
      <c r="AD2199" s="147"/>
      <c r="AE2199" s="147"/>
      <c r="AF2199" s="147"/>
      <c r="AG2199" s="147" t="s">
        <v>288</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3" x14ac:dyDescent="0.2">
      <c r="A2200" s="154"/>
      <c r="B2200" s="155"/>
      <c r="C2200" s="189" t="s">
        <v>2722</v>
      </c>
      <c r="D2200" s="160"/>
      <c r="E2200" s="161">
        <v>1.3</v>
      </c>
      <c r="F2200" s="158"/>
      <c r="G2200" s="158"/>
      <c r="H2200" s="158"/>
      <c r="I2200" s="158"/>
      <c r="J2200" s="158"/>
      <c r="K2200" s="158"/>
      <c r="L2200" s="158"/>
      <c r="M2200" s="158"/>
      <c r="N2200" s="157"/>
      <c r="O2200" s="157"/>
      <c r="P2200" s="157"/>
      <c r="Q2200" s="157"/>
      <c r="R2200" s="158"/>
      <c r="S2200" s="158"/>
      <c r="T2200" s="158"/>
      <c r="U2200" s="158"/>
      <c r="V2200" s="158"/>
      <c r="W2200" s="158"/>
      <c r="X2200" s="158"/>
      <c r="Y2200" s="158"/>
      <c r="Z2200" s="147"/>
      <c r="AA2200" s="147"/>
      <c r="AB2200" s="147"/>
      <c r="AC2200" s="147"/>
      <c r="AD2200" s="147"/>
      <c r="AE2200" s="147"/>
      <c r="AF2200" s="147"/>
      <c r="AG2200" s="147" t="s">
        <v>288</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outlineLevel="3" x14ac:dyDescent="0.2">
      <c r="A2201" s="154"/>
      <c r="B2201" s="155"/>
      <c r="C2201" s="198" t="s">
        <v>1856</v>
      </c>
      <c r="D2201" s="195"/>
      <c r="E2201" s="196">
        <v>0.28999999999999998</v>
      </c>
      <c r="F2201" s="158"/>
      <c r="G2201" s="158"/>
      <c r="H2201" s="158"/>
      <c r="I2201" s="158"/>
      <c r="J2201" s="158"/>
      <c r="K2201" s="158"/>
      <c r="L2201" s="158"/>
      <c r="M2201" s="158"/>
      <c r="N2201" s="157"/>
      <c r="O2201" s="157"/>
      <c r="P2201" s="157"/>
      <c r="Q2201" s="157"/>
      <c r="R2201" s="158"/>
      <c r="S2201" s="158"/>
      <c r="T2201" s="158"/>
      <c r="U2201" s="158"/>
      <c r="V2201" s="158"/>
      <c r="W2201" s="158"/>
      <c r="X2201" s="158"/>
      <c r="Y2201" s="158"/>
      <c r="Z2201" s="147"/>
      <c r="AA2201" s="147"/>
      <c r="AB2201" s="147"/>
      <c r="AC2201" s="147"/>
      <c r="AD2201" s="147"/>
      <c r="AE2201" s="147"/>
      <c r="AF2201" s="147"/>
      <c r="AG2201" s="147" t="s">
        <v>288</v>
      </c>
      <c r="AH2201" s="147">
        <v>4</v>
      </c>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ht="33.75" outlineLevel="1" x14ac:dyDescent="0.2">
      <c r="A2202" s="172">
        <v>330</v>
      </c>
      <c r="B2202" s="173" t="s">
        <v>2821</v>
      </c>
      <c r="C2202" s="188" t="s">
        <v>2822</v>
      </c>
      <c r="D2202" s="174" t="s">
        <v>279</v>
      </c>
      <c r="E2202" s="175">
        <v>65.100200000000001</v>
      </c>
      <c r="F2202" s="176"/>
      <c r="G2202" s="177">
        <f>ROUND(E2202*F2202,2)</f>
        <v>0</v>
      </c>
      <c r="H2202" s="176"/>
      <c r="I2202" s="177">
        <f>ROUND(E2202*H2202,2)</f>
        <v>0</v>
      </c>
      <c r="J2202" s="176"/>
      <c r="K2202" s="177">
        <f>ROUND(E2202*J2202,2)</f>
        <v>0</v>
      </c>
      <c r="L2202" s="177">
        <v>21</v>
      </c>
      <c r="M2202" s="177">
        <f>G2202*(1+L2202/100)</f>
        <v>0</v>
      </c>
      <c r="N2202" s="175">
        <v>1.4999999999999999E-2</v>
      </c>
      <c r="O2202" s="175">
        <f>ROUND(E2202*N2202,2)</f>
        <v>0.98</v>
      </c>
      <c r="P2202" s="175">
        <v>0</v>
      </c>
      <c r="Q2202" s="175">
        <f>ROUND(E2202*P2202,2)</f>
        <v>0</v>
      </c>
      <c r="R2202" s="177" t="s">
        <v>1203</v>
      </c>
      <c r="S2202" s="177" t="s">
        <v>281</v>
      </c>
      <c r="T2202" s="178" t="s">
        <v>281</v>
      </c>
      <c r="U2202" s="158">
        <v>0</v>
      </c>
      <c r="V2202" s="158">
        <f>ROUND(E2202*U2202,2)</f>
        <v>0</v>
      </c>
      <c r="W2202" s="158"/>
      <c r="X2202" s="158" t="s">
        <v>1204</v>
      </c>
      <c r="Y2202" s="158" t="s">
        <v>283</v>
      </c>
      <c r="Z2202" s="147"/>
      <c r="AA2202" s="147"/>
      <c r="AB2202" s="147"/>
      <c r="AC2202" s="147"/>
      <c r="AD2202" s="147"/>
      <c r="AE2202" s="147"/>
      <c r="AF2202" s="147"/>
      <c r="AG2202" s="147" t="s">
        <v>1205</v>
      </c>
      <c r="AH2202" s="147"/>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2" x14ac:dyDescent="0.2">
      <c r="A2203" s="154"/>
      <c r="B2203" s="155"/>
      <c r="C2203" s="261" t="s">
        <v>1498</v>
      </c>
      <c r="D2203" s="262"/>
      <c r="E2203" s="262"/>
      <c r="F2203" s="262"/>
      <c r="G2203" s="262"/>
      <c r="H2203" s="158"/>
      <c r="I2203" s="158"/>
      <c r="J2203" s="158"/>
      <c r="K2203" s="158"/>
      <c r="L2203" s="158"/>
      <c r="M2203" s="158"/>
      <c r="N2203" s="157"/>
      <c r="O2203" s="157"/>
      <c r="P2203" s="157"/>
      <c r="Q2203" s="157"/>
      <c r="R2203" s="158"/>
      <c r="S2203" s="158"/>
      <c r="T2203" s="158"/>
      <c r="U2203" s="158"/>
      <c r="V2203" s="158"/>
      <c r="W2203" s="158"/>
      <c r="X2203" s="158"/>
      <c r="Y2203" s="158"/>
      <c r="Z2203" s="147"/>
      <c r="AA2203" s="147"/>
      <c r="AB2203" s="147"/>
      <c r="AC2203" s="147"/>
      <c r="AD2203" s="147"/>
      <c r="AE2203" s="147"/>
      <c r="AF2203" s="147"/>
      <c r="AG2203" s="147" t="s">
        <v>618</v>
      </c>
      <c r="AH2203" s="147"/>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2" x14ac:dyDescent="0.2">
      <c r="A2204" s="154"/>
      <c r="B2204" s="155"/>
      <c r="C2204" s="189" t="s">
        <v>2823</v>
      </c>
      <c r="D2204" s="160"/>
      <c r="E2204" s="161"/>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7"/>
      <c r="AA2204" s="147"/>
      <c r="AB2204" s="147"/>
      <c r="AC2204" s="147"/>
      <c r="AD2204" s="147"/>
      <c r="AE2204" s="147"/>
      <c r="AF2204" s="147"/>
      <c r="AG2204" s="147" t="s">
        <v>288</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3" x14ac:dyDescent="0.2">
      <c r="A2205" s="154"/>
      <c r="B2205" s="155"/>
      <c r="C2205" s="189" t="s">
        <v>2824</v>
      </c>
      <c r="D2205" s="160"/>
      <c r="E2205" s="161">
        <v>3.2374999999999998</v>
      </c>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7"/>
      <c r="AA2205" s="147"/>
      <c r="AB2205" s="147"/>
      <c r="AC2205" s="147"/>
      <c r="AD2205" s="147"/>
      <c r="AE2205" s="147"/>
      <c r="AF2205" s="147"/>
      <c r="AG2205" s="147" t="s">
        <v>288</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outlineLevel="3" x14ac:dyDescent="0.2">
      <c r="A2206" s="154"/>
      <c r="B2206" s="155"/>
      <c r="C2206" s="189" t="s">
        <v>2825</v>
      </c>
      <c r="D2206" s="160"/>
      <c r="E2206" s="161">
        <v>3.2374999999999998</v>
      </c>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7"/>
      <c r="AA2206" s="147"/>
      <c r="AB2206" s="147"/>
      <c r="AC2206" s="147"/>
      <c r="AD2206" s="147"/>
      <c r="AE2206" s="147"/>
      <c r="AF2206" s="147"/>
      <c r="AG2206" s="147" t="s">
        <v>288</v>
      </c>
      <c r="AH2206" s="147">
        <v>0</v>
      </c>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outlineLevel="3" x14ac:dyDescent="0.2">
      <c r="A2207" s="154"/>
      <c r="B2207" s="155"/>
      <c r="C2207" s="189" t="s">
        <v>2826</v>
      </c>
      <c r="D2207" s="160"/>
      <c r="E2207" s="161">
        <v>3.2374999999999998</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7"/>
      <c r="AA2207" s="147"/>
      <c r="AB2207" s="147"/>
      <c r="AC2207" s="147"/>
      <c r="AD2207" s="147"/>
      <c r="AE2207" s="147"/>
      <c r="AF2207" s="147"/>
      <c r="AG2207" s="147" t="s">
        <v>288</v>
      </c>
      <c r="AH2207" s="147">
        <v>0</v>
      </c>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3" x14ac:dyDescent="0.2">
      <c r="A2208" s="154"/>
      <c r="B2208" s="155"/>
      <c r="C2208" s="189" t="s">
        <v>2827</v>
      </c>
      <c r="D2208" s="160"/>
      <c r="E2208" s="161">
        <v>3.2374999999999998</v>
      </c>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7"/>
      <c r="AA2208" s="147"/>
      <c r="AB2208" s="147"/>
      <c r="AC2208" s="147"/>
      <c r="AD2208" s="147"/>
      <c r="AE2208" s="147"/>
      <c r="AF2208" s="147"/>
      <c r="AG2208" s="147" t="s">
        <v>288</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3" x14ac:dyDescent="0.2">
      <c r="A2209" s="154"/>
      <c r="B2209" s="155"/>
      <c r="C2209" s="189" t="s">
        <v>2828</v>
      </c>
      <c r="D2209" s="160"/>
      <c r="E2209" s="161">
        <v>3.2374999999999998</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7"/>
      <c r="AA2209" s="147"/>
      <c r="AB2209" s="147"/>
      <c r="AC2209" s="147"/>
      <c r="AD2209" s="147"/>
      <c r="AE2209" s="147"/>
      <c r="AF2209" s="147"/>
      <c r="AG2209" s="147" t="s">
        <v>288</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3" x14ac:dyDescent="0.2">
      <c r="A2210" s="154"/>
      <c r="B2210" s="155"/>
      <c r="C2210" s="189" t="s">
        <v>2829</v>
      </c>
      <c r="D2210" s="160"/>
      <c r="E2210" s="161">
        <v>3.2374999999999998</v>
      </c>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7"/>
      <c r="AA2210" s="147"/>
      <c r="AB2210" s="147"/>
      <c r="AC2210" s="147"/>
      <c r="AD2210" s="147"/>
      <c r="AE2210" s="147"/>
      <c r="AF2210" s="147"/>
      <c r="AG2210" s="147" t="s">
        <v>288</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3" x14ac:dyDescent="0.2">
      <c r="A2211" s="154"/>
      <c r="B2211" s="155"/>
      <c r="C2211" s="189" t="s">
        <v>2830</v>
      </c>
      <c r="D2211" s="160"/>
      <c r="E2211" s="161">
        <v>1.9936</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7"/>
      <c r="AA2211" s="147"/>
      <c r="AB2211" s="147"/>
      <c r="AC2211" s="147"/>
      <c r="AD2211" s="147"/>
      <c r="AE2211" s="147"/>
      <c r="AF2211" s="147"/>
      <c r="AG2211" s="147" t="s">
        <v>288</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outlineLevel="3" x14ac:dyDescent="0.2">
      <c r="A2212" s="154"/>
      <c r="B2212" s="155"/>
      <c r="C2212" s="189" t="s">
        <v>2831</v>
      </c>
      <c r="D2212" s="160"/>
      <c r="E2212" s="161">
        <v>1.9936</v>
      </c>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7"/>
      <c r="AA2212" s="147"/>
      <c r="AB2212" s="147"/>
      <c r="AC2212" s="147"/>
      <c r="AD2212" s="147"/>
      <c r="AE2212" s="147"/>
      <c r="AF2212" s="147"/>
      <c r="AG2212" s="147" t="s">
        <v>288</v>
      </c>
      <c r="AH2212" s="147">
        <v>0</v>
      </c>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3" x14ac:dyDescent="0.2">
      <c r="A2213" s="154"/>
      <c r="B2213" s="155"/>
      <c r="C2213" s="189" t="s">
        <v>2832</v>
      </c>
      <c r="D2213" s="160"/>
      <c r="E2213" s="161">
        <v>1.9936</v>
      </c>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7"/>
      <c r="AA2213" s="147"/>
      <c r="AB2213" s="147"/>
      <c r="AC2213" s="147"/>
      <c r="AD2213" s="147"/>
      <c r="AE2213" s="147"/>
      <c r="AF2213" s="147"/>
      <c r="AG2213" s="147" t="s">
        <v>288</v>
      </c>
      <c r="AH2213" s="147">
        <v>0</v>
      </c>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3" x14ac:dyDescent="0.2">
      <c r="A2214" s="154"/>
      <c r="B2214" s="155"/>
      <c r="C2214" s="189" t="s">
        <v>2833</v>
      </c>
      <c r="D2214" s="160"/>
      <c r="E2214" s="161">
        <v>1.9116</v>
      </c>
      <c r="F2214" s="158"/>
      <c r="G2214" s="158"/>
      <c r="H2214" s="158"/>
      <c r="I2214" s="158"/>
      <c r="J2214" s="158"/>
      <c r="K2214" s="158"/>
      <c r="L2214" s="158"/>
      <c r="M2214" s="158"/>
      <c r="N2214" s="157"/>
      <c r="O2214" s="157"/>
      <c r="P2214" s="157"/>
      <c r="Q2214" s="157"/>
      <c r="R2214" s="158"/>
      <c r="S2214" s="158"/>
      <c r="T2214" s="158"/>
      <c r="U2214" s="158"/>
      <c r="V2214" s="158"/>
      <c r="W2214" s="158"/>
      <c r="X2214" s="158"/>
      <c r="Y2214" s="158"/>
      <c r="Z2214" s="147"/>
      <c r="AA2214" s="147"/>
      <c r="AB2214" s="147"/>
      <c r="AC2214" s="147"/>
      <c r="AD2214" s="147"/>
      <c r="AE2214" s="147"/>
      <c r="AF2214" s="147"/>
      <c r="AG2214" s="147" t="s">
        <v>288</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outlineLevel="3" x14ac:dyDescent="0.2">
      <c r="A2215" s="154"/>
      <c r="B2215" s="155"/>
      <c r="C2215" s="189" t="s">
        <v>2834</v>
      </c>
      <c r="D2215" s="160"/>
      <c r="E2215" s="161">
        <v>2.6724000000000001</v>
      </c>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7"/>
      <c r="AA2215" s="147"/>
      <c r="AB2215" s="147"/>
      <c r="AC2215" s="147"/>
      <c r="AD2215" s="147"/>
      <c r="AE2215" s="147"/>
      <c r="AF2215" s="147"/>
      <c r="AG2215" s="147" t="s">
        <v>288</v>
      </c>
      <c r="AH2215" s="147">
        <v>0</v>
      </c>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3" x14ac:dyDescent="0.2">
      <c r="A2216" s="154"/>
      <c r="B2216" s="155"/>
      <c r="C2216" s="189" t="s">
        <v>2835</v>
      </c>
      <c r="D2216" s="160"/>
      <c r="E2216" s="161">
        <v>0.57199999999999995</v>
      </c>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7"/>
      <c r="AA2216" s="147"/>
      <c r="AB2216" s="147"/>
      <c r="AC2216" s="147"/>
      <c r="AD2216" s="147"/>
      <c r="AE2216" s="147"/>
      <c r="AF2216" s="147"/>
      <c r="AG2216" s="147" t="s">
        <v>288</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3" x14ac:dyDescent="0.2">
      <c r="A2217" s="154"/>
      <c r="B2217" s="155"/>
      <c r="C2217" s="189" t="s">
        <v>2836</v>
      </c>
      <c r="D2217" s="160"/>
      <c r="E2217" s="161">
        <v>3.4180999999999999</v>
      </c>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7"/>
      <c r="AA2217" s="147"/>
      <c r="AB2217" s="147"/>
      <c r="AC2217" s="147"/>
      <c r="AD2217" s="147"/>
      <c r="AE2217" s="147"/>
      <c r="AF2217" s="147"/>
      <c r="AG2217" s="147" t="s">
        <v>288</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3" x14ac:dyDescent="0.2">
      <c r="A2218" s="154"/>
      <c r="B2218" s="155"/>
      <c r="C2218" s="189" t="s">
        <v>2837</v>
      </c>
      <c r="D2218" s="160"/>
      <c r="E2218" s="161">
        <v>2.6724000000000001</v>
      </c>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7"/>
      <c r="AA2218" s="147"/>
      <c r="AB2218" s="147"/>
      <c r="AC2218" s="147"/>
      <c r="AD2218" s="147"/>
      <c r="AE2218" s="147"/>
      <c r="AF2218" s="147"/>
      <c r="AG2218" s="147" t="s">
        <v>288</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3" x14ac:dyDescent="0.2">
      <c r="A2219" s="154"/>
      <c r="B2219" s="155"/>
      <c r="C2219" s="189" t="s">
        <v>2838</v>
      </c>
      <c r="D2219" s="160"/>
      <c r="E2219" s="161">
        <v>2.0531999999999999</v>
      </c>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7"/>
      <c r="AA2219" s="147"/>
      <c r="AB2219" s="147"/>
      <c r="AC2219" s="147"/>
      <c r="AD2219" s="147"/>
      <c r="AE2219" s="147"/>
      <c r="AF2219" s="147"/>
      <c r="AG2219" s="147" t="s">
        <v>288</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outlineLevel="3" x14ac:dyDescent="0.2">
      <c r="A2220" s="154"/>
      <c r="B2220" s="155"/>
      <c r="C2220" s="189" t="s">
        <v>2839</v>
      </c>
      <c r="D2220" s="160"/>
      <c r="E2220" s="161">
        <v>1.9398</v>
      </c>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7"/>
      <c r="AA2220" s="147"/>
      <c r="AB2220" s="147"/>
      <c r="AC2220" s="147"/>
      <c r="AD2220" s="147"/>
      <c r="AE2220" s="147"/>
      <c r="AF2220" s="147"/>
      <c r="AG2220" s="147" t="s">
        <v>288</v>
      </c>
      <c r="AH2220" s="147">
        <v>0</v>
      </c>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3" x14ac:dyDescent="0.2">
      <c r="A2221" s="154"/>
      <c r="B2221" s="155"/>
      <c r="C2221" s="189" t="s">
        <v>2840</v>
      </c>
      <c r="D2221" s="160"/>
      <c r="E2221" s="161">
        <v>1.9398</v>
      </c>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7"/>
      <c r="AA2221" s="147"/>
      <c r="AB2221" s="147"/>
      <c r="AC2221" s="147"/>
      <c r="AD2221" s="147"/>
      <c r="AE2221" s="147"/>
      <c r="AF2221" s="147"/>
      <c r="AG2221" s="147" t="s">
        <v>288</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3" x14ac:dyDescent="0.2">
      <c r="A2222" s="154"/>
      <c r="B2222" s="155"/>
      <c r="C2222" s="189" t="s">
        <v>2841</v>
      </c>
      <c r="D2222" s="160"/>
      <c r="E2222" s="161">
        <v>1.9398</v>
      </c>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7"/>
      <c r="AA2222" s="147"/>
      <c r="AB2222" s="147"/>
      <c r="AC2222" s="147"/>
      <c r="AD2222" s="147"/>
      <c r="AE2222" s="147"/>
      <c r="AF2222" s="147"/>
      <c r="AG2222" s="147" t="s">
        <v>288</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3" x14ac:dyDescent="0.2">
      <c r="A2223" s="154"/>
      <c r="B2223" s="155"/>
      <c r="C2223" s="189" t="s">
        <v>2842</v>
      </c>
      <c r="D2223" s="160"/>
      <c r="E2223" s="161">
        <v>1.9398</v>
      </c>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7"/>
      <c r="AA2223" s="147"/>
      <c r="AB2223" s="147"/>
      <c r="AC2223" s="147"/>
      <c r="AD2223" s="147"/>
      <c r="AE2223" s="147"/>
      <c r="AF2223" s="147"/>
      <c r="AG2223" s="147" t="s">
        <v>288</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outlineLevel="3" x14ac:dyDescent="0.2">
      <c r="A2224" s="154"/>
      <c r="B2224" s="155"/>
      <c r="C2224" s="189" t="s">
        <v>2843</v>
      </c>
      <c r="D2224" s="160"/>
      <c r="E2224" s="161">
        <v>1.9398</v>
      </c>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7"/>
      <c r="AA2224" s="147"/>
      <c r="AB2224" s="147"/>
      <c r="AC2224" s="147"/>
      <c r="AD2224" s="147"/>
      <c r="AE2224" s="147"/>
      <c r="AF2224" s="147"/>
      <c r="AG2224" s="147" t="s">
        <v>288</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outlineLevel="3" x14ac:dyDescent="0.2">
      <c r="A2225" s="154"/>
      <c r="B2225" s="155"/>
      <c r="C2225" s="189" t="s">
        <v>2844</v>
      </c>
      <c r="D2225" s="160"/>
      <c r="E2225" s="161">
        <v>1.9398</v>
      </c>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7"/>
      <c r="AA2225" s="147"/>
      <c r="AB2225" s="147"/>
      <c r="AC2225" s="147"/>
      <c r="AD2225" s="147"/>
      <c r="AE2225" s="147"/>
      <c r="AF2225" s="147"/>
      <c r="AG2225" s="147" t="s">
        <v>288</v>
      </c>
      <c r="AH2225" s="147">
        <v>0</v>
      </c>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outlineLevel="3" x14ac:dyDescent="0.2">
      <c r="A2226" s="154"/>
      <c r="B2226" s="155"/>
      <c r="C2226" s="189" t="s">
        <v>2845</v>
      </c>
      <c r="D2226" s="160"/>
      <c r="E2226" s="161">
        <v>1.9292</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7"/>
      <c r="AA2226" s="147"/>
      <c r="AB2226" s="147"/>
      <c r="AC2226" s="147"/>
      <c r="AD2226" s="147"/>
      <c r="AE2226" s="147"/>
      <c r="AF2226" s="147"/>
      <c r="AG2226" s="147" t="s">
        <v>288</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3" x14ac:dyDescent="0.2">
      <c r="A2227" s="154"/>
      <c r="B2227" s="155"/>
      <c r="C2227" s="189" t="s">
        <v>2846</v>
      </c>
      <c r="D2227" s="160"/>
      <c r="E2227" s="161">
        <v>1.9292</v>
      </c>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7"/>
      <c r="AA2227" s="147"/>
      <c r="AB2227" s="147"/>
      <c r="AC2227" s="147"/>
      <c r="AD2227" s="147"/>
      <c r="AE2227" s="147"/>
      <c r="AF2227" s="147"/>
      <c r="AG2227" s="147" t="s">
        <v>288</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3" x14ac:dyDescent="0.2">
      <c r="A2228" s="154"/>
      <c r="B2228" s="155"/>
      <c r="C2228" s="189" t="s">
        <v>2847</v>
      </c>
      <c r="D2228" s="160"/>
      <c r="E2228" s="161">
        <v>0.44550000000000001</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7"/>
      <c r="AA2228" s="147"/>
      <c r="AB2228" s="147"/>
      <c r="AC2228" s="147"/>
      <c r="AD2228" s="147"/>
      <c r="AE2228" s="147"/>
      <c r="AF2228" s="147"/>
      <c r="AG2228" s="147" t="s">
        <v>288</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3" x14ac:dyDescent="0.2">
      <c r="A2229" s="154"/>
      <c r="B2229" s="155"/>
      <c r="C2229" s="189" t="s">
        <v>2848</v>
      </c>
      <c r="D2229" s="160"/>
      <c r="E2229" s="161">
        <v>1.8972</v>
      </c>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7"/>
      <c r="AA2229" s="147"/>
      <c r="AB2229" s="147"/>
      <c r="AC2229" s="147"/>
      <c r="AD2229" s="147"/>
      <c r="AE2229" s="147"/>
      <c r="AF2229" s="147"/>
      <c r="AG2229" s="147" t="s">
        <v>288</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outlineLevel="3" x14ac:dyDescent="0.2">
      <c r="A2230" s="154"/>
      <c r="B2230" s="155"/>
      <c r="C2230" s="189" t="s">
        <v>2849</v>
      </c>
      <c r="D2230" s="160"/>
      <c r="E2230" s="161">
        <v>0.59399999999999997</v>
      </c>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7"/>
      <c r="AA2230" s="147"/>
      <c r="AB2230" s="147"/>
      <c r="AC2230" s="147"/>
      <c r="AD2230" s="147"/>
      <c r="AE2230" s="147"/>
      <c r="AF2230" s="147"/>
      <c r="AG2230" s="147" t="s">
        <v>288</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3" x14ac:dyDescent="0.2">
      <c r="A2231" s="154"/>
      <c r="B2231" s="155"/>
      <c r="C2231" s="189" t="s">
        <v>2850</v>
      </c>
      <c r="D2231" s="160"/>
      <c r="E2231" s="161">
        <v>2.1389999999999998</v>
      </c>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7"/>
      <c r="AA2231" s="147"/>
      <c r="AB2231" s="147"/>
      <c r="AC2231" s="147"/>
      <c r="AD2231" s="147"/>
      <c r="AE2231" s="147"/>
      <c r="AF2231" s="147"/>
      <c r="AG2231" s="147" t="s">
        <v>288</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outlineLevel="3" x14ac:dyDescent="0.2">
      <c r="A2232" s="154"/>
      <c r="B2232" s="155"/>
      <c r="C2232" s="189" t="s">
        <v>2851</v>
      </c>
      <c r="D2232" s="160"/>
      <c r="E2232" s="161">
        <v>2.0459999999999998</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7"/>
      <c r="AA2232" s="147"/>
      <c r="AB2232" s="147"/>
      <c r="AC2232" s="147"/>
      <c r="AD2232" s="147"/>
      <c r="AE2232" s="147"/>
      <c r="AF2232" s="147"/>
      <c r="AG2232" s="147" t="s">
        <v>288</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outlineLevel="3" x14ac:dyDescent="0.2">
      <c r="A2233" s="154"/>
      <c r="B2233" s="155"/>
      <c r="C2233" s="189" t="s">
        <v>2852</v>
      </c>
      <c r="D2233" s="160"/>
      <c r="E2233" s="161">
        <v>1.8972</v>
      </c>
      <c r="F2233" s="158"/>
      <c r="G2233" s="158"/>
      <c r="H2233" s="158"/>
      <c r="I2233" s="158"/>
      <c r="J2233" s="158"/>
      <c r="K2233" s="158"/>
      <c r="L2233" s="158"/>
      <c r="M2233" s="158"/>
      <c r="N2233" s="157"/>
      <c r="O2233" s="157"/>
      <c r="P2233" s="157"/>
      <c r="Q2233" s="157"/>
      <c r="R2233" s="158"/>
      <c r="S2233" s="158"/>
      <c r="T2233" s="158"/>
      <c r="U2233" s="158"/>
      <c r="V2233" s="158"/>
      <c r="W2233" s="158"/>
      <c r="X2233" s="158"/>
      <c r="Y2233" s="158"/>
      <c r="Z2233" s="147"/>
      <c r="AA2233" s="147"/>
      <c r="AB2233" s="147"/>
      <c r="AC2233" s="147"/>
      <c r="AD2233" s="147"/>
      <c r="AE2233" s="147"/>
      <c r="AF2233" s="147"/>
      <c r="AG2233" s="147" t="s">
        <v>288</v>
      </c>
      <c r="AH2233" s="147">
        <v>0</v>
      </c>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outlineLevel="3" x14ac:dyDescent="0.2">
      <c r="A2234" s="154"/>
      <c r="B2234" s="155"/>
      <c r="C2234" s="189" t="s">
        <v>2853</v>
      </c>
      <c r="D2234" s="160"/>
      <c r="E2234" s="161">
        <v>1.8786</v>
      </c>
      <c r="F2234" s="158"/>
      <c r="G2234" s="158"/>
      <c r="H2234" s="158"/>
      <c r="I2234" s="158"/>
      <c r="J2234" s="158"/>
      <c r="K2234" s="158"/>
      <c r="L2234" s="158"/>
      <c r="M2234" s="158"/>
      <c r="N2234" s="157"/>
      <c r="O2234" s="157"/>
      <c r="P2234" s="157"/>
      <c r="Q2234" s="157"/>
      <c r="R2234" s="158"/>
      <c r="S2234" s="158"/>
      <c r="T2234" s="158"/>
      <c r="U2234" s="158"/>
      <c r="V2234" s="158"/>
      <c r="W2234" s="158"/>
      <c r="X2234" s="158"/>
      <c r="Y2234" s="158"/>
      <c r="Z2234" s="147"/>
      <c r="AA2234" s="147"/>
      <c r="AB2234" s="147"/>
      <c r="AC2234" s="147"/>
      <c r="AD2234" s="147"/>
      <c r="AE2234" s="147"/>
      <c r="AF2234" s="147"/>
      <c r="AG2234" s="147" t="s">
        <v>288</v>
      </c>
      <c r="AH2234" s="147">
        <v>0</v>
      </c>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ht="22.5" outlineLevel="1" x14ac:dyDescent="0.2">
      <c r="A2235" s="172">
        <v>331</v>
      </c>
      <c r="B2235" s="173" t="s">
        <v>2854</v>
      </c>
      <c r="C2235" s="188" t="s">
        <v>2855</v>
      </c>
      <c r="D2235" s="174" t="s">
        <v>418</v>
      </c>
      <c r="E2235" s="175">
        <v>5</v>
      </c>
      <c r="F2235" s="176"/>
      <c r="G2235" s="177">
        <f>ROUND(E2235*F2235,2)</f>
        <v>0</v>
      </c>
      <c r="H2235" s="176"/>
      <c r="I2235" s="177">
        <f>ROUND(E2235*H2235,2)</f>
        <v>0</v>
      </c>
      <c r="J2235" s="176"/>
      <c r="K2235" s="177">
        <f>ROUND(E2235*J2235,2)</f>
        <v>0</v>
      </c>
      <c r="L2235" s="177">
        <v>21</v>
      </c>
      <c r="M2235" s="177">
        <f>G2235*(1+L2235/100)</f>
        <v>0</v>
      </c>
      <c r="N2235" s="175">
        <v>3.5000000000000001E-3</v>
      </c>
      <c r="O2235" s="175">
        <f>ROUND(E2235*N2235,2)</f>
        <v>0.02</v>
      </c>
      <c r="P2235" s="175">
        <v>0</v>
      </c>
      <c r="Q2235" s="175">
        <f>ROUND(E2235*P2235,2)</f>
        <v>0</v>
      </c>
      <c r="R2235" s="177" t="s">
        <v>1203</v>
      </c>
      <c r="S2235" s="177" t="s">
        <v>281</v>
      </c>
      <c r="T2235" s="178" t="s">
        <v>281</v>
      </c>
      <c r="U2235" s="158">
        <v>0</v>
      </c>
      <c r="V2235" s="158">
        <f>ROUND(E2235*U2235,2)</f>
        <v>0</v>
      </c>
      <c r="W2235" s="158"/>
      <c r="X2235" s="158" t="s">
        <v>1204</v>
      </c>
      <c r="Y2235" s="158" t="s">
        <v>283</v>
      </c>
      <c r="Z2235" s="147"/>
      <c r="AA2235" s="147"/>
      <c r="AB2235" s="147"/>
      <c r="AC2235" s="147"/>
      <c r="AD2235" s="147"/>
      <c r="AE2235" s="147"/>
      <c r="AF2235" s="147"/>
      <c r="AG2235" s="147" t="s">
        <v>1205</v>
      </c>
      <c r="AH2235" s="147"/>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2" x14ac:dyDescent="0.2">
      <c r="A2236" s="154"/>
      <c r="B2236" s="155"/>
      <c r="C2236" s="261" t="s">
        <v>2856</v>
      </c>
      <c r="D2236" s="262"/>
      <c r="E2236" s="262"/>
      <c r="F2236" s="262"/>
      <c r="G2236" s="262"/>
      <c r="H2236" s="158"/>
      <c r="I2236" s="158"/>
      <c r="J2236" s="158"/>
      <c r="K2236" s="158"/>
      <c r="L2236" s="158"/>
      <c r="M2236" s="158"/>
      <c r="N2236" s="157"/>
      <c r="O2236" s="157"/>
      <c r="P2236" s="157"/>
      <c r="Q2236" s="157"/>
      <c r="R2236" s="158"/>
      <c r="S2236" s="158"/>
      <c r="T2236" s="158"/>
      <c r="U2236" s="158"/>
      <c r="V2236" s="158"/>
      <c r="W2236" s="158"/>
      <c r="X2236" s="158"/>
      <c r="Y2236" s="158"/>
      <c r="Z2236" s="147"/>
      <c r="AA2236" s="147"/>
      <c r="AB2236" s="147"/>
      <c r="AC2236" s="147"/>
      <c r="AD2236" s="147"/>
      <c r="AE2236" s="147"/>
      <c r="AF2236" s="147"/>
      <c r="AG2236" s="147" t="s">
        <v>618</v>
      </c>
      <c r="AH2236" s="147"/>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outlineLevel="2" x14ac:dyDescent="0.2">
      <c r="A2237" s="154"/>
      <c r="B2237" s="155"/>
      <c r="C2237" s="189" t="s">
        <v>2857</v>
      </c>
      <c r="D2237" s="160"/>
      <c r="E2237" s="161"/>
      <c r="F2237" s="158"/>
      <c r="G2237" s="158"/>
      <c r="H2237" s="158"/>
      <c r="I2237" s="158"/>
      <c r="J2237" s="158"/>
      <c r="K2237" s="158"/>
      <c r="L2237" s="158"/>
      <c r="M2237" s="158"/>
      <c r="N2237" s="157"/>
      <c r="O2237" s="157"/>
      <c r="P2237" s="157"/>
      <c r="Q2237" s="157"/>
      <c r="R2237" s="158"/>
      <c r="S2237" s="158"/>
      <c r="T2237" s="158"/>
      <c r="U2237" s="158"/>
      <c r="V2237" s="158"/>
      <c r="W2237" s="158"/>
      <c r="X2237" s="158"/>
      <c r="Y2237" s="158"/>
      <c r="Z2237" s="147"/>
      <c r="AA2237" s="147"/>
      <c r="AB2237" s="147"/>
      <c r="AC2237" s="147"/>
      <c r="AD2237" s="147"/>
      <c r="AE2237" s="147"/>
      <c r="AF2237" s="147"/>
      <c r="AG2237" s="147" t="s">
        <v>288</v>
      </c>
      <c r="AH2237" s="147">
        <v>0</v>
      </c>
      <c r="AI2237" s="147"/>
      <c r="AJ2237" s="147"/>
      <c r="AK2237" s="147"/>
      <c r="AL2237" s="147"/>
      <c r="AM2237" s="147"/>
      <c r="AN2237" s="147"/>
      <c r="AO2237" s="147"/>
      <c r="AP2237" s="147"/>
      <c r="AQ2237" s="147"/>
      <c r="AR2237" s="147"/>
      <c r="AS2237" s="147"/>
      <c r="AT2237" s="147"/>
      <c r="AU2237" s="147"/>
      <c r="AV2237" s="147"/>
      <c r="AW2237" s="147"/>
      <c r="AX2237" s="147"/>
      <c r="AY2237" s="147"/>
      <c r="AZ2237" s="147"/>
      <c r="BA2237" s="147"/>
      <c r="BB2237" s="147"/>
      <c r="BC2237" s="147"/>
      <c r="BD2237" s="147"/>
      <c r="BE2237" s="147"/>
      <c r="BF2237" s="147"/>
      <c r="BG2237" s="147"/>
      <c r="BH2237" s="147"/>
    </row>
    <row r="2238" spans="1:60" outlineLevel="3" x14ac:dyDescent="0.2">
      <c r="A2238" s="154"/>
      <c r="B2238" s="155"/>
      <c r="C2238" s="189" t="s">
        <v>2809</v>
      </c>
      <c r="D2238" s="160"/>
      <c r="E2238" s="161">
        <v>5</v>
      </c>
      <c r="F2238" s="158"/>
      <c r="G2238" s="158"/>
      <c r="H2238" s="158"/>
      <c r="I2238" s="158"/>
      <c r="J2238" s="158"/>
      <c r="K2238" s="158"/>
      <c r="L2238" s="158"/>
      <c r="M2238" s="158"/>
      <c r="N2238" s="157"/>
      <c r="O2238" s="157"/>
      <c r="P2238" s="157"/>
      <c r="Q2238" s="157"/>
      <c r="R2238" s="158"/>
      <c r="S2238" s="158"/>
      <c r="T2238" s="158"/>
      <c r="U2238" s="158"/>
      <c r="V2238" s="158"/>
      <c r="W2238" s="158"/>
      <c r="X2238" s="158"/>
      <c r="Y2238" s="158"/>
      <c r="Z2238" s="147"/>
      <c r="AA2238" s="147"/>
      <c r="AB2238" s="147"/>
      <c r="AC2238" s="147"/>
      <c r="AD2238" s="147"/>
      <c r="AE2238" s="147"/>
      <c r="AF2238" s="147"/>
      <c r="AG2238" s="147" t="s">
        <v>288</v>
      </c>
      <c r="AH2238" s="147">
        <v>5</v>
      </c>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ht="45" outlineLevel="1" x14ac:dyDescent="0.2">
      <c r="A2239" s="172">
        <v>332</v>
      </c>
      <c r="B2239" s="173" t="s">
        <v>2858</v>
      </c>
      <c r="C2239" s="188" t="s">
        <v>2859</v>
      </c>
      <c r="D2239" s="174" t="s">
        <v>418</v>
      </c>
      <c r="E2239" s="175">
        <v>4</v>
      </c>
      <c r="F2239" s="176"/>
      <c r="G2239" s="177">
        <f>ROUND(E2239*F2239,2)</f>
        <v>0</v>
      </c>
      <c r="H2239" s="176"/>
      <c r="I2239" s="177">
        <f>ROUND(E2239*H2239,2)</f>
        <v>0</v>
      </c>
      <c r="J2239" s="176"/>
      <c r="K2239" s="177">
        <f>ROUND(E2239*J2239,2)</f>
        <v>0</v>
      </c>
      <c r="L2239" s="177">
        <v>21</v>
      </c>
      <c r="M2239" s="177">
        <f>G2239*(1+L2239/100)</f>
        <v>0</v>
      </c>
      <c r="N2239" s="175">
        <v>1.7000000000000001E-2</v>
      </c>
      <c r="O2239" s="175">
        <f>ROUND(E2239*N2239,2)</f>
        <v>7.0000000000000007E-2</v>
      </c>
      <c r="P2239" s="175">
        <v>0</v>
      </c>
      <c r="Q2239" s="175">
        <f>ROUND(E2239*P2239,2)</f>
        <v>0</v>
      </c>
      <c r="R2239" s="177" t="s">
        <v>1203</v>
      </c>
      <c r="S2239" s="177" t="s">
        <v>281</v>
      </c>
      <c r="T2239" s="178" t="s">
        <v>281</v>
      </c>
      <c r="U2239" s="158">
        <v>0</v>
      </c>
      <c r="V2239" s="158">
        <f>ROUND(E2239*U2239,2)</f>
        <v>0</v>
      </c>
      <c r="W2239" s="158"/>
      <c r="X2239" s="158" t="s">
        <v>1204</v>
      </c>
      <c r="Y2239" s="158" t="s">
        <v>283</v>
      </c>
      <c r="Z2239" s="147"/>
      <c r="AA2239" s="147"/>
      <c r="AB2239" s="147"/>
      <c r="AC2239" s="147"/>
      <c r="AD2239" s="147"/>
      <c r="AE2239" s="147"/>
      <c r="AF2239" s="147"/>
      <c r="AG2239" s="147" t="s">
        <v>1205</v>
      </c>
      <c r="AH2239" s="147"/>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2" x14ac:dyDescent="0.2">
      <c r="A2240" s="154"/>
      <c r="B2240" s="155"/>
      <c r="C2240" s="261" t="s">
        <v>1816</v>
      </c>
      <c r="D2240" s="262"/>
      <c r="E2240" s="262"/>
      <c r="F2240" s="262"/>
      <c r="G2240" s="262"/>
      <c r="H2240" s="158"/>
      <c r="I2240" s="158"/>
      <c r="J2240" s="158"/>
      <c r="K2240" s="158"/>
      <c r="L2240" s="158"/>
      <c r="M2240" s="158"/>
      <c r="N2240" s="157"/>
      <c r="O2240" s="157"/>
      <c r="P2240" s="157"/>
      <c r="Q2240" s="157"/>
      <c r="R2240" s="158"/>
      <c r="S2240" s="158"/>
      <c r="T2240" s="158"/>
      <c r="U2240" s="158"/>
      <c r="V2240" s="158"/>
      <c r="W2240" s="158"/>
      <c r="X2240" s="158"/>
      <c r="Y2240" s="158"/>
      <c r="Z2240" s="147"/>
      <c r="AA2240" s="147"/>
      <c r="AB2240" s="147"/>
      <c r="AC2240" s="147"/>
      <c r="AD2240" s="147"/>
      <c r="AE2240" s="147"/>
      <c r="AF2240" s="147"/>
      <c r="AG2240" s="147" t="s">
        <v>618</v>
      </c>
      <c r="AH2240" s="147"/>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2" x14ac:dyDescent="0.2">
      <c r="A2241" s="154"/>
      <c r="B2241" s="155"/>
      <c r="C2241" s="189" t="s">
        <v>2775</v>
      </c>
      <c r="D2241" s="160"/>
      <c r="E2241" s="161"/>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7"/>
      <c r="AA2241" s="147"/>
      <c r="AB2241" s="147"/>
      <c r="AC2241" s="147"/>
      <c r="AD2241" s="147"/>
      <c r="AE2241" s="147"/>
      <c r="AF2241" s="147"/>
      <c r="AG2241" s="147" t="s">
        <v>288</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3" x14ac:dyDescent="0.2">
      <c r="A2242" s="154"/>
      <c r="B2242" s="155"/>
      <c r="C2242" s="189" t="s">
        <v>2681</v>
      </c>
      <c r="D2242" s="160"/>
      <c r="E2242" s="161">
        <v>1</v>
      </c>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7"/>
      <c r="AA2242" s="147"/>
      <c r="AB2242" s="147"/>
      <c r="AC2242" s="147"/>
      <c r="AD2242" s="147"/>
      <c r="AE2242" s="147"/>
      <c r="AF2242" s="147"/>
      <c r="AG2242" s="147" t="s">
        <v>288</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3" x14ac:dyDescent="0.2">
      <c r="A2243" s="154"/>
      <c r="B2243" s="155"/>
      <c r="C2243" s="189" t="s">
        <v>2781</v>
      </c>
      <c r="D2243" s="160"/>
      <c r="E2243" s="161">
        <v>1</v>
      </c>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7"/>
      <c r="AA2243" s="147"/>
      <c r="AB2243" s="147"/>
      <c r="AC2243" s="147"/>
      <c r="AD2243" s="147"/>
      <c r="AE2243" s="147"/>
      <c r="AF2243" s="147"/>
      <c r="AG2243" s="147" t="s">
        <v>288</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3" x14ac:dyDescent="0.2">
      <c r="A2244" s="154"/>
      <c r="B2244" s="155"/>
      <c r="C2244" s="189" t="s">
        <v>1969</v>
      </c>
      <c r="D2244" s="160"/>
      <c r="E2244" s="161">
        <v>1</v>
      </c>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7"/>
      <c r="AA2244" s="147"/>
      <c r="AB2244" s="147"/>
      <c r="AC2244" s="147"/>
      <c r="AD2244" s="147"/>
      <c r="AE2244" s="147"/>
      <c r="AF2244" s="147"/>
      <c r="AG2244" s="147" t="s">
        <v>288</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3" x14ac:dyDescent="0.2">
      <c r="A2245" s="154"/>
      <c r="B2245" s="155"/>
      <c r="C2245" s="189" t="s">
        <v>2778</v>
      </c>
      <c r="D2245" s="160"/>
      <c r="E2245" s="161">
        <v>1</v>
      </c>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7"/>
      <c r="AA2245" s="147"/>
      <c r="AB2245" s="147"/>
      <c r="AC2245" s="147"/>
      <c r="AD2245" s="147"/>
      <c r="AE2245" s="147"/>
      <c r="AF2245" s="147"/>
      <c r="AG2245" s="147" t="s">
        <v>288</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ht="45" outlineLevel="1" x14ac:dyDescent="0.2">
      <c r="A2246" s="172">
        <v>333</v>
      </c>
      <c r="B2246" s="173" t="s">
        <v>2860</v>
      </c>
      <c r="C2246" s="188" t="s">
        <v>2861</v>
      </c>
      <c r="D2246" s="174" t="s">
        <v>418</v>
      </c>
      <c r="E2246" s="175">
        <v>7</v>
      </c>
      <c r="F2246" s="176"/>
      <c r="G2246" s="177">
        <f>ROUND(E2246*F2246,2)</f>
        <v>0</v>
      </c>
      <c r="H2246" s="176"/>
      <c r="I2246" s="177">
        <f>ROUND(E2246*H2246,2)</f>
        <v>0</v>
      </c>
      <c r="J2246" s="176"/>
      <c r="K2246" s="177">
        <f>ROUND(E2246*J2246,2)</f>
        <v>0</v>
      </c>
      <c r="L2246" s="177">
        <v>21</v>
      </c>
      <c r="M2246" s="177">
        <f>G2246*(1+L2246/100)</f>
        <v>0</v>
      </c>
      <c r="N2246" s="175">
        <v>1.9E-2</v>
      </c>
      <c r="O2246" s="175">
        <f>ROUND(E2246*N2246,2)</f>
        <v>0.13</v>
      </c>
      <c r="P2246" s="175">
        <v>0</v>
      </c>
      <c r="Q2246" s="175">
        <f>ROUND(E2246*P2246,2)</f>
        <v>0</v>
      </c>
      <c r="R2246" s="177" t="s">
        <v>1203</v>
      </c>
      <c r="S2246" s="177" t="s">
        <v>281</v>
      </c>
      <c r="T2246" s="178" t="s">
        <v>281</v>
      </c>
      <c r="U2246" s="158">
        <v>0</v>
      </c>
      <c r="V2246" s="158">
        <f>ROUND(E2246*U2246,2)</f>
        <v>0</v>
      </c>
      <c r="W2246" s="158"/>
      <c r="X2246" s="158" t="s">
        <v>1204</v>
      </c>
      <c r="Y2246" s="158" t="s">
        <v>283</v>
      </c>
      <c r="Z2246" s="147"/>
      <c r="AA2246" s="147"/>
      <c r="AB2246" s="147"/>
      <c r="AC2246" s="147"/>
      <c r="AD2246" s="147"/>
      <c r="AE2246" s="147"/>
      <c r="AF2246" s="147"/>
      <c r="AG2246" s="147" t="s">
        <v>1205</v>
      </c>
      <c r="AH2246" s="147"/>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2" x14ac:dyDescent="0.2">
      <c r="A2247" s="154"/>
      <c r="B2247" s="155"/>
      <c r="C2247" s="261" t="s">
        <v>1816</v>
      </c>
      <c r="D2247" s="262"/>
      <c r="E2247" s="262"/>
      <c r="F2247" s="262"/>
      <c r="G2247" s="262"/>
      <c r="H2247" s="158"/>
      <c r="I2247" s="158"/>
      <c r="J2247" s="158"/>
      <c r="K2247" s="158"/>
      <c r="L2247" s="158"/>
      <c r="M2247" s="158"/>
      <c r="N2247" s="157"/>
      <c r="O2247" s="157"/>
      <c r="P2247" s="157"/>
      <c r="Q2247" s="157"/>
      <c r="R2247" s="158"/>
      <c r="S2247" s="158"/>
      <c r="T2247" s="158"/>
      <c r="U2247" s="158"/>
      <c r="V2247" s="158"/>
      <c r="W2247" s="158"/>
      <c r="X2247" s="158"/>
      <c r="Y2247" s="158"/>
      <c r="Z2247" s="147"/>
      <c r="AA2247" s="147"/>
      <c r="AB2247" s="147"/>
      <c r="AC2247" s="147"/>
      <c r="AD2247" s="147"/>
      <c r="AE2247" s="147"/>
      <c r="AF2247" s="147"/>
      <c r="AG2247" s="147" t="s">
        <v>618</v>
      </c>
      <c r="AH2247" s="147"/>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2" x14ac:dyDescent="0.2">
      <c r="A2248" s="154"/>
      <c r="B2248" s="155"/>
      <c r="C2248" s="189" t="s">
        <v>2775</v>
      </c>
      <c r="D2248" s="160"/>
      <c r="E2248" s="161"/>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7"/>
      <c r="AA2248" s="147"/>
      <c r="AB2248" s="147"/>
      <c r="AC2248" s="147"/>
      <c r="AD2248" s="147"/>
      <c r="AE2248" s="147"/>
      <c r="AF2248" s="147"/>
      <c r="AG2248" s="147" t="s">
        <v>288</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3" x14ac:dyDescent="0.2">
      <c r="A2249" s="154"/>
      <c r="B2249" s="155"/>
      <c r="C2249" s="189" t="s">
        <v>2683</v>
      </c>
      <c r="D2249" s="160"/>
      <c r="E2249" s="161">
        <v>1</v>
      </c>
      <c r="F2249" s="158"/>
      <c r="G2249" s="158"/>
      <c r="H2249" s="158"/>
      <c r="I2249" s="158"/>
      <c r="J2249" s="158"/>
      <c r="K2249" s="158"/>
      <c r="L2249" s="158"/>
      <c r="M2249" s="158"/>
      <c r="N2249" s="157"/>
      <c r="O2249" s="157"/>
      <c r="P2249" s="157"/>
      <c r="Q2249" s="157"/>
      <c r="R2249" s="158"/>
      <c r="S2249" s="158"/>
      <c r="T2249" s="158"/>
      <c r="U2249" s="158"/>
      <c r="V2249" s="158"/>
      <c r="W2249" s="158"/>
      <c r="X2249" s="158"/>
      <c r="Y2249" s="158"/>
      <c r="Z2249" s="147"/>
      <c r="AA2249" s="147"/>
      <c r="AB2249" s="147"/>
      <c r="AC2249" s="147"/>
      <c r="AD2249" s="147"/>
      <c r="AE2249" s="147"/>
      <c r="AF2249" s="147"/>
      <c r="AG2249" s="147" t="s">
        <v>288</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3" x14ac:dyDescent="0.2">
      <c r="A2250" s="154"/>
      <c r="B2250" s="155"/>
      <c r="C2250" s="189" t="s">
        <v>2684</v>
      </c>
      <c r="D2250" s="160"/>
      <c r="E2250" s="161">
        <v>1</v>
      </c>
      <c r="F2250" s="158"/>
      <c r="G2250" s="158"/>
      <c r="H2250" s="158"/>
      <c r="I2250" s="158"/>
      <c r="J2250" s="158"/>
      <c r="K2250" s="158"/>
      <c r="L2250" s="158"/>
      <c r="M2250" s="158"/>
      <c r="N2250" s="157"/>
      <c r="O2250" s="157"/>
      <c r="P2250" s="157"/>
      <c r="Q2250" s="157"/>
      <c r="R2250" s="158"/>
      <c r="S2250" s="158"/>
      <c r="T2250" s="158"/>
      <c r="U2250" s="158"/>
      <c r="V2250" s="158"/>
      <c r="W2250" s="158"/>
      <c r="X2250" s="158"/>
      <c r="Y2250" s="158"/>
      <c r="Z2250" s="147"/>
      <c r="AA2250" s="147"/>
      <c r="AB2250" s="147"/>
      <c r="AC2250" s="147"/>
      <c r="AD2250" s="147"/>
      <c r="AE2250" s="147"/>
      <c r="AF2250" s="147"/>
      <c r="AG2250" s="147" t="s">
        <v>288</v>
      </c>
      <c r="AH2250" s="147">
        <v>0</v>
      </c>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3" x14ac:dyDescent="0.2">
      <c r="A2251" s="154"/>
      <c r="B2251" s="155"/>
      <c r="C2251" s="189" t="s">
        <v>2776</v>
      </c>
      <c r="D2251" s="160"/>
      <c r="E2251" s="161">
        <v>1</v>
      </c>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7"/>
      <c r="AA2251" s="147"/>
      <c r="AB2251" s="147"/>
      <c r="AC2251" s="147"/>
      <c r="AD2251" s="147"/>
      <c r="AE2251" s="147"/>
      <c r="AF2251" s="147"/>
      <c r="AG2251" s="147" t="s">
        <v>288</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3" x14ac:dyDescent="0.2">
      <c r="A2252" s="154"/>
      <c r="B2252" s="155"/>
      <c r="C2252" s="189" t="s">
        <v>2777</v>
      </c>
      <c r="D2252" s="160"/>
      <c r="E2252" s="161">
        <v>1</v>
      </c>
      <c r="F2252" s="158"/>
      <c r="G2252" s="158"/>
      <c r="H2252" s="158"/>
      <c r="I2252" s="158"/>
      <c r="J2252" s="158"/>
      <c r="K2252" s="158"/>
      <c r="L2252" s="158"/>
      <c r="M2252" s="158"/>
      <c r="N2252" s="157"/>
      <c r="O2252" s="157"/>
      <c r="P2252" s="157"/>
      <c r="Q2252" s="157"/>
      <c r="R2252" s="158"/>
      <c r="S2252" s="158"/>
      <c r="T2252" s="158"/>
      <c r="U2252" s="158"/>
      <c r="V2252" s="158"/>
      <c r="W2252" s="158"/>
      <c r="X2252" s="158"/>
      <c r="Y2252" s="158"/>
      <c r="Z2252" s="147"/>
      <c r="AA2252" s="147"/>
      <c r="AB2252" s="147"/>
      <c r="AC2252" s="147"/>
      <c r="AD2252" s="147"/>
      <c r="AE2252" s="147"/>
      <c r="AF2252" s="147"/>
      <c r="AG2252" s="147" t="s">
        <v>288</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3" x14ac:dyDescent="0.2">
      <c r="A2253" s="154"/>
      <c r="B2253" s="155"/>
      <c r="C2253" s="189" t="s">
        <v>2765</v>
      </c>
      <c r="D2253" s="160"/>
      <c r="E2253" s="161">
        <v>1</v>
      </c>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7"/>
      <c r="AA2253" s="147"/>
      <c r="AB2253" s="147"/>
      <c r="AC2253" s="147"/>
      <c r="AD2253" s="147"/>
      <c r="AE2253" s="147"/>
      <c r="AF2253" s="147"/>
      <c r="AG2253" s="147" t="s">
        <v>288</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3" x14ac:dyDescent="0.2">
      <c r="A2254" s="154"/>
      <c r="B2254" s="155"/>
      <c r="C2254" s="189" t="s">
        <v>2766</v>
      </c>
      <c r="D2254" s="160"/>
      <c r="E2254" s="161">
        <v>1</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7"/>
      <c r="AA2254" s="147"/>
      <c r="AB2254" s="147"/>
      <c r="AC2254" s="147"/>
      <c r="AD2254" s="147"/>
      <c r="AE2254" s="147"/>
      <c r="AF2254" s="147"/>
      <c r="AG2254" s="147" t="s">
        <v>288</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3" x14ac:dyDescent="0.2">
      <c r="A2255" s="154"/>
      <c r="B2255" s="155"/>
      <c r="C2255" s="189" t="s">
        <v>2767</v>
      </c>
      <c r="D2255" s="160"/>
      <c r="E2255" s="161">
        <v>1</v>
      </c>
      <c r="F2255" s="158"/>
      <c r="G2255" s="158"/>
      <c r="H2255" s="158"/>
      <c r="I2255" s="158"/>
      <c r="J2255" s="158"/>
      <c r="K2255" s="158"/>
      <c r="L2255" s="158"/>
      <c r="M2255" s="158"/>
      <c r="N2255" s="157"/>
      <c r="O2255" s="157"/>
      <c r="P2255" s="157"/>
      <c r="Q2255" s="157"/>
      <c r="R2255" s="158"/>
      <c r="S2255" s="158"/>
      <c r="T2255" s="158"/>
      <c r="U2255" s="158"/>
      <c r="V2255" s="158"/>
      <c r="W2255" s="158"/>
      <c r="X2255" s="158"/>
      <c r="Y2255" s="158"/>
      <c r="Z2255" s="147"/>
      <c r="AA2255" s="147"/>
      <c r="AB2255" s="147"/>
      <c r="AC2255" s="147"/>
      <c r="AD2255" s="147"/>
      <c r="AE2255" s="147"/>
      <c r="AF2255" s="147"/>
      <c r="AG2255" s="147" t="s">
        <v>288</v>
      </c>
      <c r="AH2255" s="147">
        <v>0</v>
      </c>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ht="45" outlineLevel="1" x14ac:dyDescent="0.2">
      <c r="A2256" s="172">
        <v>334</v>
      </c>
      <c r="B2256" s="173" t="s">
        <v>2862</v>
      </c>
      <c r="C2256" s="188" t="s">
        <v>2863</v>
      </c>
      <c r="D2256" s="174" t="s">
        <v>418</v>
      </c>
      <c r="E2256" s="175">
        <v>2</v>
      </c>
      <c r="F2256" s="176"/>
      <c r="G2256" s="177">
        <f>ROUND(E2256*F2256,2)</f>
        <v>0</v>
      </c>
      <c r="H2256" s="176"/>
      <c r="I2256" s="177">
        <f>ROUND(E2256*H2256,2)</f>
        <v>0</v>
      </c>
      <c r="J2256" s="176"/>
      <c r="K2256" s="177">
        <f>ROUND(E2256*J2256,2)</f>
        <v>0</v>
      </c>
      <c r="L2256" s="177">
        <v>21</v>
      </c>
      <c r="M2256" s="177">
        <f>G2256*(1+L2256/100)</f>
        <v>0</v>
      </c>
      <c r="N2256" s="175">
        <v>2.1000000000000001E-2</v>
      </c>
      <c r="O2256" s="175">
        <f>ROUND(E2256*N2256,2)</f>
        <v>0.04</v>
      </c>
      <c r="P2256" s="175">
        <v>0</v>
      </c>
      <c r="Q2256" s="175">
        <f>ROUND(E2256*P2256,2)</f>
        <v>0</v>
      </c>
      <c r="R2256" s="177" t="s">
        <v>1203</v>
      </c>
      <c r="S2256" s="177" t="s">
        <v>281</v>
      </c>
      <c r="T2256" s="178" t="s">
        <v>281</v>
      </c>
      <c r="U2256" s="158">
        <v>0</v>
      </c>
      <c r="V2256" s="158">
        <f>ROUND(E2256*U2256,2)</f>
        <v>0</v>
      </c>
      <c r="W2256" s="158"/>
      <c r="X2256" s="158" t="s">
        <v>1204</v>
      </c>
      <c r="Y2256" s="158" t="s">
        <v>283</v>
      </c>
      <c r="Z2256" s="147"/>
      <c r="AA2256" s="147"/>
      <c r="AB2256" s="147"/>
      <c r="AC2256" s="147"/>
      <c r="AD2256" s="147"/>
      <c r="AE2256" s="147"/>
      <c r="AF2256" s="147"/>
      <c r="AG2256" s="147" t="s">
        <v>1205</v>
      </c>
      <c r="AH2256" s="147"/>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2" x14ac:dyDescent="0.2">
      <c r="A2257" s="154"/>
      <c r="B2257" s="155"/>
      <c r="C2257" s="261" t="s">
        <v>1816</v>
      </c>
      <c r="D2257" s="262"/>
      <c r="E2257" s="262"/>
      <c r="F2257" s="262"/>
      <c r="G2257" s="262"/>
      <c r="H2257" s="158"/>
      <c r="I2257" s="158"/>
      <c r="J2257" s="158"/>
      <c r="K2257" s="158"/>
      <c r="L2257" s="158"/>
      <c r="M2257" s="158"/>
      <c r="N2257" s="157"/>
      <c r="O2257" s="157"/>
      <c r="P2257" s="157"/>
      <c r="Q2257" s="157"/>
      <c r="R2257" s="158"/>
      <c r="S2257" s="158"/>
      <c r="T2257" s="158"/>
      <c r="U2257" s="158"/>
      <c r="V2257" s="158"/>
      <c r="W2257" s="158"/>
      <c r="X2257" s="158"/>
      <c r="Y2257" s="158"/>
      <c r="Z2257" s="147"/>
      <c r="AA2257" s="147"/>
      <c r="AB2257" s="147"/>
      <c r="AC2257" s="147"/>
      <c r="AD2257" s="147"/>
      <c r="AE2257" s="147"/>
      <c r="AF2257" s="147"/>
      <c r="AG2257" s="147" t="s">
        <v>618</v>
      </c>
      <c r="AH2257" s="147"/>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2" x14ac:dyDescent="0.2">
      <c r="A2258" s="154"/>
      <c r="B2258" s="155"/>
      <c r="C2258" s="189" t="s">
        <v>2775</v>
      </c>
      <c r="D2258" s="160"/>
      <c r="E2258" s="161"/>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7"/>
      <c r="AA2258" s="147"/>
      <c r="AB2258" s="147"/>
      <c r="AC2258" s="147"/>
      <c r="AD2258" s="147"/>
      <c r="AE2258" s="147"/>
      <c r="AF2258" s="147"/>
      <c r="AG2258" s="147" t="s">
        <v>288</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3" x14ac:dyDescent="0.2">
      <c r="A2259" s="154"/>
      <c r="B2259" s="155"/>
      <c r="C2259" s="189" t="s">
        <v>2769</v>
      </c>
      <c r="D2259" s="160"/>
      <c r="E2259" s="161">
        <v>1</v>
      </c>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7"/>
      <c r="AA2259" s="147"/>
      <c r="AB2259" s="147"/>
      <c r="AC2259" s="147"/>
      <c r="AD2259" s="147"/>
      <c r="AE2259" s="147"/>
      <c r="AF2259" s="147"/>
      <c r="AG2259" s="147" t="s">
        <v>288</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3" x14ac:dyDescent="0.2">
      <c r="A2260" s="154"/>
      <c r="B2260" s="155"/>
      <c r="C2260" s="189" t="s">
        <v>2771</v>
      </c>
      <c r="D2260" s="160"/>
      <c r="E2260" s="161">
        <v>1</v>
      </c>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7"/>
      <c r="AA2260" s="147"/>
      <c r="AB2260" s="147"/>
      <c r="AC2260" s="147"/>
      <c r="AD2260" s="147"/>
      <c r="AE2260" s="147"/>
      <c r="AF2260" s="147"/>
      <c r="AG2260" s="147" t="s">
        <v>288</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ht="45" outlineLevel="1" x14ac:dyDescent="0.2">
      <c r="A2261" s="172">
        <v>335</v>
      </c>
      <c r="B2261" s="173" t="s">
        <v>2864</v>
      </c>
      <c r="C2261" s="188" t="s">
        <v>2865</v>
      </c>
      <c r="D2261" s="174" t="s">
        <v>418</v>
      </c>
      <c r="E2261" s="175">
        <v>2</v>
      </c>
      <c r="F2261" s="176"/>
      <c r="G2261" s="177">
        <f>ROUND(E2261*F2261,2)</f>
        <v>0</v>
      </c>
      <c r="H2261" s="176"/>
      <c r="I2261" s="177">
        <f>ROUND(E2261*H2261,2)</f>
        <v>0</v>
      </c>
      <c r="J2261" s="176"/>
      <c r="K2261" s="177">
        <f>ROUND(E2261*J2261,2)</f>
        <v>0</v>
      </c>
      <c r="L2261" s="177">
        <v>21</v>
      </c>
      <c r="M2261" s="177">
        <f>G2261*(1+L2261/100)</f>
        <v>0</v>
      </c>
      <c r="N2261" s="175">
        <v>2.1000000000000001E-2</v>
      </c>
      <c r="O2261" s="175">
        <f>ROUND(E2261*N2261,2)</f>
        <v>0.04</v>
      </c>
      <c r="P2261" s="175">
        <v>0</v>
      </c>
      <c r="Q2261" s="175">
        <f>ROUND(E2261*P2261,2)</f>
        <v>0</v>
      </c>
      <c r="R2261" s="177" t="s">
        <v>1203</v>
      </c>
      <c r="S2261" s="177" t="s">
        <v>281</v>
      </c>
      <c r="T2261" s="178" t="s">
        <v>281</v>
      </c>
      <c r="U2261" s="158">
        <v>0</v>
      </c>
      <c r="V2261" s="158">
        <f>ROUND(E2261*U2261,2)</f>
        <v>0</v>
      </c>
      <c r="W2261" s="158"/>
      <c r="X2261" s="158" t="s">
        <v>1204</v>
      </c>
      <c r="Y2261" s="158" t="s">
        <v>283</v>
      </c>
      <c r="Z2261" s="147"/>
      <c r="AA2261" s="147"/>
      <c r="AB2261" s="147"/>
      <c r="AC2261" s="147"/>
      <c r="AD2261" s="147"/>
      <c r="AE2261" s="147"/>
      <c r="AF2261" s="147"/>
      <c r="AG2261" s="147" t="s">
        <v>1205</v>
      </c>
      <c r="AH2261" s="147"/>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2" x14ac:dyDescent="0.2">
      <c r="A2262" s="154"/>
      <c r="B2262" s="155"/>
      <c r="C2262" s="261" t="s">
        <v>1816</v>
      </c>
      <c r="D2262" s="262"/>
      <c r="E2262" s="262"/>
      <c r="F2262" s="262"/>
      <c r="G2262" s="262"/>
      <c r="H2262" s="158"/>
      <c r="I2262" s="158"/>
      <c r="J2262" s="158"/>
      <c r="K2262" s="158"/>
      <c r="L2262" s="158"/>
      <c r="M2262" s="158"/>
      <c r="N2262" s="157"/>
      <c r="O2262" s="157"/>
      <c r="P2262" s="157"/>
      <c r="Q2262" s="157"/>
      <c r="R2262" s="158"/>
      <c r="S2262" s="158"/>
      <c r="T2262" s="158"/>
      <c r="U2262" s="158"/>
      <c r="V2262" s="158"/>
      <c r="W2262" s="158"/>
      <c r="X2262" s="158"/>
      <c r="Y2262" s="158"/>
      <c r="Z2262" s="147"/>
      <c r="AA2262" s="147"/>
      <c r="AB2262" s="147"/>
      <c r="AC2262" s="147"/>
      <c r="AD2262" s="147"/>
      <c r="AE2262" s="147"/>
      <c r="AF2262" s="147"/>
      <c r="AG2262" s="147" t="s">
        <v>618</v>
      </c>
      <c r="AH2262" s="147"/>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outlineLevel="2" x14ac:dyDescent="0.2">
      <c r="A2263" s="154"/>
      <c r="B2263" s="155"/>
      <c r="C2263" s="189" t="s">
        <v>2775</v>
      </c>
      <c r="D2263" s="160"/>
      <c r="E2263" s="161"/>
      <c r="F2263" s="158"/>
      <c r="G2263" s="158"/>
      <c r="H2263" s="158"/>
      <c r="I2263" s="158"/>
      <c r="J2263" s="158"/>
      <c r="K2263" s="158"/>
      <c r="L2263" s="158"/>
      <c r="M2263" s="158"/>
      <c r="N2263" s="157"/>
      <c r="O2263" s="157"/>
      <c r="P2263" s="157"/>
      <c r="Q2263" s="157"/>
      <c r="R2263" s="158"/>
      <c r="S2263" s="158"/>
      <c r="T2263" s="158"/>
      <c r="U2263" s="158"/>
      <c r="V2263" s="158"/>
      <c r="W2263" s="158"/>
      <c r="X2263" s="158"/>
      <c r="Y2263" s="158"/>
      <c r="Z2263" s="147"/>
      <c r="AA2263" s="147"/>
      <c r="AB2263" s="147"/>
      <c r="AC2263" s="147"/>
      <c r="AD2263" s="147"/>
      <c r="AE2263" s="147"/>
      <c r="AF2263" s="147"/>
      <c r="AG2263" s="147" t="s">
        <v>288</v>
      </c>
      <c r="AH2263" s="147">
        <v>0</v>
      </c>
      <c r="AI2263" s="147"/>
      <c r="AJ2263" s="147"/>
      <c r="AK2263" s="147"/>
      <c r="AL2263" s="147"/>
      <c r="AM2263" s="147"/>
      <c r="AN2263" s="147"/>
      <c r="AO2263" s="147"/>
      <c r="AP2263" s="147"/>
      <c r="AQ2263" s="147"/>
      <c r="AR2263" s="147"/>
      <c r="AS2263" s="147"/>
      <c r="AT2263" s="147"/>
      <c r="AU2263" s="147"/>
      <c r="AV2263" s="147"/>
      <c r="AW2263" s="147"/>
      <c r="AX2263" s="147"/>
      <c r="AY2263" s="147"/>
      <c r="AZ2263" s="147"/>
      <c r="BA2263" s="147"/>
      <c r="BB2263" s="147"/>
      <c r="BC2263" s="147"/>
      <c r="BD2263" s="147"/>
      <c r="BE2263" s="147"/>
      <c r="BF2263" s="147"/>
      <c r="BG2263" s="147"/>
      <c r="BH2263" s="147"/>
    </row>
    <row r="2264" spans="1:60" outlineLevel="3" x14ac:dyDescent="0.2">
      <c r="A2264" s="154"/>
      <c r="B2264" s="155"/>
      <c r="C2264" s="189" t="s">
        <v>2682</v>
      </c>
      <c r="D2264" s="160"/>
      <c r="E2264" s="161">
        <v>1</v>
      </c>
      <c r="F2264" s="158"/>
      <c r="G2264" s="158"/>
      <c r="H2264" s="158"/>
      <c r="I2264" s="158"/>
      <c r="J2264" s="158"/>
      <c r="K2264" s="158"/>
      <c r="L2264" s="158"/>
      <c r="M2264" s="158"/>
      <c r="N2264" s="157"/>
      <c r="O2264" s="157"/>
      <c r="P2264" s="157"/>
      <c r="Q2264" s="157"/>
      <c r="R2264" s="158"/>
      <c r="S2264" s="158"/>
      <c r="T2264" s="158"/>
      <c r="U2264" s="158"/>
      <c r="V2264" s="158"/>
      <c r="W2264" s="158"/>
      <c r="X2264" s="158"/>
      <c r="Y2264" s="158"/>
      <c r="Z2264" s="147"/>
      <c r="AA2264" s="147"/>
      <c r="AB2264" s="147"/>
      <c r="AC2264" s="147"/>
      <c r="AD2264" s="147"/>
      <c r="AE2264" s="147"/>
      <c r="AF2264" s="147"/>
      <c r="AG2264" s="147" t="s">
        <v>288</v>
      </c>
      <c r="AH2264" s="147">
        <v>0</v>
      </c>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3" x14ac:dyDescent="0.2">
      <c r="A2265" s="154"/>
      <c r="B2265" s="155"/>
      <c r="C2265" s="189" t="s">
        <v>2764</v>
      </c>
      <c r="D2265" s="160"/>
      <c r="E2265" s="161">
        <v>1</v>
      </c>
      <c r="F2265" s="158"/>
      <c r="G2265" s="158"/>
      <c r="H2265" s="158"/>
      <c r="I2265" s="158"/>
      <c r="J2265" s="158"/>
      <c r="K2265" s="158"/>
      <c r="L2265" s="158"/>
      <c r="M2265" s="158"/>
      <c r="N2265" s="157"/>
      <c r="O2265" s="157"/>
      <c r="P2265" s="157"/>
      <c r="Q2265" s="157"/>
      <c r="R2265" s="158"/>
      <c r="S2265" s="158"/>
      <c r="T2265" s="158"/>
      <c r="U2265" s="158"/>
      <c r="V2265" s="158"/>
      <c r="W2265" s="158"/>
      <c r="X2265" s="158"/>
      <c r="Y2265" s="158"/>
      <c r="Z2265" s="147"/>
      <c r="AA2265" s="147"/>
      <c r="AB2265" s="147"/>
      <c r="AC2265" s="147"/>
      <c r="AD2265" s="147"/>
      <c r="AE2265" s="147"/>
      <c r="AF2265" s="147"/>
      <c r="AG2265" s="147" t="s">
        <v>288</v>
      </c>
      <c r="AH2265" s="147">
        <v>0</v>
      </c>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ht="45" outlineLevel="1" x14ac:dyDescent="0.2">
      <c r="A2266" s="172">
        <v>336</v>
      </c>
      <c r="B2266" s="173" t="s">
        <v>2866</v>
      </c>
      <c r="C2266" s="188" t="s">
        <v>2867</v>
      </c>
      <c r="D2266" s="174" t="s">
        <v>418</v>
      </c>
      <c r="E2266" s="175">
        <v>1</v>
      </c>
      <c r="F2266" s="176"/>
      <c r="G2266" s="177">
        <f>ROUND(E2266*F2266,2)</f>
        <v>0</v>
      </c>
      <c r="H2266" s="176"/>
      <c r="I2266" s="177">
        <f>ROUND(E2266*H2266,2)</f>
        <v>0</v>
      </c>
      <c r="J2266" s="176"/>
      <c r="K2266" s="177">
        <f>ROUND(E2266*J2266,2)</f>
        <v>0</v>
      </c>
      <c r="L2266" s="177">
        <v>21</v>
      </c>
      <c r="M2266" s="177">
        <f>G2266*(1+L2266/100)</f>
        <v>0</v>
      </c>
      <c r="N2266" s="175">
        <v>2.3E-2</v>
      </c>
      <c r="O2266" s="175">
        <f>ROUND(E2266*N2266,2)</f>
        <v>0.02</v>
      </c>
      <c r="P2266" s="175">
        <v>0</v>
      </c>
      <c r="Q2266" s="175">
        <f>ROUND(E2266*P2266,2)</f>
        <v>0</v>
      </c>
      <c r="R2266" s="177" t="s">
        <v>1203</v>
      </c>
      <c r="S2266" s="177" t="s">
        <v>281</v>
      </c>
      <c r="T2266" s="178" t="s">
        <v>281</v>
      </c>
      <c r="U2266" s="158">
        <v>0</v>
      </c>
      <c r="V2266" s="158">
        <f>ROUND(E2266*U2266,2)</f>
        <v>0</v>
      </c>
      <c r="W2266" s="158"/>
      <c r="X2266" s="158" t="s">
        <v>1204</v>
      </c>
      <c r="Y2266" s="158" t="s">
        <v>283</v>
      </c>
      <c r="Z2266" s="147"/>
      <c r="AA2266" s="147"/>
      <c r="AB2266" s="147"/>
      <c r="AC2266" s="147"/>
      <c r="AD2266" s="147"/>
      <c r="AE2266" s="147"/>
      <c r="AF2266" s="147"/>
      <c r="AG2266" s="147" t="s">
        <v>1205</v>
      </c>
      <c r="AH2266" s="147"/>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2" x14ac:dyDescent="0.2">
      <c r="A2267" s="154"/>
      <c r="B2267" s="155"/>
      <c r="C2267" s="261" t="s">
        <v>1816</v>
      </c>
      <c r="D2267" s="262"/>
      <c r="E2267" s="262"/>
      <c r="F2267" s="262"/>
      <c r="G2267" s="262"/>
      <c r="H2267" s="158"/>
      <c r="I2267" s="158"/>
      <c r="J2267" s="158"/>
      <c r="K2267" s="158"/>
      <c r="L2267" s="158"/>
      <c r="M2267" s="158"/>
      <c r="N2267" s="157"/>
      <c r="O2267" s="157"/>
      <c r="P2267" s="157"/>
      <c r="Q2267" s="157"/>
      <c r="R2267" s="158"/>
      <c r="S2267" s="158"/>
      <c r="T2267" s="158"/>
      <c r="U2267" s="158"/>
      <c r="V2267" s="158"/>
      <c r="W2267" s="158"/>
      <c r="X2267" s="158"/>
      <c r="Y2267" s="158"/>
      <c r="Z2267" s="147"/>
      <c r="AA2267" s="147"/>
      <c r="AB2267" s="147"/>
      <c r="AC2267" s="147"/>
      <c r="AD2267" s="147"/>
      <c r="AE2267" s="147"/>
      <c r="AF2267" s="147"/>
      <c r="AG2267" s="147" t="s">
        <v>618</v>
      </c>
      <c r="AH2267" s="147"/>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2" x14ac:dyDescent="0.2">
      <c r="A2268" s="154"/>
      <c r="B2268" s="155"/>
      <c r="C2268" s="189" t="s">
        <v>2775</v>
      </c>
      <c r="D2268" s="160"/>
      <c r="E2268" s="161"/>
      <c r="F2268" s="158"/>
      <c r="G2268" s="158"/>
      <c r="H2268" s="158"/>
      <c r="I2268" s="158"/>
      <c r="J2268" s="158"/>
      <c r="K2268" s="158"/>
      <c r="L2268" s="158"/>
      <c r="M2268" s="158"/>
      <c r="N2268" s="157"/>
      <c r="O2268" s="157"/>
      <c r="P2268" s="157"/>
      <c r="Q2268" s="157"/>
      <c r="R2268" s="158"/>
      <c r="S2268" s="158"/>
      <c r="T2268" s="158"/>
      <c r="U2268" s="158"/>
      <c r="V2268" s="158"/>
      <c r="W2268" s="158"/>
      <c r="X2268" s="158"/>
      <c r="Y2268" s="158"/>
      <c r="Z2268" s="147"/>
      <c r="AA2268" s="147"/>
      <c r="AB2268" s="147"/>
      <c r="AC2268" s="147"/>
      <c r="AD2268" s="147"/>
      <c r="AE2268" s="147"/>
      <c r="AF2268" s="147"/>
      <c r="AG2268" s="147" t="s">
        <v>288</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3" x14ac:dyDescent="0.2">
      <c r="A2269" s="154"/>
      <c r="B2269" s="155"/>
      <c r="C2269" s="189" t="s">
        <v>2759</v>
      </c>
      <c r="D2269" s="160"/>
      <c r="E2269" s="161">
        <v>1</v>
      </c>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7"/>
      <c r="AA2269" s="147"/>
      <c r="AB2269" s="147"/>
      <c r="AC2269" s="147"/>
      <c r="AD2269" s="147"/>
      <c r="AE2269" s="147"/>
      <c r="AF2269" s="147"/>
      <c r="AG2269" s="147" t="s">
        <v>288</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ht="45" outlineLevel="1" x14ac:dyDescent="0.2">
      <c r="A2270" s="172">
        <v>337</v>
      </c>
      <c r="B2270" s="173" t="s">
        <v>2868</v>
      </c>
      <c r="C2270" s="188" t="s">
        <v>2869</v>
      </c>
      <c r="D2270" s="174" t="s">
        <v>418</v>
      </c>
      <c r="E2270" s="175">
        <v>4</v>
      </c>
      <c r="F2270" s="176"/>
      <c r="G2270" s="177">
        <f>ROUND(E2270*F2270,2)</f>
        <v>0</v>
      </c>
      <c r="H2270" s="176"/>
      <c r="I2270" s="177">
        <f>ROUND(E2270*H2270,2)</f>
        <v>0</v>
      </c>
      <c r="J2270" s="176"/>
      <c r="K2270" s="177">
        <f>ROUND(E2270*J2270,2)</f>
        <v>0</v>
      </c>
      <c r="L2270" s="177">
        <v>21</v>
      </c>
      <c r="M2270" s="177">
        <f>G2270*(1+L2270/100)</f>
        <v>0</v>
      </c>
      <c r="N2270" s="175">
        <v>3.5999999999999997E-2</v>
      </c>
      <c r="O2270" s="175">
        <f>ROUND(E2270*N2270,2)</f>
        <v>0.14000000000000001</v>
      </c>
      <c r="P2270" s="175">
        <v>0</v>
      </c>
      <c r="Q2270" s="175">
        <f>ROUND(E2270*P2270,2)</f>
        <v>0</v>
      </c>
      <c r="R2270" s="177" t="s">
        <v>1203</v>
      </c>
      <c r="S2270" s="177" t="s">
        <v>281</v>
      </c>
      <c r="T2270" s="178" t="s">
        <v>281</v>
      </c>
      <c r="U2270" s="158">
        <v>0</v>
      </c>
      <c r="V2270" s="158">
        <f>ROUND(E2270*U2270,2)</f>
        <v>0</v>
      </c>
      <c r="W2270" s="158"/>
      <c r="X2270" s="158" t="s">
        <v>1204</v>
      </c>
      <c r="Y2270" s="158" t="s">
        <v>283</v>
      </c>
      <c r="Z2270" s="147"/>
      <c r="AA2270" s="147"/>
      <c r="AB2270" s="147"/>
      <c r="AC2270" s="147"/>
      <c r="AD2270" s="147"/>
      <c r="AE2270" s="147"/>
      <c r="AF2270" s="147"/>
      <c r="AG2270" s="147" t="s">
        <v>1205</v>
      </c>
      <c r="AH2270" s="147"/>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2" x14ac:dyDescent="0.2">
      <c r="A2271" s="154"/>
      <c r="B2271" s="155"/>
      <c r="C2271" s="261" t="s">
        <v>1816</v>
      </c>
      <c r="D2271" s="262"/>
      <c r="E2271" s="262"/>
      <c r="F2271" s="262"/>
      <c r="G2271" s="262"/>
      <c r="H2271" s="158"/>
      <c r="I2271" s="158"/>
      <c r="J2271" s="158"/>
      <c r="K2271" s="158"/>
      <c r="L2271" s="158"/>
      <c r="M2271" s="158"/>
      <c r="N2271" s="157"/>
      <c r="O2271" s="157"/>
      <c r="P2271" s="157"/>
      <c r="Q2271" s="157"/>
      <c r="R2271" s="158"/>
      <c r="S2271" s="158"/>
      <c r="T2271" s="158"/>
      <c r="U2271" s="158"/>
      <c r="V2271" s="158"/>
      <c r="W2271" s="158"/>
      <c r="X2271" s="158"/>
      <c r="Y2271" s="158"/>
      <c r="Z2271" s="147"/>
      <c r="AA2271" s="147"/>
      <c r="AB2271" s="147"/>
      <c r="AC2271" s="147"/>
      <c r="AD2271" s="147"/>
      <c r="AE2271" s="147"/>
      <c r="AF2271" s="147"/>
      <c r="AG2271" s="147" t="s">
        <v>618</v>
      </c>
      <c r="AH2271" s="147"/>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2" x14ac:dyDescent="0.2">
      <c r="A2272" s="154"/>
      <c r="B2272" s="155"/>
      <c r="C2272" s="189" t="s">
        <v>2775</v>
      </c>
      <c r="D2272" s="160"/>
      <c r="E2272" s="161"/>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7"/>
      <c r="AA2272" s="147"/>
      <c r="AB2272" s="147"/>
      <c r="AC2272" s="147"/>
      <c r="AD2272" s="147"/>
      <c r="AE2272" s="147"/>
      <c r="AF2272" s="147"/>
      <c r="AG2272" s="147" t="s">
        <v>288</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outlineLevel="3" x14ac:dyDescent="0.2">
      <c r="A2273" s="154"/>
      <c r="B2273" s="155"/>
      <c r="C2273" s="189" t="s">
        <v>2679</v>
      </c>
      <c r="D2273" s="160"/>
      <c r="E2273" s="161">
        <v>1</v>
      </c>
      <c r="F2273" s="158"/>
      <c r="G2273" s="158"/>
      <c r="H2273" s="158"/>
      <c r="I2273" s="158"/>
      <c r="J2273" s="158"/>
      <c r="K2273" s="158"/>
      <c r="L2273" s="158"/>
      <c r="M2273" s="158"/>
      <c r="N2273" s="157"/>
      <c r="O2273" s="157"/>
      <c r="P2273" s="157"/>
      <c r="Q2273" s="157"/>
      <c r="R2273" s="158"/>
      <c r="S2273" s="158"/>
      <c r="T2273" s="158"/>
      <c r="U2273" s="158"/>
      <c r="V2273" s="158"/>
      <c r="W2273" s="158"/>
      <c r="X2273" s="158"/>
      <c r="Y2273" s="158"/>
      <c r="Z2273" s="147"/>
      <c r="AA2273" s="147"/>
      <c r="AB2273" s="147"/>
      <c r="AC2273" s="147"/>
      <c r="AD2273" s="147"/>
      <c r="AE2273" s="147"/>
      <c r="AF2273" s="147"/>
      <c r="AG2273" s="147" t="s">
        <v>288</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3" x14ac:dyDescent="0.2">
      <c r="A2274" s="154"/>
      <c r="B2274" s="155"/>
      <c r="C2274" s="189" t="s">
        <v>2760</v>
      </c>
      <c r="D2274" s="160"/>
      <c r="E2274" s="161">
        <v>1</v>
      </c>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7"/>
      <c r="AA2274" s="147"/>
      <c r="AB2274" s="147"/>
      <c r="AC2274" s="147"/>
      <c r="AD2274" s="147"/>
      <c r="AE2274" s="147"/>
      <c r="AF2274" s="147"/>
      <c r="AG2274" s="147" t="s">
        <v>288</v>
      </c>
      <c r="AH2274" s="147">
        <v>0</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3" x14ac:dyDescent="0.2">
      <c r="A2275" s="154"/>
      <c r="B2275" s="155"/>
      <c r="C2275" s="189" t="s">
        <v>2763</v>
      </c>
      <c r="D2275" s="160"/>
      <c r="E2275" s="161">
        <v>1</v>
      </c>
      <c r="F2275" s="158"/>
      <c r="G2275" s="158"/>
      <c r="H2275" s="158"/>
      <c r="I2275" s="158"/>
      <c r="J2275" s="158"/>
      <c r="K2275" s="158"/>
      <c r="L2275" s="158"/>
      <c r="M2275" s="158"/>
      <c r="N2275" s="157"/>
      <c r="O2275" s="157"/>
      <c r="P2275" s="157"/>
      <c r="Q2275" s="157"/>
      <c r="R2275" s="158"/>
      <c r="S2275" s="158"/>
      <c r="T2275" s="158"/>
      <c r="U2275" s="158"/>
      <c r="V2275" s="158"/>
      <c r="W2275" s="158"/>
      <c r="X2275" s="158"/>
      <c r="Y2275" s="158"/>
      <c r="Z2275" s="147"/>
      <c r="AA2275" s="147"/>
      <c r="AB2275" s="147"/>
      <c r="AC2275" s="147"/>
      <c r="AD2275" s="147"/>
      <c r="AE2275" s="147"/>
      <c r="AF2275" s="147"/>
      <c r="AG2275" s="147" t="s">
        <v>288</v>
      </c>
      <c r="AH2275" s="147">
        <v>0</v>
      </c>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3" x14ac:dyDescent="0.2">
      <c r="A2276" s="154"/>
      <c r="B2276" s="155"/>
      <c r="C2276" s="189" t="s">
        <v>2770</v>
      </c>
      <c r="D2276" s="160"/>
      <c r="E2276" s="161">
        <v>1</v>
      </c>
      <c r="F2276" s="158"/>
      <c r="G2276" s="158"/>
      <c r="H2276" s="158"/>
      <c r="I2276" s="158"/>
      <c r="J2276" s="158"/>
      <c r="K2276" s="158"/>
      <c r="L2276" s="158"/>
      <c r="M2276" s="158"/>
      <c r="N2276" s="157"/>
      <c r="O2276" s="157"/>
      <c r="P2276" s="157"/>
      <c r="Q2276" s="157"/>
      <c r="R2276" s="158"/>
      <c r="S2276" s="158"/>
      <c r="T2276" s="158"/>
      <c r="U2276" s="158"/>
      <c r="V2276" s="158"/>
      <c r="W2276" s="158"/>
      <c r="X2276" s="158"/>
      <c r="Y2276" s="158"/>
      <c r="Z2276" s="147"/>
      <c r="AA2276" s="147"/>
      <c r="AB2276" s="147"/>
      <c r="AC2276" s="147"/>
      <c r="AD2276" s="147"/>
      <c r="AE2276" s="147"/>
      <c r="AF2276" s="147"/>
      <c r="AG2276" s="147" t="s">
        <v>288</v>
      </c>
      <c r="AH2276" s="147">
        <v>0</v>
      </c>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ht="45" outlineLevel="1" x14ac:dyDescent="0.2">
      <c r="A2277" s="172">
        <v>338</v>
      </c>
      <c r="B2277" s="173" t="s">
        <v>2870</v>
      </c>
      <c r="C2277" s="188" t="s">
        <v>2871</v>
      </c>
      <c r="D2277" s="174" t="s">
        <v>418</v>
      </c>
      <c r="E2277" s="175">
        <v>1</v>
      </c>
      <c r="F2277" s="176"/>
      <c r="G2277" s="177">
        <f>ROUND(E2277*F2277,2)</f>
        <v>0</v>
      </c>
      <c r="H2277" s="176"/>
      <c r="I2277" s="177">
        <f>ROUND(E2277*H2277,2)</f>
        <v>0</v>
      </c>
      <c r="J2277" s="176"/>
      <c r="K2277" s="177">
        <f>ROUND(E2277*J2277,2)</f>
        <v>0</v>
      </c>
      <c r="L2277" s="177">
        <v>21</v>
      </c>
      <c r="M2277" s="177">
        <f>G2277*(1+L2277/100)</f>
        <v>0</v>
      </c>
      <c r="N2277" s="175">
        <v>2.3E-2</v>
      </c>
      <c r="O2277" s="175">
        <f>ROUND(E2277*N2277,2)</f>
        <v>0.02</v>
      </c>
      <c r="P2277" s="175">
        <v>0</v>
      </c>
      <c r="Q2277" s="175">
        <f>ROUND(E2277*P2277,2)</f>
        <v>0</v>
      </c>
      <c r="R2277" s="177" t="s">
        <v>1203</v>
      </c>
      <c r="S2277" s="177" t="s">
        <v>281</v>
      </c>
      <c r="T2277" s="178" t="s">
        <v>281</v>
      </c>
      <c r="U2277" s="158">
        <v>0</v>
      </c>
      <c r="V2277" s="158">
        <f>ROUND(E2277*U2277,2)</f>
        <v>0</v>
      </c>
      <c r="W2277" s="158"/>
      <c r="X2277" s="158" t="s">
        <v>1204</v>
      </c>
      <c r="Y2277" s="158" t="s">
        <v>283</v>
      </c>
      <c r="Z2277" s="147"/>
      <c r="AA2277" s="147"/>
      <c r="AB2277" s="147"/>
      <c r="AC2277" s="147"/>
      <c r="AD2277" s="147"/>
      <c r="AE2277" s="147"/>
      <c r="AF2277" s="147"/>
      <c r="AG2277" s="147" t="s">
        <v>1205</v>
      </c>
      <c r="AH2277" s="147"/>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2" x14ac:dyDescent="0.2">
      <c r="A2278" s="154"/>
      <c r="B2278" s="155"/>
      <c r="C2278" s="261" t="s">
        <v>1816</v>
      </c>
      <c r="D2278" s="262"/>
      <c r="E2278" s="262"/>
      <c r="F2278" s="262"/>
      <c r="G2278" s="262"/>
      <c r="H2278" s="158"/>
      <c r="I2278" s="158"/>
      <c r="J2278" s="158"/>
      <c r="K2278" s="158"/>
      <c r="L2278" s="158"/>
      <c r="M2278" s="158"/>
      <c r="N2278" s="157"/>
      <c r="O2278" s="157"/>
      <c r="P2278" s="157"/>
      <c r="Q2278" s="157"/>
      <c r="R2278" s="158"/>
      <c r="S2278" s="158"/>
      <c r="T2278" s="158"/>
      <c r="U2278" s="158"/>
      <c r="V2278" s="158"/>
      <c r="W2278" s="158"/>
      <c r="X2278" s="158"/>
      <c r="Y2278" s="158"/>
      <c r="Z2278" s="147"/>
      <c r="AA2278" s="147"/>
      <c r="AB2278" s="147"/>
      <c r="AC2278" s="147"/>
      <c r="AD2278" s="147"/>
      <c r="AE2278" s="147"/>
      <c r="AF2278" s="147"/>
      <c r="AG2278" s="147" t="s">
        <v>618</v>
      </c>
      <c r="AH2278" s="147"/>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2" x14ac:dyDescent="0.2">
      <c r="A2279" s="154"/>
      <c r="B2279" s="155"/>
      <c r="C2279" s="189" t="s">
        <v>2775</v>
      </c>
      <c r="D2279" s="160"/>
      <c r="E2279" s="161"/>
      <c r="F2279" s="158"/>
      <c r="G2279" s="158"/>
      <c r="H2279" s="158"/>
      <c r="I2279" s="158"/>
      <c r="J2279" s="158"/>
      <c r="K2279" s="158"/>
      <c r="L2279" s="158"/>
      <c r="M2279" s="158"/>
      <c r="N2279" s="157"/>
      <c r="O2279" s="157"/>
      <c r="P2279" s="157"/>
      <c r="Q2279" s="157"/>
      <c r="R2279" s="158"/>
      <c r="S2279" s="158"/>
      <c r="T2279" s="158"/>
      <c r="U2279" s="158"/>
      <c r="V2279" s="158"/>
      <c r="W2279" s="158"/>
      <c r="X2279" s="158"/>
      <c r="Y2279" s="158"/>
      <c r="Z2279" s="147"/>
      <c r="AA2279" s="147"/>
      <c r="AB2279" s="147"/>
      <c r="AC2279" s="147"/>
      <c r="AD2279" s="147"/>
      <c r="AE2279" s="147"/>
      <c r="AF2279" s="147"/>
      <c r="AG2279" s="147" t="s">
        <v>288</v>
      </c>
      <c r="AH2279" s="147">
        <v>0</v>
      </c>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3" x14ac:dyDescent="0.2">
      <c r="A2280" s="154"/>
      <c r="B2280" s="155"/>
      <c r="C2280" s="189" t="s">
        <v>2762</v>
      </c>
      <c r="D2280" s="160"/>
      <c r="E2280" s="161">
        <v>1</v>
      </c>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7"/>
      <c r="AA2280" s="147"/>
      <c r="AB2280" s="147"/>
      <c r="AC2280" s="147"/>
      <c r="AD2280" s="147"/>
      <c r="AE2280" s="147"/>
      <c r="AF2280" s="147"/>
      <c r="AG2280" s="147" t="s">
        <v>288</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ht="45" outlineLevel="1" x14ac:dyDescent="0.2">
      <c r="A2281" s="172">
        <v>339</v>
      </c>
      <c r="B2281" s="173" t="s">
        <v>2872</v>
      </c>
      <c r="C2281" s="188" t="s">
        <v>2873</v>
      </c>
      <c r="D2281" s="174" t="s">
        <v>418</v>
      </c>
      <c r="E2281" s="175">
        <v>2</v>
      </c>
      <c r="F2281" s="176"/>
      <c r="G2281" s="177">
        <f>ROUND(E2281*F2281,2)</f>
        <v>0</v>
      </c>
      <c r="H2281" s="176"/>
      <c r="I2281" s="177">
        <f>ROUND(E2281*H2281,2)</f>
        <v>0</v>
      </c>
      <c r="J2281" s="176"/>
      <c r="K2281" s="177">
        <f>ROUND(E2281*J2281,2)</f>
        <v>0</v>
      </c>
      <c r="L2281" s="177">
        <v>21</v>
      </c>
      <c r="M2281" s="177">
        <f>G2281*(1+L2281/100)</f>
        <v>0</v>
      </c>
      <c r="N2281" s="175">
        <v>2.5000000000000001E-2</v>
      </c>
      <c r="O2281" s="175">
        <f>ROUND(E2281*N2281,2)</f>
        <v>0.05</v>
      </c>
      <c r="P2281" s="175">
        <v>0</v>
      </c>
      <c r="Q2281" s="175">
        <f>ROUND(E2281*P2281,2)</f>
        <v>0</v>
      </c>
      <c r="R2281" s="177" t="s">
        <v>1203</v>
      </c>
      <c r="S2281" s="177" t="s">
        <v>281</v>
      </c>
      <c r="T2281" s="178" t="s">
        <v>281</v>
      </c>
      <c r="U2281" s="158">
        <v>0</v>
      </c>
      <c r="V2281" s="158">
        <f>ROUND(E2281*U2281,2)</f>
        <v>0</v>
      </c>
      <c r="W2281" s="158"/>
      <c r="X2281" s="158" t="s">
        <v>1204</v>
      </c>
      <c r="Y2281" s="158" t="s">
        <v>283</v>
      </c>
      <c r="Z2281" s="147"/>
      <c r="AA2281" s="147"/>
      <c r="AB2281" s="147"/>
      <c r="AC2281" s="147"/>
      <c r="AD2281" s="147"/>
      <c r="AE2281" s="147"/>
      <c r="AF2281" s="147"/>
      <c r="AG2281" s="147" t="s">
        <v>1205</v>
      </c>
      <c r="AH2281" s="147"/>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2" x14ac:dyDescent="0.2">
      <c r="A2282" s="154"/>
      <c r="B2282" s="155"/>
      <c r="C2282" s="261" t="s">
        <v>1816</v>
      </c>
      <c r="D2282" s="262"/>
      <c r="E2282" s="262"/>
      <c r="F2282" s="262"/>
      <c r="G2282" s="262"/>
      <c r="H2282" s="158"/>
      <c r="I2282" s="158"/>
      <c r="J2282" s="158"/>
      <c r="K2282" s="158"/>
      <c r="L2282" s="158"/>
      <c r="M2282" s="158"/>
      <c r="N2282" s="157"/>
      <c r="O2282" s="157"/>
      <c r="P2282" s="157"/>
      <c r="Q2282" s="157"/>
      <c r="R2282" s="158"/>
      <c r="S2282" s="158"/>
      <c r="T2282" s="158"/>
      <c r="U2282" s="158"/>
      <c r="V2282" s="158"/>
      <c r="W2282" s="158"/>
      <c r="X2282" s="158"/>
      <c r="Y2282" s="158"/>
      <c r="Z2282" s="147"/>
      <c r="AA2282" s="147"/>
      <c r="AB2282" s="147"/>
      <c r="AC2282" s="147"/>
      <c r="AD2282" s="147"/>
      <c r="AE2282" s="147"/>
      <c r="AF2282" s="147"/>
      <c r="AG2282" s="147" t="s">
        <v>618</v>
      </c>
      <c r="AH2282" s="147"/>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2" x14ac:dyDescent="0.2">
      <c r="A2283" s="154"/>
      <c r="B2283" s="155"/>
      <c r="C2283" s="189" t="s">
        <v>2775</v>
      </c>
      <c r="D2283" s="160"/>
      <c r="E2283" s="161"/>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7"/>
      <c r="AA2283" s="147"/>
      <c r="AB2283" s="147"/>
      <c r="AC2283" s="147"/>
      <c r="AD2283" s="147"/>
      <c r="AE2283" s="147"/>
      <c r="AF2283" s="147"/>
      <c r="AG2283" s="147" t="s">
        <v>288</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3" x14ac:dyDescent="0.2">
      <c r="A2284" s="154"/>
      <c r="B2284" s="155"/>
      <c r="C2284" s="189" t="s">
        <v>2680</v>
      </c>
      <c r="D2284" s="160"/>
      <c r="E2284" s="161">
        <v>1</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7"/>
      <c r="AA2284" s="147"/>
      <c r="AB2284" s="147"/>
      <c r="AC2284" s="147"/>
      <c r="AD2284" s="147"/>
      <c r="AE2284" s="147"/>
      <c r="AF2284" s="147"/>
      <c r="AG2284" s="147" t="s">
        <v>288</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3" x14ac:dyDescent="0.2">
      <c r="A2285" s="154"/>
      <c r="B2285" s="155"/>
      <c r="C2285" s="189" t="s">
        <v>2685</v>
      </c>
      <c r="D2285" s="160"/>
      <c r="E2285" s="161">
        <v>1</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7"/>
      <c r="AA2285" s="147"/>
      <c r="AB2285" s="147"/>
      <c r="AC2285" s="147"/>
      <c r="AD2285" s="147"/>
      <c r="AE2285" s="147"/>
      <c r="AF2285" s="147"/>
      <c r="AG2285" s="147" t="s">
        <v>288</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ht="45" outlineLevel="1" x14ac:dyDescent="0.2">
      <c r="A2286" s="172">
        <v>340</v>
      </c>
      <c r="B2286" s="173" t="s">
        <v>2874</v>
      </c>
      <c r="C2286" s="188" t="s">
        <v>2875</v>
      </c>
      <c r="D2286" s="174" t="s">
        <v>418</v>
      </c>
      <c r="E2286" s="175">
        <v>2</v>
      </c>
      <c r="F2286" s="176"/>
      <c r="G2286" s="177">
        <f>ROUND(E2286*F2286,2)</f>
        <v>0</v>
      </c>
      <c r="H2286" s="176"/>
      <c r="I2286" s="177">
        <f>ROUND(E2286*H2286,2)</f>
        <v>0</v>
      </c>
      <c r="J2286" s="176"/>
      <c r="K2286" s="177">
        <f>ROUND(E2286*J2286,2)</f>
        <v>0</v>
      </c>
      <c r="L2286" s="177">
        <v>21</v>
      </c>
      <c r="M2286" s="177">
        <f>G2286*(1+L2286/100)</f>
        <v>0</v>
      </c>
      <c r="N2286" s="175">
        <v>2.7E-2</v>
      </c>
      <c r="O2286" s="175">
        <f>ROUND(E2286*N2286,2)</f>
        <v>0.05</v>
      </c>
      <c r="P2286" s="175">
        <v>0</v>
      </c>
      <c r="Q2286" s="175">
        <f>ROUND(E2286*P2286,2)</f>
        <v>0</v>
      </c>
      <c r="R2286" s="177" t="s">
        <v>1203</v>
      </c>
      <c r="S2286" s="177" t="s">
        <v>281</v>
      </c>
      <c r="T2286" s="178" t="s">
        <v>281</v>
      </c>
      <c r="U2286" s="158">
        <v>0</v>
      </c>
      <c r="V2286" s="158">
        <f>ROUND(E2286*U2286,2)</f>
        <v>0</v>
      </c>
      <c r="W2286" s="158"/>
      <c r="X2286" s="158" t="s">
        <v>1204</v>
      </c>
      <c r="Y2286" s="158" t="s">
        <v>283</v>
      </c>
      <c r="Z2286" s="147"/>
      <c r="AA2286" s="147"/>
      <c r="AB2286" s="147"/>
      <c r="AC2286" s="147"/>
      <c r="AD2286" s="147"/>
      <c r="AE2286" s="147"/>
      <c r="AF2286" s="147"/>
      <c r="AG2286" s="147" t="s">
        <v>1205</v>
      </c>
      <c r="AH2286" s="147"/>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2" x14ac:dyDescent="0.2">
      <c r="A2287" s="154"/>
      <c r="B2287" s="155"/>
      <c r="C2287" s="261" t="s">
        <v>1816</v>
      </c>
      <c r="D2287" s="262"/>
      <c r="E2287" s="262"/>
      <c r="F2287" s="262"/>
      <c r="G2287" s="262"/>
      <c r="H2287" s="158"/>
      <c r="I2287" s="158"/>
      <c r="J2287" s="158"/>
      <c r="K2287" s="158"/>
      <c r="L2287" s="158"/>
      <c r="M2287" s="158"/>
      <c r="N2287" s="157"/>
      <c r="O2287" s="157"/>
      <c r="P2287" s="157"/>
      <c r="Q2287" s="157"/>
      <c r="R2287" s="158"/>
      <c r="S2287" s="158"/>
      <c r="T2287" s="158"/>
      <c r="U2287" s="158"/>
      <c r="V2287" s="158"/>
      <c r="W2287" s="158"/>
      <c r="X2287" s="158"/>
      <c r="Y2287" s="158"/>
      <c r="Z2287" s="147"/>
      <c r="AA2287" s="147"/>
      <c r="AB2287" s="147"/>
      <c r="AC2287" s="147"/>
      <c r="AD2287" s="147"/>
      <c r="AE2287" s="147"/>
      <c r="AF2287" s="147"/>
      <c r="AG2287" s="147" t="s">
        <v>618</v>
      </c>
      <c r="AH2287" s="147"/>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2" x14ac:dyDescent="0.2">
      <c r="A2288" s="154"/>
      <c r="B2288" s="155"/>
      <c r="C2288" s="189" t="s">
        <v>2775</v>
      </c>
      <c r="D2288" s="160"/>
      <c r="E2288" s="161"/>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7"/>
      <c r="AA2288" s="147"/>
      <c r="AB2288" s="147"/>
      <c r="AC2288" s="147"/>
      <c r="AD2288" s="147"/>
      <c r="AE2288" s="147"/>
      <c r="AF2288" s="147"/>
      <c r="AG2288" s="147" t="s">
        <v>288</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outlineLevel="3" x14ac:dyDescent="0.2">
      <c r="A2289" s="154"/>
      <c r="B2289" s="155"/>
      <c r="C2289" s="189" t="s">
        <v>2761</v>
      </c>
      <c r="D2289" s="160"/>
      <c r="E2289" s="161">
        <v>1</v>
      </c>
      <c r="F2289" s="158"/>
      <c r="G2289" s="158"/>
      <c r="H2289" s="158"/>
      <c r="I2289" s="158"/>
      <c r="J2289" s="158"/>
      <c r="K2289" s="158"/>
      <c r="L2289" s="158"/>
      <c r="M2289" s="158"/>
      <c r="N2289" s="157"/>
      <c r="O2289" s="157"/>
      <c r="P2289" s="157"/>
      <c r="Q2289" s="157"/>
      <c r="R2289" s="158"/>
      <c r="S2289" s="158"/>
      <c r="T2289" s="158"/>
      <c r="U2289" s="158"/>
      <c r="V2289" s="158"/>
      <c r="W2289" s="158"/>
      <c r="X2289" s="158"/>
      <c r="Y2289" s="158"/>
      <c r="Z2289" s="147"/>
      <c r="AA2289" s="147"/>
      <c r="AB2289" s="147"/>
      <c r="AC2289" s="147"/>
      <c r="AD2289" s="147"/>
      <c r="AE2289" s="147"/>
      <c r="AF2289" s="147"/>
      <c r="AG2289" s="147" t="s">
        <v>288</v>
      </c>
      <c r="AH2289" s="147">
        <v>0</v>
      </c>
      <c r="AI2289" s="147"/>
      <c r="AJ2289" s="147"/>
      <c r="AK2289" s="147"/>
      <c r="AL2289" s="147"/>
      <c r="AM2289" s="147"/>
      <c r="AN2289" s="147"/>
      <c r="AO2289" s="147"/>
      <c r="AP2289" s="147"/>
      <c r="AQ2289" s="147"/>
      <c r="AR2289" s="147"/>
      <c r="AS2289" s="147"/>
      <c r="AT2289" s="147"/>
      <c r="AU2289" s="147"/>
      <c r="AV2289" s="147"/>
      <c r="AW2289" s="147"/>
      <c r="AX2289" s="147"/>
      <c r="AY2289" s="147"/>
      <c r="AZ2289" s="147"/>
      <c r="BA2289" s="147"/>
      <c r="BB2289" s="147"/>
      <c r="BC2289" s="147"/>
      <c r="BD2289" s="147"/>
      <c r="BE2289" s="147"/>
      <c r="BF2289" s="147"/>
      <c r="BG2289" s="147"/>
      <c r="BH2289" s="147"/>
    </row>
    <row r="2290" spans="1:60" outlineLevel="3" x14ac:dyDescent="0.2">
      <c r="A2290" s="154"/>
      <c r="B2290" s="155"/>
      <c r="C2290" s="189" t="s">
        <v>2768</v>
      </c>
      <c r="D2290" s="160"/>
      <c r="E2290" s="161">
        <v>1</v>
      </c>
      <c r="F2290" s="158"/>
      <c r="G2290" s="158"/>
      <c r="H2290" s="158"/>
      <c r="I2290" s="158"/>
      <c r="J2290" s="158"/>
      <c r="K2290" s="158"/>
      <c r="L2290" s="158"/>
      <c r="M2290" s="158"/>
      <c r="N2290" s="157"/>
      <c r="O2290" s="157"/>
      <c r="P2290" s="157"/>
      <c r="Q2290" s="157"/>
      <c r="R2290" s="158"/>
      <c r="S2290" s="158"/>
      <c r="T2290" s="158"/>
      <c r="U2290" s="158"/>
      <c r="V2290" s="158"/>
      <c r="W2290" s="158"/>
      <c r="X2290" s="158"/>
      <c r="Y2290" s="158"/>
      <c r="Z2290" s="147"/>
      <c r="AA2290" s="147"/>
      <c r="AB2290" s="147"/>
      <c r="AC2290" s="147"/>
      <c r="AD2290" s="147"/>
      <c r="AE2290" s="147"/>
      <c r="AF2290" s="147"/>
      <c r="AG2290" s="147" t="s">
        <v>288</v>
      </c>
      <c r="AH2290" s="147">
        <v>0</v>
      </c>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ht="22.5" outlineLevel="1" x14ac:dyDescent="0.2">
      <c r="A2291" s="172">
        <v>341</v>
      </c>
      <c r="B2291" s="173" t="s">
        <v>2876</v>
      </c>
      <c r="C2291" s="188" t="s">
        <v>2877</v>
      </c>
      <c r="D2291" s="174" t="s">
        <v>418</v>
      </c>
      <c r="E2291" s="175">
        <v>1</v>
      </c>
      <c r="F2291" s="176"/>
      <c r="G2291" s="177">
        <f>ROUND(E2291*F2291,2)</f>
        <v>0</v>
      </c>
      <c r="H2291" s="176"/>
      <c r="I2291" s="177">
        <f>ROUND(E2291*H2291,2)</f>
        <v>0</v>
      </c>
      <c r="J2291" s="176"/>
      <c r="K2291" s="177">
        <f>ROUND(E2291*J2291,2)</f>
        <v>0</v>
      </c>
      <c r="L2291" s="177">
        <v>21</v>
      </c>
      <c r="M2291" s="177">
        <f>G2291*(1+L2291/100)</f>
        <v>0</v>
      </c>
      <c r="N2291" s="175">
        <v>2.5999999999999999E-2</v>
      </c>
      <c r="O2291" s="175">
        <f>ROUND(E2291*N2291,2)</f>
        <v>0.03</v>
      </c>
      <c r="P2291" s="175">
        <v>0</v>
      </c>
      <c r="Q2291" s="175">
        <f>ROUND(E2291*P2291,2)</f>
        <v>0</v>
      </c>
      <c r="R2291" s="177" t="s">
        <v>1203</v>
      </c>
      <c r="S2291" s="177" t="s">
        <v>2878</v>
      </c>
      <c r="T2291" s="178" t="s">
        <v>2878</v>
      </c>
      <c r="U2291" s="158">
        <v>0</v>
      </c>
      <c r="V2291" s="158">
        <f>ROUND(E2291*U2291,2)</f>
        <v>0</v>
      </c>
      <c r="W2291" s="158"/>
      <c r="X2291" s="158" t="s">
        <v>1204</v>
      </c>
      <c r="Y2291" s="158" t="s">
        <v>283</v>
      </c>
      <c r="Z2291" s="147"/>
      <c r="AA2291" s="147"/>
      <c r="AB2291" s="147"/>
      <c r="AC2291" s="147"/>
      <c r="AD2291" s="147"/>
      <c r="AE2291" s="147"/>
      <c r="AF2291" s="147"/>
      <c r="AG2291" s="147" t="s">
        <v>1205</v>
      </c>
      <c r="AH2291" s="147"/>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2" x14ac:dyDescent="0.2">
      <c r="A2292" s="154"/>
      <c r="B2292" s="155"/>
      <c r="C2292" s="261" t="s">
        <v>1816</v>
      </c>
      <c r="D2292" s="262"/>
      <c r="E2292" s="262"/>
      <c r="F2292" s="262"/>
      <c r="G2292" s="262"/>
      <c r="H2292" s="158"/>
      <c r="I2292" s="158"/>
      <c r="J2292" s="158"/>
      <c r="K2292" s="158"/>
      <c r="L2292" s="158"/>
      <c r="M2292" s="158"/>
      <c r="N2292" s="157"/>
      <c r="O2292" s="157"/>
      <c r="P2292" s="157"/>
      <c r="Q2292" s="157"/>
      <c r="R2292" s="158"/>
      <c r="S2292" s="158"/>
      <c r="T2292" s="158"/>
      <c r="U2292" s="158"/>
      <c r="V2292" s="158"/>
      <c r="W2292" s="158"/>
      <c r="X2292" s="158"/>
      <c r="Y2292" s="158"/>
      <c r="Z2292" s="147"/>
      <c r="AA2292" s="147"/>
      <c r="AB2292" s="147"/>
      <c r="AC2292" s="147"/>
      <c r="AD2292" s="147"/>
      <c r="AE2292" s="147"/>
      <c r="AF2292" s="147"/>
      <c r="AG2292" s="147" t="s">
        <v>618</v>
      </c>
      <c r="AH2292" s="147"/>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2" x14ac:dyDescent="0.2">
      <c r="A2293" s="154"/>
      <c r="B2293" s="155"/>
      <c r="C2293" s="189" t="s">
        <v>2775</v>
      </c>
      <c r="D2293" s="160"/>
      <c r="E2293" s="161"/>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7"/>
      <c r="AA2293" s="147"/>
      <c r="AB2293" s="147"/>
      <c r="AC2293" s="147"/>
      <c r="AD2293" s="147"/>
      <c r="AE2293" s="147"/>
      <c r="AF2293" s="147"/>
      <c r="AG2293" s="147" t="s">
        <v>288</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3" x14ac:dyDescent="0.2">
      <c r="A2294" s="154"/>
      <c r="B2294" s="155"/>
      <c r="C2294" s="189" t="s">
        <v>1978</v>
      </c>
      <c r="D2294" s="160"/>
      <c r="E2294" s="161">
        <v>1</v>
      </c>
      <c r="F2294" s="158"/>
      <c r="G2294" s="158"/>
      <c r="H2294" s="158"/>
      <c r="I2294" s="158"/>
      <c r="J2294" s="158"/>
      <c r="K2294" s="158"/>
      <c r="L2294" s="158"/>
      <c r="M2294" s="158"/>
      <c r="N2294" s="157"/>
      <c r="O2294" s="157"/>
      <c r="P2294" s="157"/>
      <c r="Q2294" s="157"/>
      <c r="R2294" s="158"/>
      <c r="S2294" s="158"/>
      <c r="T2294" s="158"/>
      <c r="U2294" s="158"/>
      <c r="V2294" s="158"/>
      <c r="W2294" s="158"/>
      <c r="X2294" s="158"/>
      <c r="Y2294" s="158"/>
      <c r="Z2294" s="147"/>
      <c r="AA2294" s="147"/>
      <c r="AB2294" s="147"/>
      <c r="AC2294" s="147"/>
      <c r="AD2294" s="147"/>
      <c r="AE2294" s="147"/>
      <c r="AF2294" s="147"/>
      <c r="AG2294" s="147" t="s">
        <v>288</v>
      </c>
      <c r="AH2294" s="147">
        <v>0</v>
      </c>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ht="45" outlineLevel="1" x14ac:dyDescent="0.2">
      <c r="A2295" s="172">
        <v>342</v>
      </c>
      <c r="B2295" s="173" t="s">
        <v>2879</v>
      </c>
      <c r="C2295" s="188" t="s">
        <v>2880</v>
      </c>
      <c r="D2295" s="174" t="s">
        <v>418</v>
      </c>
      <c r="E2295" s="175">
        <v>1</v>
      </c>
      <c r="F2295" s="176"/>
      <c r="G2295" s="177">
        <f>ROUND(E2295*F2295,2)</f>
        <v>0</v>
      </c>
      <c r="H2295" s="176"/>
      <c r="I2295" s="177">
        <f>ROUND(E2295*H2295,2)</f>
        <v>0</v>
      </c>
      <c r="J2295" s="176"/>
      <c r="K2295" s="177">
        <f>ROUND(E2295*J2295,2)</f>
        <v>0</v>
      </c>
      <c r="L2295" s="177">
        <v>21</v>
      </c>
      <c r="M2295" s="177">
        <f>G2295*(1+L2295/100)</f>
        <v>0</v>
      </c>
      <c r="N2295" s="175">
        <v>0.04</v>
      </c>
      <c r="O2295" s="175">
        <f>ROUND(E2295*N2295,2)</f>
        <v>0.04</v>
      </c>
      <c r="P2295" s="175">
        <v>0</v>
      </c>
      <c r="Q2295" s="175">
        <f>ROUND(E2295*P2295,2)</f>
        <v>0</v>
      </c>
      <c r="R2295" s="177" t="s">
        <v>1203</v>
      </c>
      <c r="S2295" s="177" t="s">
        <v>281</v>
      </c>
      <c r="T2295" s="178" t="s">
        <v>281</v>
      </c>
      <c r="U2295" s="158">
        <v>0</v>
      </c>
      <c r="V2295" s="158">
        <f>ROUND(E2295*U2295,2)</f>
        <v>0</v>
      </c>
      <c r="W2295" s="158"/>
      <c r="X2295" s="158" t="s">
        <v>1204</v>
      </c>
      <c r="Y2295" s="158" t="s">
        <v>283</v>
      </c>
      <c r="Z2295" s="147"/>
      <c r="AA2295" s="147"/>
      <c r="AB2295" s="147"/>
      <c r="AC2295" s="147"/>
      <c r="AD2295" s="147"/>
      <c r="AE2295" s="147"/>
      <c r="AF2295" s="147"/>
      <c r="AG2295" s="147" t="s">
        <v>1205</v>
      </c>
      <c r="AH2295" s="147"/>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2" x14ac:dyDescent="0.2">
      <c r="A2296" s="154"/>
      <c r="B2296" s="155"/>
      <c r="C2296" s="261" t="s">
        <v>1816</v>
      </c>
      <c r="D2296" s="262"/>
      <c r="E2296" s="262"/>
      <c r="F2296" s="262"/>
      <c r="G2296" s="262"/>
      <c r="H2296" s="158"/>
      <c r="I2296" s="158"/>
      <c r="J2296" s="158"/>
      <c r="K2296" s="158"/>
      <c r="L2296" s="158"/>
      <c r="M2296" s="158"/>
      <c r="N2296" s="157"/>
      <c r="O2296" s="157"/>
      <c r="P2296" s="157"/>
      <c r="Q2296" s="157"/>
      <c r="R2296" s="158"/>
      <c r="S2296" s="158"/>
      <c r="T2296" s="158"/>
      <c r="U2296" s="158"/>
      <c r="V2296" s="158"/>
      <c r="W2296" s="158"/>
      <c r="X2296" s="158"/>
      <c r="Y2296" s="158"/>
      <c r="Z2296" s="147"/>
      <c r="AA2296" s="147"/>
      <c r="AB2296" s="147"/>
      <c r="AC2296" s="147"/>
      <c r="AD2296" s="147"/>
      <c r="AE2296" s="147"/>
      <c r="AF2296" s="147"/>
      <c r="AG2296" s="147" t="s">
        <v>618</v>
      </c>
      <c r="AH2296" s="147"/>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2" x14ac:dyDescent="0.2">
      <c r="A2297" s="154"/>
      <c r="B2297" s="155"/>
      <c r="C2297" s="189" t="s">
        <v>2881</v>
      </c>
      <c r="D2297" s="160"/>
      <c r="E2297" s="161"/>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7"/>
      <c r="AA2297" s="147"/>
      <c r="AB2297" s="147"/>
      <c r="AC2297" s="147"/>
      <c r="AD2297" s="147"/>
      <c r="AE2297" s="147"/>
      <c r="AF2297" s="147"/>
      <c r="AG2297" s="147" t="s">
        <v>288</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outlineLevel="3" x14ac:dyDescent="0.2">
      <c r="A2298" s="154"/>
      <c r="B2298" s="155"/>
      <c r="C2298" s="189" t="s">
        <v>2882</v>
      </c>
      <c r="D2298" s="160"/>
      <c r="E2298" s="161">
        <v>1</v>
      </c>
      <c r="F2298" s="158"/>
      <c r="G2298" s="158"/>
      <c r="H2298" s="158"/>
      <c r="I2298" s="158"/>
      <c r="J2298" s="158"/>
      <c r="K2298" s="158"/>
      <c r="L2298" s="158"/>
      <c r="M2298" s="158"/>
      <c r="N2298" s="157"/>
      <c r="O2298" s="157"/>
      <c r="P2298" s="157"/>
      <c r="Q2298" s="157"/>
      <c r="R2298" s="158"/>
      <c r="S2298" s="158"/>
      <c r="T2298" s="158"/>
      <c r="U2298" s="158"/>
      <c r="V2298" s="158"/>
      <c r="W2298" s="158"/>
      <c r="X2298" s="158"/>
      <c r="Y2298" s="158"/>
      <c r="Z2298" s="147"/>
      <c r="AA2298" s="147"/>
      <c r="AB2298" s="147"/>
      <c r="AC2298" s="147"/>
      <c r="AD2298" s="147"/>
      <c r="AE2298" s="147"/>
      <c r="AF2298" s="147"/>
      <c r="AG2298" s="147" t="s">
        <v>288</v>
      </c>
      <c r="AH2298" s="147">
        <v>5</v>
      </c>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ht="22.5" outlineLevel="1" x14ac:dyDescent="0.2">
      <c r="A2299" s="172">
        <v>343</v>
      </c>
      <c r="B2299" s="173" t="s">
        <v>2883</v>
      </c>
      <c r="C2299" s="188" t="s">
        <v>2884</v>
      </c>
      <c r="D2299" s="174" t="s">
        <v>418</v>
      </c>
      <c r="E2299" s="175">
        <v>4</v>
      </c>
      <c r="F2299" s="176"/>
      <c r="G2299" s="177">
        <f>ROUND(E2299*F2299,2)</f>
        <v>0</v>
      </c>
      <c r="H2299" s="176"/>
      <c r="I2299" s="177">
        <f>ROUND(E2299*H2299,2)</f>
        <v>0</v>
      </c>
      <c r="J2299" s="176"/>
      <c r="K2299" s="177">
        <f>ROUND(E2299*J2299,2)</f>
        <v>0</v>
      </c>
      <c r="L2299" s="177">
        <v>21</v>
      </c>
      <c r="M2299" s="177">
        <f>G2299*(1+L2299/100)</f>
        <v>0</v>
      </c>
      <c r="N2299" s="175">
        <v>0.02</v>
      </c>
      <c r="O2299" s="175">
        <f>ROUND(E2299*N2299,2)</f>
        <v>0.08</v>
      </c>
      <c r="P2299" s="175">
        <v>0</v>
      </c>
      <c r="Q2299" s="175">
        <f>ROUND(E2299*P2299,2)</f>
        <v>0</v>
      </c>
      <c r="R2299" s="177" t="s">
        <v>1203</v>
      </c>
      <c r="S2299" s="177" t="s">
        <v>281</v>
      </c>
      <c r="T2299" s="178" t="s">
        <v>281</v>
      </c>
      <c r="U2299" s="158">
        <v>0</v>
      </c>
      <c r="V2299" s="158">
        <f>ROUND(E2299*U2299,2)</f>
        <v>0</v>
      </c>
      <c r="W2299" s="158"/>
      <c r="X2299" s="158" t="s">
        <v>1204</v>
      </c>
      <c r="Y2299" s="158" t="s">
        <v>283</v>
      </c>
      <c r="Z2299" s="147"/>
      <c r="AA2299" s="147"/>
      <c r="AB2299" s="147"/>
      <c r="AC2299" s="147"/>
      <c r="AD2299" s="147"/>
      <c r="AE2299" s="147"/>
      <c r="AF2299" s="147"/>
      <c r="AG2299" s="147" t="s">
        <v>1205</v>
      </c>
      <c r="AH2299" s="147"/>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outlineLevel="2" x14ac:dyDescent="0.2">
      <c r="A2300" s="154"/>
      <c r="B2300" s="155"/>
      <c r="C2300" s="189" t="s">
        <v>2775</v>
      </c>
      <c r="D2300" s="160"/>
      <c r="E2300" s="161"/>
      <c r="F2300" s="158"/>
      <c r="G2300" s="158"/>
      <c r="H2300" s="158"/>
      <c r="I2300" s="158"/>
      <c r="J2300" s="158"/>
      <c r="K2300" s="158"/>
      <c r="L2300" s="158"/>
      <c r="M2300" s="158"/>
      <c r="N2300" s="157"/>
      <c r="O2300" s="157"/>
      <c r="P2300" s="157"/>
      <c r="Q2300" s="157"/>
      <c r="R2300" s="158"/>
      <c r="S2300" s="158"/>
      <c r="T2300" s="158"/>
      <c r="U2300" s="158"/>
      <c r="V2300" s="158"/>
      <c r="W2300" s="158"/>
      <c r="X2300" s="158"/>
      <c r="Y2300" s="158"/>
      <c r="Z2300" s="147"/>
      <c r="AA2300" s="147"/>
      <c r="AB2300" s="147"/>
      <c r="AC2300" s="147"/>
      <c r="AD2300" s="147"/>
      <c r="AE2300" s="147"/>
      <c r="AF2300" s="147"/>
      <c r="AG2300" s="147" t="s">
        <v>288</v>
      </c>
      <c r="AH2300" s="147">
        <v>0</v>
      </c>
      <c r="AI2300" s="147"/>
      <c r="AJ2300" s="147"/>
      <c r="AK2300" s="147"/>
      <c r="AL2300" s="147"/>
      <c r="AM2300" s="147"/>
      <c r="AN2300" s="147"/>
      <c r="AO2300" s="147"/>
      <c r="AP2300" s="147"/>
      <c r="AQ2300" s="147"/>
      <c r="AR2300" s="147"/>
      <c r="AS2300" s="147"/>
      <c r="AT2300" s="147"/>
      <c r="AU2300" s="147"/>
      <c r="AV2300" s="147"/>
      <c r="AW2300" s="147"/>
      <c r="AX2300" s="147"/>
      <c r="AY2300" s="147"/>
      <c r="AZ2300" s="147"/>
      <c r="BA2300" s="147"/>
      <c r="BB2300" s="147"/>
      <c r="BC2300" s="147"/>
      <c r="BD2300" s="147"/>
      <c r="BE2300" s="147"/>
      <c r="BF2300" s="147"/>
      <c r="BG2300" s="147"/>
      <c r="BH2300" s="147"/>
    </row>
    <row r="2301" spans="1:60" outlineLevel="3" x14ac:dyDescent="0.2">
      <c r="A2301" s="154"/>
      <c r="B2301" s="155"/>
      <c r="C2301" s="189" t="s">
        <v>2681</v>
      </c>
      <c r="D2301" s="160"/>
      <c r="E2301" s="161">
        <v>1</v>
      </c>
      <c r="F2301" s="158"/>
      <c r="G2301" s="158"/>
      <c r="H2301" s="158"/>
      <c r="I2301" s="158"/>
      <c r="J2301" s="158"/>
      <c r="K2301" s="158"/>
      <c r="L2301" s="158"/>
      <c r="M2301" s="158"/>
      <c r="N2301" s="157"/>
      <c r="O2301" s="157"/>
      <c r="P2301" s="157"/>
      <c r="Q2301" s="157"/>
      <c r="R2301" s="158"/>
      <c r="S2301" s="158"/>
      <c r="T2301" s="158"/>
      <c r="U2301" s="158"/>
      <c r="V2301" s="158"/>
      <c r="W2301" s="158"/>
      <c r="X2301" s="158"/>
      <c r="Y2301" s="158"/>
      <c r="Z2301" s="147"/>
      <c r="AA2301" s="147"/>
      <c r="AB2301" s="147"/>
      <c r="AC2301" s="147"/>
      <c r="AD2301" s="147"/>
      <c r="AE2301" s="147"/>
      <c r="AF2301" s="147"/>
      <c r="AG2301" s="147" t="s">
        <v>288</v>
      </c>
      <c r="AH2301" s="147">
        <v>0</v>
      </c>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3" x14ac:dyDescent="0.2">
      <c r="A2302" s="154"/>
      <c r="B2302" s="155"/>
      <c r="C2302" s="189" t="s">
        <v>2781</v>
      </c>
      <c r="D2302" s="160"/>
      <c r="E2302" s="161">
        <v>1</v>
      </c>
      <c r="F2302" s="158"/>
      <c r="G2302" s="158"/>
      <c r="H2302" s="158"/>
      <c r="I2302" s="158"/>
      <c r="J2302" s="158"/>
      <c r="K2302" s="158"/>
      <c r="L2302" s="158"/>
      <c r="M2302" s="158"/>
      <c r="N2302" s="157"/>
      <c r="O2302" s="157"/>
      <c r="P2302" s="157"/>
      <c r="Q2302" s="157"/>
      <c r="R2302" s="158"/>
      <c r="S2302" s="158"/>
      <c r="T2302" s="158"/>
      <c r="U2302" s="158"/>
      <c r="V2302" s="158"/>
      <c r="W2302" s="158"/>
      <c r="X2302" s="158"/>
      <c r="Y2302" s="158"/>
      <c r="Z2302" s="147"/>
      <c r="AA2302" s="147"/>
      <c r="AB2302" s="147"/>
      <c r="AC2302" s="147"/>
      <c r="AD2302" s="147"/>
      <c r="AE2302" s="147"/>
      <c r="AF2302" s="147"/>
      <c r="AG2302" s="147" t="s">
        <v>288</v>
      </c>
      <c r="AH2302" s="147">
        <v>0</v>
      </c>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outlineLevel="3" x14ac:dyDescent="0.2">
      <c r="A2303" s="154"/>
      <c r="B2303" s="155"/>
      <c r="C2303" s="189" t="s">
        <v>2778</v>
      </c>
      <c r="D2303" s="160"/>
      <c r="E2303" s="161">
        <v>1</v>
      </c>
      <c r="F2303" s="158"/>
      <c r="G2303" s="158"/>
      <c r="H2303" s="158"/>
      <c r="I2303" s="158"/>
      <c r="J2303" s="158"/>
      <c r="K2303" s="158"/>
      <c r="L2303" s="158"/>
      <c r="M2303" s="158"/>
      <c r="N2303" s="157"/>
      <c r="O2303" s="157"/>
      <c r="P2303" s="157"/>
      <c r="Q2303" s="157"/>
      <c r="R2303" s="158"/>
      <c r="S2303" s="158"/>
      <c r="T2303" s="158"/>
      <c r="U2303" s="158"/>
      <c r="V2303" s="158"/>
      <c r="W2303" s="158"/>
      <c r="X2303" s="158"/>
      <c r="Y2303" s="158"/>
      <c r="Z2303" s="147"/>
      <c r="AA2303" s="147"/>
      <c r="AB2303" s="147"/>
      <c r="AC2303" s="147"/>
      <c r="AD2303" s="147"/>
      <c r="AE2303" s="147"/>
      <c r="AF2303" s="147"/>
      <c r="AG2303" s="147" t="s">
        <v>288</v>
      </c>
      <c r="AH2303" s="147">
        <v>0</v>
      </c>
      <c r="AI2303" s="147"/>
      <c r="AJ2303" s="147"/>
      <c r="AK2303" s="147"/>
      <c r="AL2303" s="147"/>
      <c r="AM2303" s="147"/>
      <c r="AN2303" s="147"/>
      <c r="AO2303" s="147"/>
      <c r="AP2303" s="147"/>
      <c r="AQ2303" s="147"/>
      <c r="AR2303" s="147"/>
      <c r="AS2303" s="147"/>
      <c r="AT2303" s="147"/>
      <c r="AU2303" s="147"/>
      <c r="AV2303" s="147"/>
      <c r="AW2303" s="147"/>
      <c r="AX2303" s="147"/>
      <c r="AY2303" s="147"/>
      <c r="AZ2303" s="147"/>
      <c r="BA2303" s="147"/>
      <c r="BB2303" s="147"/>
      <c r="BC2303" s="147"/>
      <c r="BD2303" s="147"/>
      <c r="BE2303" s="147"/>
      <c r="BF2303" s="147"/>
      <c r="BG2303" s="147"/>
      <c r="BH2303" s="147"/>
    </row>
    <row r="2304" spans="1:60" outlineLevel="3" x14ac:dyDescent="0.2">
      <c r="A2304" s="154"/>
      <c r="B2304" s="155"/>
      <c r="C2304" s="189" t="s">
        <v>2885</v>
      </c>
      <c r="D2304" s="160"/>
      <c r="E2304" s="161"/>
      <c r="F2304" s="158"/>
      <c r="G2304" s="158"/>
      <c r="H2304" s="158"/>
      <c r="I2304" s="158"/>
      <c r="J2304" s="158"/>
      <c r="K2304" s="158"/>
      <c r="L2304" s="158"/>
      <c r="M2304" s="158"/>
      <c r="N2304" s="157"/>
      <c r="O2304" s="157"/>
      <c r="P2304" s="157"/>
      <c r="Q2304" s="157"/>
      <c r="R2304" s="158"/>
      <c r="S2304" s="158"/>
      <c r="T2304" s="158"/>
      <c r="U2304" s="158"/>
      <c r="V2304" s="158"/>
      <c r="W2304" s="158"/>
      <c r="X2304" s="158"/>
      <c r="Y2304" s="158"/>
      <c r="Z2304" s="147"/>
      <c r="AA2304" s="147"/>
      <c r="AB2304" s="147"/>
      <c r="AC2304" s="147"/>
      <c r="AD2304" s="147"/>
      <c r="AE2304" s="147"/>
      <c r="AF2304" s="147"/>
      <c r="AG2304" s="147" t="s">
        <v>288</v>
      </c>
      <c r="AH2304" s="147">
        <v>0</v>
      </c>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outlineLevel="3" x14ac:dyDescent="0.2">
      <c r="A2305" s="154"/>
      <c r="B2305" s="155"/>
      <c r="C2305" s="189" t="s">
        <v>2762</v>
      </c>
      <c r="D2305" s="160"/>
      <c r="E2305" s="161">
        <v>1</v>
      </c>
      <c r="F2305" s="158"/>
      <c r="G2305" s="158"/>
      <c r="H2305" s="158"/>
      <c r="I2305" s="158"/>
      <c r="J2305" s="158"/>
      <c r="K2305" s="158"/>
      <c r="L2305" s="158"/>
      <c r="M2305" s="158"/>
      <c r="N2305" s="157"/>
      <c r="O2305" s="157"/>
      <c r="P2305" s="157"/>
      <c r="Q2305" s="157"/>
      <c r="R2305" s="158"/>
      <c r="S2305" s="158"/>
      <c r="T2305" s="158"/>
      <c r="U2305" s="158"/>
      <c r="V2305" s="158"/>
      <c r="W2305" s="158"/>
      <c r="X2305" s="158"/>
      <c r="Y2305" s="158"/>
      <c r="Z2305" s="147"/>
      <c r="AA2305" s="147"/>
      <c r="AB2305" s="147"/>
      <c r="AC2305" s="147"/>
      <c r="AD2305" s="147"/>
      <c r="AE2305" s="147"/>
      <c r="AF2305" s="147"/>
      <c r="AG2305" s="147" t="s">
        <v>288</v>
      </c>
      <c r="AH2305" s="147">
        <v>0</v>
      </c>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ht="22.5" outlineLevel="1" x14ac:dyDescent="0.2">
      <c r="A2306" s="172">
        <v>344</v>
      </c>
      <c r="B2306" s="173" t="s">
        <v>2886</v>
      </c>
      <c r="C2306" s="188" t="s">
        <v>2887</v>
      </c>
      <c r="D2306" s="174" t="s">
        <v>418</v>
      </c>
      <c r="E2306" s="175">
        <v>11</v>
      </c>
      <c r="F2306" s="176"/>
      <c r="G2306" s="177">
        <f>ROUND(E2306*F2306,2)</f>
        <v>0</v>
      </c>
      <c r="H2306" s="176"/>
      <c r="I2306" s="177">
        <f>ROUND(E2306*H2306,2)</f>
        <v>0</v>
      </c>
      <c r="J2306" s="176"/>
      <c r="K2306" s="177">
        <f>ROUND(E2306*J2306,2)</f>
        <v>0</v>
      </c>
      <c r="L2306" s="177">
        <v>21</v>
      </c>
      <c r="M2306" s="177">
        <f>G2306*(1+L2306/100)</f>
        <v>0</v>
      </c>
      <c r="N2306" s="175">
        <v>0.02</v>
      </c>
      <c r="O2306" s="175">
        <f>ROUND(E2306*N2306,2)</f>
        <v>0.22</v>
      </c>
      <c r="P2306" s="175">
        <v>0</v>
      </c>
      <c r="Q2306" s="175">
        <f>ROUND(E2306*P2306,2)</f>
        <v>0</v>
      </c>
      <c r="R2306" s="177" t="s">
        <v>1203</v>
      </c>
      <c r="S2306" s="177" t="s">
        <v>281</v>
      </c>
      <c r="T2306" s="178" t="s">
        <v>281</v>
      </c>
      <c r="U2306" s="158">
        <v>0</v>
      </c>
      <c r="V2306" s="158">
        <f>ROUND(E2306*U2306,2)</f>
        <v>0</v>
      </c>
      <c r="W2306" s="158"/>
      <c r="X2306" s="158" t="s">
        <v>1204</v>
      </c>
      <c r="Y2306" s="158" t="s">
        <v>283</v>
      </c>
      <c r="Z2306" s="147"/>
      <c r="AA2306" s="147"/>
      <c r="AB2306" s="147"/>
      <c r="AC2306" s="147"/>
      <c r="AD2306" s="147"/>
      <c r="AE2306" s="147"/>
      <c r="AF2306" s="147"/>
      <c r="AG2306" s="147" t="s">
        <v>1205</v>
      </c>
      <c r="AH2306" s="147"/>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2" x14ac:dyDescent="0.2">
      <c r="A2307" s="154"/>
      <c r="B2307" s="155"/>
      <c r="C2307" s="189" t="s">
        <v>2775</v>
      </c>
      <c r="D2307" s="160"/>
      <c r="E2307" s="161"/>
      <c r="F2307" s="158"/>
      <c r="G2307" s="158"/>
      <c r="H2307" s="158"/>
      <c r="I2307" s="158"/>
      <c r="J2307" s="158"/>
      <c r="K2307" s="158"/>
      <c r="L2307" s="158"/>
      <c r="M2307" s="158"/>
      <c r="N2307" s="157"/>
      <c r="O2307" s="157"/>
      <c r="P2307" s="157"/>
      <c r="Q2307" s="157"/>
      <c r="R2307" s="158"/>
      <c r="S2307" s="158"/>
      <c r="T2307" s="158"/>
      <c r="U2307" s="158"/>
      <c r="V2307" s="158"/>
      <c r="W2307" s="158"/>
      <c r="X2307" s="158"/>
      <c r="Y2307" s="158"/>
      <c r="Z2307" s="147"/>
      <c r="AA2307" s="147"/>
      <c r="AB2307" s="147"/>
      <c r="AC2307" s="147"/>
      <c r="AD2307" s="147"/>
      <c r="AE2307" s="147"/>
      <c r="AF2307" s="147"/>
      <c r="AG2307" s="147" t="s">
        <v>288</v>
      </c>
      <c r="AH2307" s="147">
        <v>0</v>
      </c>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outlineLevel="3" x14ac:dyDescent="0.2">
      <c r="A2308" s="154"/>
      <c r="B2308" s="155"/>
      <c r="C2308" s="189" t="s">
        <v>2682</v>
      </c>
      <c r="D2308" s="160"/>
      <c r="E2308" s="161">
        <v>1</v>
      </c>
      <c r="F2308" s="158"/>
      <c r="G2308" s="158"/>
      <c r="H2308" s="158"/>
      <c r="I2308" s="158"/>
      <c r="J2308" s="158"/>
      <c r="K2308" s="158"/>
      <c r="L2308" s="158"/>
      <c r="M2308" s="158"/>
      <c r="N2308" s="157"/>
      <c r="O2308" s="157"/>
      <c r="P2308" s="157"/>
      <c r="Q2308" s="157"/>
      <c r="R2308" s="158"/>
      <c r="S2308" s="158"/>
      <c r="T2308" s="158"/>
      <c r="U2308" s="158"/>
      <c r="V2308" s="158"/>
      <c r="W2308" s="158"/>
      <c r="X2308" s="158"/>
      <c r="Y2308" s="158"/>
      <c r="Z2308" s="147"/>
      <c r="AA2308" s="147"/>
      <c r="AB2308" s="147"/>
      <c r="AC2308" s="147"/>
      <c r="AD2308" s="147"/>
      <c r="AE2308" s="147"/>
      <c r="AF2308" s="147"/>
      <c r="AG2308" s="147" t="s">
        <v>288</v>
      </c>
      <c r="AH2308" s="147">
        <v>0</v>
      </c>
      <c r="AI2308" s="147"/>
      <c r="AJ2308" s="147"/>
      <c r="AK2308" s="147"/>
      <c r="AL2308" s="147"/>
      <c r="AM2308" s="147"/>
      <c r="AN2308" s="147"/>
      <c r="AO2308" s="147"/>
      <c r="AP2308" s="147"/>
      <c r="AQ2308" s="147"/>
      <c r="AR2308" s="147"/>
      <c r="AS2308" s="147"/>
      <c r="AT2308" s="147"/>
      <c r="AU2308" s="147"/>
      <c r="AV2308" s="147"/>
      <c r="AW2308" s="147"/>
      <c r="AX2308" s="147"/>
      <c r="AY2308" s="147"/>
      <c r="AZ2308" s="147"/>
      <c r="BA2308" s="147"/>
      <c r="BB2308" s="147"/>
      <c r="BC2308" s="147"/>
      <c r="BD2308" s="147"/>
      <c r="BE2308" s="147"/>
      <c r="BF2308" s="147"/>
      <c r="BG2308" s="147"/>
      <c r="BH2308" s="147"/>
    </row>
    <row r="2309" spans="1:60" outlineLevel="3" x14ac:dyDescent="0.2">
      <c r="A2309" s="154"/>
      <c r="B2309" s="155"/>
      <c r="C2309" s="189" t="s">
        <v>2683</v>
      </c>
      <c r="D2309" s="160"/>
      <c r="E2309" s="161">
        <v>1</v>
      </c>
      <c r="F2309" s="158"/>
      <c r="G2309" s="158"/>
      <c r="H2309" s="158"/>
      <c r="I2309" s="158"/>
      <c r="J2309" s="158"/>
      <c r="K2309" s="158"/>
      <c r="L2309" s="158"/>
      <c r="M2309" s="158"/>
      <c r="N2309" s="157"/>
      <c r="O2309" s="157"/>
      <c r="P2309" s="157"/>
      <c r="Q2309" s="157"/>
      <c r="R2309" s="158"/>
      <c r="S2309" s="158"/>
      <c r="T2309" s="158"/>
      <c r="U2309" s="158"/>
      <c r="V2309" s="158"/>
      <c r="W2309" s="158"/>
      <c r="X2309" s="158"/>
      <c r="Y2309" s="158"/>
      <c r="Z2309" s="147"/>
      <c r="AA2309" s="147"/>
      <c r="AB2309" s="147"/>
      <c r="AC2309" s="147"/>
      <c r="AD2309" s="147"/>
      <c r="AE2309" s="147"/>
      <c r="AF2309" s="147"/>
      <c r="AG2309" s="147" t="s">
        <v>288</v>
      </c>
      <c r="AH2309" s="147">
        <v>0</v>
      </c>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3" x14ac:dyDescent="0.2">
      <c r="A2310" s="154"/>
      <c r="B2310" s="155"/>
      <c r="C2310" s="189" t="s">
        <v>2684</v>
      </c>
      <c r="D2310" s="160"/>
      <c r="E2310" s="161">
        <v>1</v>
      </c>
      <c r="F2310" s="158"/>
      <c r="G2310" s="158"/>
      <c r="H2310" s="158"/>
      <c r="I2310" s="158"/>
      <c r="J2310" s="158"/>
      <c r="K2310" s="158"/>
      <c r="L2310" s="158"/>
      <c r="M2310" s="158"/>
      <c r="N2310" s="157"/>
      <c r="O2310" s="157"/>
      <c r="P2310" s="157"/>
      <c r="Q2310" s="157"/>
      <c r="R2310" s="158"/>
      <c r="S2310" s="158"/>
      <c r="T2310" s="158"/>
      <c r="U2310" s="158"/>
      <c r="V2310" s="158"/>
      <c r="W2310" s="158"/>
      <c r="X2310" s="158"/>
      <c r="Y2310" s="158"/>
      <c r="Z2310" s="147"/>
      <c r="AA2310" s="147"/>
      <c r="AB2310" s="147"/>
      <c r="AC2310" s="147"/>
      <c r="AD2310" s="147"/>
      <c r="AE2310" s="147"/>
      <c r="AF2310" s="147"/>
      <c r="AG2310" s="147" t="s">
        <v>288</v>
      </c>
      <c r="AH2310" s="147">
        <v>0</v>
      </c>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outlineLevel="3" x14ac:dyDescent="0.2">
      <c r="A2311" s="154"/>
      <c r="B2311" s="155"/>
      <c r="C2311" s="189" t="s">
        <v>2776</v>
      </c>
      <c r="D2311" s="160"/>
      <c r="E2311" s="161">
        <v>1</v>
      </c>
      <c r="F2311" s="158"/>
      <c r="G2311" s="158"/>
      <c r="H2311" s="158"/>
      <c r="I2311" s="158"/>
      <c r="J2311" s="158"/>
      <c r="K2311" s="158"/>
      <c r="L2311" s="158"/>
      <c r="M2311" s="158"/>
      <c r="N2311" s="157"/>
      <c r="O2311" s="157"/>
      <c r="P2311" s="157"/>
      <c r="Q2311" s="157"/>
      <c r="R2311" s="158"/>
      <c r="S2311" s="158"/>
      <c r="T2311" s="158"/>
      <c r="U2311" s="158"/>
      <c r="V2311" s="158"/>
      <c r="W2311" s="158"/>
      <c r="X2311" s="158"/>
      <c r="Y2311" s="158"/>
      <c r="Z2311" s="147"/>
      <c r="AA2311" s="147"/>
      <c r="AB2311" s="147"/>
      <c r="AC2311" s="147"/>
      <c r="AD2311" s="147"/>
      <c r="AE2311" s="147"/>
      <c r="AF2311" s="147"/>
      <c r="AG2311" s="147" t="s">
        <v>288</v>
      </c>
      <c r="AH2311" s="147">
        <v>0</v>
      </c>
      <c r="AI2311" s="147"/>
      <c r="AJ2311" s="147"/>
      <c r="AK2311" s="147"/>
      <c r="AL2311" s="147"/>
      <c r="AM2311" s="147"/>
      <c r="AN2311" s="147"/>
      <c r="AO2311" s="147"/>
      <c r="AP2311" s="147"/>
      <c r="AQ2311" s="147"/>
      <c r="AR2311" s="147"/>
      <c r="AS2311" s="147"/>
      <c r="AT2311" s="147"/>
      <c r="AU2311" s="147"/>
      <c r="AV2311" s="147"/>
      <c r="AW2311" s="147"/>
      <c r="AX2311" s="147"/>
      <c r="AY2311" s="147"/>
      <c r="AZ2311" s="147"/>
      <c r="BA2311" s="147"/>
      <c r="BB2311" s="147"/>
      <c r="BC2311" s="147"/>
      <c r="BD2311" s="147"/>
      <c r="BE2311" s="147"/>
      <c r="BF2311" s="147"/>
      <c r="BG2311" s="147"/>
      <c r="BH2311" s="147"/>
    </row>
    <row r="2312" spans="1:60" outlineLevel="3" x14ac:dyDescent="0.2">
      <c r="A2312" s="154"/>
      <c r="B2312" s="155"/>
      <c r="C2312" s="189" t="s">
        <v>2764</v>
      </c>
      <c r="D2312" s="160"/>
      <c r="E2312" s="161">
        <v>1</v>
      </c>
      <c r="F2312" s="158"/>
      <c r="G2312" s="158"/>
      <c r="H2312" s="158"/>
      <c r="I2312" s="158"/>
      <c r="J2312" s="158"/>
      <c r="K2312" s="158"/>
      <c r="L2312" s="158"/>
      <c r="M2312" s="158"/>
      <c r="N2312" s="157"/>
      <c r="O2312" s="157"/>
      <c r="P2312" s="157"/>
      <c r="Q2312" s="157"/>
      <c r="R2312" s="158"/>
      <c r="S2312" s="158"/>
      <c r="T2312" s="158"/>
      <c r="U2312" s="158"/>
      <c r="V2312" s="158"/>
      <c r="W2312" s="158"/>
      <c r="X2312" s="158"/>
      <c r="Y2312" s="158"/>
      <c r="Z2312" s="147"/>
      <c r="AA2312" s="147"/>
      <c r="AB2312" s="147"/>
      <c r="AC2312" s="147"/>
      <c r="AD2312" s="147"/>
      <c r="AE2312" s="147"/>
      <c r="AF2312" s="147"/>
      <c r="AG2312" s="147" t="s">
        <v>288</v>
      </c>
      <c r="AH2312" s="147">
        <v>0</v>
      </c>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outlineLevel="3" x14ac:dyDescent="0.2">
      <c r="A2313" s="154"/>
      <c r="B2313" s="155"/>
      <c r="C2313" s="189" t="s">
        <v>2777</v>
      </c>
      <c r="D2313" s="160"/>
      <c r="E2313" s="161">
        <v>1</v>
      </c>
      <c r="F2313" s="158"/>
      <c r="G2313" s="158"/>
      <c r="H2313" s="158"/>
      <c r="I2313" s="158"/>
      <c r="J2313" s="158"/>
      <c r="K2313" s="158"/>
      <c r="L2313" s="158"/>
      <c r="M2313" s="158"/>
      <c r="N2313" s="157"/>
      <c r="O2313" s="157"/>
      <c r="P2313" s="157"/>
      <c r="Q2313" s="157"/>
      <c r="R2313" s="158"/>
      <c r="S2313" s="158"/>
      <c r="T2313" s="158"/>
      <c r="U2313" s="158"/>
      <c r="V2313" s="158"/>
      <c r="W2313" s="158"/>
      <c r="X2313" s="158"/>
      <c r="Y2313" s="158"/>
      <c r="Z2313" s="147"/>
      <c r="AA2313" s="147"/>
      <c r="AB2313" s="147"/>
      <c r="AC2313" s="147"/>
      <c r="AD2313" s="147"/>
      <c r="AE2313" s="147"/>
      <c r="AF2313" s="147"/>
      <c r="AG2313" s="147" t="s">
        <v>288</v>
      </c>
      <c r="AH2313" s="147">
        <v>0</v>
      </c>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outlineLevel="3" x14ac:dyDescent="0.2">
      <c r="A2314" s="154"/>
      <c r="B2314" s="155"/>
      <c r="C2314" s="189" t="s">
        <v>2765</v>
      </c>
      <c r="D2314" s="160"/>
      <c r="E2314" s="161">
        <v>1</v>
      </c>
      <c r="F2314" s="158"/>
      <c r="G2314" s="158"/>
      <c r="H2314" s="158"/>
      <c r="I2314" s="158"/>
      <c r="J2314" s="158"/>
      <c r="K2314" s="158"/>
      <c r="L2314" s="158"/>
      <c r="M2314" s="158"/>
      <c r="N2314" s="157"/>
      <c r="O2314" s="157"/>
      <c r="P2314" s="157"/>
      <c r="Q2314" s="157"/>
      <c r="R2314" s="158"/>
      <c r="S2314" s="158"/>
      <c r="T2314" s="158"/>
      <c r="U2314" s="158"/>
      <c r="V2314" s="158"/>
      <c r="W2314" s="158"/>
      <c r="X2314" s="158"/>
      <c r="Y2314" s="158"/>
      <c r="Z2314" s="147"/>
      <c r="AA2314" s="147"/>
      <c r="AB2314" s="147"/>
      <c r="AC2314" s="147"/>
      <c r="AD2314" s="147"/>
      <c r="AE2314" s="147"/>
      <c r="AF2314" s="147"/>
      <c r="AG2314" s="147" t="s">
        <v>288</v>
      </c>
      <c r="AH2314" s="147">
        <v>0</v>
      </c>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3" x14ac:dyDescent="0.2">
      <c r="A2315" s="154"/>
      <c r="B2315" s="155"/>
      <c r="C2315" s="189" t="s">
        <v>2766</v>
      </c>
      <c r="D2315" s="160"/>
      <c r="E2315" s="161">
        <v>1</v>
      </c>
      <c r="F2315" s="158"/>
      <c r="G2315" s="158"/>
      <c r="H2315" s="158"/>
      <c r="I2315" s="158"/>
      <c r="J2315" s="158"/>
      <c r="K2315" s="158"/>
      <c r="L2315" s="158"/>
      <c r="M2315" s="158"/>
      <c r="N2315" s="157"/>
      <c r="O2315" s="157"/>
      <c r="P2315" s="157"/>
      <c r="Q2315" s="157"/>
      <c r="R2315" s="158"/>
      <c r="S2315" s="158"/>
      <c r="T2315" s="158"/>
      <c r="U2315" s="158"/>
      <c r="V2315" s="158"/>
      <c r="W2315" s="158"/>
      <c r="X2315" s="158"/>
      <c r="Y2315" s="158"/>
      <c r="Z2315" s="147"/>
      <c r="AA2315" s="147"/>
      <c r="AB2315" s="147"/>
      <c r="AC2315" s="147"/>
      <c r="AD2315" s="147"/>
      <c r="AE2315" s="147"/>
      <c r="AF2315" s="147"/>
      <c r="AG2315" s="147" t="s">
        <v>288</v>
      </c>
      <c r="AH2315" s="147">
        <v>0</v>
      </c>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outlineLevel="3" x14ac:dyDescent="0.2">
      <c r="A2316" s="154"/>
      <c r="B2316" s="155"/>
      <c r="C2316" s="189" t="s">
        <v>2767</v>
      </c>
      <c r="D2316" s="160"/>
      <c r="E2316" s="161">
        <v>1</v>
      </c>
      <c r="F2316" s="158"/>
      <c r="G2316" s="158"/>
      <c r="H2316" s="158"/>
      <c r="I2316" s="158"/>
      <c r="J2316" s="158"/>
      <c r="K2316" s="158"/>
      <c r="L2316" s="158"/>
      <c r="M2316" s="158"/>
      <c r="N2316" s="157"/>
      <c r="O2316" s="157"/>
      <c r="P2316" s="157"/>
      <c r="Q2316" s="157"/>
      <c r="R2316" s="158"/>
      <c r="S2316" s="158"/>
      <c r="T2316" s="158"/>
      <c r="U2316" s="158"/>
      <c r="V2316" s="158"/>
      <c r="W2316" s="158"/>
      <c r="X2316" s="158"/>
      <c r="Y2316" s="158"/>
      <c r="Z2316" s="147"/>
      <c r="AA2316" s="147"/>
      <c r="AB2316" s="147"/>
      <c r="AC2316" s="147"/>
      <c r="AD2316" s="147"/>
      <c r="AE2316" s="147"/>
      <c r="AF2316" s="147"/>
      <c r="AG2316" s="147" t="s">
        <v>288</v>
      </c>
      <c r="AH2316" s="147">
        <v>0</v>
      </c>
      <c r="AI2316" s="147"/>
      <c r="AJ2316" s="147"/>
      <c r="AK2316" s="147"/>
      <c r="AL2316" s="147"/>
      <c r="AM2316" s="147"/>
      <c r="AN2316" s="147"/>
      <c r="AO2316" s="147"/>
      <c r="AP2316" s="147"/>
      <c r="AQ2316" s="147"/>
      <c r="AR2316" s="147"/>
      <c r="AS2316" s="147"/>
      <c r="AT2316" s="147"/>
      <c r="AU2316" s="147"/>
      <c r="AV2316" s="147"/>
      <c r="AW2316" s="147"/>
      <c r="AX2316" s="147"/>
      <c r="AY2316" s="147"/>
      <c r="AZ2316" s="147"/>
      <c r="BA2316" s="147"/>
      <c r="BB2316" s="147"/>
      <c r="BC2316" s="147"/>
      <c r="BD2316" s="147"/>
      <c r="BE2316" s="147"/>
      <c r="BF2316" s="147"/>
      <c r="BG2316" s="147"/>
      <c r="BH2316" s="147"/>
    </row>
    <row r="2317" spans="1:60" outlineLevel="3" x14ac:dyDescent="0.2">
      <c r="A2317" s="154"/>
      <c r="B2317" s="155"/>
      <c r="C2317" s="189" t="s">
        <v>2888</v>
      </c>
      <c r="D2317" s="160"/>
      <c r="E2317" s="161"/>
      <c r="F2317" s="158"/>
      <c r="G2317" s="158"/>
      <c r="H2317" s="158"/>
      <c r="I2317" s="158"/>
      <c r="J2317" s="158"/>
      <c r="K2317" s="158"/>
      <c r="L2317" s="158"/>
      <c r="M2317" s="158"/>
      <c r="N2317" s="157"/>
      <c r="O2317" s="157"/>
      <c r="P2317" s="157"/>
      <c r="Q2317" s="157"/>
      <c r="R2317" s="158"/>
      <c r="S2317" s="158"/>
      <c r="T2317" s="158"/>
      <c r="U2317" s="158"/>
      <c r="V2317" s="158"/>
      <c r="W2317" s="158"/>
      <c r="X2317" s="158"/>
      <c r="Y2317" s="158"/>
      <c r="Z2317" s="147"/>
      <c r="AA2317" s="147"/>
      <c r="AB2317" s="147"/>
      <c r="AC2317" s="147"/>
      <c r="AD2317" s="147"/>
      <c r="AE2317" s="147"/>
      <c r="AF2317" s="147"/>
      <c r="AG2317" s="147" t="s">
        <v>288</v>
      </c>
      <c r="AH2317" s="147">
        <v>0</v>
      </c>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3" x14ac:dyDescent="0.2">
      <c r="A2318" s="154"/>
      <c r="B2318" s="155"/>
      <c r="C2318" s="189" t="s">
        <v>2680</v>
      </c>
      <c r="D2318" s="160"/>
      <c r="E2318" s="161">
        <v>1</v>
      </c>
      <c r="F2318" s="158"/>
      <c r="G2318" s="158"/>
      <c r="H2318" s="158"/>
      <c r="I2318" s="158"/>
      <c r="J2318" s="158"/>
      <c r="K2318" s="158"/>
      <c r="L2318" s="158"/>
      <c r="M2318" s="158"/>
      <c r="N2318" s="157"/>
      <c r="O2318" s="157"/>
      <c r="P2318" s="157"/>
      <c r="Q2318" s="157"/>
      <c r="R2318" s="158"/>
      <c r="S2318" s="158"/>
      <c r="T2318" s="158"/>
      <c r="U2318" s="158"/>
      <c r="V2318" s="158"/>
      <c r="W2318" s="158"/>
      <c r="X2318" s="158"/>
      <c r="Y2318" s="158"/>
      <c r="Z2318" s="147"/>
      <c r="AA2318" s="147"/>
      <c r="AB2318" s="147"/>
      <c r="AC2318" s="147"/>
      <c r="AD2318" s="147"/>
      <c r="AE2318" s="147"/>
      <c r="AF2318" s="147"/>
      <c r="AG2318" s="147" t="s">
        <v>288</v>
      </c>
      <c r="AH2318" s="147">
        <v>0</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3" x14ac:dyDescent="0.2">
      <c r="A2319" s="154"/>
      <c r="B2319" s="155"/>
      <c r="C2319" s="189" t="s">
        <v>2685</v>
      </c>
      <c r="D2319" s="160"/>
      <c r="E2319" s="161">
        <v>1</v>
      </c>
      <c r="F2319" s="158"/>
      <c r="G2319" s="158"/>
      <c r="H2319" s="158"/>
      <c r="I2319" s="158"/>
      <c r="J2319" s="158"/>
      <c r="K2319" s="158"/>
      <c r="L2319" s="158"/>
      <c r="M2319" s="158"/>
      <c r="N2319" s="157"/>
      <c r="O2319" s="157"/>
      <c r="P2319" s="157"/>
      <c r="Q2319" s="157"/>
      <c r="R2319" s="158"/>
      <c r="S2319" s="158"/>
      <c r="T2319" s="158"/>
      <c r="U2319" s="158"/>
      <c r="V2319" s="158"/>
      <c r="W2319" s="158"/>
      <c r="X2319" s="158"/>
      <c r="Y2319" s="158"/>
      <c r="Z2319" s="147"/>
      <c r="AA2319" s="147"/>
      <c r="AB2319" s="147"/>
      <c r="AC2319" s="147"/>
      <c r="AD2319" s="147"/>
      <c r="AE2319" s="147"/>
      <c r="AF2319" s="147"/>
      <c r="AG2319" s="147" t="s">
        <v>288</v>
      </c>
      <c r="AH2319" s="147">
        <v>0</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ht="22.5" outlineLevel="1" x14ac:dyDescent="0.2">
      <c r="A2320" s="172">
        <v>345</v>
      </c>
      <c r="B2320" s="173" t="s">
        <v>2889</v>
      </c>
      <c r="C2320" s="188" t="s">
        <v>2890</v>
      </c>
      <c r="D2320" s="174" t="s">
        <v>418</v>
      </c>
      <c r="E2320" s="175">
        <v>9</v>
      </c>
      <c r="F2320" s="176"/>
      <c r="G2320" s="177">
        <f>ROUND(E2320*F2320,2)</f>
        <v>0</v>
      </c>
      <c r="H2320" s="176"/>
      <c r="I2320" s="177">
        <f>ROUND(E2320*H2320,2)</f>
        <v>0</v>
      </c>
      <c r="J2320" s="176"/>
      <c r="K2320" s="177">
        <f>ROUND(E2320*J2320,2)</f>
        <v>0</v>
      </c>
      <c r="L2320" s="177">
        <v>21</v>
      </c>
      <c r="M2320" s="177">
        <f>G2320*(1+L2320/100)</f>
        <v>0</v>
      </c>
      <c r="N2320" s="175">
        <v>0.02</v>
      </c>
      <c r="O2320" s="175">
        <f>ROUND(E2320*N2320,2)</f>
        <v>0.18</v>
      </c>
      <c r="P2320" s="175">
        <v>0</v>
      </c>
      <c r="Q2320" s="175">
        <f>ROUND(E2320*P2320,2)</f>
        <v>0</v>
      </c>
      <c r="R2320" s="177" t="s">
        <v>1203</v>
      </c>
      <c r="S2320" s="177" t="s">
        <v>281</v>
      </c>
      <c r="T2320" s="178" t="s">
        <v>281</v>
      </c>
      <c r="U2320" s="158">
        <v>0</v>
      </c>
      <c r="V2320" s="158">
        <f>ROUND(E2320*U2320,2)</f>
        <v>0</v>
      </c>
      <c r="W2320" s="158"/>
      <c r="X2320" s="158" t="s">
        <v>1204</v>
      </c>
      <c r="Y2320" s="158" t="s">
        <v>283</v>
      </c>
      <c r="Z2320" s="147"/>
      <c r="AA2320" s="147"/>
      <c r="AB2320" s="147"/>
      <c r="AC2320" s="147"/>
      <c r="AD2320" s="147"/>
      <c r="AE2320" s="147"/>
      <c r="AF2320" s="147"/>
      <c r="AG2320" s="147" t="s">
        <v>1205</v>
      </c>
      <c r="AH2320" s="147"/>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2" x14ac:dyDescent="0.2">
      <c r="A2321" s="154"/>
      <c r="B2321" s="155"/>
      <c r="C2321" s="189" t="s">
        <v>2775</v>
      </c>
      <c r="D2321" s="160"/>
      <c r="E2321" s="161"/>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7"/>
      <c r="AA2321" s="147"/>
      <c r="AB2321" s="147"/>
      <c r="AC2321" s="147"/>
      <c r="AD2321" s="147"/>
      <c r="AE2321" s="147"/>
      <c r="AF2321" s="147"/>
      <c r="AG2321" s="147" t="s">
        <v>288</v>
      </c>
      <c r="AH2321" s="147">
        <v>0</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3" x14ac:dyDescent="0.2">
      <c r="A2322" s="154"/>
      <c r="B2322" s="155"/>
      <c r="C2322" s="189" t="s">
        <v>2759</v>
      </c>
      <c r="D2322" s="160"/>
      <c r="E2322" s="161">
        <v>1</v>
      </c>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7"/>
      <c r="AA2322" s="147"/>
      <c r="AB2322" s="147"/>
      <c r="AC2322" s="147"/>
      <c r="AD2322" s="147"/>
      <c r="AE2322" s="147"/>
      <c r="AF2322" s="147"/>
      <c r="AG2322" s="147" t="s">
        <v>288</v>
      </c>
      <c r="AH2322" s="147">
        <v>0</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3" x14ac:dyDescent="0.2">
      <c r="A2323" s="154"/>
      <c r="B2323" s="155"/>
      <c r="C2323" s="189" t="s">
        <v>2769</v>
      </c>
      <c r="D2323" s="160"/>
      <c r="E2323" s="161">
        <v>1</v>
      </c>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7"/>
      <c r="AA2323" s="147"/>
      <c r="AB2323" s="147"/>
      <c r="AC2323" s="147"/>
      <c r="AD2323" s="147"/>
      <c r="AE2323" s="147"/>
      <c r="AF2323" s="147"/>
      <c r="AG2323" s="147" t="s">
        <v>288</v>
      </c>
      <c r="AH2323" s="147">
        <v>0</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3" x14ac:dyDescent="0.2">
      <c r="A2324" s="154"/>
      <c r="B2324" s="155"/>
      <c r="C2324" s="189" t="s">
        <v>2771</v>
      </c>
      <c r="D2324" s="160"/>
      <c r="E2324" s="161">
        <v>1</v>
      </c>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7"/>
      <c r="AA2324" s="147"/>
      <c r="AB2324" s="147"/>
      <c r="AC2324" s="147"/>
      <c r="AD2324" s="147"/>
      <c r="AE2324" s="147"/>
      <c r="AF2324" s="147"/>
      <c r="AG2324" s="147" t="s">
        <v>288</v>
      </c>
      <c r="AH2324" s="147">
        <v>0</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3" x14ac:dyDescent="0.2">
      <c r="A2325" s="154"/>
      <c r="B2325" s="155"/>
      <c r="C2325" s="189" t="s">
        <v>2891</v>
      </c>
      <c r="D2325" s="160"/>
      <c r="E2325" s="161"/>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7"/>
      <c r="AA2325" s="147"/>
      <c r="AB2325" s="147"/>
      <c r="AC2325" s="147"/>
      <c r="AD2325" s="147"/>
      <c r="AE2325" s="147"/>
      <c r="AF2325" s="147"/>
      <c r="AG2325" s="147" t="s">
        <v>288</v>
      </c>
      <c r="AH2325" s="147">
        <v>0</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3" x14ac:dyDescent="0.2">
      <c r="A2326" s="154"/>
      <c r="B2326" s="155"/>
      <c r="C2326" s="189" t="s">
        <v>2679</v>
      </c>
      <c r="D2326" s="160"/>
      <c r="E2326" s="161">
        <v>1</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7"/>
      <c r="AA2326" s="147"/>
      <c r="AB2326" s="147"/>
      <c r="AC2326" s="147"/>
      <c r="AD2326" s="147"/>
      <c r="AE2326" s="147"/>
      <c r="AF2326" s="147"/>
      <c r="AG2326" s="147" t="s">
        <v>288</v>
      </c>
      <c r="AH2326" s="147">
        <v>0</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3" x14ac:dyDescent="0.2">
      <c r="A2327" s="154"/>
      <c r="B2327" s="155"/>
      <c r="C2327" s="189" t="s">
        <v>2760</v>
      </c>
      <c r="D2327" s="160"/>
      <c r="E2327" s="161">
        <v>1</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7"/>
      <c r="AA2327" s="147"/>
      <c r="AB2327" s="147"/>
      <c r="AC2327" s="147"/>
      <c r="AD2327" s="147"/>
      <c r="AE2327" s="147"/>
      <c r="AF2327" s="147"/>
      <c r="AG2327" s="147" t="s">
        <v>288</v>
      </c>
      <c r="AH2327" s="147">
        <v>0</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3" x14ac:dyDescent="0.2">
      <c r="A2328" s="154"/>
      <c r="B2328" s="155"/>
      <c r="C2328" s="189" t="s">
        <v>2761</v>
      </c>
      <c r="D2328" s="160"/>
      <c r="E2328" s="161">
        <v>1</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7"/>
      <c r="AA2328" s="147"/>
      <c r="AB2328" s="147"/>
      <c r="AC2328" s="147"/>
      <c r="AD2328" s="147"/>
      <c r="AE2328" s="147"/>
      <c r="AF2328" s="147"/>
      <c r="AG2328" s="147" t="s">
        <v>288</v>
      </c>
      <c r="AH2328" s="147">
        <v>0</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3" x14ac:dyDescent="0.2">
      <c r="A2329" s="154"/>
      <c r="B2329" s="155"/>
      <c r="C2329" s="189" t="s">
        <v>2763</v>
      </c>
      <c r="D2329" s="160"/>
      <c r="E2329" s="161">
        <v>1</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7"/>
      <c r="AA2329" s="147"/>
      <c r="AB2329" s="147"/>
      <c r="AC2329" s="147"/>
      <c r="AD2329" s="147"/>
      <c r="AE2329" s="147"/>
      <c r="AF2329" s="147"/>
      <c r="AG2329" s="147" t="s">
        <v>288</v>
      </c>
      <c r="AH2329" s="147">
        <v>0</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3" x14ac:dyDescent="0.2">
      <c r="A2330" s="154"/>
      <c r="B2330" s="155"/>
      <c r="C2330" s="189" t="s">
        <v>2768</v>
      </c>
      <c r="D2330" s="160"/>
      <c r="E2330" s="161">
        <v>1</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7"/>
      <c r="AA2330" s="147"/>
      <c r="AB2330" s="147"/>
      <c r="AC2330" s="147"/>
      <c r="AD2330" s="147"/>
      <c r="AE2330" s="147"/>
      <c r="AF2330" s="147"/>
      <c r="AG2330" s="147" t="s">
        <v>288</v>
      </c>
      <c r="AH2330" s="147">
        <v>0</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3" x14ac:dyDescent="0.2">
      <c r="A2331" s="154"/>
      <c r="B2331" s="155"/>
      <c r="C2331" s="189" t="s">
        <v>2770</v>
      </c>
      <c r="D2331" s="160"/>
      <c r="E2331" s="161">
        <v>1</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7"/>
      <c r="AA2331" s="147"/>
      <c r="AB2331" s="147"/>
      <c r="AC2331" s="147"/>
      <c r="AD2331" s="147"/>
      <c r="AE2331" s="147"/>
      <c r="AF2331" s="147"/>
      <c r="AG2331" s="147" t="s">
        <v>288</v>
      </c>
      <c r="AH2331" s="147">
        <v>0</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outlineLevel="1" x14ac:dyDescent="0.2">
      <c r="A2332" s="172">
        <v>346</v>
      </c>
      <c r="B2332" s="173" t="s">
        <v>2892</v>
      </c>
      <c r="C2332" s="188" t="s">
        <v>2893</v>
      </c>
      <c r="D2332" s="174" t="s">
        <v>418</v>
      </c>
      <c r="E2332" s="175">
        <v>1</v>
      </c>
      <c r="F2332" s="176"/>
      <c r="G2332" s="177">
        <f>ROUND(E2332*F2332,2)</f>
        <v>0</v>
      </c>
      <c r="H2332" s="176"/>
      <c r="I2332" s="177">
        <f>ROUND(E2332*H2332,2)</f>
        <v>0</v>
      </c>
      <c r="J2332" s="176"/>
      <c r="K2332" s="177">
        <f>ROUND(E2332*J2332,2)</f>
        <v>0</v>
      </c>
      <c r="L2332" s="177">
        <v>21</v>
      </c>
      <c r="M2332" s="177">
        <f>G2332*(1+L2332/100)</f>
        <v>0</v>
      </c>
      <c r="N2332" s="175">
        <v>2.5000000000000001E-2</v>
      </c>
      <c r="O2332" s="175">
        <f>ROUND(E2332*N2332,2)</f>
        <v>0.03</v>
      </c>
      <c r="P2332" s="175">
        <v>0</v>
      </c>
      <c r="Q2332" s="175">
        <f>ROUND(E2332*P2332,2)</f>
        <v>0</v>
      </c>
      <c r="R2332" s="177"/>
      <c r="S2332" s="177" t="s">
        <v>1263</v>
      </c>
      <c r="T2332" s="178" t="s">
        <v>1264</v>
      </c>
      <c r="U2332" s="158">
        <v>0</v>
      </c>
      <c r="V2332" s="158">
        <f>ROUND(E2332*U2332,2)</f>
        <v>0</v>
      </c>
      <c r="W2332" s="158"/>
      <c r="X2332" s="158" t="s">
        <v>1204</v>
      </c>
      <c r="Y2332" s="158" t="s">
        <v>283</v>
      </c>
      <c r="Z2332" s="147"/>
      <c r="AA2332" s="147"/>
      <c r="AB2332" s="147"/>
      <c r="AC2332" s="147"/>
      <c r="AD2332" s="147"/>
      <c r="AE2332" s="147"/>
      <c r="AF2332" s="147"/>
      <c r="AG2332" s="147" t="s">
        <v>1205</v>
      </c>
      <c r="AH2332" s="147"/>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2" x14ac:dyDescent="0.2">
      <c r="A2333" s="154"/>
      <c r="B2333" s="155"/>
      <c r="C2333" s="189" t="s">
        <v>2775</v>
      </c>
      <c r="D2333" s="160"/>
      <c r="E2333" s="161"/>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7"/>
      <c r="AA2333" s="147"/>
      <c r="AB2333" s="147"/>
      <c r="AC2333" s="147"/>
      <c r="AD2333" s="147"/>
      <c r="AE2333" s="147"/>
      <c r="AF2333" s="147"/>
      <c r="AG2333" s="147" t="s">
        <v>288</v>
      </c>
      <c r="AH2333" s="147">
        <v>0</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3" x14ac:dyDescent="0.2">
      <c r="A2334" s="154"/>
      <c r="B2334" s="155"/>
      <c r="C2334" s="189" t="s">
        <v>2678</v>
      </c>
      <c r="D2334" s="160"/>
      <c r="E2334" s="161">
        <v>1</v>
      </c>
      <c r="F2334" s="158"/>
      <c r="G2334" s="158"/>
      <c r="H2334" s="158"/>
      <c r="I2334" s="158"/>
      <c r="J2334" s="158"/>
      <c r="K2334" s="158"/>
      <c r="L2334" s="158"/>
      <c r="M2334" s="158"/>
      <c r="N2334" s="157"/>
      <c r="O2334" s="157"/>
      <c r="P2334" s="157"/>
      <c r="Q2334" s="157"/>
      <c r="R2334" s="158"/>
      <c r="S2334" s="158"/>
      <c r="T2334" s="158"/>
      <c r="U2334" s="158"/>
      <c r="V2334" s="158"/>
      <c r="W2334" s="158"/>
      <c r="X2334" s="158"/>
      <c r="Y2334" s="158"/>
      <c r="Z2334" s="147"/>
      <c r="AA2334" s="147"/>
      <c r="AB2334" s="147"/>
      <c r="AC2334" s="147"/>
      <c r="AD2334" s="147"/>
      <c r="AE2334" s="147"/>
      <c r="AF2334" s="147"/>
      <c r="AG2334" s="147" t="s">
        <v>288</v>
      </c>
      <c r="AH2334" s="147">
        <v>0</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1" x14ac:dyDescent="0.2">
      <c r="A2335" s="172">
        <v>347</v>
      </c>
      <c r="B2335" s="173" t="s">
        <v>2894</v>
      </c>
      <c r="C2335" s="188" t="s">
        <v>2895</v>
      </c>
      <c r="D2335" s="174" t="s">
        <v>418</v>
      </c>
      <c r="E2335" s="175">
        <v>1</v>
      </c>
      <c r="F2335" s="176"/>
      <c r="G2335" s="177">
        <f>ROUND(E2335*F2335,2)</f>
        <v>0</v>
      </c>
      <c r="H2335" s="176"/>
      <c r="I2335" s="177">
        <f>ROUND(E2335*H2335,2)</f>
        <v>0</v>
      </c>
      <c r="J2335" s="176"/>
      <c r="K2335" s="177">
        <f>ROUND(E2335*J2335,2)</f>
        <v>0</v>
      </c>
      <c r="L2335" s="177">
        <v>21</v>
      </c>
      <c r="M2335" s="177">
        <f>G2335*(1+L2335/100)</f>
        <v>0</v>
      </c>
      <c r="N2335" s="175">
        <v>9.6000000000000002E-4</v>
      </c>
      <c r="O2335" s="175">
        <f>ROUND(E2335*N2335,2)</f>
        <v>0</v>
      </c>
      <c r="P2335" s="175">
        <v>0</v>
      </c>
      <c r="Q2335" s="175">
        <f>ROUND(E2335*P2335,2)</f>
        <v>0</v>
      </c>
      <c r="R2335" s="177" t="s">
        <v>1203</v>
      </c>
      <c r="S2335" s="177" t="s">
        <v>281</v>
      </c>
      <c r="T2335" s="178" t="s">
        <v>281</v>
      </c>
      <c r="U2335" s="158">
        <v>0</v>
      </c>
      <c r="V2335" s="158">
        <f>ROUND(E2335*U2335,2)</f>
        <v>0</v>
      </c>
      <c r="W2335" s="158"/>
      <c r="X2335" s="158" t="s">
        <v>1204</v>
      </c>
      <c r="Y2335" s="158" t="s">
        <v>283</v>
      </c>
      <c r="Z2335" s="147"/>
      <c r="AA2335" s="147"/>
      <c r="AB2335" s="147"/>
      <c r="AC2335" s="147"/>
      <c r="AD2335" s="147"/>
      <c r="AE2335" s="147"/>
      <c r="AF2335" s="147"/>
      <c r="AG2335" s="147" t="s">
        <v>1205</v>
      </c>
      <c r="AH2335" s="147"/>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2" x14ac:dyDescent="0.2">
      <c r="A2336" s="154"/>
      <c r="B2336" s="155"/>
      <c r="C2336" s="189" t="s">
        <v>2795</v>
      </c>
      <c r="D2336" s="160"/>
      <c r="E2336" s="161"/>
      <c r="F2336" s="158"/>
      <c r="G2336" s="158"/>
      <c r="H2336" s="158"/>
      <c r="I2336" s="158"/>
      <c r="J2336" s="158"/>
      <c r="K2336" s="158"/>
      <c r="L2336" s="158"/>
      <c r="M2336" s="158"/>
      <c r="N2336" s="157"/>
      <c r="O2336" s="157"/>
      <c r="P2336" s="157"/>
      <c r="Q2336" s="157"/>
      <c r="R2336" s="158"/>
      <c r="S2336" s="158"/>
      <c r="T2336" s="158"/>
      <c r="U2336" s="158"/>
      <c r="V2336" s="158"/>
      <c r="W2336" s="158"/>
      <c r="X2336" s="158"/>
      <c r="Y2336" s="158"/>
      <c r="Z2336" s="147"/>
      <c r="AA2336" s="147"/>
      <c r="AB2336" s="147"/>
      <c r="AC2336" s="147"/>
      <c r="AD2336" s="147"/>
      <c r="AE2336" s="147"/>
      <c r="AF2336" s="147"/>
      <c r="AG2336" s="147" t="s">
        <v>288</v>
      </c>
      <c r="AH2336" s="147">
        <v>0</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3" x14ac:dyDescent="0.2">
      <c r="A2337" s="154"/>
      <c r="B2337" s="155"/>
      <c r="C2337" s="189" t="s">
        <v>2771</v>
      </c>
      <c r="D2337" s="160"/>
      <c r="E2337" s="161">
        <v>1</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7"/>
      <c r="AA2337" s="147"/>
      <c r="AB2337" s="147"/>
      <c r="AC2337" s="147"/>
      <c r="AD2337" s="147"/>
      <c r="AE2337" s="147"/>
      <c r="AF2337" s="147"/>
      <c r="AG2337" s="147" t="s">
        <v>288</v>
      </c>
      <c r="AH2337" s="147">
        <v>0</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1" x14ac:dyDescent="0.2">
      <c r="A2338" s="172">
        <v>348</v>
      </c>
      <c r="B2338" s="173" t="s">
        <v>2896</v>
      </c>
      <c r="C2338" s="188" t="s">
        <v>2897</v>
      </c>
      <c r="D2338" s="174" t="s">
        <v>279</v>
      </c>
      <c r="E2338" s="175">
        <v>32.125779999999999</v>
      </c>
      <c r="F2338" s="176"/>
      <c r="G2338" s="177">
        <f>ROUND(E2338*F2338,2)</f>
        <v>0</v>
      </c>
      <c r="H2338" s="176"/>
      <c r="I2338" s="177">
        <f>ROUND(E2338*H2338,2)</f>
        <v>0</v>
      </c>
      <c r="J2338" s="176"/>
      <c r="K2338" s="177">
        <f>ROUND(E2338*J2338,2)</f>
        <v>0</v>
      </c>
      <c r="L2338" s="177">
        <v>21</v>
      </c>
      <c r="M2338" s="177">
        <f>G2338*(1+L2338/100)</f>
        <v>0</v>
      </c>
      <c r="N2338" s="175">
        <v>9.7999999999999997E-3</v>
      </c>
      <c r="O2338" s="175">
        <f>ROUND(E2338*N2338,2)</f>
        <v>0.31</v>
      </c>
      <c r="P2338" s="175">
        <v>0</v>
      </c>
      <c r="Q2338" s="175">
        <f>ROUND(E2338*P2338,2)</f>
        <v>0</v>
      </c>
      <c r="R2338" s="177" t="s">
        <v>1203</v>
      </c>
      <c r="S2338" s="177" t="s">
        <v>281</v>
      </c>
      <c r="T2338" s="178" t="s">
        <v>281</v>
      </c>
      <c r="U2338" s="158">
        <v>0</v>
      </c>
      <c r="V2338" s="158">
        <f>ROUND(E2338*U2338,2)</f>
        <v>0</v>
      </c>
      <c r="W2338" s="158"/>
      <c r="X2338" s="158" t="s">
        <v>1204</v>
      </c>
      <c r="Y2338" s="158" t="s">
        <v>283</v>
      </c>
      <c r="Z2338" s="147"/>
      <c r="AA2338" s="147"/>
      <c r="AB2338" s="147"/>
      <c r="AC2338" s="147"/>
      <c r="AD2338" s="147"/>
      <c r="AE2338" s="147"/>
      <c r="AF2338" s="147"/>
      <c r="AG2338" s="147" t="s">
        <v>1205</v>
      </c>
      <c r="AH2338" s="147"/>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2" x14ac:dyDescent="0.2">
      <c r="A2339" s="154"/>
      <c r="B2339" s="155"/>
      <c r="C2339" s="189" t="s">
        <v>2898</v>
      </c>
      <c r="D2339" s="160"/>
      <c r="E2339" s="161"/>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7"/>
      <c r="AA2339" s="147"/>
      <c r="AB2339" s="147"/>
      <c r="AC2339" s="147"/>
      <c r="AD2339" s="147"/>
      <c r="AE2339" s="147"/>
      <c r="AF2339" s="147"/>
      <c r="AG2339" s="147" t="s">
        <v>288</v>
      </c>
      <c r="AH2339" s="147">
        <v>0</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3" x14ac:dyDescent="0.2">
      <c r="A2340" s="154"/>
      <c r="B2340" s="155"/>
      <c r="C2340" s="189" t="s">
        <v>2899</v>
      </c>
      <c r="D2340" s="160"/>
      <c r="E2340" s="161">
        <v>29.205249999999999</v>
      </c>
      <c r="F2340" s="158"/>
      <c r="G2340" s="158"/>
      <c r="H2340" s="158"/>
      <c r="I2340" s="158"/>
      <c r="J2340" s="158"/>
      <c r="K2340" s="158"/>
      <c r="L2340" s="158"/>
      <c r="M2340" s="158"/>
      <c r="N2340" s="157"/>
      <c r="O2340" s="157"/>
      <c r="P2340" s="157"/>
      <c r="Q2340" s="157"/>
      <c r="R2340" s="158"/>
      <c r="S2340" s="158"/>
      <c r="T2340" s="158"/>
      <c r="U2340" s="158"/>
      <c r="V2340" s="158"/>
      <c r="W2340" s="158"/>
      <c r="X2340" s="158"/>
      <c r="Y2340" s="158"/>
      <c r="Z2340" s="147"/>
      <c r="AA2340" s="147"/>
      <c r="AB2340" s="147"/>
      <c r="AC2340" s="147"/>
      <c r="AD2340" s="147"/>
      <c r="AE2340" s="147"/>
      <c r="AF2340" s="147"/>
      <c r="AG2340" s="147" t="s">
        <v>288</v>
      </c>
      <c r="AH2340" s="147">
        <v>5</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3" x14ac:dyDescent="0.2">
      <c r="A2341" s="154"/>
      <c r="B2341" s="155"/>
      <c r="C2341" s="198" t="s">
        <v>1856</v>
      </c>
      <c r="D2341" s="195"/>
      <c r="E2341" s="196">
        <v>2.9205299999999998</v>
      </c>
      <c r="F2341" s="158"/>
      <c r="G2341" s="158"/>
      <c r="H2341" s="158"/>
      <c r="I2341" s="158"/>
      <c r="J2341" s="158"/>
      <c r="K2341" s="158"/>
      <c r="L2341" s="158"/>
      <c r="M2341" s="158"/>
      <c r="N2341" s="157"/>
      <c r="O2341" s="157"/>
      <c r="P2341" s="157"/>
      <c r="Q2341" s="157"/>
      <c r="R2341" s="158"/>
      <c r="S2341" s="158"/>
      <c r="T2341" s="158"/>
      <c r="U2341" s="158"/>
      <c r="V2341" s="158"/>
      <c r="W2341" s="158"/>
      <c r="X2341" s="158"/>
      <c r="Y2341" s="158"/>
      <c r="Z2341" s="147"/>
      <c r="AA2341" s="147"/>
      <c r="AB2341" s="147"/>
      <c r="AC2341" s="147"/>
      <c r="AD2341" s="147"/>
      <c r="AE2341" s="147"/>
      <c r="AF2341" s="147"/>
      <c r="AG2341" s="147" t="s">
        <v>288</v>
      </c>
      <c r="AH2341" s="147">
        <v>4</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1" x14ac:dyDescent="0.2">
      <c r="A2342" s="172">
        <v>349</v>
      </c>
      <c r="B2342" s="173" t="s">
        <v>2900</v>
      </c>
      <c r="C2342" s="188" t="s">
        <v>2901</v>
      </c>
      <c r="D2342" s="174" t="s">
        <v>418</v>
      </c>
      <c r="E2342" s="175">
        <v>1</v>
      </c>
      <c r="F2342" s="176"/>
      <c r="G2342" s="177">
        <f>ROUND(E2342*F2342,2)</f>
        <v>0</v>
      </c>
      <c r="H2342" s="176"/>
      <c r="I2342" s="177">
        <f>ROUND(E2342*H2342,2)</f>
        <v>0</v>
      </c>
      <c r="J2342" s="176"/>
      <c r="K2342" s="177">
        <f>ROUND(E2342*J2342,2)</f>
        <v>0</v>
      </c>
      <c r="L2342" s="177">
        <v>21</v>
      </c>
      <c r="M2342" s="177">
        <f>G2342*(1+L2342/100)</f>
        <v>0</v>
      </c>
      <c r="N2342" s="175">
        <v>2.7E-2</v>
      </c>
      <c r="O2342" s="175">
        <f>ROUND(E2342*N2342,2)</f>
        <v>0.03</v>
      </c>
      <c r="P2342" s="175">
        <v>0</v>
      </c>
      <c r="Q2342" s="175">
        <f>ROUND(E2342*P2342,2)</f>
        <v>0</v>
      </c>
      <c r="R2342" s="177"/>
      <c r="S2342" s="177" t="s">
        <v>1263</v>
      </c>
      <c r="T2342" s="178" t="s">
        <v>1264</v>
      </c>
      <c r="U2342" s="158">
        <v>0</v>
      </c>
      <c r="V2342" s="158">
        <f>ROUND(E2342*U2342,2)</f>
        <v>0</v>
      </c>
      <c r="W2342" s="158"/>
      <c r="X2342" s="158" t="s">
        <v>1204</v>
      </c>
      <c r="Y2342" s="158" t="s">
        <v>283</v>
      </c>
      <c r="Z2342" s="147"/>
      <c r="AA2342" s="147"/>
      <c r="AB2342" s="147"/>
      <c r="AC2342" s="147"/>
      <c r="AD2342" s="147"/>
      <c r="AE2342" s="147"/>
      <c r="AF2342" s="147"/>
      <c r="AG2342" s="147" t="s">
        <v>1205</v>
      </c>
      <c r="AH2342" s="147"/>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2" x14ac:dyDescent="0.2">
      <c r="A2343" s="154"/>
      <c r="B2343" s="155"/>
      <c r="C2343" s="189" t="s">
        <v>2775</v>
      </c>
      <c r="D2343" s="160"/>
      <c r="E2343" s="161"/>
      <c r="F2343" s="158"/>
      <c r="G2343" s="158"/>
      <c r="H2343" s="158"/>
      <c r="I2343" s="158"/>
      <c r="J2343" s="158"/>
      <c r="K2343" s="158"/>
      <c r="L2343" s="158"/>
      <c r="M2343" s="158"/>
      <c r="N2343" s="157"/>
      <c r="O2343" s="157"/>
      <c r="P2343" s="157"/>
      <c r="Q2343" s="157"/>
      <c r="R2343" s="158"/>
      <c r="S2343" s="158"/>
      <c r="T2343" s="158"/>
      <c r="U2343" s="158"/>
      <c r="V2343" s="158"/>
      <c r="W2343" s="158"/>
      <c r="X2343" s="158"/>
      <c r="Y2343" s="158"/>
      <c r="Z2343" s="147"/>
      <c r="AA2343" s="147"/>
      <c r="AB2343" s="147"/>
      <c r="AC2343" s="147"/>
      <c r="AD2343" s="147"/>
      <c r="AE2343" s="147"/>
      <c r="AF2343" s="147"/>
      <c r="AG2343" s="147" t="s">
        <v>288</v>
      </c>
      <c r="AH2343" s="147">
        <v>0</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3" x14ac:dyDescent="0.2">
      <c r="A2344" s="154"/>
      <c r="B2344" s="155"/>
      <c r="C2344" s="189" t="s">
        <v>2678</v>
      </c>
      <c r="D2344" s="160"/>
      <c r="E2344" s="161">
        <v>1</v>
      </c>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7"/>
      <c r="AA2344" s="147"/>
      <c r="AB2344" s="147"/>
      <c r="AC2344" s="147"/>
      <c r="AD2344" s="147"/>
      <c r="AE2344" s="147"/>
      <c r="AF2344" s="147"/>
      <c r="AG2344" s="147" t="s">
        <v>288</v>
      </c>
      <c r="AH2344" s="147">
        <v>0</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1" x14ac:dyDescent="0.2">
      <c r="A2345" s="172">
        <v>350</v>
      </c>
      <c r="B2345" s="173" t="s">
        <v>2902</v>
      </c>
      <c r="C2345" s="188" t="s">
        <v>2903</v>
      </c>
      <c r="D2345" s="174" t="s">
        <v>418</v>
      </c>
      <c r="E2345" s="175">
        <v>25</v>
      </c>
      <c r="F2345" s="176"/>
      <c r="G2345" s="177">
        <f>ROUND(E2345*F2345,2)</f>
        <v>0</v>
      </c>
      <c r="H2345" s="176"/>
      <c r="I2345" s="177">
        <f>ROUND(E2345*H2345,2)</f>
        <v>0</v>
      </c>
      <c r="J2345" s="176"/>
      <c r="K2345" s="177">
        <f>ROUND(E2345*J2345,2)</f>
        <v>0</v>
      </c>
      <c r="L2345" s="177">
        <v>21</v>
      </c>
      <c r="M2345" s="177">
        <f>G2345*(1+L2345/100)</f>
        <v>0</v>
      </c>
      <c r="N2345" s="175">
        <v>0</v>
      </c>
      <c r="O2345" s="175">
        <f>ROUND(E2345*N2345,2)</f>
        <v>0</v>
      </c>
      <c r="P2345" s="175">
        <v>0</v>
      </c>
      <c r="Q2345" s="175">
        <f>ROUND(E2345*P2345,2)</f>
        <v>0</v>
      </c>
      <c r="R2345" s="177"/>
      <c r="S2345" s="177" t="s">
        <v>1263</v>
      </c>
      <c r="T2345" s="178" t="s">
        <v>1264</v>
      </c>
      <c r="U2345" s="158">
        <v>0</v>
      </c>
      <c r="V2345" s="158">
        <f>ROUND(E2345*U2345,2)</f>
        <v>0</v>
      </c>
      <c r="W2345" s="158"/>
      <c r="X2345" s="158" t="s">
        <v>1204</v>
      </c>
      <c r="Y2345" s="158" t="s">
        <v>283</v>
      </c>
      <c r="Z2345" s="147"/>
      <c r="AA2345" s="147"/>
      <c r="AB2345" s="147"/>
      <c r="AC2345" s="147"/>
      <c r="AD2345" s="147"/>
      <c r="AE2345" s="147"/>
      <c r="AF2345" s="147"/>
      <c r="AG2345" s="147" t="s">
        <v>1205</v>
      </c>
      <c r="AH2345" s="147"/>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2" x14ac:dyDescent="0.2">
      <c r="A2346" s="154"/>
      <c r="B2346" s="155"/>
      <c r="C2346" s="189" t="s">
        <v>1268</v>
      </c>
      <c r="D2346" s="160"/>
      <c r="E2346" s="161"/>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7"/>
      <c r="AA2346" s="147"/>
      <c r="AB2346" s="147"/>
      <c r="AC2346" s="147"/>
      <c r="AD2346" s="147"/>
      <c r="AE2346" s="147"/>
      <c r="AF2346" s="147"/>
      <c r="AG2346" s="147" t="s">
        <v>288</v>
      </c>
      <c r="AH2346" s="147">
        <v>0</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3" x14ac:dyDescent="0.2">
      <c r="A2347" s="154"/>
      <c r="B2347" s="155"/>
      <c r="C2347" s="189" t="s">
        <v>2679</v>
      </c>
      <c r="D2347" s="160"/>
      <c r="E2347" s="161">
        <v>1</v>
      </c>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7"/>
      <c r="AA2347" s="147"/>
      <c r="AB2347" s="147"/>
      <c r="AC2347" s="147"/>
      <c r="AD2347" s="147"/>
      <c r="AE2347" s="147"/>
      <c r="AF2347" s="147"/>
      <c r="AG2347" s="147" t="s">
        <v>288</v>
      </c>
      <c r="AH2347" s="147">
        <v>0</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3" x14ac:dyDescent="0.2">
      <c r="A2348" s="154"/>
      <c r="B2348" s="155"/>
      <c r="C2348" s="189" t="s">
        <v>2680</v>
      </c>
      <c r="D2348" s="160"/>
      <c r="E2348" s="161">
        <v>1</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7"/>
      <c r="AA2348" s="147"/>
      <c r="AB2348" s="147"/>
      <c r="AC2348" s="147"/>
      <c r="AD2348" s="147"/>
      <c r="AE2348" s="147"/>
      <c r="AF2348" s="147"/>
      <c r="AG2348" s="147" t="s">
        <v>288</v>
      </c>
      <c r="AH2348" s="147">
        <v>0</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outlineLevel="3" x14ac:dyDescent="0.2">
      <c r="A2349" s="154"/>
      <c r="B2349" s="155"/>
      <c r="C2349" s="189" t="s">
        <v>2681</v>
      </c>
      <c r="D2349" s="160"/>
      <c r="E2349" s="161">
        <v>1</v>
      </c>
      <c r="F2349" s="158"/>
      <c r="G2349" s="158"/>
      <c r="H2349" s="158"/>
      <c r="I2349" s="158"/>
      <c r="J2349" s="158"/>
      <c r="K2349" s="158"/>
      <c r="L2349" s="158"/>
      <c r="M2349" s="158"/>
      <c r="N2349" s="157"/>
      <c r="O2349" s="157"/>
      <c r="P2349" s="157"/>
      <c r="Q2349" s="157"/>
      <c r="R2349" s="158"/>
      <c r="S2349" s="158"/>
      <c r="T2349" s="158"/>
      <c r="U2349" s="158"/>
      <c r="V2349" s="158"/>
      <c r="W2349" s="158"/>
      <c r="X2349" s="158"/>
      <c r="Y2349" s="158"/>
      <c r="Z2349" s="147"/>
      <c r="AA2349" s="147"/>
      <c r="AB2349" s="147"/>
      <c r="AC2349" s="147"/>
      <c r="AD2349" s="147"/>
      <c r="AE2349" s="147"/>
      <c r="AF2349" s="147"/>
      <c r="AG2349" s="147" t="s">
        <v>288</v>
      </c>
      <c r="AH2349" s="147">
        <v>0</v>
      </c>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3" x14ac:dyDescent="0.2">
      <c r="A2350" s="154"/>
      <c r="B2350" s="155"/>
      <c r="C2350" s="189" t="s">
        <v>2755</v>
      </c>
      <c r="D2350" s="160"/>
      <c r="E2350" s="161">
        <v>1</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7"/>
      <c r="AA2350" s="147"/>
      <c r="AB2350" s="147"/>
      <c r="AC2350" s="147"/>
      <c r="AD2350" s="147"/>
      <c r="AE2350" s="147"/>
      <c r="AF2350" s="147"/>
      <c r="AG2350" s="147" t="s">
        <v>288</v>
      </c>
      <c r="AH2350" s="147">
        <v>0</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3" x14ac:dyDescent="0.2">
      <c r="A2351" s="154"/>
      <c r="B2351" s="155"/>
      <c r="C2351" s="189" t="s">
        <v>2682</v>
      </c>
      <c r="D2351" s="160"/>
      <c r="E2351" s="161">
        <v>1</v>
      </c>
      <c r="F2351" s="158"/>
      <c r="G2351" s="158"/>
      <c r="H2351" s="158"/>
      <c r="I2351" s="158"/>
      <c r="J2351" s="158"/>
      <c r="K2351" s="158"/>
      <c r="L2351" s="158"/>
      <c r="M2351" s="158"/>
      <c r="N2351" s="157"/>
      <c r="O2351" s="157"/>
      <c r="P2351" s="157"/>
      <c r="Q2351" s="157"/>
      <c r="R2351" s="158"/>
      <c r="S2351" s="158"/>
      <c r="T2351" s="158"/>
      <c r="U2351" s="158"/>
      <c r="V2351" s="158"/>
      <c r="W2351" s="158"/>
      <c r="X2351" s="158"/>
      <c r="Y2351" s="158"/>
      <c r="Z2351" s="147"/>
      <c r="AA2351" s="147"/>
      <c r="AB2351" s="147"/>
      <c r="AC2351" s="147"/>
      <c r="AD2351" s="147"/>
      <c r="AE2351" s="147"/>
      <c r="AF2351" s="147"/>
      <c r="AG2351" s="147" t="s">
        <v>288</v>
      </c>
      <c r="AH2351" s="147">
        <v>0</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outlineLevel="3" x14ac:dyDescent="0.2">
      <c r="A2352" s="154"/>
      <c r="B2352" s="155"/>
      <c r="C2352" s="189" t="s">
        <v>2683</v>
      </c>
      <c r="D2352" s="160"/>
      <c r="E2352" s="161">
        <v>1</v>
      </c>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7"/>
      <c r="AA2352" s="147"/>
      <c r="AB2352" s="147"/>
      <c r="AC2352" s="147"/>
      <c r="AD2352" s="147"/>
      <c r="AE2352" s="147"/>
      <c r="AF2352" s="147"/>
      <c r="AG2352" s="147" t="s">
        <v>288</v>
      </c>
      <c r="AH2352" s="147">
        <v>0</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3" x14ac:dyDescent="0.2">
      <c r="A2353" s="154"/>
      <c r="B2353" s="155"/>
      <c r="C2353" s="189" t="s">
        <v>2684</v>
      </c>
      <c r="D2353" s="160"/>
      <c r="E2353" s="161">
        <v>1</v>
      </c>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7"/>
      <c r="AA2353" s="147"/>
      <c r="AB2353" s="147"/>
      <c r="AC2353" s="147"/>
      <c r="AD2353" s="147"/>
      <c r="AE2353" s="147"/>
      <c r="AF2353" s="147"/>
      <c r="AG2353" s="147" t="s">
        <v>288</v>
      </c>
      <c r="AH2353" s="147">
        <v>0</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3" x14ac:dyDescent="0.2">
      <c r="A2354" s="154"/>
      <c r="B2354" s="155"/>
      <c r="C2354" s="189" t="s">
        <v>2685</v>
      </c>
      <c r="D2354" s="160"/>
      <c r="E2354" s="161">
        <v>1</v>
      </c>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7"/>
      <c r="AA2354" s="147"/>
      <c r="AB2354" s="147"/>
      <c r="AC2354" s="147"/>
      <c r="AD2354" s="147"/>
      <c r="AE2354" s="147"/>
      <c r="AF2354" s="147"/>
      <c r="AG2354" s="147" t="s">
        <v>288</v>
      </c>
      <c r="AH2354" s="147">
        <v>0</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3" x14ac:dyDescent="0.2">
      <c r="A2355" s="154"/>
      <c r="B2355" s="155"/>
      <c r="C2355" s="189" t="s">
        <v>2776</v>
      </c>
      <c r="D2355" s="160"/>
      <c r="E2355" s="161">
        <v>1</v>
      </c>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7"/>
      <c r="AA2355" s="147"/>
      <c r="AB2355" s="147"/>
      <c r="AC2355" s="147"/>
      <c r="AD2355" s="147"/>
      <c r="AE2355" s="147"/>
      <c r="AF2355" s="147"/>
      <c r="AG2355" s="147" t="s">
        <v>288</v>
      </c>
      <c r="AH2355" s="147">
        <v>0</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3" x14ac:dyDescent="0.2">
      <c r="A2356" s="154"/>
      <c r="B2356" s="155"/>
      <c r="C2356" s="189" t="s">
        <v>2781</v>
      </c>
      <c r="D2356" s="160"/>
      <c r="E2356" s="161">
        <v>1</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7"/>
      <c r="AA2356" s="147"/>
      <c r="AB2356" s="147"/>
      <c r="AC2356" s="147"/>
      <c r="AD2356" s="147"/>
      <c r="AE2356" s="147"/>
      <c r="AF2356" s="147"/>
      <c r="AG2356" s="147" t="s">
        <v>288</v>
      </c>
      <c r="AH2356" s="147">
        <v>0</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3" x14ac:dyDescent="0.2">
      <c r="A2357" s="154"/>
      <c r="B2357" s="155"/>
      <c r="C2357" s="189" t="s">
        <v>2759</v>
      </c>
      <c r="D2357" s="160"/>
      <c r="E2357" s="161">
        <v>1</v>
      </c>
      <c r="F2357" s="158"/>
      <c r="G2357" s="158"/>
      <c r="H2357" s="158"/>
      <c r="I2357" s="158"/>
      <c r="J2357" s="158"/>
      <c r="K2357" s="158"/>
      <c r="L2357" s="158"/>
      <c r="M2357" s="158"/>
      <c r="N2357" s="157"/>
      <c r="O2357" s="157"/>
      <c r="P2357" s="157"/>
      <c r="Q2357" s="157"/>
      <c r="R2357" s="158"/>
      <c r="S2357" s="158"/>
      <c r="T2357" s="158"/>
      <c r="U2357" s="158"/>
      <c r="V2357" s="158"/>
      <c r="W2357" s="158"/>
      <c r="X2357" s="158"/>
      <c r="Y2357" s="158"/>
      <c r="Z2357" s="147"/>
      <c r="AA2357" s="147"/>
      <c r="AB2357" s="147"/>
      <c r="AC2357" s="147"/>
      <c r="AD2357" s="147"/>
      <c r="AE2357" s="147"/>
      <c r="AF2357" s="147"/>
      <c r="AG2357" s="147" t="s">
        <v>288</v>
      </c>
      <c r="AH2357" s="147">
        <v>0</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3" x14ac:dyDescent="0.2">
      <c r="A2358" s="154"/>
      <c r="B2358" s="155"/>
      <c r="C2358" s="189" t="s">
        <v>2760</v>
      </c>
      <c r="D2358" s="160"/>
      <c r="E2358" s="161">
        <v>1</v>
      </c>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7"/>
      <c r="AA2358" s="147"/>
      <c r="AB2358" s="147"/>
      <c r="AC2358" s="147"/>
      <c r="AD2358" s="147"/>
      <c r="AE2358" s="147"/>
      <c r="AF2358" s="147"/>
      <c r="AG2358" s="147" t="s">
        <v>288</v>
      </c>
      <c r="AH2358" s="147">
        <v>0</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3" x14ac:dyDescent="0.2">
      <c r="A2359" s="154"/>
      <c r="B2359" s="155"/>
      <c r="C2359" s="189" t="s">
        <v>2761</v>
      </c>
      <c r="D2359" s="160"/>
      <c r="E2359" s="161">
        <v>1</v>
      </c>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7"/>
      <c r="AA2359" s="147"/>
      <c r="AB2359" s="147"/>
      <c r="AC2359" s="147"/>
      <c r="AD2359" s="147"/>
      <c r="AE2359" s="147"/>
      <c r="AF2359" s="147"/>
      <c r="AG2359" s="147" t="s">
        <v>288</v>
      </c>
      <c r="AH2359" s="147">
        <v>0</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3" x14ac:dyDescent="0.2">
      <c r="A2360" s="154"/>
      <c r="B2360" s="155"/>
      <c r="C2360" s="189" t="s">
        <v>2762</v>
      </c>
      <c r="D2360" s="160"/>
      <c r="E2360" s="161">
        <v>1</v>
      </c>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7"/>
      <c r="AA2360" s="147"/>
      <c r="AB2360" s="147"/>
      <c r="AC2360" s="147"/>
      <c r="AD2360" s="147"/>
      <c r="AE2360" s="147"/>
      <c r="AF2360" s="147"/>
      <c r="AG2360" s="147" t="s">
        <v>288</v>
      </c>
      <c r="AH2360" s="147">
        <v>0</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3" x14ac:dyDescent="0.2">
      <c r="A2361" s="154"/>
      <c r="B2361" s="155"/>
      <c r="C2361" s="189" t="s">
        <v>2763</v>
      </c>
      <c r="D2361" s="160"/>
      <c r="E2361" s="161">
        <v>1</v>
      </c>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7"/>
      <c r="AA2361" s="147"/>
      <c r="AB2361" s="147"/>
      <c r="AC2361" s="147"/>
      <c r="AD2361" s="147"/>
      <c r="AE2361" s="147"/>
      <c r="AF2361" s="147"/>
      <c r="AG2361" s="147" t="s">
        <v>288</v>
      </c>
      <c r="AH2361" s="147">
        <v>0</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3" x14ac:dyDescent="0.2">
      <c r="A2362" s="154"/>
      <c r="B2362" s="155"/>
      <c r="C2362" s="189" t="s">
        <v>2764</v>
      </c>
      <c r="D2362" s="160"/>
      <c r="E2362" s="161">
        <v>1</v>
      </c>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7"/>
      <c r="AA2362" s="147"/>
      <c r="AB2362" s="147"/>
      <c r="AC2362" s="147"/>
      <c r="AD2362" s="147"/>
      <c r="AE2362" s="147"/>
      <c r="AF2362" s="147"/>
      <c r="AG2362" s="147" t="s">
        <v>288</v>
      </c>
      <c r="AH2362" s="147">
        <v>0</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3" x14ac:dyDescent="0.2">
      <c r="A2363" s="154"/>
      <c r="B2363" s="155"/>
      <c r="C2363" s="189" t="s">
        <v>2777</v>
      </c>
      <c r="D2363" s="160"/>
      <c r="E2363" s="161">
        <v>1</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7"/>
      <c r="AA2363" s="147"/>
      <c r="AB2363" s="147"/>
      <c r="AC2363" s="147"/>
      <c r="AD2363" s="147"/>
      <c r="AE2363" s="147"/>
      <c r="AF2363" s="147"/>
      <c r="AG2363" s="147" t="s">
        <v>288</v>
      </c>
      <c r="AH2363" s="147">
        <v>0</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outlineLevel="3" x14ac:dyDescent="0.2">
      <c r="A2364" s="154"/>
      <c r="B2364" s="155"/>
      <c r="C2364" s="189" t="s">
        <v>2765</v>
      </c>
      <c r="D2364" s="160"/>
      <c r="E2364" s="161">
        <v>1</v>
      </c>
      <c r="F2364" s="158"/>
      <c r="G2364" s="158"/>
      <c r="H2364" s="158"/>
      <c r="I2364" s="158"/>
      <c r="J2364" s="158"/>
      <c r="K2364" s="158"/>
      <c r="L2364" s="158"/>
      <c r="M2364" s="158"/>
      <c r="N2364" s="157"/>
      <c r="O2364" s="157"/>
      <c r="P2364" s="157"/>
      <c r="Q2364" s="157"/>
      <c r="R2364" s="158"/>
      <c r="S2364" s="158"/>
      <c r="T2364" s="158"/>
      <c r="U2364" s="158"/>
      <c r="V2364" s="158"/>
      <c r="W2364" s="158"/>
      <c r="X2364" s="158"/>
      <c r="Y2364" s="158"/>
      <c r="Z2364" s="147"/>
      <c r="AA2364" s="147"/>
      <c r="AB2364" s="147"/>
      <c r="AC2364" s="147"/>
      <c r="AD2364" s="147"/>
      <c r="AE2364" s="147"/>
      <c r="AF2364" s="147"/>
      <c r="AG2364" s="147" t="s">
        <v>288</v>
      </c>
      <c r="AH2364" s="147">
        <v>0</v>
      </c>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3" x14ac:dyDescent="0.2">
      <c r="A2365" s="154"/>
      <c r="B2365" s="155"/>
      <c r="C2365" s="189" t="s">
        <v>2766</v>
      </c>
      <c r="D2365" s="160"/>
      <c r="E2365" s="161">
        <v>1</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7"/>
      <c r="AA2365" s="147"/>
      <c r="AB2365" s="147"/>
      <c r="AC2365" s="147"/>
      <c r="AD2365" s="147"/>
      <c r="AE2365" s="147"/>
      <c r="AF2365" s="147"/>
      <c r="AG2365" s="147" t="s">
        <v>288</v>
      </c>
      <c r="AH2365" s="147">
        <v>0</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outlineLevel="3" x14ac:dyDescent="0.2">
      <c r="A2366" s="154"/>
      <c r="B2366" s="155"/>
      <c r="C2366" s="189" t="s">
        <v>2767</v>
      </c>
      <c r="D2366" s="160"/>
      <c r="E2366" s="161">
        <v>1</v>
      </c>
      <c r="F2366" s="158"/>
      <c r="G2366" s="158"/>
      <c r="H2366" s="158"/>
      <c r="I2366" s="158"/>
      <c r="J2366" s="158"/>
      <c r="K2366" s="158"/>
      <c r="L2366" s="158"/>
      <c r="M2366" s="158"/>
      <c r="N2366" s="157"/>
      <c r="O2366" s="157"/>
      <c r="P2366" s="157"/>
      <c r="Q2366" s="157"/>
      <c r="R2366" s="158"/>
      <c r="S2366" s="158"/>
      <c r="T2366" s="158"/>
      <c r="U2366" s="158"/>
      <c r="V2366" s="158"/>
      <c r="W2366" s="158"/>
      <c r="X2366" s="158"/>
      <c r="Y2366" s="158"/>
      <c r="Z2366" s="147"/>
      <c r="AA2366" s="147"/>
      <c r="AB2366" s="147"/>
      <c r="AC2366" s="147"/>
      <c r="AD2366" s="147"/>
      <c r="AE2366" s="147"/>
      <c r="AF2366" s="147"/>
      <c r="AG2366" s="147" t="s">
        <v>288</v>
      </c>
      <c r="AH2366" s="147">
        <v>0</v>
      </c>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3" x14ac:dyDescent="0.2">
      <c r="A2367" s="154"/>
      <c r="B2367" s="155"/>
      <c r="C2367" s="189" t="s">
        <v>2768</v>
      </c>
      <c r="D2367" s="160"/>
      <c r="E2367" s="161">
        <v>1</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7"/>
      <c r="AA2367" s="147"/>
      <c r="AB2367" s="147"/>
      <c r="AC2367" s="147"/>
      <c r="AD2367" s="147"/>
      <c r="AE2367" s="147"/>
      <c r="AF2367" s="147"/>
      <c r="AG2367" s="147" t="s">
        <v>288</v>
      </c>
      <c r="AH2367" s="147">
        <v>0</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3" x14ac:dyDescent="0.2">
      <c r="A2368" s="154"/>
      <c r="B2368" s="155"/>
      <c r="C2368" s="189" t="s">
        <v>2778</v>
      </c>
      <c r="D2368" s="160"/>
      <c r="E2368" s="161">
        <v>1</v>
      </c>
      <c r="F2368" s="158"/>
      <c r="G2368" s="158"/>
      <c r="H2368" s="158"/>
      <c r="I2368" s="158"/>
      <c r="J2368" s="158"/>
      <c r="K2368" s="158"/>
      <c r="L2368" s="158"/>
      <c r="M2368" s="158"/>
      <c r="N2368" s="157"/>
      <c r="O2368" s="157"/>
      <c r="P2368" s="157"/>
      <c r="Q2368" s="157"/>
      <c r="R2368" s="158"/>
      <c r="S2368" s="158"/>
      <c r="T2368" s="158"/>
      <c r="U2368" s="158"/>
      <c r="V2368" s="158"/>
      <c r="W2368" s="158"/>
      <c r="X2368" s="158"/>
      <c r="Y2368" s="158"/>
      <c r="Z2368" s="147"/>
      <c r="AA2368" s="147"/>
      <c r="AB2368" s="147"/>
      <c r="AC2368" s="147"/>
      <c r="AD2368" s="147"/>
      <c r="AE2368" s="147"/>
      <c r="AF2368" s="147"/>
      <c r="AG2368" s="147" t="s">
        <v>288</v>
      </c>
      <c r="AH2368" s="147">
        <v>0</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outlineLevel="3" x14ac:dyDescent="0.2">
      <c r="A2369" s="154"/>
      <c r="B2369" s="155"/>
      <c r="C2369" s="189" t="s">
        <v>2769</v>
      </c>
      <c r="D2369" s="160"/>
      <c r="E2369" s="161">
        <v>1</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7"/>
      <c r="AA2369" s="147"/>
      <c r="AB2369" s="147"/>
      <c r="AC2369" s="147"/>
      <c r="AD2369" s="147"/>
      <c r="AE2369" s="147"/>
      <c r="AF2369" s="147"/>
      <c r="AG2369" s="147" t="s">
        <v>288</v>
      </c>
      <c r="AH2369" s="147">
        <v>0</v>
      </c>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3" x14ac:dyDescent="0.2">
      <c r="A2370" s="154"/>
      <c r="B2370" s="155"/>
      <c r="C2370" s="189" t="s">
        <v>2770</v>
      </c>
      <c r="D2370" s="160"/>
      <c r="E2370" s="161">
        <v>1</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7"/>
      <c r="AA2370" s="147"/>
      <c r="AB2370" s="147"/>
      <c r="AC2370" s="147"/>
      <c r="AD2370" s="147"/>
      <c r="AE2370" s="147"/>
      <c r="AF2370" s="147"/>
      <c r="AG2370" s="147" t="s">
        <v>288</v>
      </c>
      <c r="AH2370" s="147">
        <v>0</v>
      </c>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3" x14ac:dyDescent="0.2">
      <c r="A2371" s="154"/>
      <c r="B2371" s="155"/>
      <c r="C2371" s="189" t="s">
        <v>2771</v>
      </c>
      <c r="D2371" s="160"/>
      <c r="E2371" s="161">
        <v>1</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7"/>
      <c r="AA2371" s="147"/>
      <c r="AB2371" s="147"/>
      <c r="AC2371" s="147"/>
      <c r="AD2371" s="147"/>
      <c r="AE2371" s="147"/>
      <c r="AF2371" s="147"/>
      <c r="AG2371" s="147" t="s">
        <v>288</v>
      </c>
      <c r="AH2371" s="147">
        <v>0</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outlineLevel="1" x14ac:dyDescent="0.2">
      <c r="A2372" s="172">
        <v>351</v>
      </c>
      <c r="B2372" s="173" t="s">
        <v>1261</v>
      </c>
      <c r="C2372" s="188" t="s">
        <v>1262</v>
      </c>
      <c r="D2372" s="174" t="s">
        <v>418</v>
      </c>
      <c r="E2372" s="175">
        <v>25</v>
      </c>
      <c r="F2372" s="176"/>
      <c r="G2372" s="177">
        <f>ROUND(E2372*F2372,2)</f>
        <v>0</v>
      </c>
      <c r="H2372" s="176"/>
      <c r="I2372" s="177">
        <f>ROUND(E2372*H2372,2)</f>
        <v>0</v>
      </c>
      <c r="J2372" s="176"/>
      <c r="K2372" s="177">
        <f>ROUND(E2372*J2372,2)</f>
        <v>0</v>
      </c>
      <c r="L2372" s="177">
        <v>21</v>
      </c>
      <c r="M2372" s="177">
        <f>G2372*(1+L2372/100)</f>
        <v>0</v>
      </c>
      <c r="N2372" s="175">
        <v>0</v>
      </c>
      <c r="O2372" s="175">
        <f>ROUND(E2372*N2372,2)</f>
        <v>0</v>
      </c>
      <c r="P2372" s="175">
        <v>0</v>
      </c>
      <c r="Q2372" s="175">
        <f>ROUND(E2372*P2372,2)</f>
        <v>0</v>
      </c>
      <c r="R2372" s="177"/>
      <c r="S2372" s="177" t="s">
        <v>1263</v>
      </c>
      <c r="T2372" s="178" t="s">
        <v>1264</v>
      </c>
      <c r="U2372" s="158">
        <v>0</v>
      </c>
      <c r="V2372" s="158">
        <f>ROUND(E2372*U2372,2)</f>
        <v>0</v>
      </c>
      <c r="W2372" s="158"/>
      <c r="X2372" s="158" t="s">
        <v>1204</v>
      </c>
      <c r="Y2372" s="158" t="s">
        <v>283</v>
      </c>
      <c r="Z2372" s="147"/>
      <c r="AA2372" s="147"/>
      <c r="AB2372" s="147"/>
      <c r="AC2372" s="147"/>
      <c r="AD2372" s="147"/>
      <c r="AE2372" s="147"/>
      <c r="AF2372" s="147"/>
      <c r="AG2372" s="147" t="s">
        <v>1205</v>
      </c>
      <c r="AH2372" s="147"/>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2" x14ac:dyDescent="0.2">
      <c r="A2373" s="154"/>
      <c r="B2373" s="155"/>
      <c r="C2373" s="189" t="s">
        <v>1265</v>
      </c>
      <c r="D2373" s="160"/>
      <c r="E2373" s="161"/>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7"/>
      <c r="AA2373" s="147"/>
      <c r="AB2373" s="147"/>
      <c r="AC2373" s="147"/>
      <c r="AD2373" s="147"/>
      <c r="AE2373" s="147"/>
      <c r="AF2373" s="147"/>
      <c r="AG2373" s="147" t="s">
        <v>288</v>
      </c>
      <c r="AH2373" s="147">
        <v>0</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3" x14ac:dyDescent="0.2">
      <c r="A2374" s="154"/>
      <c r="B2374" s="155"/>
      <c r="C2374" s="189" t="s">
        <v>2904</v>
      </c>
      <c r="D2374" s="160"/>
      <c r="E2374" s="161">
        <v>25</v>
      </c>
      <c r="F2374" s="158"/>
      <c r="G2374" s="158"/>
      <c r="H2374" s="158"/>
      <c r="I2374" s="158"/>
      <c r="J2374" s="158"/>
      <c r="K2374" s="158"/>
      <c r="L2374" s="158"/>
      <c r="M2374" s="158"/>
      <c r="N2374" s="157"/>
      <c r="O2374" s="157"/>
      <c r="P2374" s="157"/>
      <c r="Q2374" s="157"/>
      <c r="R2374" s="158"/>
      <c r="S2374" s="158"/>
      <c r="T2374" s="158"/>
      <c r="U2374" s="158"/>
      <c r="V2374" s="158"/>
      <c r="W2374" s="158"/>
      <c r="X2374" s="158"/>
      <c r="Y2374" s="158"/>
      <c r="Z2374" s="147"/>
      <c r="AA2374" s="147"/>
      <c r="AB2374" s="147"/>
      <c r="AC2374" s="147"/>
      <c r="AD2374" s="147"/>
      <c r="AE2374" s="147"/>
      <c r="AF2374" s="147"/>
      <c r="AG2374" s="147" t="s">
        <v>288</v>
      </c>
      <c r="AH2374" s="147">
        <v>5</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outlineLevel="1" x14ac:dyDescent="0.2">
      <c r="A2375" s="172">
        <v>352</v>
      </c>
      <c r="B2375" s="173" t="s">
        <v>2905</v>
      </c>
      <c r="C2375" s="188" t="s">
        <v>2906</v>
      </c>
      <c r="D2375" s="174" t="s">
        <v>418</v>
      </c>
      <c r="E2375" s="175">
        <v>4</v>
      </c>
      <c r="F2375" s="176"/>
      <c r="G2375" s="177">
        <f>ROUND(E2375*F2375,2)</f>
        <v>0</v>
      </c>
      <c r="H2375" s="176"/>
      <c r="I2375" s="177">
        <f>ROUND(E2375*H2375,2)</f>
        <v>0</v>
      </c>
      <c r="J2375" s="176"/>
      <c r="K2375" s="177">
        <f>ROUND(E2375*J2375,2)</f>
        <v>0</v>
      </c>
      <c r="L2375" s="177">
        <v>21</v>
      </c>
      <c r="M2375" s="177">
        <f>G2375*(1+L2375/100)</f>
        <v>0</v>
      </c>
      <c r="N2375" s="175">
        <v>0</v>
      </c>
      <c r="O2375" s="175">
        <f>ROUND(E2375*N2375,2)</f>
        <v>0</v>
      </c>
      <c r="P2375" s="175">
        <v>0</v>
      </c>
      <c r="Q2375" s="175">
        <f>ROUND(E2375*P2375,2)</f>
        <v>0</v>
      </c>
      <c r="R2375" s="177"/>
      <c r="S2375" s="177" t="s">
        <v>1263</v>
      </c>
      <c r="T2375" s="178" t="s">
        <v>1264</v>
      </c>
      <c r="U2375" s="158">
        <v>0</v>
      </c>
      <c r="V2375" s="158">
        <f>ROUND(E2375*U2375,2)</f>
        <v>0</v>
      </c>
      <c r="W2375" s="158"/>
      <c r="X2375" s="158" t="s">
        <v>1204</v>
      </c>
      <c r="Y2375" s="158" t="s">
        <v>283</v>
      </c>
      <c r="Z2375" s="147"/>
      <c r="AA2375" s="147"/>
      <c r="AB2375" s="147"/>
      <c r="AC2375" s="147"/>
      <c r="AD2375" s="147"/>
      <c r="AE2375" s="147"/>
      <c r="AF2375" s="147"/>
      <c r="AG2375" s="147" t="s">
        <v>1205</v>
      </c>
      <c r="AH2375" s="147"/>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2" x14ac:dyDescent="0.2">
      <c r="A2376" s="154"/>
      <c r="B2376" s="155"/>
      <c r="C2376" s="189" t="s">
        <v>2907</v>
      </c>
      <c r="D2376" s="160"/>
      <c r="E2376" s="161"/>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7"/>
      <c r="AA2376" s="147"/>
      <c r="AB2376" s="147"/>
      <c r="AC2376" s="147"/>
      <c r="AD2376" s="147"/>
      <c r="AE2376" s="147"/>
      <c r="AF2376" s="147"/>
      <c r="AG2376" s="147" t="s">
        <v>288</v>
      </c>
      <c r="AH2376" s="147">
        <v>0</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outlineLevel="3" x14ac:dyDescent="0.2">
      <c r="A2377" s="154"/>
      <c r="B2377" s="155"/>
      <c r="C2377" s="189" t="s">
        <v>2908</v>
      </c>
      <c r="D2377" s="160"/>
      <c r="E2377" s="161">
        <v>4</v>
      </c>
      <c r="F2377" s="158"/>
      <c r="G2377" s="158"/>
      <c r="H2377" s="158"/>
      <c r="I2377" s="158"/>
      <c r="J2377" s="158"/>
      <c r="K2377" s="158"/>
      <c r="L2377" s="158"/>
      <c r="M2377" s="158"/>
      <c r="N2377" s="157"/>
      <c r="O2377" s="157"/>
      <c r="P2377" s="157"/>
      <c r="Q2377" s="157"/>
      <c r="R2377" s="158"/>
      <c r="S2377" s="158"/>
      <c r="T2377" s="158"/>
      <c r="U2377" s="158"/>
      <c r="V2377" s="158"/>
      <c r="W2377" s="158"/>
      <c r="X2377" s="158"/>
      <c r="Y2377" s="158"/>
      <c r="Z2377" s="147"/>
      <c r="AA2377" s="147"/>
      <c r="AB2377" s="147"/>
      <c r="AC2377" s="147"/>
      <c r="AD2377" s="147"/>
      <c r="AE2377" s="147"/>
      <c r="AF2377" s="147"/>
      <c r="AG2377" s="147" t="s">
        <v>288</v>
      </c>
      <c r="AH2377" s="147">
        <v>5</v>
      </c>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1" x14ac:dyDescent="0.2">
      <c r="A2378" s="172">
        <v>353</v>
      </c>
      <c r="B2378" s="173" t="s">
        <v>1266</v>
      </c>
      <c r="C2378" s="188" t="s">
        <v>1267</v>
      </c>
      <c r="D2378" s="174" t="s">
        <v>418</v>
      </c>
      <c r="E2378" s="175">
        <v>27</v>
      </c>
      <c r="F2378" s="176"/>
      <c r="G2378" s="177">
        <f>ROUND(E2378*F2378,2)</f>
        <v>0</v>
      </c>
      <c r="H2378" s="176"/>
      <c r="I2378" s="177">
        <f>ROUND(E2378*H2378,2)</f>
        <v>0</v>
      </c>
      <c r="J2378" s="176"/>
      <c r="K2378" s="177">
        <f>ROUND(E2378*J2378,2)</f>
        <v>0</v>
      </c>
      <c r="L2378" s="177">
        <v>21</v>
      </c>
      <c r="M2378" s="177">
        <f>G2378*(1+L2378/100)</f>
        <v>0</v>
      </c>
      <c r="N2378" s="175">
        <v>0</v>
      </c>
      <c r="O2378" s="175">
        <f>ROUND(E2378*N2378,2)</f>
        <v>0</v>
      </c>
      <c r="P2378" s="175">
        <v>0</v>
      </c>
      <c r="Q2378" s="175">
        <f>ROUND(E2378*P2378,2)</f>
        <v>0</v>
      </c>
      <c r="R2378" s="177"/>
      <c r="S2378" s="177" t="s">
        <v>1263</v>
      </c>
      <c r="T2378" s="178" t="s">
        <v>1264</v>
      </c>
      <c r="U2378" s="158">
        <v>0</v>
      </c>
      <c r="V2378" s="158">
        <f>ROUND(E2378*U2378,2)</f>
        <v>0</v>
      </c>
      <c r="W2378" s="158"/>
      <c r="X2378" s="158" t="s">
        <v>1204</v>
      </c>
      <c r="Y2378" s="158" t="s">
        <v>283</v>
      </c>
      <c r="Z2378" s="147"/>
      <c r="AA2378" s="147"/>
      <c r="AB2378" s="147"/>
      <c r="AC2378" s="147"/>
      <c r="AD2378" s="147"/>
      <c r="AE2378" s="147"/>
      <c r="AF2378" s="147"/>
      <c r="AG2378" s="147" t="s">
        <v>1205</v>
      </c>
      <c r="AH2378" s="147"/>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2" x14ac:dyDescent="0.2">
      <c r="A2379" s="154"/>
      <c r="B2379" s="155"/>
      <c r="C2379" s="189" t="s">
        <v>1268</v>
      </c>
      <c r="D2379" s="160"/>
      <c r="E2379" s="161"/>
      <c r="F2379" s="158"/>
      <c r="G2379" s="158"/>
      <c r="H2379" s="158"/>
      <c r="I2379" s="158"/>
      <c r="J2379" s="158"/>
      <c r="K2379" s="158"/>
      <c r="L2379" s="158"/>
      <c r="M2379" s="158"/>
      <c r="N2379" s="157"/>
      <c r="O2379" s="157"/>
      <c r="P2379" s="157"/>
      <c r="Q2379" s="157"/>
      <c r="R2379" s="158"/>
      <c r="S2379" s="158"/>
      <c r="T2379" s="158"/>
      <c r="U2379" s="158"/>
      <c r="V2379" s="158"/>
      <c r="W2379" s="158"/>
      <c r="X2379" s="158"/>
      <c r="Y2379" s="158"/>
      <c r="Z2379" s="147"/>
      <c r="AA2379" s="147"/>
      <c r="AB2379" s="147"/>
      <c r="AC2379" s="147"/>
      <c r="AD2379" s="147"/>
      <c r="AE2379" s="147"/>
      <c r="AF2379" s="147"/>
      <c r="AG2379" s="147" t="s">
        <v>288</v>
      </c>
      <c r="AH2379" s="147">
        <v>0</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3" x14ac:dyDescent="0.2">
      <c r="A2380" s="154"/>
      <c r="B2380" s="155"/>
      <c r="C2380" s="189" t="s">
        <v>2678</v>
      </c>
      <c r="D2380" s="160"/>
      <c r="E2380" s="161">
        <v>1</v>
      </c>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7"/>
      <c r="AA2380" s="147"/>
      <c r="AB2380" s="147"/>
      <c r="AC2380" s="147"/>
      <c r="AD2380" s="147"/>
      <c r="AE2380" s="147"/>
      <c r="AF2380" s="147"/>
      <c r="AG2380" s="147" t="s">
        <v>288</v>
      </c>
      <c r="AH2380" s="147">
        <v>0</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3" x14ac:dyDescent="0.2">
      <c r="A2381" s="154"/>
      <c r="B2381" s="155"/>
      <c r="C2381" s="189" t="s">
        <v>2679</v>
      </c>
      <c r="D2381" s="160"/>
      <c r="E2381" s="161">
        <v>1</v>
      </c>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7"/>
      <c r="AA2381" s="147"/>
      <c r="AB2381" s="147"/>
      <c r="AC2381" s="147"/>
      <c r="AD2381" s="147"/>
      <c r="AE2381" s="147"/>
      <c r="AF2381" s="147"/>
      <c r="AG2381" s="147" t="s">
        <v>288</v>
      </c>
      <c r="AH2381" s="147">
        <v>0</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3" x14ac:dyDescent="0.2">
      <c r="A2382" s="154"/>
      <c r="B2382" s="155"/>
      <c r="C2382" s="189" t="s">
        <v>2680</v>
      </c>
      <c r="D2382" s="160"/>
      <c r="E2382" s="161">
        <v>1</v>
      </c>
      <c r="F2382" s="158"/>
      <c r="G2382" s="158"/>
      <c r="H2382" s="158"/>
      <c r="I2382" s="158"/>
      <c r="J2382" s="158"/>
      <c r="K2382" s="158"/>
      <c r="L2382" s="158"/>
      <c r="M2382" s="158"/>
      <c r="N2382" s="157"/>
      <c r="O2382" s="157"/>
      <c r="P2382" s="157"/>
      <c r="Q2382" s="157"/>
      <c r="R2382" s="158"/>
      <c r="S2382" s="158"/>
      <c r="T2382" s="158"/>
      <c r="U2382" s="158"/>
      <c r="V2382" s="158"/>
      <c r="W2382" s="158"/>
      <c r="X2382" s="158"/>
      <c r="Y2382" s="158"/>
      <c r="Z2382" s="147"/>
      <c r="AA2382" s="147"/>
      <c r="AB2382" s="147"/>
      <c r="AC2382" s="147"/>
      <c r="AD2382" s="147"/>
      <c r="AE2382" s="147"/>
      <c r="AF2382" s="147"/>
      <c r="AG2382" s="147" t="s">
        <v>288</v>
      </c>
      <c r="AH2382" s="147">
        <v>0</v>
      </c>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3" x14ac:dyDescent="0.2">
      <c r="A2383" s="154"/>
      <c r="B2383" s="155"/>
      <c r="C2383" s="189" t="s">
        <v>2681</v>
      </c>
      <c r="D2383" s="160"/>
      <c r="E2383" s="161">
        <v>1</v>
      </c>
      <c r="F2383" s="158"/>
      <c r="G2383" s="158"/>
      <c r="H2383" s="158"/>
      <c r="I2383" s="158"/>
      <c r="J2383" s="158"/>
      <c r="K2383" s="158"/>
      <c r="L2383" s="158"/>
      <c r="M2383" s="158"/>
      <c r="N2383" s="157"/>
      <c r="O2383" s="157"/>
      <c r="P2383" s="157"/>
      <c r="Q2383" s="157"/>
      <c r="R2383" s="158"/>
      <c r="S2383" s="158"/>
      <c r="T2383" s="158"/>
      <c r="U2383" s="158"/>
      <c r="V2383" s="158"/>
      <c r="W2383" s="158"/>
      <c r="X2383" s="158"/>
      <c r="Y2383" s="158"/>
      <c r="Z2383" s="147"/>
      <c r="AA2383" s="147"/>
      <c r="AB2383" s="147"/>
      <c r="AC2383" s="147"/>
      <c r="AD2383" s="147"/>
      <c r="AE2383" s="147"/>
      <c r="AF2383" s="147"/>
      <c r="AG2383" s="147" t="s">
        <v>288</v>
      </c>
      <c r="AH2383" s="147">
        <v>0</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3" x14ac:dyDescent="0.2">
      <c r="A2384" s="154"/>
      <c r="B2384" s="155"/>
      <c r="C2384" s="189" t="s">
        <v>2755</v>
      </c>
      <c r="D2384" s="160"/>
      <c r="E2384" s="161">
        <v>1</v>
      </c>
      <c r="F2384" s="158"/>
      <c r="G2384" s="158"/>
      <c r="H2384" s="158"/>
      <c r="I2384" s="158"/>
      <c r="J2384" s="158"/>
      <c r="K2384" s="158"/>
      <c r="L2384" s="158"/>
      <c r="M2384" s="158"/>
      <c r="N2384" s="157"/>
      <c r="O2384" s="157"/>
      <c r="P2384" s="157"/>
      <c r="Q2384" s="157"/>
      <c r="R2384" s="158"/>
      <c r="S2384" s="158"/>
      <c r="T2384" s="158"/>
      <c r="U2384" s="158"/>
      <c r="V2384" s="158"/>
      <c r="W2384" s="158"/>
      <c r="X2384" s="158"/>
      <c r="Y2384" s="158"/>
      <c r="Z2384" s="147"/>
      <c r="AA2384" s="147"/>
      <c r="AB2384" s="147"/>
      <c r="AC2384" s="147"/>
      <c r="AD2384" s="147"/>
      <c r="AE2384" s="147"/>
      <c r="AF2384" s="147"/>
      <c r="AG2384" s="147" t="s">
        <v>288</v>
      </c>
      <c r="AH2384" s="147">
        <v>0</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outlineLevel="3" x14ac:dyDescent="0.2">
      <c r="A2385" s="154"/>
      <c r="B2385" s="155"/>
      <c r="C2385" s="189" t="s">
        <v>2681</v>
      </c>
      <c r="D2385" s="160"/>
      <c r="E2385" s="161">
        <v>1</v>
      </c>
      <c r="F2385" s="158"/>
      <c r="G2385" s="158"/>
      <c r="H2385" s="158"/>
      <c r="I2385" s="158"/>
      <c r="J2385" s="158"/>
      <c r="K2385" s="158"/>
      <c r="L2385" s="158"/>
      <c r="M2385" s="158"/>
      <c r="N2385" s="157"/>
      <c r="O2385" s="157"/>
      <c r="P2385" s="157"/>
      <c r="Q2385" s="157"/>
      <c r="R2385" s="158"/>
      <c r="S2385" s="158"/>
      <c r="T2385" s="158"/>
      <c r="U2385" s="158"/>
      <c r="V2385" s="158"/>
      <c r="W2385" s="158"/>
      <c r="X2385" s="158"/>
      <c r="Y2385" s="158"/>
      <c r="Z2385" s="147"/>
      <c r="AA2385" s="147"/>
      <c r="AB2385" s="147"/>
      <c r="AC2385" s="147"/>
      <c r="AD2385" s="147"/>
      <c r="AE2385" s="147"/>
      <c r="AF2385" s="147"/>
      <c r="AG2385" s="147" t="s">
        <v>288</v>
      </c>
      <c r="AH2385" s="147">
        <v>0</v>
      </c>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3" x14ac:dyDescent="0.2">
      <c r="A2386" s="154"/>
      <c r="B2386" s="155"/>
      <c r="C2386" s="189" t="s">
        <v>2682</v>
      </c>
      <c r="D2386" s="160"/>
      <c r="E2386" s="161">
        <v>1</v>
      </c>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7"/>
      <c r="AA2386" s="147"/>
      <c r="AB2386" s="147"/>
      <c r="AC2386" s="147"/>
      <c r="AD2386" s="147"/>
      <c r="AE2386" s="147"/>
      <c r="AF2386" s="147"/>
      <c r="AG2386" s="147" t="s">
        <v>288</v>
      </c>
      <c r="AH2386" s="147">
        <v>0</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3" x14ac:dyDescent="0.2">
      <c r="A2387" s="154"/>
      <c r="B2387" s="155"/>
      <c r="C2387" s="189" t="s">
        <v>2683</v>
      </c>
      <c r="D2387" s="160"/>
      <c r="E2387" s="161">
        <v>1</v>
      </c>
      <c r="F2387" s="158"/>
      <c r="G2387" s="158"/>
      <c r="H2387" s="158"/>
      <c r="I2387" s="158"/>
      <c r="J2387" s="158"/>
      <c r="K2387" s="158"/>
      <c r="L2387" s="158"/>
      <c r="M2387" s="158"/>
      <c r="N2387" s="157"/>
      <c r="O2387" s="157"/>
      <c r="P2387" s="157"/>
      <c r="Q2387" s="157"/>
      <c r="R2387" s="158"/>
      <c r="S2387" s="158"/>
      <c r="T2387" s="158"/>
      <c r="U2387" s="158"/>
      <c r="V2387" s="158"/>
      <c r="W2387" s="158"/>
      <c r="X2387" s="158"/>
      <c r="Y2387" s="158"/>
      <c r="Z2387" s="147"/>
      <c r="AA2387" s="147"/>
      <c r="AB2387" s="147"/>
      <c r="AC2387" s="147"/>
      <c r="AD2387" s="147"/>
      <c r="AE2387" s="147"/>
      <c r="AF2387" s="147"/>
      <c r="AG2387" s="147" t="s">
        <v>288</v>
      </c>
      <c r="AH2387" s="147">
        <v>0</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3" x14ac:dyDescent="0.2">
      <c r="A2388" s="154"/>
      <c r="B2388" s="155"/>
      <c r="C2388" s="189" t="s">
        <v>2684</v>
      </c>
      <c r="D2388" s="160"/>
      <c r="E2388" s="161">
        <v>1</v>
      </c>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7"/>
      <c r="AA2388" s="147"/>
      <c r="AB2388" s="147"/>
      <c r="AC2388" s="147"/>
      <c r="AD2388" s="147"/>
      <c r="AE2388" s="147"/>
      <c r="AF2388" s="147"/>
      <c r="AG2388" s="147" t="s">
        <v>288</v>
      </c>
      <c r="AH2388" s="147">
        <v>0</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3" x14ac:dyDescent="0.2">
      <c r="A2389" s="154"/>
      <c r="B2389" s="155"/>
      <c r="C2389" s="189" t="s">
        <v>2685</v>
      </c>
      <c r="D2389" s="160"/>
      <c r="E2389" s="161">
        <v>1</v>
      </c>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7"/>
      <c r="AA2389" s="147"/>
      <c r="AB2389" s="147"/>
      <c r="AC2389" s="147"/>
      <c r="AD2389" s="147"/>
      <c r="AE2389" s="147"/>
      <c r="AF2389" s="147"/>
      <c r="AG2389" s="147" t="s">
        <v>288</v>
      </c>
      <c r="AH2389" s="147">
        <v>0</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outlineLevel="3" x14ac:dyDescent="0.2">
      <c r="A2390" s="154"/>
      <c r="B2390" s="155"/>
      <c r="C2390" s="189" t="s">
        <v>2776</v>
      </c>
      <c r="D2390" s="160"/>
      <c r="E2390" s="161">
        <v>1</v>
      </c>
      <c r="F2390" s="158"/>
      <c r="G2390" s="158"/>
      <c r="H2390" s="158"/>
      <c r="I2390" s="158"/>
      <c r="J2390" s="158"/>
      <c r="K2390" s="158"/>
      <c r="L2390" s="158"/>
      <c r="M2390" s="158"/>
      <c r="N2390" s="157"/>
      <c r="O2390" s="157"/>
      <c r="P2390" s="157"/>
      <c r="Q2390" s="157"/>
      <c r="R2390" s="158"/>
      <c r="S2390" s="158"/>
      <c r="T2390" s="158"/>
      <c r="U2390" s="158"/>
      <c r="V2390" s="158"/>
      <c r="W2390" s="158"/>
      <c r="X2390" s="158"/>
      <c r="Y2390" s="158"/>
      <c r="Z2390" s="147"/>
      <c r="AA2390" s="147"/>
      <c r="AB2390" s="147"/>
      <c r="AC2390" s="147"/>
      <c r="AD2390" s="147"/>
      <c r="AE2390" s="147"/>
      <c r="AF2390" s="147"/>
      <c r="AG2390" s="147" t="s">
        <v>288</v>
      </c>
      <c r="AH2390" s="147">
        <v>0</v>
      </c>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3" x14ac:dyDescent="0.2">
      <c r="A2391" s="154"/>
      <c r="B2391" s="155"/>
      <c r="C2391" s="189" t="s">
        <v>2781</v>
      </c>
      <c r="D2391" s="160"/>
      <c r="E2391" s="161">
        <v>1</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7"/>
      <c r="AA2391" s="147"/>
      <c r="AB2391" s="147"/>
      <c r="AC2391" s="147"/>
      <c r="AD2391" s="147"/>
      <c r="AE2391" s="147"/>
      <c r="AF2391" s="147"/>
      <c r="AG2391" s="147" t="s">
        <v>288</v>
      </c>
      <c r="AH2391" s="147">
        <v>0</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3" x14ac:dyDescent="0.2">
      <c r="A2392" s="154"/>
      <c r="B2392" s="155"/>
      <c r="C2392" s="189" t="s">
        <v>2759</v>
      </c>
      <c r="D2392" s="160"/>
      <c r="E2392" s="161">
        <v>1</v>
      </c>
      <c r="F2392" s="158"/>
      <c r="G2392" s="158"/>
      <c r="H2392" s="158"/>
      <c r="I2392" s="158"/>
      <c r="J2392" s="158"/>
      <c r="K2392" s="158"/>
      <c r="L2392" s="158"/>
      <c r="M2392" s="158"/>
      <c r="N2392" s="157"/>
      <c r="O2392" s="157"/>
      <c r="P2392" s="157"/>
      <c r="Q2392" s="157"/>
      <c r="R2392" s="158"/>
      <c r="S2392" s="158"/>
      <c r="T2392" s="158"/>
      <c r="U2392" s="158"/>
      <c r="V2392" s="158"/>
      <c r="W2392" s="158"/>
      <c r="X2392" s="158"/>
      <c r="Y2392" s="158"/>
      <c r="Z2392" s="147"/>
      <c r="AA2392" s="147"/>
      <c r="AB2392" s="147"/>
      <c r="AC2392" s="147"/>
      <c r="AD2392" s="147"/>
      <c r="AE2392" s="147"/>
      <c r="AF2392" s="147"/>
      <c r="AG2392" s="147" t="s">
        <v>288</v>
      </c>
      <c r="AH2392" s="147">
        <v>0</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outlineLevel="3" x14ac:dyDescent="0.2">
      <c r="A2393" s="154"/>
      <c r="B2393" s="155"/>
      <c r="C2393" s="189" t="s">
        <v>2760</v>
      </c>
      <c r="D2393" s="160"/>
      <c r="E2393" s="161">
        <v>1</v>
      </c>
      <c r="F2393" s="158"/>
      <c r="G2393" s="158"/>
      <c r="H2393" s="158"/>
      <c r="I2393" s="158"/>
      <c r="J2393" s="158"/>
      <c r="K2393" s="158"/>
      <c r="L2393" s="158"/>
      <c r="M2393" s="158"/>
      <c r="N2393" s="157"/>
      <c r="O2393" s="157"/>
      <c r="P2393" s="157"/>
      <c r="Q2393" s="157"/>
      <c r="R2393" s="158"/>
      <c r="S2393" s="158"/>
      <c r="T2393" s="158"/>
      <c r="U2393" s="158"/>
      <c r="V2393" s="158"/>
      <c r="W2393" s="158"/>
      <c r="X2393" s="158"/>
      <c r="Y2393" s="158"/>
      <c r="Z2393" s="147"/>
      <c r="AA2393" s="147"/>
      <c r="AB2393" s="147"/>
      <c r="AC2393" s="147"/>
      <c r="AD2393" s="147"/>
      <c r="AE2393" s="147"/>
      <c r="AF2393" s="147"/>
      <c r="AG2393" s="147" t="s">
        <v>288</v>
      </c>
      <c r="AH2393" s="147">
        <v>0</v>
      </c>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3" x14ac:dyDescent="0.2">
      <c r="A2394" s="154"/>
      <c r="B2394" s="155"/>
      <c r="C2394" s="189" t="s">
        <v>2761</v>
      </c>
      <c r="D2394" s="160"/>
      <c r="E2394" s="161">
        <v>1</v>
      </c>
      <c r="F2394" s="158"/>
      <c r="G2394" s="158"/>
      <c r="H2394" s="158"/>
      <c r="I2394" s="158"/>
      <c r="J2394" s="158"/>
      <c r="K2394" s="158"/>
      <c r="L2394" s="158"/>
      <c r="M2394" s="158"/>
      <c r="N2394" s="157"/>
      <c r="O2394" s="157"/>
      <c r="P2394" s="157"/>
      <c r="Q2394" s="157"/>
      <c r="R2394" s="158"/>
      <c r="S2394" s="158"/>
      <c r="T2394" s="158"/>
      <c r="U2394" s="158"/>
      <c r="V2394" s="158"/>
      <c r="W2394" s="158"/>
      <c r="X2394" s="158"/>
      <c r="Y2394" s="158"/>
      <c r="Z2394" s="147"/>
      <c r="AA2394" s="147"/>
      <c r="AB2394" s="147"/>
      <c r="AC2394" s="147"/>
      <c r="AD2394" s="147"/>
      <c r="AE2394" s="147"/>
      <c r="AF2394" s="147"/>
      <c r="AG2394" s="147" t="s">
        <v>288</v>
      </c>
      <c r="AH2394" s="147">
        <v>0</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3" x14ac:dyDescent="0.2">
      <c r="A2395" s="154"/>
      <c r="B2395" s="155"/>
      <c r="C2395" s="189" t="s">
        <v>2762</v>
      </c>
      <c r="D2395" s="160"/>
      <c r="E2395" s="161">
        <v>1</v>
      </c>
      <c r="F2395" s="158"/>
      <c r="G2395" s="158"/>
      <c r="H2395" s="158"/>
      <c r="I2395" s="158"/>
      <c r="J2395" s="158"/>
      <c r="K2395" s="158"/>
      <c r="L2395" s="158"/>
      <c r="M2395" s="158"/>
      <c r="N2395" s="157"/>
      <c r="O2395" s="157"/>
      <c r="P2395" s="157"/>
      <c r="Q2395" s="157"/>
      <c r="R2395" s="158"/>
      <c r="S2395" s="158"/>
      <c r="T2395" s="158"/>
      <c r="U2395" s="158"/>
      <c r="V2395" s="158"/>
      <c r="W2395" s="158"/>
      <c r="X2395" s="158"/>
      <c r="Y2395" s="158"/>
      <c r="Z2395" s="147"/>
      <c r="AA2395" s="147"/>
      <c r="AB2395" s="147"/>
      <c r="AC2395" s="147"/>
      <c r="AD2395" s="147"/>
      <c r="AE2395" s="147"/>
      <c r="AF2395" s="147"/>
      <c r="AG2395" s="147" t="s">
        <v>288</v>
      </c>
      <c r="AH2395" s="147">
        <v>0</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3" x14ac:dyDescent="0.2">
      <c r="A2396" s="154"/>
      <c r="B2396" s="155"/>
      <c r="C2396" s="189" t="s">
        <v>2763</v>
      </c>
      <c r="D2396" s="160"/>
      <c r="E2396" s="161">
        <v>1</v>
      </c>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7"/>
      <c r="AA2396" s="147"/>
      <c r="AB2396" s="147"/>
      <c r="AC2396" s="147"/>
      <c r="AD2396" s="147"/>
      <c r="AE2396" s="147"/>
      <c r="AF2396" s="147"/>
      <c r="AG2396" s="147" t="s">
        <v>288</v>
      </c>
      <c r="AH2396" s="147">
        <v>0</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3" x14ac:dyDescent="0.2">
      <c r="A2397" s="154"/>
      <c r="B2397" s="155"/>
      <c r="C2397" s="189" t="s">
        <v>2764</v>
      </c>
      <c r="D2397" s="160"/>
      <c r="E2397" s="161">
        <v>1</v>
      </c>
      <c r="F2397" s="158"/>
      <c r="G2397" s="158"/>
      <c r="H2397" s="158"/>
      <c r="I2397" s="158"/>
      <c r="J2397" s="158"/>
      <c r="K2397" s="158"/>
      <c r="L2397" s="158"/>
      <c r="M2397" s="158"/>
      <c r="N2397" s="157"/>
      <c r="O2397" s="157"/>
      <c r="P2397" s="157"/>
      <c r="Q2397" s="157"/>
      <c r="R2397" s="158"/>
      <c r="S2397" s="158"/>
      <c r="T2397" s="158"/>
      <c r="U2397" s="158"/>
      <c r="V2397" s="158"/>
      <c r="W2397" s="158"/>
      <c r="X2397" s="158"/>
      <c r="Y2397" s="158"/>
      <c r="Z2397" s="147"/>
      <c r="AA2397" s="147"/>
      <c r="AB2397" s="147"/>
      <c r="AC2397" s="147"/>
      <c r="AD2397" s="147"/>
      <c r="AE2397" s="147"/>
      <c r="AF2397" s="147"/>
      <c r="AG2397" s="147" t="s">
        <v>288</v>
      </c>
      <c r="AH2397" s="147">
        <v>0</v>
      </c>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3" x14ac:dyDescent="0.2">
      <c r="A2398" s="154"/>
      <c r="B2398" s="155"/>
      <c r="C2398" s="189" t="s">
        <v>2777</v>
      </c>
      <c r="D2398" s="160"/>
      <c r="E2398" s="161">
        <v>1</v>
      </c>
      <c r="F2398" s="158"/>
      <c r="G2398" s="158"/>
      <c r="H2398" s="158"/>
      <c r="I2398" s="158"/>
      <c r="J2398" s="158"/>
      <c r="K2398" s="158"/>
      <c r="L2398" s="158"/>
      <c r="M2398" s="158"/>
      <c r="N2398" s="157"/>
      <c r="O2398" s="157"/>
      <c r="P2398" s="157"/>
      <c r="Q2398" s="157"/>
      <c r="R2398" s="158"/>
      <c r="S2398" s="158"/>
      <c r="T2398" s="158"/>
      <c r="U2398" s="158"/>
      <c r="V2398" s="158"/>
      <c r="W2398" s="158"/>
      <c r="X2398" s="158"/>
      <c r="Y2398" s="158"/>
      <c r="Z2398" s="147"/>
      <c r="AA2398" s="147"/>
      <c r="AB2398" s="147"/>
      <c r="AC2398" s="147"/>
      <c r="AD2398" s="147"/>
      <c r="AE2398" s="147"/>
      <c r="AF2398" s="147"/>
      <c r="AG2398" s="147" t="s">
        <v>288</v>
      </c>
      <c r="AH2398" s="147">
        <v>0</v>
      </c>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3" x14ac:dyDescent="0.2">
      <c r="A2399" s="154"/>
      <c r="B2399" s="155"/>
      <c r="C2399" s="189" t="s">
        <v>2765</v>
      </c>
      <c r="D2399" s="160"/>
      <c r="E2399" s="161">
        <v>1</v>
      </c>
      <c r="F2399" s="158"/>
      <c r="G2399" s="158"/>
      <c r="H2399" s="158"/>
      <c r="I2399" s="158"/>
      <c r="J2399" s="158"/>
      <c r="K2399" s="158"/>
      <c r="L2399" s="158"/>
      <c r="M2399" s="158"/>
      <c r="N2399" s="157"/>
      <c r="O2399" s="157"/>
      <c r="P2399" s="157"/>
      <c r="Q2399" s="157"/>
      <c r="R2399" s="158"/>
      <c r="S2399" s="158"/>
      <c r="T2399" s="158"/>
      <c r="U2399" s="158"/>
      <c r="V2399" s="158"/>
      <c r="W2399" s="158"/>
      <c r="X2399" s="158"/>
      <c r="Y2399" s="158"/>
      <c r="Z2399" s="147"/>
      <c r="AA2399" s="147"/>
      <c r="AB2399" s="147"/>
      <c r="AC2399" s="147"/>
      <c r="AD2399" s="147"/>
      <c r="AE2399" s="147"/>
      <c r="AF2399" s="147"/>
      <c r="AG2399" s="147" t="s">
        <v>288</v>
      </c>
      <c r="AH2399" s="147">
        <v>0</v>
      </c>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3" x14ac:dyDescent="0.2">
      <c r="A2400" s="154"/>
      <c r="B2400" s="155"/>
      <c r="C2400" s="189" t="s">
        <v>2766</v>
      </c>
      <c r="D2400" s="160"/>
      <c r="E2400" s="161">
        <v>1</v>
      </c>
      <c r="F2400" s="158"/>
      <c r="G2400" s="158"/>
      <c r="H2400" s="158"/>
      <c r="I2400" s="158"/>
      <c r="J2400" s="158"/>
      <c r="K2400" s="158"/>
      <c r="L2400" s="158"/>
      <c r="M2400" s="158"/>
      <c r="N2400" s="157"/>
      <c r="O2400" s="157"/>
      <c r="P2400" s="157"/>
      <c r="Q2400" s="157"/>
      <c r="R2400" s="158"/>
      <c r="S2400" s="158"/>
      <c r="T2400" s="158"/>
      <c r="U2400" s="158"/>
      <c r="V2400" s="158"/>
      <c r="W2400" s="158"/>
      <c r="X2400" s="158"/>
      <c r="Y2400" s="158"/>
      <c r="Z2400" s="147"/>
      <c r="AA2400" s="147"/>
      <c r="AB2400" s="147"/>
      <c r="AC2400" s="147"/>
      <c r="AD2400" s="147"/>
      <c r="AE2400" s="147"/>
      <c r="AF2400" s="147"/>
      <c r="AG2400" s="147" t="s">
        <v>288</v>
      </c>
      <c r="AH2400" s="147">
        <v>0</v>
      </c>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3" x14ac:dyDescent="0.2">
      <c r="A2401" s="154"/>
      <c r="B2401" s="155"/>
      <c r="C2401" s="189" t="s">
        <v>2767</v>
      </c>
      <c r="D2401" s="160"/>
      <c r="E2401" s="161">
        <v>1</v>
      </c>
      <c r="F2401" s="158"/>
      <c r="G2401" s="158"/>
      <c r="H2401" s="158"/>
      <c r="I2401" s="158"/>
      <c r="J2401" s="158"/>
      <c r="K2401" s="158"/>
      <c r="L2401" s="158"/>
      <c r="M2401" s="158"/>
      <c r="N2401" s="157"/>
      <c r="O2401" s="157"/>
      <c r="P2401" s="157"/>
      <c r="Q2401" s="157"/>
      <c r="R2401" s="158"/>
      <c r="S2401" s="158"/>
      <c r="T2401" s="158"/>
      <c r="U2401" s="158"/>
      <c r="V2401" s="158"/>
      <c r="W2401" s="158"/>
      <c r="X2401" s="158"/>
      <c r="Y2401" s="158"/>
      <c r="Z2401" s="147"/>
      <c r="AA2401" s="147"/>
      <c r="AB2401" s="147"/>
      <c r="AC2401" s="147"/>
      <c r="AD2401" s="147"/>
      <c r="AE2401" s="147"/>
      <c r="AF2401" s="147"/>
      <c r="AG2401" s="147" t="s">
        <v>288</v>
      </c>
      <c r="AH2401" s="147">
        <v>0</v>
      </c>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3" x14ac:dyDescent="0.2">
      <c r="A2402" s="154"/>
      <c r="B2402" s="155"/>
      <c r="C2402" s="189" t="s">
        <v>2768</v>
      </c>
      <c r="D2402" s="160"/>
      <c r="E2402" s="161">
        <v>1</v>
      </c>
      <c r="F2402" s="158"/>
      <c r="G2402" s="158"/>
      <c r="H2402" s="158"/>
      <c r="I2402" s="158"/>
      <c r="J2402" s="158"/>
      <c r="K2402" s="158"/>
      <c r="L2402" s="158"/>
      <c r="M2402" s="158"/>
      <c r="N2402" s="157"/>
      <c r="O2402" s="157"/>
      <c r="P2402" s="157"/>
      <c r="Q2402" s="157"/>
      <c r="R2402" s="158"/>
      <c r="S2402" s="158"/>
      <c r="T2402" s="158"/>
      <c r="U2402" s="158"/>
      <c r="V2402" s="158"/>
      <c r="W2402" s="158"/>
      <c r="X2402" s="158"/>
      <c r="Y2402" s="158"/>
      <c r="Z2402" s="147"/>
      <c r="AA2402" s="147"/>
      <c r="AB2402" s="147"/>
      <c r="AC2402" s="147"/>
      <c r="AD2402" s="147"/>
      <c r="AE2402" s="147"/>
      <c r="AF2402" s="147"/>
      <c r="AG2402" s="147" t="s">
        <v>288</v>
      </c>
      <c r="AH2402" s="147">
        <v>0</v>
      </c>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3" x14ac:dyDescent="0.2">
      <c r="A2403" s="154"/>
      <c r="B2403" s="155"/>
      <c r="C2403" s="189" t="s">
        <v>2778</v>
      </c>
      <c r="D2403" s="160"/>
      <c r="E2403" s="161">
        <v>1</v>
      </c>
      <c r="F2403" s="158"/>
      <c r="G2403" s="158"/>
      <c r="H2403" s="158"/>
      <c r="I2403" s="158"/>
      <c r="J2403" s="158"/>
      <c r="K2403" s="158"/>
      <c r="L2403" s="158"/>
      <c r="M2403" s="158"/>
      <c r="N2403" s="157"/>
      <c r="O2403" s="157"/>
      <c r="P2403" s="157"/>
      <c r="Q2403" s="157"/>
      <c r="R2403" s="158"/>
      <c r="S2403" s="158"/>
      <c r="T2403" s="158"/>
      <c r="U2403" s="158"/>
      <c r="V2403" s="158"/>
      <c r="W2403" s="158"/>
      <c r="X2403" s="158"/>
      <c r="Y2403" s="158"/>
      <c r="Z2403" s="147"/>
      <c r="AA2403" s="147"/>
      <c r="AB2403" s="147"/>
      <c r="AC2403" s="147"/>
      <c r="AD2403" s="147"/>
      <c r="AE2403" s="147"/>
      <c r="AF2403" s="147"/>
      <c r="AG2403" s="147" t="s">
        <v>288</v>
      </c>
      <c r="AH2403" s="147">
        <v>0</v>
      </c>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3" x14ac:dyDescent="0.2">
      <c r="A2404" s="154"/>
      <c r="B2404" s="155"/>
      <c r="C2404" s="189" t="s">
        <v>2769</v>
      </c>
      <c r="D2404" s="160"/>
      <c r="E2404" s="161">
        <v>1</v>
      </c>
      <c r="F2404" s="158"/>
      <c r="G2404" s="158"/>
      <c r="H2404" s="158"/>
      <c r="I2404" s="158"/>
      <c r="J2404" s="158"/>
      <c r="K2404" s="158"/>
      <c r="L2404" s="158"/>
      <c r="M2404" s="158"/>
      <c r="N2404" s="157"/>
      <c r="O2404" s="157"/>
      <c r="P2404" s="157"/>
      <c r="Q2404" s="157"/>
      <c r="R2404" s="158"/>
      <c r="S2404" s="158"/>
      <c r="T2404" s="158"/>
      <c r="U2404" s="158"/>
      <c r="V2404" s="158"/>
      <c r="W2404" s="158"/>
      <c r="X2404" s="158"/>
      <c r="Y2404" s="158"/>
      <c r="Z2404" s="147"/>
      <c r="AA2404" s="147"/>
      <c r="AB2404" s="147"/>
      <c r="AC2404" s="147"/>
      <c r="AD2404" s="147"/>
      <c r="AE2404" s="147"/>
      <c r="AF2404" s="147"/>
      <c r="AG2404" s="147" t="s">
        <v>288</v>
      </c>
      <c r="AH2404" s="147">
        <v>0</v>
      </c>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outlineLevel="3" x14ac:dyDescent="0.2">
      <c r="A2405" s="154"/>
      <c r="B2405" s="155"/>
      <c r="C2405" s="189" t="s">
        <v>2770</v>
      </c>
      <c r="D2405" s="160"/>
      <c r="E2405" s="161">
        <v>1</v>
      </c>
      <c r="F2405" s="158"/>
      <c r="G2405" s="158"/>
      <c r="H2405" s="158"/>
      <c r="I2405" s="158"/>
      <c r="J2405" s="158"/>
      <c r="K2405" s="158"/>
      <c r="L2405" s="158"/>
      <c r="M2405" s="158"/>
      <c r="N2405" s="157"/>
      <c r="O2405" s="157"/>
      <c r="P2405" s="157"/>
      <c r="Q2405" s="157"/>
      <c r="R2405" s="158"/>
      <c r="S2405" s="158"/>
      <c r="T2405" s="158"/>
      <c r="U2405" s="158"/>
      <c r="V2405" s="158"/>
      <c r="W2405" s="158"/>
      <c r="X2405" s="158"/>
      <c r="Y2405" s="158"/>
      <c r="Z2405" s="147"/>
      <c r="AA2405" s="147"/>
      <c r="AB2405" s="147"/>
      <c r="AC2405" s="147"/>
      <c r="AD2405" s="147"/>
      <c r="AE2405" s="147"/>
      <c r="AF2405" s="147"/>
      <c r="AG2405" s="147" t="s">
        <v>288</v>
      </c>
      <c r="AH2405" s="147">
        <v>0</v>
      </c>
      <c r="AI2405" s="147"/>
      <c r="AJ2405" s="147"/>
      <c r="AK2405" s="147"/>
      <c r="AL2405" s="147"/>
      <c r="AM2405" s="147"/>
      <c r="AN2405" s="147"/>
      <c r="AO2405" s="147"/>
      <c r="AP2405" s="147"/>
      <c r="AQ2405" s="147"/>
      <c r="AR2405" s="147"/>
      <c r="AS2405" s="147"/>
      <c r="AT2405" s="147"/>
      <c r="AU2405" s="147"/>
      <c r="AV2405" s="147"/>
      <c r="AW2405" s="147"/>
      <c r="AX2405" s="147"/>
      <c r="AY2405" s="147"/>
      <c r="AZ2405" s="147"/>
      <c r="BA2405" s="147"/>
      <c r="BB2405" s="147"/>
      <c r="BC2405" s="147"/>
      <c r="BD2405" s="147"/>
      <c r="BE2405" s="147"/>
      <c r="BF2405" s="147"/>
      <c r="BG2405" s="147"/>
      <c r="BH2405" s="147"/>
    </row>
    <row r="2406" spans="1:60" outlineLevel="3" x14ac:dyDescent="0.2">
      <c r="A2406" s="154"/>
      <c r="B2406" s="155"/>
      <c r="C2406" s="189" t="s">
        <v>2771</v>
      </c>
      <c r="D2406" s="160"/>
      <c r="E2406" s="161">
        <v>1</v>
      </c>
      <c r="F2406" s="158"/>
      <c r="G2406" s="158"/>
      <c r="H2406" s="158"/>
      <c r="I2406" s="158"/>
      <c r="J2406" s="158"/>
      <c r="K2406" s="158"/>
      <c r="L2406" s="158"/>
      <c r="M2406" s="158"/>
      <c r="N2406" s="157"/>
      <c r="O2406" s="157"/>
      <c r="P2406" s="157"/>
      <c r="Q2406" s="157"/>
      <c r="R2406" s="158"/>
      <c r="S2406" s="158"/>
      <c r="T2406" s="158"/>
      <c r="U2406" s="158"/>
      <c r="V2406" s="158"/>
      <c r="W2406" s="158"/>
      <c r="X2406" s="158"/>
      <c r="Y2406" s="158"/>
      <c r="Z2406" s="147"/>
      <c r="AA2406" s="147"/>
      <c r="AB2406" s="147"/>
      <c r="AC2406" s="147"/>
      <c r="AD2406" s="147"/>
      <c r="AE2406" s="147"/>
      <c r="AF2406" s="147"/>
      <c r="AG2406" s="147" t="s">
        <v>288</v>
      </c>
      <c r="AH2406" s="147">
        <v>0</v>
      </c>
      <c r="AI2406" s="147"/>
      <c r="AJ2406" s="147"/>
      <c r="AK2406" s="147"/>
      <c r="AL2406" s="147"/>
      <c r="AM2406" s="147"/>
      <c r="AN2406" s="147"/>
      <c r="AO2406" s="147"/>
      <c r="AP2406" s="147"/>
      <c r="AQ2406" s="147"/>
      <c r="AR2406" s="147"/>
      <c r="AS2406" s="147"/>
      <c r="AT2406" s="147"/>
      <c r="AU2406" s="147"/>
      <c r="AV2406" s="147"/>
      <c r="AW2406" s="147"/>
      <c r="AX2406" s="147"/>
      <c r="AY2406" s="147"/>
      <c r="AZ2406" s="147"/>
      <c r="BA2406" s="147"/>
      <c r="BB2406" s="147"/>
      <c r="BC2406" s="147"/>
      <c r="BD2406" s="147"/>
      <c r="BE2406" s="147"/>
      <c r="BF2406" s="147"/>
      <c r="BG2406" s="147"/>
      <c r="BH2406" s="147"/>
    </row>
    <row r="2407" spans="1:60" outlineLevel="1" x14ac:dyDescent="0.2">
      <c r="A2407" s="172">
        <v>354</v>
      </c>
      <c r="B2407" s="173" t="s">
        <v>2909</v>
      </c>
      <c r="C2407" s="188" t="s">
        <v>2910</v>
      </c>
      <c r="D2407" s="174" t="s">
        <v>418</v>
      </c>
      <c r="E2407" s="175">
        <v>2</v>
      </c>
      <c r="F2407" s="176"/>
      <c r="G2407" s="177">
        <f>ROUND(E2407*F2407,2)</f>
        <v>0</v>
      </c>
      <c r="H2407" s="176"/>
      <c r="I2407" s="177">
        <f>ROUND(E2407*H2407,2)</f>
        <v>0</v>
      </c>
      <c r="J2407" s="176"/>
      <c r="K2407" s="177">
        <f>ROUND(E2407*J2407,2)</f>
        <v>0</v>
      </c>
      <c r="L2407" s="177">
        <v>21</v>
      </c>
      <c r="M2407" s="177">
        <f>G2407*(1+L2407/100)</f>
        <v>0</v>
      </c>
      <c r="N2407" s="175">
        <v>0</v>
      </c>
      <c r="O2407" s="175">
        <f>ROUND(E2407*N2407,2)</f>
        <v>0</v>
      </c>
      <c r="P2407" s="175">
        <v>0</v>
      </c>
      <c r="Q2407" s="175">
        <f>ROUND(E2407*P2407,2)</f>
        <v>0</v>
      </c>
      <c r="R2407" s="177"/>
      <c r="S2407" s="177" t="s">
        <v>1263</v>
      </c>
      <c r="T2407" s="178" t="s">
        <v>1264</v>
      </c>
      <c r="U2407" s="158">
        <v>0</v>
      </c>
      <c r="V2407" s="158">
        <f>ROUND(E2407*U2407,2)</f>
        <v>0</v>
      </c>
      <c r="W2407" s="158"/>
      <c r="X2407" s="158" t="s">
        <v>1204</v>
      </c>
      <c r="Y2407" s="158" t="s">
        <v>283</v>
      </c>
      <c r="Z2407" s="147"/>
      <c r="AA2407" s="147"/>
      <c r="AB2407" s="147"/>
      <c r="AC2407" s="147"/>
      <c r="AD2407" s="147"/>
      <c r="AE2407" s="147"/>
      <c r="AF2407" s="147"/>
      <c r="AG2407" s="147" t="s">
        <v>1205</v>
      </c>
      <c r="AH2407" s="147"/>
      <c r="AI2407" s="147"/>
      <c r="AJ2407" s="147"/>
      <c r="AK2407" s="147"/>
      <c r="AL2407" s="147"/>
      <c r="AM2407" s="147"/>
      <c r="AN2407" s="147"/>
      <c r="AO2407" s="147"/>
      <c r="AP2407" s="147"/>
      <c r="AQ2407" s="147"/>
      <c r="AR2407" s="147"/>
      <c r="AS2407" s="147"/>
      <c r="AT2407" s="147"/>
      <c r="AU2407" s="147"/>
      <c r="AV2407" s="147"/>
      <c r="AW2407" s="147"/>
      <c r="AX2407" s="147"/>
      <c r="AY2407" s="147"/>
      <c r="AZ2407" s="147"/>
      <c r="BA2407" s="147"/>
      <c r="BB2407" s="147"/>
      <c r="BC2407" s="147"/>
      <c r="BD2407" s="147"/>
      <c r="BE2407" s="147"/>
      <c r="BF2407" s="147"/>
      <c r="BG2407" s="147"/>
      <c r="BH2407" s="147"/>
    </row>
    <row r="2408" spans="1:60" outlineLevel="2" x14ac:dyDescent="0.2">
      <c r="A2408" s="154"/>
      <c r="B2408" s="155"/>
      <c r="C2408" s="189" t="s">
        <v>2911</v>
      </c>
      <c r="D2408" s="160"/>
      <c r="E2408" s="161"/>
      <c r="F2408" s="158"/>
      <c r="G2408" s="158"/>
      <c r="H2408" s="158"/>
      <c r="I2408" s="158"/>
      <c r="J2408" s="158"/>
      <c r="K2408" s="158"/>
      <c r="L2408" s="158"/>
      <c r="M2408" s="158"/>
      <c r="N2408" s="157"/>
      <c r="O2408" s="157"/>
      <c r="P2408" s="157"/>
      <c r="Q2408" s="157"/>
      <c r="R2408" s="158"/>
      <c r="S2408" s="158"/>
      <c r="T2408" s="158"/>
      <c r="U2408" s="158"/>
      <c r="V2408" s="158"/>
      <c r="W2408" s="158"/>
      <c r="X2408" s="158"/>
      <c r="Y2408" s="158"/>
      <c r="Z2408" s="147"/>
      <c r="AA2408" s="147"/>
      <c r="AB2408" s="147"/>
      <c r="AC2408" s="147"/>
      <c r="AD2408" s="147"/>
      <c r="AE2408" s="147"/>
      <c r="AF2408" s="147"/>
      <c r="AG2408" s="147" t="s">
        <v>288</v>
      </c>
      <c r="AH2408" s="147">
        <v>0</v>
      </c>
      <c r="AI2408" s="147"/>
      <c r="AJ2408" s="147"/>
      <c r="AK2408" s="147"/>
      <c r="AL2408" s="147"/>
      <c r="AM2408" s="147"/>
      <c r="AN2408" s="147"/>
      <c r="AO2408" s="147"/>
      <c r="AP2408" s="147"/>
      <c r="AQ2408" s="147"/>
      <c r="AR2408" s="147"/>
      <c r="AS2408" s="147"/>
      <c r="AT2408" s="147"/>
      <c r="AU2408" s="147"/>
      <c r="AV2408" s="147"/>
      <c r="AW2408" s="147"/>
      <c r="AX2408" s="147"/>
      <c r="AY2408" s="147"/>
      <c r="AZ2408" s="147"/>
      <c r="BA2408" s="147"/>
      <c r="BB2408" s="147"/>
      <c r="BC2408" s="147"/>
      <c r="BD2408" s="147"/>
      <c r="BE2408" s="147"/>
      <c r="BF2408" s="147"/>
      <c r="BG2408" s="147"/>
      <c r="BH2408" s="147"/>
    </row>
    <row r="2409" spans="1:60" outlineLevel="3" x14ac:dyDescent="0.2">
      <c r="A2409" s="154"/>
      <c r="B2409" s="155"/>
      <c r="C2409" s="189" t="s">
        <v>1979</v>
      </c>
      <c r="D2409" s="160"/>
      <c r="E2409" s="161">
        <v>1</v>
      </c>
      <c r="F2409" s="158"/>
      <c r="G2409" s="158"/>
      <c r="H2409" s="158"/>
      <c r="I2409" s="158"/>
      <c r="J2409" s="158"/>
      <c r="K2409" s="158"/>
      <c r="L2409" s="158"/>
      <c r="M2409" s="158"/>
      <c r="N2409" s="157"/>
      <c r="O2409" s="157"/>
      <c r="P2409" s="157"/>
      <c r="Q2409" s="157"/>
      <c r="R2409" s="158"/>
      <c r="S2409" s="158"/>
      <c r="T2409" s="158"/>
      <c r="U2409" s="158"/>
      <c r="V2409" s="158"/>
      <c r="W2409" s="158"/>
      <c r="X2409" s="158"/>
      <c r="Y2409" s="158"/>
      <c r="Z2409" s="147"/>
      <c r="AA2409" s="147"/>
      <c r="AB2409" s="147"/>
      <c r="AC2409" s="147"/>
      <c r="AD2409" s="147"/>
      <c r="AE2409" s="147"/>
      <c r="AF2409" s="147"/>
      <c r="AG2409" s="147" t="s">
        <v>288</v>
      </c>
      <c r="AH2409" s="147">
        <v>0</v>
      </c>
      <c r="AI2409" s="147"/>
      <c r="AJ2409" s="147"/>
      <c r="AK2409" s="147"/>
      <c r="AL2409" s="147"/>
      <c r="AM2409" s="147"/>
      <c r="AN2409" s="147"/>
      <c r="AO2409" s="147"/>
      <c r="AP2409" s="147"/>
      <c r="AQ2409" s="147"/>
      <c r="AR2409" s="147"/>
      <c r="AS2409" s="147"/>
      <c r="AT2409" s="147"/>
      <c r="AU2409" s="147"/>
      <c r="AV2409" s="147"/>
      <c r="AW2409" s="147"/>
      <c r="AX2409" s="147"/>
      <c r="AY2409" s="147"/>
      <c r="AZ2409" s="147"/>
      <c r="BA2409" s="147"/>
      <c r="BB2409" s="147"/>
      <c r="BC2409" s="147"/>
      <c r="BD2409" s="147"/>
      <c r="BE2409" s="147"/>
      <c r="BF2409" s="147"/>
      <c r="BG2409" s="147"/>
      <c r="BH2409" s="147"/>
    </row>
    <row r="2410" spans="1:60" outlineLevel="3" x14ac:dyDescent="0.2">
      <c r="A2410" s="154"/>
      <c r="B2410" s="155"/>
      <c r="C2410" s="189" t="s">
        <v>1980</v>
      </c>
      <c r="D2410" s="160"/>
      <c r="E2410" s="161">
        <v>1</v>
      </c>
      <c r="F2410" s="158"/>
      <c r="G2410" s="158"/>
      <c r="H2410" s="158"/>
      <c r="I2410" s="158"/>
      <c r="J2410" s="158"/>
      <c r="K2410" s="158"/>
      <c r="L2410" s="158"/>
      <c r="M2410" s="158"/>
      <c r="N2410" s="157"/>
      <c r="O2410" s="157"/>
      <c r="P2410" s="157"/>
      <c r="Q2410" s="157"/>
      <c r="R2410" s="158"/>
      <c r="S2410" s="158"/>
      <c r="T2410" s="158"/>
      <c r="U2410" s="158"/>
      <c r="V2410" s="158"/>
      <c r="W2410" s="158"/>
      <c r="X2410" s="158"/>
      <c r="Y2410" s="158"/>
      <c r="Z2410" s="147"/>
      <c r="AA2410" s="147"/>
      <c r="AB2410" s="147"/>
      <c r="AC2410" s="147"/>
      <c r="AD2410" s="147"/>
      <c r="AE2410" s="147"/>
      <c r="AF2410" s="147"/>
      <c r="AG2410" s="147" t="s">
        <v>288</v>
      </c>
      <c r="AH2410" s="147">
        <v>0</v>
      </c>
      <c r="AI2410" s="147"/>
      <c r="AJ2410" s="147"/>
      <c r="AK2410" s="147"/>
      <c r="AL2410" s="147"/>
      <c r="AM2410" s="147"/>
      <c r="AN2410" s="147"/>
      <c r="AO2410" s="147"/>
      <c r="AP2410" s="147"/>
      <c r="AQ2410" s="147"/>
      <c r="AR2410" s="147"/>
      <c r="AS2410" s="147"/>
      <c r="AT2410" s="147"/>
      <c r="AU2410" s="147"/>
      <c r="AV2410" s="147"/>
      <c r="AW2410" s="147"/>
      <c r="AX2410" s="147"/>
      <c r="AY2410" s="147"/>
      <c r="AZ2410" s="147"/>
      <c r="BA2410" s="147"/>
      <c r="BB2410" s="147"/>
      <c r="BC2410" s="147"/>
      <c r="BD2410" s="147"/>
      <c r="BE2410" s="147"/>
      <c r="BF2410" s="147"/>
      <c r="BG2410" s="147"/>
      <c r="BH2410" s="147"/>
    </row>
    <row r="2411" spans="1:60" outlineLevel="1" x14ac:dyDescent="0.2">
      <c r="A2411" s="172">
        <v>355</v>
      </c>
      <c r="B2411" s="173" t="s">
        <v>2912</v>
      </c>
      <c r="C2411" s="188" t="s">
        <v>2913</v>
      </c>
      <c r="D2411" s="174" t="s">
        <v>418</v>
      </c>
      <c r="E2411" s="175">
        <v>1</v>
      </c>
      <c r="F2411" s="176"/>
      <c r="G2411" s="177">
        <f>ROUND(E2411*F2411,2)</f>
        <v>0</v>
      </c>
      <c r="H2411" s="176"/>
      <c r="I2411" s="177">
        <f>ROUND(E2411*H2411,2)</f>
        <v>0</v>
      </c>
      <c r="J2411" s="176"/>
      <c r="K2411" s="177">
        <f>ROUND(E2411*J2411,2)</f>
        <v>0</v>
      </c>
      <c r="L2411" s="177">
        <v>21</v>
      </c>
      <c r="M2411" s="177">
        <f>G2411*(1+L2411/100)</f>
        <v>0</v>
      </c>
      <c r="N2411" s="175">
        <v>0</v>
      </c>
      <c r="O2411" s="175">
        <f>ROUND(E2411*N2411,2)</f>
        <v>0</v>
      </c>
      <c r="P2411" s="175">
        <v>0</v>
      </c>
      <c r="Q2411" s="175">
        <f>ROUND(E2411*P2411,2)</f>
        <v>0</v>
      </c>
      <c r="R2411" s="177"/>
      <c r="S2411" s="177" t="s">
        <v>1263</v>
      </c>
      <c r="T2411" s="178" t="s">
        <v>1264</v>
      </c>
      <c r="U2411" s="158">
        <v>0</v>
      </c>
      <c r="V2411" s="158">
        <f>ROUND(E2411*U2411,2)</f>
        <v>0</v>
      </c>
      <c r="W2411" s="158"/>
      <c r="X2411" s="158" t="s">
        <v>1204</v>
      </c>
      <c r="Y2411" s="158" t="s">
        <v>283</v>
      </c>
      <c r="Z2411" s="147"/>
      <c r="AA2411" s="147"/>
      <c r="AB2411" s="147"/>
      <c r="AC2411" s="147"/>
      <c r="AD2411" s="147"/>
      <c r="AE2411" s="147"/>
      <c r="AF2411" s="147"/>
      <c r="AG2411" s="147" t="s">
        <v>1205</v>
      </c>
      <c r="AH2411" s="147"/>
      <c r="AI2411" s="147"/>
      <c r="AJ2411" s="147"/>
      <c r="AK2411" s="147"/>
      <c r="AL2411" s="147"/>
      <c r="AM2411" s="147"/>
      <c r="AN2411" s="147"/>
      <c r="AO2411" s="147"/>
      <c r="AP2411" s="147"/>
      <c r="AQ2411" s="147"/>
      <c r="AR2411" s="147"/>
      <c r="AS2411" s="147"/>
      <c r="AT2411" s="147"/>
      <c r="AU2411" s="147"/>
      <c r="AV2411" s="147"/>
      <c r="AW2411" s="147"/>
      <c r="AX2411" s="147"/>
      <c r="AY2411" s="147"/>
      <c r="AZ2411" s="147"/>
      <c r="BA2411" s="147"/>
      <c r="BB2411" s="147"/>
      <c r="BC2411" s="147"/>
      <c r="BD2411" s="147"/>
      <c r="BE2411" s="147"/>
      <c r="BF2411" s="147"/>
      <c r="BG2411" s="147"/>
      <c r="BH2411" s="147"/>
    </row>
    <row r="2412" spans="1:60" outlineLevel="2" x14ac:dyDescent="0.2">
      <c r="A2412" s="154"/>
      <c r="B2412" s="155"/>
      <c r="C2412" s="189" t="s">
        <v>2914</v>
      </c>
      <c r="D2412" s="160"/>
      <c r="E2412" s="161"/>
      <c r="F2412" s="158"/>
      <c r="G2412" s="158"/>
      <c r="H2412" s="158"/>
      <c r="I2412" s="158"/>
      <c r="J2412" s="158"/>
      <c r="K2412" s="158"/>
      <c r="L2412" s="158"/>
      <c r="M2412" s="158"/>
      <c r="N2412" s="157"/>
      <c r="O2412" s="157"/>
      <c r="P2412" s="157"/>
      <c r="Q2412" s="157"/>
      <c r="R2412" s="158"/>
      <c r="S2412" s="158"/>
      <c r="T2412" s="158"/>
      <c r="U2412" s="158"/>
      <c r="V2412" s="158"/>
      <c r="W2412" s="158"/>
      <c r="X2412" s="158"/>
      <c r="Y2412" s="158"/>
      <c r="Z2412" s="147"/>
      <c r="AA2412" s="147"/>
      <c r="AB2412" s="147"/>
      <c r="AC2412" s="147"/>
      <c r="AD2412" s="147"/>
      <c r="AE2412" s="147"/>
      <c r="AF2412" s="147"/>
      <c r="AG2412" s="147" t="s">
        <v>288</v>
      </c>
      <c r="AH2412" s="147">
        <v>0</v>
      </c>
      <c r="AI2412" s="147"/>
      <c r="AJ2412" s="147"/>
      <c r="AK2412" s="147"/>
      <c r="AL2412" s="147"/>
      <c r="AM2412" s="147"/>
      <c r="AN2412" s="147"/>
      <c r="AO2412" s="147"/>
      <c r="AP2412" s="147"/>
      <c r="AQ2412" s="147"/>
      <c r="AR2412" s="147"/>
      <c r="AS2412" s="147"/>
      <c r="AT2412" s="147"/>
      <c r="AU2412" s="147"/>
      <c r="AV2412" s="147"/>
      <c r="AW2412" s="147"/>
      <c r="AX2412" s="147"/>
      <c r="AY2412" s="147"/>
      <c r="AZ2412" s="147"/>
      <c r="BA2412" s="147"/>
      <c r="BB2412" s="147"/>
      <c r="BC2412" s="147"/>
      <c r="BD2412" s="147"/>
      <c r="BE2412" s="147"/>
      <c r="BF2412" s="147"/>
      <c r="BG2412" s="147"/>
      <c r="BH2412" s="147"/>
    </row>
    <row r="2413" spans="1:60" outlineLevel="3" x14ac:dyDescent="0.2">
      <c r="A2413" s="154"/>
      <c r="B2413" s="155"/>
      <c r="C2413" s="189" t="s">
        <v>2771</v>
      </c>
      <c r="D2413" s="160"/>
      <c r="E2413" s="161">
        <v>1</v>
      </c>
      <c r="F2413" s="158"/>
      <c r="G2413" s="158"/>
      <c r="H2413" s="158"/>
      <c r="I2413" s="158"/>
      <c r="J2413" s="158"/>
      <c r="K2413" s="158"/>
      <c r="L2413" s="158"/>
      <c r="M2413" s="158"/>
      <c r="N2413" s="157"/>
      <c r="O2413" s="157"/>
      <c r="P2413" s="157"/>
      <c r="Q2413" s="157"/>
      <c r="R2413" s="158"/>
      <c r="S2413" s="158"/>
      <c r="T2413" s="158"/>
      <c r="U2413" s="158"/>
      <c r="V2413" s="158"/>
      <c r="W2413" s="158"/>
      <c r="X2413" s="158"/>
      <c r="Y2413" s="158"/>
      <c r="Z2413" s="147"/>
      <c r="AA2413" s="147"/>
      <c r="AB2413" s="147"/>
      <c r="AC2413" s="147"/>
      <c r="AD2413" s="147"/>
      <c r="AE2413" s="147"/>
      <c r="AF2413" s="147"/>
      <c r="AG2413" s="147" t="s">
        <v>288</v>
      </c>
      <c r="AH2413" s="147">
        <v>0</v>
      </c>
      <c r="AI2413" s="147"/>
      <c r="AJ2413" s="147"/>
      <c r="AK2413" s="147"/>
      <c r="AL2413" s="147"/>
      <c r="AM2413" s="147"/>
      <c r="AN2413" s="147"/>
      <c r="AO2413" s="147"/>
      <c r="AP2413" s="147"/>
      <c r="AQ2413" s="147"/>
      <c r="AR2413" s="147"/>
      <c r="AS2413" s="147"/>
      <c r="AT2413" s="147"/>
      <c r="AU2413" s="147"/>
      <c r="AV2413" s="147"/>
      <c r="AW2413" s="147"/>
      <c r="AX2413" s="147"/>
      <c r="AY2413" s="147"/>
      <c r="AZ2413" s="147"/>
      <c r="BA2413" s="147"/>
      <c r="BB2413" s="147"/>
      <c r="BC2413" s="147"/>
      <c r="BD2413" s="147"/>
      <c r="BE2413" s="147"/>
      <c r="BF2413" s="147"/>
      <c r="BG2413" s="147"/>
      <c r="BH2413" s="147"/>
    </row>
    <row r="2414" spans="1:60" ht="22.5" outlineLevel="1" x14ac:dyDescent="0.2">
      <c r="A2414" s="172">
        <v>356</v>
      </c>
      <c r="B2414" s="173" t="s">
        <v>2915</v>
      </c>
      <c r="C2414" s="188" t="s">
        <v>2916</v>
      </c>
      <c r="D2414" s="174" t="s">
        <v>418</v>
      </c>
      <c r="E2414" s="175">
        <v>65.100200000000001</v>
      </c>
      <c r="F2414" s="176"/>
      <c r="G2414" s="177">
        <f>ROUND(E2414*F2414,2)</f>
        <v>0</v>
      </c>
      <c r="H2414" s="176"/>
      <c r="I2414" s="177">
        <f>ROUND(E2414*H2414,2)</f>
        <v>0</v>
      </c>
      <c r="J2414" s="176"/>
      <c r="K2414" s="177">
        <f>ROUND(E2414*J2414,2)</f>
        <v>0</v>
      </c>
      <c r="L2414" s="177">
        <v>21</v>
      </c>
      <c r="M2414" s="177">
        <f>G2414*(1+L2414/100)</f>
        <v>0</v>
      </c>
      <c r="N2414" s="175">
        <v>0</v>
      </c>
      <c r="O2414" s="175">
        <f>ROUND(E2414*N2414,2)</f>
        <v>0</v>
      </c>
      <c r="P2414" s="175">
        <v>0</v>
      </c>
      <c r="Q2414" s="175">
        <f>ROUND(E2414*P2414,2)</f>
        <v>0</v>
      </c>
      <c r="R2414" s="177"/>
      <c r="S2414" s="177" t="s">
        <v>1263</v>
      </c>
      <c r="T2414" s="178" t="s">
        <v>1264</v>
      </c>
      <c r="U2414" s="158">
        <v>0</v>
      </c>
      <c r="V2414" s="158">
        <f>ROUND(E2414*U2414,2)</f>
        <v>0</v>
      </c>
      <c r="W2414" s="158"/>
      <c r="X2414" s="158" t="s">
        <v>1204</v>
      </c>
      <c r="Y2414" s="158" t="s">
        <v>283</v>
      </c>
      <c r="Z2414" s="147"/>
      <c r="AA2414" s="147"/>
      <c r="AB2414" s="147"/>
      <c r="AC2414" s="147"/>
      <c r="AD2414" s="147"/>
      <c r="AE2414" s="147"/>
      <c r="AF2414" s="147"/>
      <c r="AG2414" s="147" t="s">
        <v>1205</v>
      </c>
      <c r="AH2414" s="147"/>
      <c r="AI2414" s="147"/>
      <c r="AJ2414" s="147"/>
      <c r="AK2414" s="147"/>
      <c r="AL2414" s="147"/>
      <c r="AM2414" s="147"/>
      <c r="AN2414" s="147"/>
      <c r="AO2414" s="147"/>
      <c r="AP2414" s="147"/>
      <c r="AQ2414" s="147"/>
      <c r="AR2414" s="147"/>
      <c r="AS2414" s="147"/>
      <c r="AT2414" s="147"/>
      <c r="AU2414" s="147"/>
      <c r="AV2414" s="147"/>
      <c r="AW2414" s="147"/>
      <c r="AX2414" s="147"/>
      <c r="AY2414" s="147"/>
      <c r="AZ2414" s="147"/>
      <c r="BA2414" s="147"/>
      <c r="BB2414" s="147"/>
      <c r="BC2414" s="147"/>
      <c r="BD2414" s="147"/>
      <c r="BE2414" s="147"/>
      <c r="BF2414" s="147"/>
      <c r="BG2414" s="147"/>
      <c r="BH2414" s="147"/>
    </row>
    <row r="2415" spans="1:60" outlineLevel="2" x14ac:dyDescent="0.2">
      <c r="A2415" s="154"/>
      <c r="B2415" s="155"/>
      <c r="C2415" s="189" t="s">
        <v>2917</v>
      </c>
      <c r="D2415" s="160"/>
      <c r="E2415" s="161"/>
      <c r="F2415" s="158"/>
      <c r="G2415" s="158"/>
      <c r="H2415" s="158"/>
      <c r="I2415" s="158"/>
      <c r="J2415" s="158"/>
      <c r="K2415" s="158"/>
      <c r="L2415" s="158"/>
      <c r="M2415" s="158"/>
      <c r="N2415" s="157"/>
      <c r="O2415" s="157"/>
      <c r="P2415" s="157"/>
      <c r="Q2415" s="157"/>
      <c r="R2415" s="158"/>
      <c r="S2415" s="158"/>
      <c r="T2415" s="158"/>
      <c r="U2415" s="158"/>
      <c r="V2415" s="158"/>
      <c r="W2415" s="158"/>
      <c r="X2415" s="158"/>
      <c r="Y2415" s="158"/>
      <c r="Z2415" s="147"/>
      <c r="AA2415" s="147"/>
      <c r="AB2415" s="147"/>
      <c r="AC2415" s="147"/>
      <c r="AD2415" s="147"/>
      <c r="AE2415" s="147"/>
      <c r="AF2415" s="147"/>
      <c r="AG2415" s="147" t="s">
        <v>288</v>
      </c>
      <c r="AH2415" s="147">
        <v>0</v>
      </c>
      <c r="AI2415" s="147"/>
      <c r="AJ2415" s="147"/>
      <c r="AK2415" s="147"/>
      <c r="AL2415" s="147"/>
      <c r="AM2415" s="147"/>
      <c r="AN2415" s="147"/>
      <c r="AO2415" s="147"/>
      <c r="AP2415" s="147"/>
      <c r="AQ2415" s="147"/>
      <c r="AR2415" s="147"/>
      <c r="AS2415" s="147"/>
      <c r="AT2415" s="147"/>
      <c r="AU2415" s="147"/>
      <c r="AV2415" s="147"/>
      <c r="AW2415" s="147"/>
      <c r="AX2415" s="147"/>
      <c r="AY2415" s="147"/>
      <c r="AZ2415" s="147"/>
      <c r="BA2415" s="147"/>
      <c r="BB2415" s="147"/>
      <c r="BC2415" s="147"/>
      <c r="BD2415" s="147"/>
      <c r="BE2415" s="147"/>
      <c r="BF2415" s="147"/>
      <c r="BG2415" s="147"/>
      <c r="BH2415" s="147"/>
    </row>
    <row r="2416" spans="1:60" outlineLevel="3" x14ac:dyDescent="0.2">
      <c r="A2416" s="154"/>
      <c r="B2416" s="155"/>
      <c r="C2416" s="189" t="s">
        <v>2918</v>
      </c>
      <c r="D2416" s="160"/>
      <c r="E2416" s="161">
        <v>65.100200000000001</v>
      </c>
      <c r="F2416" s="158"/>
      <c r="G2416" s="158"/>
      <c r="H2416" s="158"/>
      <c r="I2416" s="158"/>
      <c r="J2416" s="158"/>
      <c r="K2416" s="158"/>
      <c r="L2416" s="158"/>
      <c r="M2416" s="158"/>
      <c r="N2416" s="157"/>
      <c r="O2416" s="157"/>
      <c r="P2416" s="157"/>
      <c r="Q2416" s="157"/>
      <c r="R2416" s="158"/>
      <c r="S2416" s="158"/>
      <c r="T2416" s="158"/>
      <c r="U2416" s="158"/>
      <c r="V2416" s="158"/>
      <c r="W2416" s="158"/>
      <c r="X2416" s="158"/>
      <c r="Y2416" s="158"/>
      <c r="Z2416" s="147"/>
      <c r="AA2416" s="147"/>
      <c r="AB2416" s="147"/>
      <c r="AC2416" s="147"/>
      <c r="AD2416" s="147"/>
      <c r="AE2416" s="147"/>
      <c r="AF2416" s="147"/>
      <c r="AG2416" s="147" t="s">
        <v>288</v>
      </c>
      <c r="AH2416" s="147">
        <v>5</v>
      </c>
      <c r="AI2416" s="147"/>
      <c r="AJ2416" s="147"/>
      <c r="AK2416" s="147"/>
      <c r="AL2416" s="147"/>
      <c r="AM2416" s="147"/>
      <c r="AN2416" s="147"/>
      <c r="AO2416" s="147"/>
      <c r="AP2416" s="147"/>
      <c r="AQ2416" s="147"/>
      <c r="AR2416" s="147"/>
      <c r="AS2416" s="147"/>
      <c r="AT2416" s="147"/>
      <c r="AU2416" s="147"/>
      <c r="AV2416" s="147"/>
      <c r="AW2416" s="147"/>
      <c r="AX2416" s="147"/>
      <c r="AY2416" s="147"/>
      <c r="AZ2416" s="147"/>
      <c r="BA2416" s="147"/>
      <c r="BB2416" s="147"/>
      <c r="BC2416" s="147"/>
      <c r="BD2416" s="147"/>
      <c r="BE2416" s="147"/>
      <c r="BF2416" s="147"/>
      <c r="BG2416" s="147"/>
      <c r="BH2416" s="147"/>
    </row>
    <row r="2417" spans="1:60" outlineLevel="1" x14ac:dyDescent="0.2">
      <c r="A2417" s="172">
        <v>357</v>
      </c>
      <c r="B2417" s="173" t="s">
        <v>2919</v>
      </c>
      <c r="C2417" s="188" t="s">
        <v>2920</v>
      </c>
      <c r="D2417" s="174" t="s">
        <v>418</v>
      </c>
      <c r="E2417" s="175">
        <v>4</v>
      </c>
      <c r="F2417" s="176"/>
      <c r="G2417" s="177">
        <f>ROUND(E2417*F2417,2)</f>
        <v>0</v>
      </c>
      <c r="H2417" s="176"/>
      <c r="I2417" s="177">
        <f>ROUND(E2417*H2417,2)</f>
        <v>0</v>
      </c>
      <c r="J2417" s="176"/>
      <c r="K2417" s="177">
        <f>ROUND(E2417*J2417,2)</f>
        <v>0</v>
      </c>
      <c r="L2417" s="177">
        <v>21</v>
      </c>
      <c r="M2417" s="177">
        <f>G2417*(1+L2417/100)</f>
        <v>0</v>
      </c>
      <c r="N2417" s="175">
        <v>0</v>
      </c>
      <c r="O2417" s="175">
        <f>ROUND(E2417*N2417,2)</f>
        <v>0</v>
      </c>
      <c r="P2417" s="175">
        <v>0</v>
      </c>
      <c r="Q2417" s="175">
        <f>ROUND(E2417*P2417,2)</f>
        <v>0</v>
      </c>
      <c r="R2417" s="177"/>
      <c r="S2417" s="177" t="s">
        <v>1263</v>
      </c>
      <c r="T2417" s="178" t="s">
        <v>1264</v>
      </c>
      <c r="U2417" s="158">
        <v>0</v>
      </c>
      <c r="V2417" s="158">
        <f>ROUND(E2417*U2417,2)</f>
        <v>0</v>
      </c>
      <c r="W2417" s="158"/>
      <c r="X2417" s="158" t="s">
        <v>1204</v>
      </c>
      <c r="Y2417" s="158" t="s">
        <v>283</v>
      </c>
      <c r="Z2417" s="147"/>
      <c r="AA2417" s="147"/>
      <c r="AB2417" s="147"/>
      <c r="AC2417" s="147"/>
      <c r="AD2417" s="147"/>
      <c r="AE2417" s="147"/>
      <c r="AF2417" s="147"/>
      <c r="AG2417" s="147" t="s">
        <v>1205</v>
      </c>
      <c r="AH2417" s="147"/>
      <c r="AI2417" s="147"/>
      <c r="AJ2417" s="147"/>
      <c r="AK2417" s="147"/>
      <c r="AL2417" s="147"/>
      <c r="AM2417" s="147"/>
      <c r="AN2417" s="147"/>
      <c r="AO2417" s="147"/>
      <c r="AP2417" s="147"/>
      <c r="AQ2417" s="147"/>
      <c r="AR2417" s="147"/>
      <c r="AS2417" s="147"/>
      <c r="AT2417" s="147"/>
      <c r="AU2417" s="147"/>
      <c r="AV2417" s="147"/>
      <c r="AW2417" s="147"/>
      <c r="AX2417" s="147"/>
      <c r="AY2417" s="147"/>
      <c r="AZ2417" s="147"/>
      <c r="BA2417" s="147"/>
      <c r="BB2417" s="147"/>
      <c r="BC2417" s="147"/>
      <c r="BD2417" s="147"/>
      <c r="BE2417" s="147"/>
      <c r="BF2417" s="147"/>
      <c r="BG2417" s="147"/>
      <c r="BH2417" s="147"/>
    </row>
    <row r="2418" spans="1:60" outlineLevel="2" x14ac:dyDescent="0.2">
      <c r="A2418" s="154"/>
      <c r="B2418" s="155"/>
      <c r="C2418" s="189" t="s">
        <v>2921</v>
      </c>
      <c r="D2418" s="160"/>
      <c r="E2418" s="161"/>
      <c r="F2418" s="158"/>
      <c r="G2418" s="158"/>
      <c r="H2418" s="158"/>
      <c r="I2418" s="158"/>
      <c r="J2418" s="158"/>
      <c r="K2418" s="158"/>
      <c r="L2418" s="158"/>
      <c r="M2418" s="158"/>
      <c r="N2418" s="157"/>
      <c r="O2418" s="157"/>
      <c r="P2418" s="157"/>
      <c r="Q2418" s="157"/>
      <c r="R2418" s="158"/>
      <c r="S2418" s="158"/>
      <c r="T2418" s="158"/>
      <c r="U2418" s="158"/>
      <c r="V2418" s="158"/>
      <c r="W2418" s="158"/>
      <c r="X2418" s="158"/>
      <c r="Y2418" s="158"/>
      <c r="Z2418" s="147"/>
      <c r="AA2418" s="147"/>
      <c r="AB2418" s="147"/>
      <c r="AC2418" s="147"/>
      <c r="AD2418" s="147"/>
      <c r="AE2418" s="147"/>
      <c r="AF2418" s="147"/>
      <c r="AG2418" s="147" t="s">
        <v>288</v>
      </c>
      <c r="AH2418" s="147">
        <v>0</v>
      </c>
      <c r="AI2418" s="147"/>
      <c r="AJ2418" s="147"/>
      <c r="AK2418" s="147"/>
      <c r="AL2418" s="147"/>
      <c r="AM2418" s="147"/>
      <c r="AN2418" s="147"/>
      <c r="AO2418" s="147"/>
      <c r="AP2418" s="147"/>
      <c r="AQ2418" s="147"/>
      <c r="AR2418" s="147"/>
      <c r="AS2418" s="147"/>
      <c r="AT2418" s="147"/>
      <c r="AU2418" s="147"/>
      <c r="AV2418" s="147"/>
      <c r="AW2418" s="147"/>
      <c r="AX2418" s="147"/>
      <c r="AY2418" s="147"/>
      <c r="AZ2418" s="147"/>
      <c r="BA2418" s="147"/>
      <c r="BB2418" s="147"/>
      <c r="BC2418" s="147"/>
      <c r="BD2418" s="147"/>
      <c r="BE2418" s="147"/>
      <c r="BF2418" s="147"/>
      <c r="BG2418" s="147"/>
      <c r="BH2418" s="147"/>
    </row>
    <row r="2419" spans="1:60" outlineLevel="3" x14ac:dyDescent="0.2">
      <c r="A2419" s="154"/>
      <c r="B2419" s="155"/>
      <c r="C2419" s="189" t="s">
        <v>2922</v>
      </c>
      <c r="D2419" s="160"/>
      <c r="E2419" s="161">
        <v>4</v>
      </c>
      <c r="F2419" s="158"/>
      <c r="G2419" s="158"/>
      <c r="H2419" s="158"/>
      <c r="I2419" s="158"/>
      <c r="J2419" s="158"/>
      <c r="K2419" s="158"/>
      <c r="L2419" s="158"/>
      <c r="M2419" s="158"/>
      <c r="N2419" s="157"/>
      <c r="O2419" s="157"/>
      <c r="P2419" s="157"/>
      <c r="Q2419" s="157"/>
      <c r="R2419" s="158"/>
      <c r="S2419" s="158"/>
      <c r="T2419" s="158"/>
      <c r="U2419" s="158"/>
      <c r="V2419" s="158"/>
      <c r="W2419" s="158"/>
      <c r="X2419" s="158"/>
      <c r="Y2419" s="158"/>
      <c r="Z2419" s="147"/>
      <c r="AA2419" s="147"/>
      <c r="AB2419" s="147"/>
      <c r="AC2419" s="147"/>
      <c r="AD2419" s="147"/>
      <c r="AE2419" s="147"/>
      <c r="AF2419" s="147"/>
      <c r="AG2419" s="147" t="s">
        <v>288</v>
      </c>
      <c r="AH2419" s="147">
        <v>5</v>
      </c>
      <c r="AI2419" s="147"/>
      <c r="AJ2419" s="147"/>
      <c r="AK2419" s="147"/>
      <c r="AL2419" s="147"/>
      <c r="AM2419" s="147"/>
      <c r="AN2419" s="147"/>
      <c r="AO2419" s="147"/>
      <c r="AP2419" s="147"/>
      <c r="AQ2419" s="147"/>
      <c r="AR2419" s="147"/>
      <c r="AS2419" s="147"/>
      <c r="AT2419" s="147"/>
      <c r="AU2419" s="147"/>
      <c r="AV2419" s="147"/>
      <c r="AW2419" s="147"/>
      <c r="AX2419" s="147"/>
      <c r="AY2419" s="147"/>
      <c r="AZ2419" s="147"/>
      <c r="BA2419" s="147"/>
      <c r="BB2419" s="147"/>
      <c r="BC2419" s="147"/>
      <c r="BD2419" s="147"/>
      <c r="BE2419" s="147"/>
      <c r="BF2419" s="147"/>
      <c r="BG2419" s="147"/>
      <c r="BH2419" s="147"/>
    </row>
    <row r="2420" spans="1:60" outlineLevel="1" x14ac:dyDescent="0.2">
      <c r="A2420" s="154">
        <v>358</v>
      </c>
      <c r="B2420" s="155" t="s">
        <v>2923</v>
      </c>
      <c r="C2420" s="199" t="s">
        <v>2924</v>
      </c>
      <c r="D2420" s="156" t="s">
        <v>0</v>
      </c>
      <c r="E2420" s="197"/>
      <c r="F2420" s="159"/>
      <c r="G2420" s="158">
        <f>ROUND(E2420*F2420,2)</f>
        <v>0</v>
      </c>
      <c r="H2420" s="159"/>
      <c r="I2420" s="158">
        <f>ROUND(E2420*H2420,2)</f>
        <v>0</v>
      </c>
      <c r="J2420" s="159"/>
      <c r="K2420" s="158">
        <f>ROUND(E2420*J2420,2)</f>
        <v>0</v>
      </c>
      <c r="L2420" s="158">
        <v>21</v>
      </c>
      <c r="M2420" s="158">
        <f>G2420*(1+L2420/100)</f>
        <v>0</v>
      </c>
      <c r="N2420" s="157">
        <v>0</v>
      </c>
      <c r="O2420" s="157">
        <f>ROUND(E2420*N2420,2)</f>
        <v>0</v>
      </c>
      <c r="P2420" s="157">
        <v>0</v>
      </c>
      <c r="Q2420" s="157">
        <f>ROUND(E2420*P2420,2)</f>
        <v>0</v>
      </c>
      <c r="R2420" s="158" t="s">
        <v>863</v>
      </c>
      <c r="S2420" s="158" t="s">
        <v>281</v>
      </c>
      <c r="T2420" s="158" t="s">
        <v>281</v>
      </c>
      <c r="U2420" s="158">
        <v>0</v>
      </c>
      <c r="V2420" s="158">
        <f>ROUND(E2420*U2420,2)</f>
        <v>0</v>
      </c>
      <c r="W2420" s="158"/>
      <c r="X2420" s="158" t="s">
        <v>2136</v>
      </c>
      <c r="Y2420" s="158" t="s">
        <v>283</v>
      </c>
      <c r="Z2420" s="147"/>
      <c r="AA2420" s="147"/>
      <c r="AB2420" s="147"/>
      <c r="AC2420" s="147"/>
      <c r="AD2420" s="147"/>
      <c r="AE2420" s="147"/>
      <c r="AF2420" s="147"/>
      <c r="AG2420" s="147" t="s">
        <v>2137</v>
      </c>
      <c r="AH2420" s="147"/>
      <c r="AI2420" s="147"/>
      <c r="AJ2420" s="147"/>
      <c r="AK2420" s="147"/>
      <c r="AL2420" s="147"/>
      <c r="AM2420" s="147"/>
      <c r="AN2420" s="147"/>
      <c r="AO2420" s="147"/>
      <c r="AP2420" s="147"/>
      <c r="AQ2420" s="147"/>
      <c r="AR2420" s="147"/>
      <c r="AS2420" s="147"/>
      <c r="AT2420" s="147"/>
      <c r="AU2420" s="147"/>
      <c r="AV2420" s="147"/>
      <c r="AW2420" s="147"/>
      <c r="AX2420" s="147"/>
      <c r="AY2420" s="147"/>
      <c r="AZ2420" s="147"/>
      <c r="BA2420" s="147"/>
      <c r="BB2420" s="147"/>
      <c r="BC2420" s="147"/>
      <c r="BD2420" s="147"/>
      <c r="BE2420" s="147"/>
      <c r="BF2420" s="147"/>
      <c r="BG2420" s="147"/>
      <c r="BH2420" s="147"/>
    </row>
    <row r="2421" spans="1:60" outlineLevel="2" x14ac:dyDescent="0.2">
      <c r="A2421" s="154"/>
      <c r="B2421" s="155"/>
      <c r="C2421" s="270" t="s">
        <v>2191</v>
      </c>
      <c r="D2421" s="271"/>
      <c r="E2421" s="271"/>
      <c r="F2421" s="271"/>
      <c r="G2421" s="271"/>
      <c r="H2421" s="158"/>
      <c r="I2421" s="158"/>
      <c r="J2421" s="158"/>
      <c r="K2421" s="158"/>
      <c r="L2421" s="158"/>
      <c r="M2421" s="158"/>
      <c r="N2421" s="157"/>
      <c r="O2421" s="157"/>
      <c r="P2421" s="157"/>
      <c r="Q2421" s="157"/>
      <c r="R2421" s="158"/>
      <c r="S2421" s="158"/>
      <c r="T2421" s="158"/>
      <c r="U2421" s="158"/>
      <c r="V2421" s="158"/>
      <c r="W2421" s="158"/>
      <c r="X2421" s="158"/>
      <c r="Y2421" s="158"/>
      <c r="Z2421" s="147"/>
      <c r="AA2421" s="147"/>
      <c r="AB2421" s="147"/>
      <c r="AC2421" s="147"/>
      <c r="AD2421" s="147"/>
      <c r="AE2421" s="147"/>
      <c r="AF2421" s="147"/>
      <c r="AG2421" s="147" t="s">
        <v>286</v>
      </c>
      <c r="AH2421" s="147"/>
      <c r="AI2421" s="147"/>
      <c r="AJ2421" s="147"/>
      <c r="AK2421" s="147"/>
      <c r="AL2421" s="147"/>
      <c r="AM2421" s="147"/>
      <c r="AN2421" s="147"/>
      <c r="AO2421" s="147"/>
      <c r="AP2421" s="147"/>
      <c r="AQ2421" s="147"/>
      <c r="AR2421" s="147"/>
      <c r="AS2421" s="147"/>
      <c r="AT2421" s="147"/>
      <c r="AU2421" s="147"/>
      <c r="AV2421" s="147"/>
      <c r="AW2421" s="147"/>
      <c r="AX2421" s="147"/>
      <c r="AY2421" s="147"/>
      <c r="AZ2421" s="147"/>
      <c r="BA2421" s="147"/>
      <c r="BB2421" s="147"/>
      <c r="BC2421" s="147"/>
      <c r="BD2421" s="147"/>
      <c r="BE2421" s="147"/>
      <c r="BF2421" s="147"/>
      <c r="BG2421" s="147"/>
      <c r="BH2421" s="147"/>
    </row>
    <row r="2422" spans="1:60" x14ac:dyDescent="0.2">
      <c r="A2422" s="165" t="s">
        <v>275</v>
      </c>
      <c r="B2422" s="166" t="s">
        <v>223</v>
      </c>
      <c r="C2422" s="187" t="s">
        <v>224</v>
      </c>
      <c r="D2422" s="167"/>
      <c r="E2422" s="168"/>
      <c r="F2422" s="169"/>
      <c r="G2422" s="169">
        <f>SUMIF(AG2423:AG2527,"&lt;&gt;NOR",G2423:G2527)</f>
        <v>0</v>
      </c>
      <c r="H2422" s="169"/>
      <c r="I2422" s="169">
        <f>SUM(I2423:I2527)</f>
        <v>0</v>
      </c>
      <c r="J2422" s="169"/>
      <c r="K2422" s="169">
        <f>SUM(K2423:K2527)</f>
        <v>0</v>
      </c>
      <c r="L2422" s="169"/>
      <c r="M2422" s="169">
        <f>SUM(M2423:M2527)</f>
        <v>0</v>
      </c>
      <c r="N2422" s="168"/>
      <c r="O2422" s="168">
        <f>SUM(O2423:O2527)</f>
        <v>2.1</v>
      </c>
      <c r="P2422" s="168"/>
      <c r="Q2422" s="168">
        <f>SUM(Q2423:Q2527)</f>
        <v>0</v>
      </c>
      <c r="R2422" s="169"/>
      <c r="S2422" s="169"/>
      <c r="T2422" s="170"/>
      <c r="U2422" s="164"/>
      <c r="V2422" s="164">
        <f>SUM(V2423:V2527)</f>
        <v>86.02000000000001</v>
      </c>
      <c r="W2422" s="164"/>
      <c r="X2422" s="164"/>
      <c r="Y2422" s="164"/>
      <c r="AG2422" t="s">
        <v>276</v>
      </c>
    </row>
    <row r="2423" spans="1:60" outlineLevel="1" x14ac:dyDescent="0.2">
      <c r="A2423" s="172">
        <v>359</v>
      </c>
      <c r="B2423" s="173" t="s">
        <v>2925</v>
      </c>
      <c r="C2423" s="188" t="s">
        <v>2926</v>
      </c>
      <c r="D2423" s="174" t="s">
        <v>418</v>
      </c>
      <c r="E2423" s="175">
        <v>1</v>
      </c>
      <c r="F2423" s="176"/>
      <c r="G2423" s="177">
        <f>ROUND(E2423*F2423,2)</f>
        <v>0</v>
      </c>
      <c r="H2423" s="176"/>
      <c r="I2423" s="177">
        <f>ROUND(E2423*H2423,2)</f>
        <v>0</v>
      </c>
      <c r="J2423" s="176"/>
      <c r="K2423" s="177">
        <f>ROUND(E2423*J2423,2)</f>
        <v>0</v>
      </c>
      <c r="L2423" s="177">
        <v>21</v>
      </c>
      <c r="M2423" s="177">
        <f>G2423*(1+L2423/100)</f>
        <v>0</v>
      </c>
      <c r="N2423" s="175">
        <v>1.8079999999999999E-2</v>
      </c>
      <c r="O2423" s="175">
        <f>ROUND(E2423*N2423,2)</f>
        <v>0.02</v>
      </c>
      <c r="P2423" s="175">
        <v>0</v>
      </c>
      <c r="Q2423" s="175">
        <f>ROUND(E2423*P2423,2)</f>
        <v>0</v>
      </c>
      <c r="R2423" s="177" t="s">
        <v>1012</v>
      </c>
      <c r="S2423" s="177" t="s">
        <v>281</v>
      </c>
      <c r="T2423" s="178" t="s">
        <v>281</v>
      </c>
      <c r="U2423" s="158">
        <v>0.4</v>
      </c>
      <c r="V2423" s="158">
        <f>ROUND(E2423*U2423,2)</f>
        <v>0.4</v>
      </c>
      <c r="W2423" s="158"/>
      <c r="X2423" s="158" t="s">
        <v>282</v>
      </c>
      <c r="Y2423" s="158" t="s">
        <v>283</v>
      </c>
      <c r="Z2423" s="147"/>
      <c r="AA2423" s="147"/>
      <c r="AB2423" s="147"/>
      <c r="AC2423" s="147"/>
      <c r="AD2423" s="147"/>
      <c r="AE2423" s="147"/>
      <c r="AF2423" s="147"/>
      <c r="AG2423" s="147" t="s">
        <v>284</v>
      </c>
      <c r="AH2423" s="147"/>
      <c r="AI2423" s="147"/>
      <c r="AJ2423" s="147"/>
      <c r="AK2423" s="147"/>
      <c r="AL2423" s="147"/>
      <c r="AM2423" s="147"/>
      <c r="AN2423" s="147"/>
      <c r="AO2423" s="147"/>
      <c r="AP2423" s="147"/>
      <c r="AQ2423" s="147"/>
      <c r="AR2423" s="147"/>
      <c r="AS2423" s="147"/>
      <c r="AT2423" s="147"/>
      <c r="AU2423" s="147"/>
      <c r="AV2423" s="147"/>
      <c r="AW2423" s="147"/>
      <c r="AX2423" s="147"/>
      <c r="AY2423" s="147"/>
      <c r="AZ2423" s="147"/>
      <c r="BA2423" s="147"/>
      <c r="BB2423" s="147"/>
      <c r="BC2423" s="147"/>
      <c r="BD2423" s="147"/>
      <c r="BE2423" s="147"/>
      <c r="BF2423" s="147"/>
      <c r="BG2423" s="147"/>
      <c r="BH2423" s="147"/>
    </row>
    <row r="2424" spans="1:60" outlineLevel="2" x14ac:dyDescent="0.2">
      <c r="A2424" s="154"/>
      <c r="B2424" s="155"/>
      <c r="C2424" s="189" t="s">
        <v>2927</v>
      </c>
      <c r="D2424" s="160"/>
      <c r="E2424" s="161"/>
      <c r="F2424" s="158"/>
      <c r="G2424" s="158"/>
      <c r="H2424" s="158"/>
      <c r="I2424" s="158"/>
      <c r="J2424" s="158"/>
      <c r="K2424" s="158"/>
      <c r="L2424" s="158"/>
      <c r="M2424" s="158"/>
      <c r="N2424" s="157"/>
      <c r="O2424" s="157"/>
      <c r="P2424" s="157"/>
      <c r="Q2424" s="157"/>
      <c r="R2424" s="158"/>
      <c r="S2424" s="158"/>
      <c r="T2424" s="158"/>
      <c r="U2424" s="158"/>
      <c r="V2424" s="158"/>
      <c r="W2424" s="158"/>
      <c r="X2424" s="158"/>
      <c r="Y2424" s="158"/>
      <c r="Z2424" s="147"/>
      <c r="AA2424" s="147"/>
      <c r="AB2424" s="147"/>
      <c r="AC2424" s="147"/>
      <c r="AD2424" s="147"/>
      <c r="AE2424" s="147"/>
      <c r="AF2424" s="147"/>
      <c r="AG2424" s="147" t="s">
        <v>288</v>
      </c>
      <c r="AH2424" s="147">
        <v>0</v>
      </c>
      <c r="AI2424" s="147"/>
      <c r="AJ2424" s="147"/>
      <c r="AK2424" s="147"/>
      <c r="AL2424" s="147"/>
      <c r="AM2424" s="147"/>
      <c r="AN2424" s="147"/>
      <c r="AO2424" s="147"/>
      <c r="AP2424" s="147"/>
      <c r="AQ2424" s="147"/>
      <c r="AR2424" s="147"/>
      <c r="AS2424" s="147"/>
      <c r="AT2424" s="147"/>
      <c r="AU2424" s="147"/>
      <c r="AV2424" s="147"/>
      <c r="AW2424" s="147"/>
      <c r="AX2424" s="147"/>
      <c r="AY2424" s="147"/>
      <c r="AZ2424" s="147"/>
      <c r="BA2424" s="147"/>
      <c r="BB2424" s="147"/>
      <c r="BC2424" s="147"/>
      <c r="BD2424" s="147"/>
      <c r="BE2424" s="147"/>
      <c r="BF2424" s="147"/>
      <c r="BG2424" s="147"/>
      <c r="BH2424" s="147"/>
    </row>
    <row r="2425" spans="1:60" outlineLevel="3" x14ac:dyDescent="0.2">
      <c r="A2425" s="154"/>
      <c r="B2425" s="155"/>
      <c r="C2425" s="189" t="s">
        <v>2928</v>
      </c>
      <c r="D2425" s="160"/>
      <c r="E2425" s="161">
        <v>1</v>
      </c>
      <c r="F2425" s="158"/>
      <c r="G2425" s="158"/>
      <c r="H2425" s="158"/>
      <c r="I2425" s="158"/>
      <c r="J2425" s="158"/>
      <c r="K2425" s="158"/>
      <c r="L2425" s="158"/>
      <c r="M2425" s="158"/>
      <c r="N2425" s="157"/>
      <c r="O2425" s="157"/>
      <c r="P2425" s="157"/>
      <c r="Q2425" s="157"/>
      <c r="R2425" s="158"/>
      <c r="S2425" s="158"/>
      <c r="T2425" s="158"/>
      <c r="U2425" s="158"/>
      <c r="V2425" s="158"/>
      <c r="W2425" s="158"/>
      <c r="X2425" s="158"/>
      <c r="Y2425" s="158"/>
      <c r="Z2425" s="147"/>
      <c r="AA2425" s="147"/>
      <c r="AB2425" s="147"/>
      <c r="AC2425" s="147"/>
      <c r="AD2425" s="147"/>
      <c r="AE2425" s="147"/>
      <c r="AF2425" s="147"/>
      <c r="AG2425" s="147" t="s">
        <v>288</v>
      </c>
      <c r="AH2425" s="147">
        <v>0</v>
      </c>
      <c r="AI2425" s="147"/>
      <c r="AJ2425" s="147"/>
      <c r="AK2425" s="147"/>
      <c r="AL2425" s="147"/>
      <c r="AM2425" s="147"/>
      <c r="AN2425" s="147"/>
      <c r="AO2425" s="147"/>
      <c r="AP2425" s="147"/>
      <c r="AQ2425" s="147"/>
      <c r="AR2425" s="147"/>
      <c r="AS2425" s="147"/>
      <c r="AT2425" s="147"/>
      <c r="AU2425" s="147"/>
      <c r="AV2425" s="147"/>
      <c r="AW2425" s="147"/>
      <c r="AX2425" s="147"/>
      <c r="AY2425" s="147"/>
      <c r="AZ2425" s="147"/>
      <c r="BA2425" s="147"/>
      <c r="BB2425" s="147"/>
      <c r="BC2425" s="147"/>
      <c r="BD2425" s="147"/>
      <c r="BE2425" s="147"/>
      <c r="BF2425" s="147"/>
      <c r="BG2425" s="147"/>
      <c r="BH2425" s="147"/>
    </row>
    <row r="2426" spans="1:60" ht="22.5" outlineLevel="1" x14ac:dyDescent="0.2">
      <c r="A2426" s="172">
        <v>360</v>
      </c>
      <c r="B2426" s="173" t="s">
        <v>2929</v>
      </c>
      <c r="C2426" s="188" t="s">
        <v>2930</v>
      </c>
      <c r="D2426" s="174" t="s">
        <v>418</v>
      </c>
      <c r="E2426" s="175">
        <v>3</v>
      </c>
      <c r="F2426" s="176"/>
      <c r="G2426" s="177">
        <f>ROUND(E2426*F2426,2)</f>
        <v>0</v>
      </c>
      <c r="H2426" s="176"/>
      <c r="I2426" s="177">
        <f>ROUND(E2426*H2426,2)</f>
        <v>0</v>
      </c>
      <c r="J2426" s="176"/>
      <c r="K2426" s="177">
        <f>ROUND(E2426*J2426,2)</f>
        <v>0</v>
      </c>
      <c r="L2426" s="177">
        <v>21</v>
      </c>
      <c r="M2426" s="177">
        <f>G2426*(1+L2426/100)</f>
        <v>0</v>
      </c>
      <c r="N2426" s="175">
        <v>0</v>
      </c>
      <c r="O2426" s="175">
        <f>ROUND(E2426*N2426,2)</f>
        <v>0</v>
      </c>
      <c r="P2426" s="175">
        <v>0</v>
      </c>
      <c r="Q2426" s="175">
        <f>ROUND(E2426*P2426,2)</f>
        <v>0</v>
      </c>
      <c r="R2426" s="177" t="s">
        <v>863</v>
      </c>
      <c r="S2426" s="177" t="s">
        <v>281</v>
      </c>
      <c r="T2426" s="178" t="s">
        <v>281</v>
      </c>
      <c r="U2426" s="158">
        <v>0.86</v>
      </c>
      <c r="V2426" s="158">
        <f>ROUND(E2426*U2426,2)</f>
        <v>2.58</v>
      </c>
      <c r="W2426" s="158"/>
      <c r="X2426" s="158" t="s">
        <v>282</v>
      </c>
      <c r="Y2426" s="158" t="s">
        <v>283</v>
      </c>
      <c r="Z2426" s="147"/>
      <c r="AA2426" s="147"/>
      <c r="AB2426" s="147"/>
      <c r="AC2426" s="147"/>
      <c r="AD2426" s="147"/>
      <c r="AE2426" s="147"/>
      <c r="AF2426" s="147"/>
      <c r="AG2426" s="147" t="s">
        <v>284</v>
      </c>
      <c r="AH2426" s="147"/>
      <c r="AI2426" s="147"/>
      <c r="AJ2426" s="147"/>
      <c r="AK2426" s="147"/>
      <c r="AL2426" s="147"/>
      <c r="AM2426" s="147"/>
      <c r="AN2426" s="147"/>
      <c r="AO2426" s="147"/>
      <c r="AP2426" s="147"/>
      <c r="AQ2426" s="147"/>
      <c r="AR2426" s="147"/>
      <c r="AS2426" s="147"/>
      <c r="AT2426" s="147"/>
      <c r="AU2426" s="147"/>
      <c r="AV2426" s="147"/>
      <c r="AW2426" s="147"/>
      <c r="AX2426" s="147"/>
      <c r="AY2426" s="147"/>
      <c r="AZ2426" s="147"/>
      <c r="BA2426" s="147"/>
      <c r="BB2426" s="147"/>
      <c r="BC2426" s="147"/>
      <c r="BD2426" s="147"/>
      <c r="BE2426" s="147"/>
      <c r="BF2426" s="147"/>
      <c r="BG2426" s="147"/>
      <c r="BH2426" s="147"/>
    </row>
    <row r="2427" spans="1:60" outlineLevel="2" x14ac:dyDescent="0.2">
      <c r="A2427" s="154"/>
      <c r="B2427" s="155"/>
      <c r="C2427" s="189" t="s">
        <v>2931</v>
      </c>
      <c r="D2427" s="160"/>
      <c r="E2427" s="161"/>
      <c r="F2427" s="158"/>
      <c r="G2427" s="158"/>
      <c r="H2427" s="158"/>
      <c r="I2427" s="158"/>
      <c r="J2427" s="158"/>
      <c r="K2427" s="158"/>
      <c r="L2427" s="158"/>
      <c r="M2427" s="158"/>
      <c r="N2427" s="157"/>
      <c r="O2427" s="157"/>
      <c r="P2427" s="157"/>
      <c r="Q2427" s="157"/>
      <c r="R2427" s="158"/>
      <c r="S2427" s="158"/>
      <c r="T2427" s="158"/>
      <c r="U2427" s="158"/>
      <c r="V2427" s="158"/>
      <c r="W2427" s="158"/>
      <c r="X2427" s="158"/>
      <c r="Y2427" s="158"/>
      <c r="Z2427" s="147"/>
      <c r="AA2427" s="147"/>
      <c r="AB2427" s="147"/>
      <c r="AC2427" s="147"/>
      <c r="AD2427" s="147"/>
      <c r="AE2427" s="147"/>
      <c r="AF2427" s="147"/>
      <c r="AG2427" s="147" t="s">
        <v>288</v>
      </c>
      <c r="AH2427" s="147">
        <v>0</v>
      </c>
      <c r="AI2427" s="147"/>
      <c r="AJ2427" s="147"/>
      <c r="AK2427" s="147"/>
      <c r="AL2427" s="147"/>
      <c r="AM2427" s="147"/>
      <c r="AN2427" s="147"/>
      <c r="AO2427" s="147"/>
      <c r="AP2427" s="147"/>
      <c r="AQ2427" s="147"/>
      <c r="AR2427" s="147"/>
      <c r="AS2427" s="147"/>
      <c r="AT2427" s="147"/>
      <c r="AU2427" s="147"/>
      <c r="AV2427" s="147"/>
      <c r="AW2427" s="147"/>
      <c r="AX2427" s="147"/>
      <c r="AY2427" s="147"/>
      <c r="AZ2427" s="147"/>
      <c r="BA2427" s="147"/>
      <c r="BB2427" s="147"/>
      <c r="BC2427" s="147"/>
      <c r="BD2427" s="147"/>
      <c r="BE2427" s="147"/>
      <c r="BF2427" s="147"/>
      <c r="BG2427" s="147"/>
      <c r="BH2427" s="147"/>
    </row>
    <row r="2428" spans="1:60" outlineLevel="3" x14ac:dyDescent="0.2">
      <c r="A2428" s="154"/>
      <c r="B2428" s="155"/>
      <c r="C2428" s="189" t="s">
        <v>2932</v>
      </c>
      <c r="D2428" s="160"/>
      <c r="E2428" s="161">
        <v>1</v>
      </c>
      <c r="F2428" s="158"/>
      <c r="G2428" s="158"/>
      <c r="H2428" s="158"/>
      <c r="I2428" s="158"/>
      <c r="J2428" s="158"/>
      <c r="K2428" s="158"/>
      <c r="L2428" s="158"/>
      <c r="M2428" s="158"/>
      <c r="N2428" s="157"/>
      <c r="O2428" s="157"/>
      <c r="P2428" s="157"/>
      <c r="Q2428" s="157"/>
      <c r="R2428" s="158"/>
      <c r="S2428" s="158"/>
      <c r="T2428" s="158"/>
      <c r="U2428" s="158"/>
      <c r="V2428" s="158"/>
      <c r="W2428" s="158"/>
      <c r="X2428" s="158"/>
      <c r="Y2428" s="158"/>
      <c r="Z2428" s="147"/>
      <c r="AA2428" s="147"/>
      <c r="AB2428" s="147"/>
      <c r="AC2428" s="147"/>
      <c r="AD2428" s="147"/>
      <c r="AE2428" s="147"/>
      <c r="AF2428" s="147"/>
      <c r="AG2428" s="147" t="s">
        <v>288</v>
      </c>
      <c r="AH2428" s="147">
        <v>0</v>
      </c>
      <c r="AI2428" s="147"/>
      <c r="AJ2428" s="147"/>
      <c r="AK2428" s="147"/>
      <c r="AL2428" s="147"/>
      <c r="AM2428" s="147"/>
      <c r="AN2428" s="147"/>
      <c r="AO2428" s="147"/>
      <c r="AP2428" s="147"/>
      <c r="AQ2428" s="147"/>
      <c r="AR2428" s="147"/>
      <c r="AS2428" s="147"/>
      <c r="AT2428" s="147"/>
      <c r="AU2428" s="147"/>
      <c r="AV2428" s="147"/>
      <c r="AW2428" s="147"/>
      <c r="AX2428" s="147"/>
      <c r="AY2428" s="147"/>
      <c r="AZ2428" s="147"/>
      <c r="BA2428" s="147"/>
      <c r="BB2428" s="147"/>
      <c r="BC2428" s="147"/>
      <c r="BD2428" s="147"/>
      <c r="BE2428" s="147"/>
      <c r="BF2428" s="147"/>
      <c r="BG2428" s="147"/>
      <c r="BH2428" s="147"/>
    </row>
    <row r="2429" spans="1:60" outlineLevel="3" x14ac:dyDescent="0.2">
      <c r="A2429" s="154"/>
      <c r="B2429" s="155"/>
      <c r="C2429" s="189" t="s">
        <v>2933</v>
      </c>
      <c r="D2429" s="160"/>
      <c r="E2429" s="161">
        <v>1</v>
      </c>
      <c r="F2429" s="158"/>
      <c r="G2429" s="158"/>
      <c r="H2429" s="158"/>
      <c r="I2429" s="158"/>
      <c r="J2429" s="158"/>
      <c r="K2429" s="158"/>
      <c r="L2429" s="158"/>
      <c r="M2429" s="158"/>
      <c r="N2429" s="157"/>
      <c r="O2429" s="157"/>
      <c r="P2429" s="157"/>
      <c r="Q2429" s="157"/>
      <c r="R2429" s="158"/>
      <c r="S2429" s="158"/>
      <c r="T2429" s="158"/>
      <c r="U2429" s="158"/>
      <c r="V2429" s="158"/>
      <c r="W2429" s="158"/>
      <c r="X2429" s="158"/>
      <c r="Y2429" s="158"/>
      <c r="Z2429" s="147"/>
      <c r="AA2429" s="147"/>
      <c r="AB2429" s="147"/>
      <c r="AC2429" s="147"/>
      <c r="AD2429" s="147"/>
      <c r="AE2429" s="147"/>
      <c r="AF2429" s="147"/>
      <c r="AG2429" s="147" t="s">
        <v>288</v>
      </c>
      <c r="AH2429" s="147">
        <v>0</v>
      </c>
      <c r="AI2429" s="147"/>
      <c r="AJ2429" s="147"/>
      <c r="AK2429" s="147"/>
      <c r="AL2429" s="147"/>
      <c r="AM2429" s="147"/>
      <c r="AN2429" s="147"/>
      <c r="AO2429" s="147"/>
      <c r="AP2429" s="147"/>
      <c r="AQ2429" s="147"/>
      <c r="AR2429" s="147"/>
      <c r="AS2429" s="147"/>
      <c r="AT2429" s="147"/>
      <c r="AU2429" s="147"/>
      <c r="AV2429" s="147"/>
      <c r="AW2429" s="147"/>
      <c r="AX2429" s="147"/>
      <c r="AY2429" s="147"/>
      <c r="AZ2429" s="147"/>
      <c r="BA2429" s="147"/>
      <c r="BB2429" s="147"/>
      <c r="BC2429" s="147"/>
      <c r="BD2429" s="147"/>
      <c r="BE2429" s="147"/>
      <c r="BF2429" s="147"/>
      <c r="BG2429" s="147"/>
      <c r="BH2429" s="147"/>
    </row>
    <row r="2430" spans="1:60" outlineLevel="3" x14ac:dyDescent="0.2">
      <c r="A2430" s="154"/>
      <c r="B2430" s="155"/>
      <c r="C2430" s="189" t="s">
        <v>2934</v>
      </c>
      <c r="D2430" s="160"/>
      <c r="E2430" s="161">
        <v>1</v>
      </c>
      <c r="F2430" s="158"/>
      <c r="G2430" s="158"/>
      <c r="H2430" s="158"/>
      <c r="I2430" s="158"/>
      <c r="J2430" s="158"/>
      <c r="K2430" s="158"/>
      <c r="L2430" s="158"/>
      <c r="M2430" s="158"/>
      <c r="N2430" s="157"/>
      <c r="O2430" s="157"/>
      <c r="P2430" s="157"/>
      <c r="Q2430" s="157"/>
      <c r="R2430" s="158"/>
      <c r="S2430" s="158"/>
      <c r="T2430" s="158"/>
      <c r="U2430" s="158"/>
      <c r="V2430" s="158"/>
      <c r="W2430" s="158"/>
      <c r="X2430" s="158"/>
      <c r="Y2430" s="158"/>
      <c r="Z2430" s="147"/>
      <c r="AA2430" s="147"/>
      <c r="AB2430" s="147"/>
      <c r="AC2430" s="147"/>
      <c r="AD2430" s="147"/>
      <c r="AE2430" s="147"/>
      <c r="AF2430" s="147"/>
      <c r="AG2430" s="147" t="s">
        <v>288</v>
      </c>
      <c r="AH2430" s="147">
        <v>0</v>
      </c>
      <c r="AI2430" s="147"/>
      <c r="AJ2430" s="147"/>
      <c r="AK2430" s="147"/>
      <c r="AL2430" s="147"/>
      <c r="AM2430" s="147"/>
      <c r="AN2430" s="147"/>
      <c r="AO2430" s="147"/>
      <c r="AP2430" s="147"/>
      <c r="AQ2430" s="147"/>
      <c r="AR2430" s="147"/>
      <c r="AS2430" s="147"/>
      <c r="AT2430" s="147"/>
      <c r="AU2430" s="147"/>
      <c r="AV2430" s="147"/>
      <c r="AW2430" s="147"/>
      <c r="AX2430" s="147"/>
      <c r="AY2430" s="147"/>
      <c r="AZ2430" s="147"/>
      <c r="BA2430" s="147"/>
      <c r="BB2430" s="147"/>
      <c r="BC2430" s="147"/>
      <c r="BD2430" s="147"/>
      <c r="BE2430" s="147"/>
      <c r="BF2430" s="147"/>
      <c r="BG2430" s="147"/>
      <c r="BH2430" s="147"/>
    </row>
    <row r="2431" spans="1:60" ht="22.5" outlineLevel="1" x14ac:dyDescent="0.2">
      <c r="A2431" s="172">
        <v>361</v>
      </c>
      <c r="B2431" s="173" t="s">
        <v>2935</v>
      </c>
      <c r="C2431" s="188" t="s">
        <v>2936</v>
      </c>
      <c r="D2431" s="174" t="s">
        <v>366</v>
      </c>
      <c r="E2431" s="175">
        <v>2.9</v>
      </c>
      <c r="F2431" s="176"/>
      <c r="G2431" s="177">
        <f>ROUND(E2431*F2431,2)</f>
        <v>0</v>
      </c>
      <c r="H2431" s="176"/>
      <c r="I2431" s="177">
        <f>ROUND(E2431*H2431,2)</f>
        <v>0</v>
      </c>
      <c r="J2431" s="176"/>
      <c r="K2431" s="177">
        <f>ROUND(E2431*J2431,2)</f>
        <v>0</v>
      </c>
      <c r="L2431" s="177">
        <v>21</v>
      </c>
      <c r="M2431" s="177">
        <f>G2431*(1+L2431/100)</f>
        <v>0</v>
      </c>
      <c r="N2431" s="175">
        <v>6.0000000000000002E-5</v>
      </c>
      <c r="O2431" s="175">
        <f>ROUND(E2431*N2431,2)</f>
        <v>0</v>
      </c>
      <c r="P2431" s="175">
        <v>0</v>
      </c>
      <c r="Q2431" s="175">
        <f>ROUND(E2431*P2431,2)</f>
        <v>0</v>
      </c>
      <c r="R2431" s="177" t="s">
        <v>887</v>
      </c>
      <c r="S2431" s="177" t="s">
        <v>281</v>
      </c>
      <c r="T2431" s="178" t="s">
        <v>281</v>
      </c>
      <c r="U2431" s="158">
        <v>0.76500000000000001</v>
      </c>
      <c r="V2431" s="158">
        <f>ROUND(E2431*U2431,2)</f>
        <v>2.2200000000000002</v>
      </c>
      <c r="W2431" s="158"/>
      <c r="X2431" s="158" t="s">
        <v>282</v>
      </c>
      <c r="Y2431" s="158" t="s">
        <v>283</v>
      </c>
      <c r="Z2431" s="147"/>
      <c r="AA2431" s="147"/>
      <c r="AB2431" s="147"/>
      <c r="AC2431" s="147"/>
      <c r="AD2431" s="147"/>
      <c r="AE2431" s="147"/>
      <c r="AF2431" s="147"/>
      <c r="AG2431" s="147" t="s">
        <v>284</v>
      </c>
      <c r="AH2431" s="147"/>
      <c r="AI2431" s="147"/>
      <c r="AJ2431" s="147"/>
      <c r="AK2431" s="147"/>
      <c r="AL2431" s="147"/>
      <c r="AM2431" s="147"/>
      <c r="AN2431" s="147"/>
      <c r="AO2431" s="147"/>
      <c r="AP2431" s="147"/>
      <c r="AQ2431" s="147"/>
      <c r="AR2431" s="147"/>
      <c r="AS2431" s="147"/>
      <c r="AT2431" s="147"/>
      <c r="AU2431" s="147"/>
      <c r="AV2431" s="147"/>
      <c r="AW2431" s="147"/>
      <c r="AX2431" s="147"/>
      <c r="AY2431" s="147"/>
      <c r="AZ2431" s="147"/>
      <c r="BA2431" s="147"/>
      <c r="BB2431" s="147"/>
      <c r="BC2431" s="147"/>
      <c r="BD2431" s="147"/>
      <c r="BE2431" s="147"/>
      <c r="BF2431" s="147"/>
      <c r="BG2431" s="147"/>
      <c r="BH2431" s="147"/>
    </row>
    <row r="2432" spans="1:60" outlineLevel="2" x14ac:dyDescent="0.2">
      <c r="A2432" s="154"/>
      <c r="B2432" s="155"/>
      <c r="C2432" s="189" t="s">
        <v>2937</v>
      </c>
      <c r="D2432" s="160"/>
      <c r="E2432" s="161"/>
      <c r="F2432" s="158"/>
      <c r="G2432" s="158"/>
      <c r="H2432" s="158"/>
      <c r="I2432" s="158"/>
      <c r="J2432" s="158"/>
      <c r="K2432" s="158"/>
      <c r="L2432" s="158"/>
      <c r="M2432" s="158"/>
      <c r="N2432" s="157"/>
      <c r="O2432" s="157"/>
      <c r="P2432" s="157"/>
      <c r="Q2432" s="157"/>
      <c r="R2432" s="158"/>
      <c r="S2432" s="158"/>
      <c r="T2432" s="158"/>
      <c r="U2432" s="158"/>
      <c r="V2432" s="158"/>
      <c r="W2432" s="158"/>
      <c r="X2432" s="158"/>
      <c r="Y2432" s="158"/>
      <c r="Z2432" s="147"/>
      <c r="AA2432" s="147"/>
      <c r="AB2432" s="147"/>
      <c r="AC2432" s="147"/>
      <c r="AD2432" s="147"/>
      <c r="AE2432" s="147"/>
      <c r="AF2432" s="147"/>
      <c r="AG2432" s="147" t="s">
        <v>288</v>
      </c>
      <c r="AH2432" s="147">
        <v>0</v>
      </c>
      <c r="AI2432" s="147"/>
      <c r="AJ2432" s="147"/>
      <c r="AK2432" s="147"/>
      <c r="AL2432" s="147"/>
      <c r="AM2432" s="147"/>
      <c r="AN2432" s="147"/>
      <c r="AO2432" s="147"/>
      <c r="AP2432" s="147"/>
      <c r="AQ2432" s="147"/>
      <c r="AR2432" s="147"/>
      <c r="AS2432" s="147"/>
      <c r="AT2432" s="147"/>
      <c r="AU2432" s="147"/>
      <c r="AV2432" s="147"/>
      <c r="AW2432" s="147"/>
      <c r="AX2432" s="147"/>
      <c r="AY2432" s="147"/>
      <c r="AZ2432" s="147"/>
      <c r="BA2432" s="147"/>
      <c r="BB2432" s="147"/>
      <c r="BC2432" s="147"/>
      <c r="BD2432" s="147"/>
      <c r="BE2432" s="147"/>
      <c r="BF2432" s="147"/>
      <c r="BG2432" s="147"/>
      <c r="BH2432" s="147"/>
    </row>
    <row r="2433" spans="1:60" outlineLevel="3" x14ac:dyDescent="0.2">
      <c r="A2433" s="154"/>
      <c r="B2433" s="155"/>
      <c r="C2433" s="189" t="s">
        <v>2938</v>
      </c>
      <c r="D2433" s="160"/>
      <c r="E2433" s="161">
        <v>2.9</v>
      </c>
      <c r="F2433" s="158"/>
      <c r="G2433" s="158"/>
      <c r="H2433" s="158"/>
      <c r="I2433" s="158"/>
      <c r="J2433" s="158"/>
      <c r="K2433" s="158"/>
      <c r="L2433" s="158"/>
      <c r="M2433" s="158"/>
      <c r="N2433" s="157"/>
      <c r="O2433" s="157"/>
      <c r="P2433" s="157"/>
      <c r="Q2433" s="157"/>
      <c r="R2433" s="158"/>
      <c r="S2433" s="158"/>
      <c r="T2433" s="158"/>
      <c r="U2433" s="158"/>
      <c r="V2433" s="158"/>
      <c r="W2433" s="158"/>
      <c r="X2433" s="158"/>
      <c r="Y2433" s="158"/>
      <c r="Z2433" s="147"/>
      <c r="AA2433" s="147"/>
      <c r="AB2433" s="147"/>
      <c r="AC2433" s="147"/>
      <c r="AD2433" s="147"/>
      <c r="AE2433" s="147"/>
      <c r="AF2433" s="147"/>
      <c r="AG2433" s="147" t="s">
        <v>288</v>
      </c>
      <c r="AH2433" s="147">
        <v>0</v>
      </c>
      <c r="AI2433" s="147"/>
      <c r="AJ2433" s="147"/>
      <c r="AK2433" s="147"/>
      <c r="AL2433" s="147"/>
      <c r="AM2433" s="147"/>
      <c r="AN2433" s="147"/>
      <c r="AO2433" s="147"/>
      <c r="AP2433" s="147"/>
      <c r="AQ2433" s="147"/>
      <c r="AR2433" s="147"/>
      <c r="AS2433" s="147"/>
      <c r="AT2433" s="147"/>
      <c r="AU2433" s="147"/>
      <c r="AV2433" s="147"/>
      <c r="AW2433" s="147"/>
      <c r="AX2433" s="147"/>
      <c r="AY2433" s="147"/>
      <c r="AZ2433" s="147"/>
      <c r="BA2433" s="147"/>
      <c r="BB2433" s="147"/>
      <c r="BC2433" s="147"/>
      <c r="BD2433" s="147"/>
      <c r="BE2433" s="147"/>
      <c r="BF2433" s="147"/>
      <c r="BG2433" s="147"/>
      <c r="BH2433" s="147"/>
    </row>
    <row r="2434" spans="1:60" ht="22.5" outlineLevel="1" x14ac:dyDescent="0.2">
      <c r="A2434" s="172">
        <v>362</v>
      </c>
      <c r="B2434" s="173" t="s">
        <v>2939</v>
      </c>
      <c r="C2434" s="188" t="s">
        <v>2940</v>
      </c>
      <c r="D2434" s="174" t="s">
        <v>366</v>
      </c>
      <c r="E2434" s="175">
        <v>54.01</v>
      </c>
      <c r="F2434" s="176"/>
      <c r="G2434" s="177">
        <f>ROUND(E2434*F2434,2)</f>
        <v>0</v>
      </c>
      <c r="H2434" s="176"/>
      <c r="I2434" s="177">
        <f>ROUND(E2434*H2434,2)</f>
        <v>0</v>
      </c>
      <c r="J2434" s="176"/>
      <c r="K2434" s="177">
        <f>ROUND(E2434*J2434,2)</f>
        <v>0</v>
      </c>
      <c r="L2434" s="177">
        <v>21</v>
      </c>
      <c r="M2434" s="177">
        <f>G2434*(1+L2434/100)</f>
        <v>0</v>
      </c>
      <c r="N2434" s="175">
        <v>0</v>
      </c>
      <c r="O2434" s="175">
        <f>ROUND(E2434*N2434,2)</f>
        <v>0</v>
      </c>
      <c r="P2434" s="175">
        <v>0</v>
      </c>
      <c r="Q2434" s="175">
        <f>ROUND(E2434*P2434,2)</f>
        <v>0</v>
      </c>
      <c r="R2434" s="177" t="s">
        <v>887</v>
      </c>
      <c r="S2434" s="177" t="s">
        <v>281</v>
      </c>
      <c r="T2434" s="178" t="s">
        <v>281</v>
      </c>
      <c r="U2434" s="158">
        <v>0.17799999999999999</v>
      </c>
      <c r="V2434" s="158">
        <f>ROUND(E2434*U2434,2)</f>
        <v>9.61</v>
      </c>
      <c r="W2434" s="158"/>
      <c r="X2434" s="158" t="s">
        <v>282</v>
      </c>
      <c r="Y2434" s="158" t="s">
        <v>283</v>
      </c>
      <c r="Z2434" s="147"/>
      <c r="AA2434" s="147"/>
      <c r="AB2434" s="147"/>
      <c r="AC2434" s="147"/>
      <c r="AD2434" s="147"/>
      <c r="AE2434" s="147"/>
      <c r="AF2434" s="147"/>
      <c r="AG2434" s="147" t="s">
        <v>284</v>
      </c>
      <c r="AH2434" s="147"/>
      <c r="AI2434" s="147"/>
      <c r="AJ2434" s="147"/>
      <c r="AK2434" s="147"/>
      <c r="AL2434" s="147"/>
      <c r="AM2434" s="147"/>
      <c r="AN2434" s="147"/>
      <c r="AO2434" s="147"/>
      <c r="AP2434" s="147"/>
      <c r="AQ2434" s="147"/>
      <c r="AR2434" s="147"/>
      <c r="AS2434" s="147"/>
      <c r="AT2434" s="147"/>
      <c r="AU2434" s="147"/>
      <c r="AV2434" s="147"/>
      <c r="AW2434" s="147"/>
      <c r="AX2434" s="147"/>
      <c r="AY2434" s="147"/>
      <c r="AZ2434" s="147"/>
      <c r="BA2434" s="147"/>
      <c r="BB2434" s="147"/>
      <c r="BC2434" s="147"/>
      <c r="BD2434" s="147"/>
      <c r="BE2434" s="147"/>
      <c r="BF2434" s="147"/>
      <c r="BG2434" s="147"/>
      <c r="BH2434" s="147"/>
    </row>
    <row r="2435" spans="1:60" outlineLevel="2" x14ac:dyDescent="0.2">
      <c r="A2435" s="154"/>
      <c r="B2435" s="155"/>
      <c r="C2435" s="189" t="s">
        <v>2941</v>
      </c>
      <c r="D2435" s="160"/>
      <c r="E2435" s="161"/>
      <c r="F2435" s="158"/>
      <c r="G2435" s="158"/>
      <c r="H2435" s="158"/>
      <c r="I2435" s="158"/>
      <c r="J2435" s="158"/>
      <c r="K2435" s="158"/>
      <c r="L2435" s="158"/>
      <c r="M2435" s="158"/>
      <c r="N2435" s="157"/>
      <c r="O2435" s="157"/>
      <c r="P2435" s="157"/>
      <c r="Q2435" s="157"/>
      <c r="R2435" s="158"/>
      <c r="S2435" s="158"/>
      <c r="T2435" s="158"/>
      <c r="U2435" s="158"/>
      <c r="V2435" s="158"/>
      <c r="W2435" s="158"/>
      <c r="X2435" s="158"/>
      <c r="Y2435" s="158"/>
      <c r="Z2435" s="147"/>
      <c r="AA2435" s="147"/>
      <c r="AB2435" s="147"/>
      <c r="AC2435" s="147"/>
      <c r="AD2435" s="147"/>
      <c r="AE2435" s="147"/>
      <c r="AF2435" s="147"/>
      <c r="AG2435" s="147" t="s">
        <v>288</v>
      </c>
      <c r="AH2435" s="147">
        <v>0</v>
      </c>
      <c r="AI2435" s="147"/>
      <c r="AJ2435" s="147"/>
      <c r="AK2435" s="147"/>
      <c r="AL2435" s="147"/>
      <c r="AM2435" s="147"/>
      <c r="AN2435" s="147"/>
      <c r="AO2435" s="147"/>
      <c r="AP2435" s="147"/>
      <c r="AQ2435" s="147"/>
      <c r="AR2435" s="147"/>
      <c r="AS2435" s="147"/>
      <c r="AT2435" s="147"/>
      <c r="AU2435" s="147"/>
      <c r="AV2435" s="147"/>
      <c r="AW2435" s="147"/>
      <c r="AX2435" s="147"/>
      <c r="AY2435" s="147"/>
      <c r="AZ2435" s="147"/>
      <c r="BA2435" s="147"/>
      <c r="BB2435" s="147"/>
      <c r="BC2435" s="147"/>
      <c r="BD2435" s="147"/>
      <c r="BE2435" s="147"/>
      <c r="BF2435" s="147"/>
      <c r="BG2435" s="147"/>
      <c r="BH2435" s="147"/>
    </row>
    <row r="2436" spans="1:60" outlineLevel="3" x14ac:dyDescent="0.2">
      <c r="A2436" s="154"/>
      <c r="B2436" s="155"/>
      <c r="C2436" s="189" t="s">
        <v>2942</v>
      </c>
      <c r="D2436" s="160"/>
      <c r="E2436" s="161">
        <v>6.46</v>
      </c>
      <c r="F2436" s="158"/>
      <c r="G2436" s="158"/>
      <c r="H2436" s="158"/>
      <c r="I2436" s="158"/>
      <c r="J2436" s="158"/>
      <c r="K2436" s="158"/>
      <c r="L2436" s="158"/>
      <c r="M2436" s="158"/>
      <c r="N2436" s="157"/>
      <c r="O2436" s="157"/>
      <c r="P2436" s="157"/>
      <c r="Q2436" s="157"/>
      <c r="R2436" s="158"/>
      <c r="S2436" s="158"/>
      <c r="T2436" s="158"/>
      <c r="U2436" s="158"/>
      <c r="V2436" s="158"/>
      <c r="W2436" s="158"/>
      <c r="X2436" s="158"/>
      <c r="Y2436" s="158"/>
      <c r="Z2436" s="147"/>
      <c r="AA2436" s="147"/>
      <c r="AB2436" s="147"/>
      <c r="AC2436" s="147"/>
      <c r="AD2436" s="147"/>
      <c r="AE2436" s="147"/>
      <c r="AF2436" s="147"/>
      <c r="AG2436" s="147" t="s">
        <v>288</v>
      </c>
      <c r="AH2436" s="147">
        <v>0</v>
      </c>
      <c r="AI2436" s="147"/>
      <c r="AJ2436" s="147"/>
      <c r="AK2436" s="147"/>
      <c r="AL2436" s="147"/>
      <c r="AM2436" s="147"/>
      <c r="AN2436" s="147"/>
      <c r="AO2436" s="147"/>
      <c r="AP2436" s="147"/>
      <c r="AQ2436" s="147"/>
      <c r="AR2436" s="147"/>
      <c r="AS2436" s="147"/>
      <c r="AT2436" s="147"/>
      <c r="AU2436" s="147"/>
      <c r="AV2436" s="147"/>
      <c r="AW2436" s="147"/>
      <c r="AX2436" s="147"/>
      <c r="AY2436" s="147"/>
      <c r="AZ2436" s="147"/>
      <c r="BA2436" s="147"/>
      <c r="BB2436" s="147"/>
      <c r="BC2436" s="147"/>
      <c r="BD2436" s="147"/>
      <c r="BE2436" s="147"/>
      <c r="BF2436" s="147"/>
      <c r="BG2436" s="147"/>
      <c r="BH2436" s="147"/>
    </row>
    <row r="2437" spans="1:60" outlineLevel="3" x14ac:dyDescent="0.2">
      <c r="A2437" s="154"/>
      <c r="B2437" s="155"/>
      <c r="C2437" s="189" t="s">
        <v>2943</v>
      </c>
      <c r="D2437" s="160"/>
      <c r="E2437" s="161">
        <v>20</v>
      </c>
      <c r="F2437" s="158"/>
      <c r="G2437" s="158"/>
      <c r="H2437" s="158"/>
      <c r="I2437" s="158"/>
      <c r="J2437" s="158"/>
      <c r="K2437" s="158"/>
      <c r="L2437" s="158"/>
      <c r="M2437" s="158"/>
      <c r="N2437" s="157"/>
      <c r="O2437" s="157"/>
      <c r="P2437" s="157"/>
      <c r="Q2437" s="157"/>
      <c r="R2437" s="158"/>
      <c r="S2437" s="158"/>
      <c r="T2437" s="158"/>
      <c r="U2437" s="158"/>
      <c r="V2437" s="158"/>
      <c r="W2437" s="158"/>
      <c r="X2437" s="158"/>
      <c r="Y2437" s="158"/>
      <c r="Z2437" s="147"/>
      <c r="AA2437" s="147"/>
      <c r="AB2437" s="147"/>
      <c r="AC2437" s="147"/>
      <c r="AD2437" s="147"/>
      <c r="AE2437" s="147"/>
      <c r="AF2437" s="147"/>
      <c r="AG2437" s="147" t="s">
        <v>288</v>
      </c>
      <c r="AH2437" s="147">
        <v>0</v>
      </c>
      <c r="AI2437" s="147"/>
      <c r="AJ2437" s="147"/>
      <c r="AK2437" s="147"/>
      <c r="AL2437" s="147"/>
      <c r="AM2437" s="147"/>
      <c r="AN2437" s="147"/>
      <c r="AO2437" s="147"/>
      <c r="AP2437" s="147"/>
      <c r="AQ2437" s="147"/>
      <c r="AR2437" s="147"/>
      <c r="AS2437" s="147"/>
      <c r="AT2437" s="147"/>
      <c r="AU2437" s="147"/>
      <c r="AV2437" s="147"/>
      <c r="AW2437" s="147"/>
      <c r="AX2437" s="147"/>
      <c r="AY2437" s="147"/>
      <c r="AZ2437" s="147"/>
      <c r="BA2437" s="147"/>
      <c r="BB2437" s="147"/>
      <c r="BC2437" s="147"/>
      <c r="BD2437" s="147"/>
      <c r="BE2437" s="147"/>
      <c r="BF2437" s="147"/>
      <c r="BG2437" s="147"/>
      <c r="BH2437" s="147"/>
    </row>
    <row r="2438" spans="1:60" outlineLevel="3" x14ac:dyDescent="0.2">
      <c r="A2438" s="154"/>
      <c r="B2438" s="155"/>
      <c r="C2438" s="189" t="s">
        <v>2944</v>
      </c>
      <c r="D2438" s="160"/>
      <c r="E2438" s="161">
        <v>11.8</v>
      </c>
      <c r="F2438" s="158"/>
      <c r="G2438" s="158"/>
      <c r="H2438" s="158"/>
      <c r="I2438" s="158"/>
      <c r="J2438" s="158"/>
      <c r="K2438" s="158"/>
      <c r="L2438" s="158"/>
      <c r="M2438" s="158"/>
      <c r="N2438" s="157"/>
      <c r="O2438" s="157"/>
      <c r="P2438" s="157"/>
      <c r="Q2438" s="157"/>
      <c r="R2438" s="158"/>
      <c r="S2438" s="158"/>
      <c r="T2438" s="158"/>
      <c r="U2438" s="158"/>
      <c r="V2438" s="158"/>
      <c r="W2438" s="158"/>
      <c r="X2438" s="158"/>
      <c r="Y2438" s="158"/>
      <c r="Z2438" s="147"/>
      <c r="AA2438" s="147"/>
      <c r="AB2438" s="147"/>
      <c r="AC2438" s="147"/>
      <c r="AD2438" s="147"/>
      <c r="AE2438" s="147"/>
      <c r="AF2438" s="147"/>
      <c r="AG2438" s="147" t="s">
        <v>288</v>
      </c>
      <c r="AH2438" s="147">
        <v>0</v>
      </c>
      <c r="AI2438" s="147"/>
      <c r="AJ2438" s="147"/>
      <c r="AK2438" s="147"/>
      <c r="AL2438" s="147"/>
      <c r="AM2438" s="147"/>
      <c r="AN2438" s="147"/>
      <c r="AO2438" s="147"/>
      <c r="AP2438" s="147"/>
      <c r="AQ2438" s="147"/>
      <c r="AR2438" s="147"/>
      <c r="AS2438" s="147"/>
      <c r="AT2438" s="147"/>
      <c r="AU2438" s="147"/>
      <c r="AV2438" s="147"/>
      <c r="AW2438" s="147"/>
      <c r="AX2438" s="147"/>
      <c r="AY2438" s="147"/>
      <c r="AZ2438" s="147"/>
      <c r="BA2438" s="147"/>
      <c r="BB2438" s="147"/>
      <c r="BC2438" s="147"/>
      <c r="BD2438" s="147"/>
      <c r="BE2438" s="147"/>
      <c r="BF2438" s="147"/>
      <c r="BG2438" s="147"/>
      <c r="BH2438" s="147"/>
    </row>
    <row r="2439" spans="1:60" outlineLevel="3" x14ac:dyDescent="0.2">
      <c r="A2439" s="154"/>
      <c r="B2439" s="155"/>
      <c r="C2439" s="189" t="s">
        <v>2945</v>
      </c>
      <c r="D2439" s="160"/>
      <c r="E2439" s="161">
        <v>10.55</v>
      </c>
      <c r="F2439" s="158"/>
      <c r="G2439" s="158"/>
      <c r="H2439" s="158"/>
      <c r="I2439" s="158"/>
      <c r="J2439" s="158"/>
      <c r="K2439" s="158"/>
      <c r="L2439" s="158"/>
      <c r="M2439" s="158"/>
      <c r="N2439" s="157"/>
      <c r="O2439" s="157"/>
      <c r="P2439" s="157"/>
      <c r="Q2439" s="157"/>
      <c r="R2439" s="158"/>
      <c r="S2439" s="158"/>
      <c r="T2439" s="158"/>
      <c r="U2439" s="158"/>
      <c r="V2439" s="158"/>
      <c r="W2439" s="158"/>
      <c r="X2439" s="158"/>
      <c r="Y2439" s="158"/>
      <c r="Z2439" s="147"/>
      <c r="AA2439" s="147"/>
      <c r="AB2439" s="147"/>
      <c r="AC2439" s="147"/>
      <c r="AD2439" s="147"/>
      <c r="AE2439" s="147"/>
      <c r="AF2439" s="147"/>
      <c r="AG2439" s="147" t="s">
        <v>288</v>
      </c>
      <c r="AH2439" s="147">
        <v>0</v>
      </c>
      <c r="AI2439" s="147"/>
      <c r="AJ2439" s="147"/>
      <c r="AK2439" s="147"/>
      <c r="AL2439" s="147"/>
      <c r="AM2439" s="147"/>
      <c r="AN2439" s="147"/>
      <c r="AO2439" s="147"/>
      <c r="AP2439" s="147"/>
      <c r="AQ2439" s="147"/>
      <c r="AR2439" s="147"/>
      <c r="AS2439" s="147"/>
      <c r="AT2439" s="147"/>
      <c r="AU2439" s="147"/>
      <c r="AV2439" s="147"/>
      <c r="AW2439" s="147"/>
      <c r="AX2439" s="147"/>
      <c r="AY2439" s="147"/>
      <c r="AZ2439" s="147"/>
      <c r="BA2439" s="147"/>
      <c r="BB2439" s="147"/>
      <c r="BC2439" s="147"/>
      <c r="BD2439" s="147"/>
      <c r="BE2439" s="147"/>
      <c r="BF2439" s="147"/>
      <c r="BG2439" s="147"/>
      <c r="BH2439" s="147"/>
    </row>
    <row r="2440" spans="1:60" outlineLevel="3" x14ac:dyDescent="0.2">
      <c r="A2440" s="154"/>
      <c r="B2440" s="155"/>
      <c r="C2440" s="189" t="s">
        <v>2946</v>
      </c>
      <c r="D2440" s="160"/>
      <c r="E2440" s="161">
        <v>5.2</v>
      </c>
      <c r="F2440" s="158"/>
      <c r="G2440" s="158"/>
      <c r="H2440" s="158"/>
      <c r="I2440" s="158"/>
      <c r="J2440" s="158"/>
      <c r="K2440" s="158"/>
      <c r="L2440" s="158"/>
      <c r="M2440" s="158"/>
      <c r="N2440" s="157"/>
      <c r="O2440" s="157"/>
      <c r="P2440" s="157"/>
      <c r="Q2440" s="157"/>
      <c r="R2440" s="158"/>
      <c r="S2440" s="158"/>
      <c r="T2440" s="158"/>
      <c r="U2440" s="158"/>
      <c r="V2440" s="158"/>
      <c r="W2440" s="158"/>
      <c r="X2440" s="158"/>
      <c r="Y2440" s="158"/>
      <c r="Z2440" s="147"/>
      <c r="AA2440" s="147"/>
      <c r="AB2440" s="147"/>
      <c r="AC2440" s="147"/>
      <c r="AD2440" s="147"/>
      <c r="AE2440" s="147"/>
      <c r="AF2440" s="147"/>
      <c r="AG2440" s="147" t="s">
        <v>288</v>
      </c>
      <c r="AH2440" s="147">
        <v>0</v>
      </c>
      <c r="AI2440" s="147"/>
      <c r="AJ2440" s="147"/>
      <c r="AK2440" s="147"/>
      <c r="AL2440" s="147"/>
      <c r="AM2440" s="147"/>
      <c r="AN2440" s="147"/>
      <c r="AO2440" s="147"/>
      <c r="AP2440" s="147"/>
      <c r="AQ2440" s="147"/>
      <c r="AR2440" s="147"/>
      <c r="AS2440" s="147"/>
      <c r="AT2440" s="147"/>
      <c r="AU2440" s="147"/>
      <c r="AV2440" s="147"/>
      <c r="AW2440" s="147"/>
      <c r="AX2440" s="147"/>
      <c r="AY2440" s="147"/>
      <c r="AZ2440" s="147"/>
      <c r="BA2440" s="147"/>
      <c r="BB2440" s="147"/>
      <c r="BC2440" s="147"/>
      <c r="BD2440" s="147"/>
      <c r="BE2440" s="147"/>
      <c r="BF2440" s="147"/>
      <c r="BG2440" s="147"/>
      <c r="BH2440" s="147"/>
    </row>
    <row r="2441" spans="1:60" outlineLevel="1" x14ac:dyDescent="0.2">
      <c r="A2441" s="172">
        <v>363</v>
      </c>
      <c r="B2441" s="173" t="s">
        <v>2947</v>
      </c>
      <c r="C2441" s="188" t="s">
        <v>2948</v>
      </c>
      <c r="D2441" s="174" t="s">
        <v>886</v>
      </c>
      <c r="E2441" s="175">
        <v>94.944800000000001</v>
      </c>
      <c r="F2441" s="176"/>
      <c r="G2441" s="177">
        <f>ROUND(E2441*F2441,2)</f>
        <v>0</v>
      </c>
      <c r="H2441" s="176"/>
      <c r="I2441" s="177">
        <f>ROUND(E2441*H2441,2)</f>
        <v>0</v>
      </c>
      <c r="J2441" s="176"/>
      <c r="K2441" s="177">
        <f>ROUND(E2441*J2441,2)</f>
        <v>0</v>
      </c>
      <c r="L2441" s="177">
        <v>21</v>
      </c>
      <c r="M2441" s="177">
        <f>G2441*(1+L2441/100)</f>
        <v>0</v>
      </c>
      <c r="N2441" s="175">
        <v>6.0000000000000002E-5</v>
      </c>
      <c r="O2441" s="175">
        <f>ROUND(E2441*N2441,2)</f>
        <v>0.01</v>
      </c>
      <c r="P2441" s="175">
        <v>0</v>
      </c>
      <c r="Q2441" s="175">
        <f>ROUND(E2441*P2441,2)</f>
        <v>0</v>
      </c>
      <c r="R2441" s="177" t="s">
        <v>887</v>
      </c>
      <c r="S2441" s="177" t="s">
        <v>281</v>
      </c>
      <c r="T2441" s="178" t="s">
        <v>281</v>
      </c>
      <c r="U2441" s="158">
        <v>0.42599999999999999</v>
      </c>
      <c r="V2441" s="158">
        <f>ROUND(E2441*U2441,2)</f>
        <v>40.450000000000003</v>
      </c>
      <c r="W2441" s="158"/>
      <c r="X2441" s="158" t="s">
        <v>282</v>
      </c>
      <c r="Y2441" s="158" t="s">
        <v>283</v>
      </c>
      <c r="Z2441" s="147"/>
      <c r="AA2441" s="147"/>
      <c r="AB2441" s="147"/>
      <c r="AC2441" s="147"/>
      <c r="AD2441" s="147"/>
      <c r="AE2441" s="147"/>
      <c r="AF2441" s="147"/>
      <c r="AG2441" s="147" t="s">
        <v>284</v>
      </c>
      <c r="AH2441" s="147"/>
      <c r="AI2441" s="147"/>
      <c r="AJ2441" s="147"/>
      <c r="AK2441" s="147"/>
      <c r="AL2441" s="147"/>
      <c r="AM2441" s="147"/>
      <c r="AN2441" s="147"/>
      <c r="AO2441" s="147"/>
      <c r="AP2441" s="147"/>
      <c r="AQ2441" s="147"/>
      <c r="AR2441" s="147"/>
      <c r="AS2441" s="147"/>
      <c r="AT2441" s="147"/>
      <c r="AU2441" s="147"/>
      <c r="AV2441" s="147"/>
      <c r="AW2441" s="147"/>
      <c r="AX2441" s="147"/>
      <c r="AY2441" s="147"/>
      <c r="AZ2441" s="147"/>
      <c r="BA2441" s="147"/>
      <c r="BB2441" s="147"/>
      <c r="BC2441" s="147"/>
      <c r="BD2441" s="147"/>
      <c r="BE2441" s="147"/>
      <c r="BF2441" s="147"/>
      <c r="BG2441" s="147"/>
      <c r="BH2441" s="147"/>
    </row>
    <row r="2442" spans="1:60" outlineLevel="2" x14ac:dyDescent="0.2">
      <c r="A2442" s="154"/>
      <c r="B2442" s="155"/>
      <c r="C2442" s="189" t="s">
        <v>2949</v>
      </c>
      <c r="D2442" s="160"/>
      <c r="E2442" s="161"/>
      <c r="F2442" s="158"/>
      <c r="G2442" s="158"/>
      <c r="H2442" s="158"/>
      <c r="I2442" s="158"/>
      <c r="J2442" s="158"/>
      <c r="K2442" s="158"/>
      <c r="L2442" s="158"/>
      <c r="M2442" s="158"/>
      <c r="N2442" s="157"/>
      <c r="O2442" s="157"/>
      <c r="P2442" s="157"/>
      <c r="Q2442" s="157"/>
      <c r="R2442" s="158"/>
      <c r="S2442" s="158"/>
      <c r="T2442" s="158"/>
      <c r="U2442" s="158"/>
      <c r="V2442" s="158"/>
      <c r="W2442" s="158"/>
      <c r="X2442" s="158"/>
      <c r="Y2442" s="158"/>
      <c r="Z2442" s="147"/>
      <c r="AA2442" s="147"/>
      <c r="AB2442" s="147"/>
      <c r="AC2442" s="147"/>
      <c r="AD2442" s="147"/>
      <c r="AE2442" s="147"/>
      <c r="AF2442" s="147"/>
      <c r="AG2442" s="147" t="s">
        <v>288</v>
      </c>
      <c r="AH2442" s="147">
        <v>0</v>
      </c>
      <c r="AI2442" s="147"/>
      <c r="AJ2442" s="147"/>
      <c r="AK2442" s="147"/>
      <c r="AL2442" s="147"/>
      <c r="AM2442" s="147"/>
      <c r="AN2442" s="147"/>
      <c r="AO2442" s="147"/>
      <c r="AP2442" s="147"/>
      <c r="AQ2442" s="147"/>
      <c r="AR2442" s="147"/>
      <c r="AS2442" s="147"/>
      <c r="AT2442" s="147"/>
      <c r="AU2442" s="147"/>
      <c r="AV2442" s="147"/>
      <c r="AW2442" s="147"/>
      <c r="AX2442" s="147"/>
      <c r="AY2442" s="147"/>
      <c r="AZ2442" s="147"/>
      <c r="BA2442" s="147"/>
      <c r="BB2442" s="147"/>
      <c r="BC2442" s="147"/>
      <c r="BD2442" s="147"/>
      <c r="BE2442" s="147"/>
      <c r="BF2442" s="147"/>
      <c r="BG2442" s="147"/>
      <c r="BH2442" s="147"/>
    </row>
    <row r="2443" spans="1:60" outlineLevel="3" x14ac:dyDescent="0.2">
      <c r="A2443" s="154"/>
      <c r="B2443" s="155"/>
      <c r="C2443" s="189" t="s">
        <v>2950</v>
      </c>
      <c r="D2443" s="160"/>
      <c r="E2443" s="161"/>
      <c r="F2443" s="158"/>
      <c r="G2443" s="158"/>
      <c r="H2443" s="158"/>
      <c r="I2443" s="158"/>
      <c r="J2443" s="158"/>
      <c r="K2443" s="158"/>
      <c r="L2443" s="158"/>
      <c r="M2443" s="158"/>
      <c r="N2443" s="157"/>
      <c r="O2443" s="157"/>
      <c r="P2443" s="157"/>
      <c r="Q2443" s="157"/>
      <c r="R2443" s="158"/>
      <c r="S2443" s="158"/>
      <c r="T2443" s="158"/>
      <c r="U2443" s="158"/>
      <c r="V2443" s="158"/>
      <c r="W2443" s="158"/>
      <c r="X2443" s="158"/>
      <c r="Y2443" s="158"/>
      <c r="Z2443" s="147"/>
      <c r="AA2443" s="147"/>
      <c r="AB2443" s="147"/>
      <c r="AC2443" s="147"/>
      <c r="AD2443" s="147"/>
      <c r="AE2443" s="147"/>
      <c r="AF2443" s="147"/>
      <c r="AG2443" s="147" t="s">
        <v>288</v>
      </c>
      <c r="AH2443" s="147">
        <v>0</v>
      </c>
      <c r="AI2443" s="147"/>
      <c r="AJ2443" s="147"/>
      <c r="AK2443" s="147"/>
      <c r="AL2443" s="147"/>
      <c r="AM2443" s="147"/>
      <c r="AN2443" s="147"/>
      <c r="AO2443" s="147"/>
      <c r="AP2443" s="147"/>
      <c r="AQ2443" s="147"/>
      <c r="AR2443" s="147"/>
      <c r="AS2443" s="147"/>
      <c r="AT2443" s="147"/>
      <c r="AU2443" s="147"/>
      <c r="AV2443" s="147"/>
      <c r="AW2443" s="147"/>
      <c r="AX2443" s="147"/>
      <c r="AY2443" s="147"/>
      <c r="AZ2443" s="147"/>
      <c r="BA2443" s="147"/>
      <c r="BB2443" s="147"/>
      <c r="BC2443" s="147"/>
      <c r="BD2443" s="147"/>
      <c r="BE2443" s="147"/>
      <c r="BF2443" s="147"/>
      <c r="BG2443" s="147"/>
      <c r="BH2443" s="147"/>
    </row>
    <row r="2444" spans="1:60" outlineLevel="3" x14ac:dyDescent="0.2">
      <c r="A2444" s="154"/>
      <c r="B2444" s="155"/>
      <c r="C2444" s="189" t="s">
        <v>2951</v>
      </c>
      <c r="D2444" s="160"/>
      <c r="E2444" s="161">
        <v>67.564800000000005</v>
      </c>
      <c r="F2444" s="158"/>
      <c r="G2444" s="158"/>
      <c r="H2444" s="158"/>
      <c r="I2444" s="158"/>
      <c r="J2444" s="158"/>
      <c r="K2444" s="158"/>
      <c r="L2444" s="158"/>
      <c r="M2444" s="158"/>
      <c r="N2444" s="157"/>
      <c r="O2444" s="157"/>
      <c r="P2444" s="157"/>
      <c r="Q2444" s="157"/>
      <c r="R2444" s="158"/>
      <c r="S2444" s="158"/>
      <c r="T2444" s="158"/>
      <c r="U2444" s="158"/>
      <c r="V2444" s="158"/>
      <c r="W2444" s="158"/>
      <c r="X2444" s="158"/>
      <c r="Y2444" s="158"/>
      <c r="Z2444" s="147"/>
      <c r="AA2444" s="147"/>
      <c r="AB2444" s="147"/>
      <c r="AC2444" s="147"/>
      <c r="AD2444" s="147"/>
      <c r="AE2444" s="147"/>
      <c r="AF2444" s="147"/>
      <c r="AG2444" s="147" t="s">
        <v>288</v>
      </c>
      <c r="AH2444" s="147">
        <v>0</v>
      </c>
      <c r="AI2444" s="147"/>
      <c r="AJ2444" s="147"/>
      <c r="AK2444" s="147"/>
      <c r="AL2444" s="147"/>
      <c r="AM2444" s="147"/>
      <c r="AN2444" s="147"/>
      <c r="AO2444" s="147"/>
      <c r="AP2444" s="147"/>
      <c r="AQ2444" s="147"/>
      <c r="AR2444" s="147"/>
      <c r="AS2444" s="147"/>
      <c r="AT2444" s="147"/>
      <c r="AU2444" s="147"/>
      <c r="AV2444" s="147"/>
      <c r="AW2444" s="147"/>
      <c r="AX2444" s="147"/>
      <c r="AY2444" s="147"/>
      <c r="AZ2444" s="147"/>
      <c r="BA2444" s="147"/>
      <c r="BB2444" s="147"/>
      <c r="BC2444" s="147"/>
      <c r="BD2444" s="147"/>
      <c r="BE2444" s="147"/>
      <c r="BF2444" s="147"/>
      <c r="BG2444" s="147"/>
      <c r="BH2444" s="147"/>
    </row>
    <row r="2445" spans="1:60" outlineLevel="3" x14ac:dyDescent="0.2">
      <c r="A2445" s="154"/>
      <c r="B2445" s="155"/>
      <c r="C2445" s="189" t="s">
        <v>2952</v>
      </c>
      <c r="D2445" s="160"/>
      <c r="E2445" s="161">
        <v>3.6</v>
      </c>
      <c r="F2445" s="158"/>
      <c r="G2445" s="158"/>
      <c r="H2445" s="158"/>
      <c r="I2445" s="158"/>
      <c r="J2445" s="158"/>
      <c r="K2445" s="158"/>
      <c r="L2445" s="158"/>
      <c r="M2445" s="158"/>
      <c r="N2445" s="157"/>
      <c r="O2445" s="157"/>
      <c r="P2445" s="157"/>
      <c r="Q2445" s="157"/>
      <c r="R2445" s="158"/>
      <c r="S2445" s="158"/>
      <c r="T2445" s="158"/>
      <c r="U2445" s="158"/>
      <c r="V2445" s="158"/>
      <c r="W2445" s="158"/>
      <c r="X2445" s="158"/>
      <c r="Y2445" s="158"/>
      <c r="Z2445" s="147"/>
      <c r="AA2445" s="147"/>
      <c r="AB2445" s="147"/>
      <c r="AC2445" s="147"/>
      <c r="AD2445" s="147"/>
      <c r="AE2445" s="147"/>
      <c r="AF2445" s="147"/>
      <c r="AG2445" s="147" t="s">
        <v>288</v>
      </c>
      <c r="AH2445" s="147">
        <v>0</v>
      </c>
      <c r="AI2445" s="147"/>
      <c r="AJ2445" s="147"/>
      <c r="AK2445" s="147"/>
      <c r="AL2445" s="147"/>
      <c r="AM2445" s="147"/>
      <c r="AN2445" s="147"/>
      <c r="AO2445" s="147"/>
      <c r="AP2445" s="147"/>
      <c r="AQ2445" s="147"/>
      <c r="AR2445" s="147"/>
      <c r="AS2445" s="147"/>
      <c r="AT2445" s="147"/>
      <c r="AU2445" s="147"/>
      <c r="AV2445" s="147"/>
      <c r="AW2445" s="147"/>
      <c r="AX2445" s="147"/>
      <c r="AY2445" s="147"/>
      <c r="AZ2445" s="147"/>
      <c r="BA2445" s="147"/>
      <c r="BB2445" s="147"/>
      <c r="BC2445" s="147"/>
      <c r="BD2445" s="147"/>
      <c r="BE2445" s="147"/>
      <c r="BF2445" s="147"/>
      <c r="BG2445" s="147"/>
      <c r="BH2445" s="147"/>
    </row>
    <row r="2446" spans="1:60" outlineLevel="3" x14ac:dyDescent="0.2">
      <c r="A2446" s="154"/>
      <c r="B2446" s="155"/>
      <c r="C2446" s="189" t="s">
        <v>2953</v>
      </c>
      <c r="D2446" s="160"/>
      <c r="E2446" s="161">
        <v>3.6</v>
      </c>
      <c r="F2446" s="158"/>
      <c r="G2446" s="158"/>
      <c r="H2446" s="158"/>
      <c r="I2446" s="158"/>
      <c r="J2446" s="158"/>
      <c r="K2446" s="158"/>
      <c r="L2446" s="158"/>
      <c r="M2446" s="158"/>
      <c r="N2446" s="157"/>
      <c r="O2446" s="157"/>
      <c r="P2446" s="157"/>
      <c r="Q2446" s="157"/>
      <c r="R2446" s="158"/>
      <c r="S2446" s="158"/>
      <c r="T2446" s="158"/>
      <c r="U2446" s="158"/>
      <c r="V2446" s="158"/>
      <c r="W2446" s="158"/>
      <c r="X2446" s="158"/>
      <c r="Y2446" s="158"/>
      <c r="Z2446" s="147"/>
      <c r="AA2446" s="147"/>
      <c r="AB2446" s="147"/>
      <c r="AC2446" s="147"/>
      <c r="AD2446" s="147"/>
      <c r="AE2446" s="147"/>
      <c r="AF2446" s="147"/>
      <c r="AG2446" s="147" t="s">
        <v>288</v>
      </c>
      <c r="AH2446" s="147">
        <v>0</v>
      </c>
      <c r="AI2446" s="147"/>
      <c r="AJ2446" s="147"/>
      <c r="AK2446" s="147"/>
      <c r="AL2446" s="147"/>
      <c r="AM2446" s="147"/>
      <c r="AN2446" s="147"/>
      <c r="AO2446" s="147"/>
      <c r="AP2446" s="147"/>
      <c r="AQ2446" s="147"/>
      <c r="AR2446" s="147"/>
      <c r="AS2446" s="147"/>
      <c r="AT2446" s="147"/>
      <c r="AU2446" s="147"/>
      <c r="AV2446" s="147"/>
      <c r="AW2446" s="147"/>
      <c r="AX2446" s="147"/>
      <c r="AY2446" s="147"/>
      <c r="AZ2446" s="147"/>
      <c r="BA2446" s="147"/>
      <c r="BB2446" s="147"/>
      <c r="BC2446" s="147"/>
      <c r="BD2446" s="147"/>
      <c r="BE2446" s="147"/>
      <c r="BF2446" s="147"/>
      <c r="BG2446" s="147"/>
      <c r="BH2446" s="147"/>
    </row>
    <row r="2447" spans="1:60" outlineLevel="3" x14ac:dyDescent="0.2">
      <c r="A2447" s="154"/>
      <c r="B2447" s="155"/>
      <c r="C2447" s="189" t="s">
        <v>2954</v>
      </c>
      <c r="D2447" s="160"/>
      <c r="E2447" s="161">
        <v>3.6</v>
      </c>
      <c r="F2447" s="158"/>
      <c r="G2447" s="158"/>
      <c r="H2447" s="158"/>
      <c r="I2447" s="158"/>
      <c r="J2447" s="158"/>
      <c r="K2447" s="158"/>
      <c r="L2447" s="158"/>
      <c r="M2447" s="158"/>
      <c r="N2447" s="157"/>
      <c r="O2447" s="157"/>
      <c r="P2447" s="157"/>
      <c r="Q2447" s="157"/>
      <c r="R2447" s="158"/>
      <c r="S2447" s="158"/>
      <c r="T2447" s="158"/>
      <c r="U2447" s="158"/>
      <c r="V2447" s="158"/>
      <c r="W2447" s="158"/>
      <c r="X2447" s="158"/>
      <c r="Y2447" s="158"/>
      <c r="Z2447" s="147"/>
      <c r="AA2447" s="147"/>
      <c r="AB2447" s="147"/>
      <c r="AC2447" s="147"/>
      <c r="AD2447" s="147"/>
      <c r="AE2447" s="147"/>
      <c r="AF2447" s="147"/>
      <c r="AG2447" s="147" t="s">
        <v>288</v>
      </c>
      <c r="AH2447" s="147">
        <v>0</v>
      </c>
      <c r="AI2447" s="147"/>
      <c r="AJ2447" s="147"/>
      <c r="AK2447" s="147"/>
      <c r="AL2447" s="147"/>
      <c r="AM2447" s="147"/>
      <c r="AN2447" s="147"/>
      <c r="AO2447" s="147"/>
      <c r="AP2447" s="147"/>
      <c r="AQ2447" s="147"/>
      <c r="AR2447" s="147"/>
      <c r="AS2447" s="147"/>
      <c r="AT2447" s="147"/>
      <c r="AU2447" s="147"/>
      <c r="AV2447" s="147"/>
      <c r="AW2447" s="147"/>
      <c r="AX2447" s="147"/>
      <c r="AY2447" s="147"/>
      <c r="AZ2447" s="147"/>
      <c r="BA2447" s="147"/>
      <c r="BB2447" s="147"/>
      <c r="BC2447" s="147"/>
      <c r="BD2447" s="147"/>
      <c r="BE2447" s="147"/>
      <c r="BF2447" s="147"/>
      <c r="BG2447" s="147"/>
      <c r="BH2447" s="147"/>
    </row>
    <row r="2448" spans="1:60" outlineLevel="3" x14ac:dyDescent="0.2">
      <c r="A2448" s="154"/>
      <c r="B2448" s="155"/>
      <c r="C2448" s="189" t="s">
        <v>2955</v>
      </c>
      <c r="D2448" s="160"/>
      <c r="E2448" s="161"/>
      <c r="F2448" s="158"/>
      <c r="G2448" s="158"/>
      <c r="H2448" s="158"/>
      <c r="I2448" s="158"/>
      <c r="J2448" s="158"/>
      <c r="K2448" s="158"/>
      <c r="L2448" s="158"/>
      <c r="M2448" s="158"/>
      <c r="N2448" s="157"/>
      <c r="O2448" s="157"/>
      <c r="P2448" s="157"/>
      <c r="Q2448" s="157"/>
      <c r="R2448" s="158"/>
      <c r="S2448" s="158"/>
      <c r="T2448" s="158"/>
      <c r="U2448" s="158"/>
      <c r="V2448" s="158"/>
      <c r="W2448" s="158"/>
      <c r="X2448" s="158"/>
      <c r="Y2448" s="158"/>
      <c r="Z2448" s="147"/>
      <c r="AA2448" s="147"/>
      <c r="AB2448" s="147"/>
      <c r="AC2448" s="147"/>
      <c r="AD2448" s="147"/>
      <c r="AE2448" s="147"/>
      <c r="AF2448" s="147"/>
      <c r="AG2448" s="147" t="s">
        <v>288</v>
      </c>
      <c r="AH2448" s="147">
        <v>0</v>
      </c>
      <c r="AI2448" s="147"/>
      <c r="AJ2448" s="147"/>
      <c r="AK2448" s="147"/>
      <c r="AL2448" s="147"/>
      <c r="AM2448" s="147"/>
      <c r="AN2448" s="147"/>
      <c r="AO2448" s="147"/>
      <c r="AP2448" s="147"/>
      <c r="AQ2448" s="147"/>
      <c r="AR2448" s="147"/>
      <c r="AS2448" s="147"/>
      <c r="AT2448" s="147"/>
      <c r="AU2448" s="147"/>
      <c r="AV2448" s="147"/>
      <c r="AW2448" s="147"/>
      <c r="AX2448" s="147"/>
      <c r="AY2448" s="147"/>
      <c r="AZ2448" s="147"/>
      <c r="BA2448" s="147"/>
      <c r="BB2448" s="147"/>
      <c r="BC2448" s="147"/>
      <c r="BD2448" s="147"/>
      <c r="BE2448" s="147"/>
      <c r="BF2448" s="147"/>
      <c r="BG2448" s="147"/>
      <c r="BH2448" s="147"/>
    </row>
    <row r="2449" spans="1:60" outlineLevel="3" x14ac:dyDescent="0.2">
      <c r="A2449" s="154"/>
      <c r="B2449" s="155"/>
      <c r="C2449" s="189" t="s">
        <v>2956</v>
      </c>
      <c r="D2449" s="160"/>
      <c r="E2449" s="161"/>
      <c r="F2449" s="158"/>
      <c r="G2449" s="158"/>
      <c r="H2449" s="158"/>
      <c r="I2449" s="158"/>
      <c r="J2449" s="158"/>
      <c r="K2449" s="158"/>
      <c r="L2449" s="158"/>
      <c r="M2449" s="158"/>
      <c r="N2449" s="157"/>
      <c r="O2449" s="157"/>
      <c r="P2449" s="157"/>
      <c r="Q2449" s="157"/>
      <c r="R2449" s="158"/>
      <c r="S2449" s="158"/>
      <c r="T2449" s="158"/>
      <c r="U2449" s="158"/>
      <c r="V2449" s="158"/>
      <c r="W2449" s="158"/>
      <c r="X2449" s="158"/>
      <c r="Y2449" s="158"/>
      <c r="Z2449" s="147"/>
      <c r="AA2449" s="147"/>
      <c r="AB2449" s="147"/>
      <c r="AC2449" s="147"/>
      <c r="AD2449" s="147"/>
      <c r="AE2449" s="147"/>
      <c r="AF2449" s="147"/>
      <c r="AG2449" s="147" t="s">
        <v>288</v>
      </c>
      <c r="AH2449" s="147">
        <v>0</v>
      </c>
      <c r="AI2449" s="147"/>
      <c r="AJ2449" s="147"/>
      <c r="AK2449" s="147"/>
      <c r="AL2449" s="147"/>
      <c r="AM2449" s="147"/>
      <c r="AN2449" s="147"/>
      <c r="AO2449" s="147"/>
      <c r="AP2449" s="147"/>
      <c r="AQ2449" s="147"/>
      <c r="AR2449" s="147"/>
      <c r="AS2449" s="147"/>
      <c r="AT2449" s="147"/>
      <c r="AU2449" s="147"/>
      <c r="AV2449" s="147"/>
      <c r="AW2449" s="147"/>
      <c r="AX2449" s="147"/>
      <c r="AY2449" s="147"/>
      <c r="AZ2449" s="147"/>
      <c r="BA2449" s="147"/>
      <c r="BB2449" s="147"/>
      <c r="BC2449" s="147"/>
      <c r="BD2449" s="147"/>
      <c r="BE2449" s="147"/>
      <c r="BF2449" s="147"/>
      <c r="BG2449" s="147"/>
      <c r="BH2449" s="147"/>
    </row>
    <row r="2450" spans="1:60" outlineLevel="3" x14ac:dyDescent="0.2">
      <c r="A2450" s="154"/>
      <c r="B2450" s="155"/>
      <c r="C2450" s="189" t="s">
        <v>2957</v>
      </c>
      <c r="D2450" s="160"/>
      <c r="E2450" s="161">
        <v>3.3</v>
      </c>
      <c r="F2450" s="158"/>
      <c r="G2450" s="158"/>
      <c r="H2450" s="158"/>
      <c r="I2450" s="158"/>
      <c r="J2450" s="158"/>
      <c r="K2450" s="158"/>
      <c r="L2450" s="158"/>
      <c r="M2450" s="158"/>
      <c r="N2450" s="157"/>
      <c r="O2450" s="157"/>
      <c r="P2450" s="157"/>
      <c r="Q2450" s="157"/>
      <c r="R2450" s="158"/>
      <c r="S2450" s="158"/>
      <c r="T2450" s="158"/>
      <c r="U2450" s="158"/>
      <c r="V2450" s="158"/>
      <c r="W2450" s="158"/>
      <c r="X2450" s="158"/>
      <c r="Y2450" s="158"/>
      <c r="Z2450" s="147"/>
      <c r="AA2450" s="147"/>
      <c r="AB2450" s="147"/>
      <c r="AC2450" s="147"/>
      <c r="AD2450" s="147"/>
      <c r="AE2450" s="147"/>
      <c r="AF2450" s="147"/>
      <c r="AG2450" s="147" t="s">
        <v>288</v>
      </c>
      <c r="AH2450" s="147">
        <v>0</v>
      </c>
      <c r="AI2450" s="147"/>
      <c r="AJ2450" s="147"/>
      <c r="AK2450" s="147"/>
      <c r="AL2450" s="147"/>
      <c r="AM2450" s="147"/>
      <c r="AN2450" s="147"/>
      <c r="AO2450" s="147"/>
      <c r="AP2450" s="147"/>
      <c r="AQ2450" s="147"/>
      <c r="AR2450" s="147"/>
      <c r="AS2450" s="147"/>
      <c r="AT2450" s="147"/>
      <c r="AU2450" s="147"/>
      <c r="AV2450" s="147"/>
      <c r="AW2450" s="147"/>
      <c r="AX2450" s="147"/>
      <c r="AY2450" s="147"/>
      <c r="AZ2450" s="147"/>
      <c r="BA2450" s="147"/>
      <c r="BB2450" s="147"/>
      <c r="BC2450" s="147"/>
      <c r="BD2450" s="147"/>
      <c r="BE2450" s="147"/>
      <c r="BF2450" s="147"/>
      <c r="BG2450" s="147"/>
      <c r="BH2450" s="147"/>
    </row>
    <row r="2451" spans="1:60" outlineLevel="3" x14ac:dyDescent="0.2">
      <c r="A2451" s="154"/>
      <c r="B2451" s="155"/>
      <c r="C2451" s="189" t="s">
        <v>2958</v>
      </c>
      <c r="D2451" s="160"/>
      <c r="E2451" s="161">
        <v>5.8</v>
      </c>
      <c r="F2451" s="158"/>
      <c r="G2451" s="158"/>
      <c r="H2451" s="158"/>
      <c r="I2451" s="158"/>
      <c r="J2451" s="158"/>
      <c r="K2451" s="158"/>
      <c r="L2451" s="158"/>
      <c r="M2451" s="158"/>
      <c r="N2451" s="157"/>
      <c r="O2451" s="157"/>
      <c r="P2451" s="157"/>
      <c r="Q2451" s="157"/>
      <c r="R2451" s="158"/>
      <c r="S2451" s="158"/>
      <c r="T2451" s="158"/>
      <c r="U2451" s="158"/>
      <c r="V2451" s="158"/>
      <c r="W2451" s="158"/>
      <c r="X2451" s="158"/>
      <c r="Y2451" s="158"/>
      <c r="Z2451" s="147"/>
      <c r="AA2451" s="147"/>
      <c r="AB2451" s="147"/>
      <c r="AC2451" s="147"/>
      <c r="AD2451" s="147"/>
      <c r="AE2451" s="147"/>
      <c r="AF2451" s="147"/>
      <c r="AG2451" s="147" t="s">
        <v>288</v>
      </c>
      <c r="AH2451" s="147">
        <v>0</v>
      </c>
      <c r="AI2451" s="147"/>
      <c r="AJ2451" s="147"/>
      <c r="AK2451" s="147"/>
      <c r="AL2451" s="147"/>
      <c r="AM2451" s="147"/>
      <c r="AN2451" s="147"/>
      <c r="AO2451" s="147"/>
      <c r="AP2451" s="147"/>
      <c r="AQ2451" s="147"/>
      <c r="AR2451" s="147"/>
      <c r="AS2451" s="147"/>
      <c r="AT2451" s="147"/>
      <c r="AU2451" s="147"/>
      <c r="AV2451" s="147"/>
      <c r="AW2451" s="147"/>
      <c r="AX2451" s="147"/>
      <c r="AY2451" s="147"/>
      <c r="AZ2451" s="147"/>
      <c r="BA2451" s="147"/>
      <c r="BB2451" s="147"/>
      <c r="BC2451" s="147"/>
      <c r="BD2451" s="147"/>
      <c r="BE2451" s="147"/>
      <c r="BF2451" s="147"/>
      <c r="BG2451" s="147"/>
      <c r="BH2451" s="147"/>
    </row>
    <row r="2452" spans="1:60" outlineLevel="3" x14ac:dyDescent="0.2">
      <c r="A2452" s="154"/>
      <c r="B2452" s="155"/>
      <c r="C2452" s="189" t="s">
        <v>2958</v>
      </c>
      <c r="D2452" s="160"/>
      <c r="E2452" s="161">
        <v>5.8</v>
      </c>
      <c r="F2452" s="158"/>
      <c r="G2452" s="158"/>
      <c r="H2452" s="158"/>
      <c r="I2452" s="158"/>
      <c r="J2452" s="158"/>
      <c r="K2452" s="158"/>
      <c r="L2452" s="158"/>
      <c r="M2452" s="158"/>
      <c r="N2452" s="157"/>
      <c r="O2452" s="157"/>
      <c r="P2452" s="157"/>
      <c r="Q2452" s="157"/>
      <c r="R2452" s="158"/>
      <c r="S2452" s="158"/>
      <c r="T2452" s="158"/>
      <c r="U2452" s="158"/>
      <c r="V2452" s="158"/>
      <c r="W2452" s="158"/>
      <c r="X2452" s="158"/>
      <c r="Y2452" s="158"/>
      <c r="Z2452" s="147"/>
      <c r="AA2452" s="147"/>
      <c r="AB2452" s="147"/>
      <c r="AC2452" s="147"/>
      <c r="AD2452" s="147"/>
      <c r="AE2452" s="147"/>
      <c r="AF2452" s="147"/>
      <c r="AG2452" s="147" t="s">
        <v>288</v>
      </c>
      <c r="AH2452" s="147">
        <v>0</v>
      </c>
      <c r="AI2452" s="147"/>
      <c r="AJ2452" s="147"/>
      <c r="AK2452" s="147"/>
      <c r="AL2452" s="147"/>
      <c r="AM2452" s="147"/>
      <c r="AN2452" s="147"/>
      <c r="AO2452" s="147"/>
      <c r="AP2452" s="147"/>
      <c r="AQ2452" s="147"/>
      <c r="AR2452" s="147"/>
      <c r="AS2452" s="147"/>
      <c r="AT2452" s="147"/>
      <c r="AU2452" s="147"/>
      <c r="AV2452" s="147"/>
      <c r="AW2452" s="147"/>
      <c r="AX2452" s="147"/>
      <c r="AY2452" s="147"/>
      <c r="AZ2452" s="147"/>
      <c r="BA2452" s="147"/>
      <c r="BB2452" s="147"/>
      <c r="BC2452" s="147"/>
      <c r="BD2452" s="147"/>
      <c r="BE2452" s="147"/>
      <c r="BF2452" s="147"/>
      <c r="BG2452" s="147"/>
      <c r="BH2452" s="147"/>
    </row>
    <row r="2453" spans="1:60" outlineLevel="3" x14ac:dyDescent="0.2">
      <c r="A2453" s="154"/>
      <c r="B2453" s="155"/>
      <c r="C2453" s="189" t="s">
        <v>2959</v>
      </c>
      <c r="D2453" s="160"/>
      <c r="E2453" s="161"/>
      <c r="F2453" s="158"/>
      <c r="G2453" s="158"/>
      <c r="H2453" s="158"/>
      <c r="I2453" s="158"/>
      <c r="J2453" s="158"/>
      <c r="K2453" s="158"/>
      <c r="L2453" s="158"/>
      <c r="M2453" s="158"/>
      <c r="N2453" s="157"/>
      <c r="O2453" s="157"/>
      <c r="P2453" s="157"/>
      <c r="Q2453" s="157"/>
      <c r="R2453" s="158"/>
      <c r="S2453" s="158"/>
      <c r="T2453" s="158"/>
      <c r="U2453" s="158"/>
      <c r="V2453" s="158"/>
      <c r="W2453" s="158"/>
      <c r="X2453" s="158"/>
      <c r="Y2453" s="158"/>
      <c r="Z2453" s="147"/>
      <c r="AA2453" s="147"/>
      <c r="AB2453" s="147"/>
      <c r="AC2453" s="147"/>
      <c r="AD2453" s="147"/>
      <c r="AE2453" s="147"/>
      <c r="AF2453" s="147"/>
      <c r="AG2453" s="147" t="s">
        <v>288</v>
      </c>
      <c r="AH2453" s="147">
        <v>0</v>
      </c>
      <c r="AI2453" s="147"/>
      <c r="AJ2453" s="147"/>
      <c r="AK2453" s="147"/>
      <c r="AL2453" s="147"/>
      <c r="AM2453" s="147"/>
      <c r="AN2453" s="147"/>
      <c r="AO2453" s="147"/>
      <c r="AP2453" s="147"/>
      <c r="AQ2453" s="147"/>
      <c r="AR2453" s="147"/>
      <c r="AS2453" s="147"/>
      <c r="AT2453" s="147"/>
      <c r="AU2453" s="147"/>
      <c r="AV2453" s="147"/>
      <c r="AW2453" s="147"/>
      <c r="AX2453" s="147"/>
      <c r="AY2453" s="147"/>
      <c r="AZ2453" s="147"/>
      <c r="BA2453" s="147"/>
      <c r="BB2453" s="147"/>
      <c r="BC2453" s="147"/>
      <c r="BD2453" s="147"/>
      <c r="BE2453" s="147"/>
      <c r="BF2453" s="147"/>
      <c r="BG2453" s="147"/>
      <c r="BH2453" s="147"/>
    </row>
    <row r="2454" spans="1:60" outlineLevel="3" x14ac:dyDescent="0.2">
      <c r="A2454" s="154"/>
      <c r="B2454" s="155"/>
      <c r="C2454" s="189" t="s">
        <v>2960</v>
      </c>
      <c r="D2454" s="160"/>
      <c r="E2454" s="161">
        <v>0.78</v>
      </c>
      <c r="F2454" s="158"/>
      <c r="G2454" s="158"/>
      <c r="H2454" s="158"/>
      <c r="I2454" s="158"/>
      <c r="J2454" s="158"/>
      <c r="K2454" s="158"/>
      <c r="L2454" s="158"/>
      <c r="M2454" s="158"/>
      <c r="N2454" s="157"/>
      <c r="O2454" s="157"/>
      <c r="P2454" s="157"/>
      <c r="Q2454" s="157"/>
      <c r="R2454" s="158"/>
      <c r="S2454" s="158"/>
      <c r="T2454" s="158"/>
      <c r="U2454" s="158"/>
      <c r="V2454" s="158"/>
      <c r="W2454" s="158"/>
      <c r="X2454" s="158"/>
      <c r="Y2454" s="158"/>
      <c r="Z2454" s="147"/>
      <c r="AA2454" s="147"/>
      <c r="AB2454" s="147"/>
      <c r="AC2454" s="147"/>
      <c r="AD2454" s="147"/>
      <c r="AE2454" s="147"/>
      <c r="AF2454" s="147"/>
      <c r="AG2454" s="147" t="s">
        <v>288</v>
      </c>
      <c r="AH2454" s="147">
        <v>0</v>
      </c>
      <c r="AI2454" s="147"/>
      <c r="AJ2454" s="147"/>
      <c r="AK2454" s="147"/>
      <c r="AL2454" s="147"/>
      <c r="AM2454" s="147"/>
      <c r="AN2454" s="147"/>
      <c r="AO2454" s="147"/>
      <c r="AP2454" s="147"/>
      <c r="AQ2454" s="147"/>
      <c r="AR2454" s="147"/>
      <c r="AS2454" s="147"/>
      <c r="AT2454" s="147"/>
      <c r="AU2454" s="147"/>
      <c r="AV2454" s="147"/>
      <c r="AW2454" s="147"/>
      <c r="AX2454" s="147"/>
      <c r="AY2454" s="147"/>
      <c r="AZ2454" s="147"/>
      <c r="BA2454" s="147"/>
      <c r="BB2454" s="147"/>
      <c r="BC2454" s="147"/>
      <c r="BD2454" s="147"/>
      <c r="BE2454" s="147"/>
      <c r="BF2454" s="147"/>
      <c r="BG2454" s="147"/>
      <c r="BH2454" s="147"/>
    </row>
    <row r="2455" spans="1:60" outlineLevel="3" x14ac:dyDescent="0.2">
      <c r="A2455" s="154"/>
      <c r="B2455" s="155"/>
      <c r="C2455" s="189" t="s">
        <v>2961</v>
      </c>
      <c r="D2455" s="160"/>
      <c r="E2455" s="161">
        <v>0.9</v>
      </c>
      <c r="F2455" s="158"/>
      <c r="G2455" s="158"/>
      <c r="H2455" s="158"/>
      <c r="I2455" s="158"/>
      <c r="J2455" s="158"/>
      <c r="K2455" s="158"/>
      <c r="L2455" s="158"/>
      <c r="M2455" s="158"/>
      <c r="N2455" s="157"/>
      <c r="O2455" s="157"/>
      <c r="P2455" s="157"/>
      <c r="Q2455" s="157"/>
      <c r="R2455" s="158"/>
      <c r="S2455" s="158"/>
      <c r="T2455" s="158"/>
      <c r="U2455" s="158"/>
      <c r="V2455" s="158"/>
      <c r="W2455" s="158"/>
      <c r="X2455" s="158"/>
      <c r="Y2455" s="158"/>
      <c r="Z2455" s="147"/>
      <c r="AA2455" s="147"/>
      <c r="AB2455" s="147"/>
      <c r="AC2455" s="147"/>
      <c r="AD2455" s="147"/>
      <c r="AE2455" s="147"/>
      <c r="AF2455" s="147"/>
      <c r="AG2455" s="147" t="s">
        <v>288</v>
      </c>
      <c r="AH2455" s="147">
        <v>0</v>
      </c>
      <c r="AI2455" s="147"/>
      <c r="AJ2455" s="147"/>
      <c r="AK2455" s="147"/>
      <c r="AL2455" s="147"/>
      <c r="AM2455" s="147"/>
      <c r="AN2455" s="147"/>
      <c r="AO2455" s="147"/>
      <c r="AP2455" s="147"/>
      <c r="AQ2455" s="147"/>
      <c r="AR2455" s="147"/>
      <c r="AS2455" s="147"/>
      <c r="AT2455" s="147"/>
      <c r="AU2455" s="147"/>
      <c r="AV2455" s="147"/>
      <c r="AW2455" s="147"/>
      <c r="AX2455" s="147"/>
      <c r="AY2455" s="147"/>
      <c r="AZ2455" s="147"/>
      <c r="BA2455" s="147"/>
      <c r="BB2455" s="147"/>
      <c r="BC2455" s="147"/>
      <c r="BD2455" s="147"/>
      <c r="BE2455" s="147"/>
      <c r="BF2455" s="147"/>
      <c r="BG2455" s="147"/>
      <c r="BH2455" s="147"/>
    </row>
    <row r="2456" spans="1:60" outlineLevel="1" x14ac:dyDescent="0.2">
      <c r="A2456" s="172">
        <v>364</v>
      </c>
      <c r="B2456" s="173" t="s">
        <v>2962</v>
      </c>
      <c r="C2456" s="188" t="s">
        <v>2963</v>
      </c>
      <c r="D2456" s="174" t="s">
        <v>886</v>
      </c>
      <c r="E2456" s="175">
        <v>27.7</v>
      </c>
      <c r="F2456" s="176"/>
      <c r="G2456" s="177">
        <f>ROUND(E2456*F2456,2)</f>
        <v>0</v>
      </c>
      <c r="H2456" s="176"/>
      <c r="I2456" s="177">
        <f>ROUND(E2456*H2456,2)</f>
        <v>0</v>
      </c>
      <c r="J2456" s="176"/>
      <c r="K2456" s="177">
        <f>ROUND(E2456*J2456,2)</f>
        <v>0</v>
      </c>
      <c r="L2456" s="177">
        <v>21</v>
      </c>
      <c r="M2456" s="177">
        <f>G2456*(1+L2456/100)</f>
        <v>0</v>
      </c>
      <c r="N2456" s="175">
        <v>6.0000000000000002E-5</v>
      </c>
      <c r="O2456" s="175">
        <f>ROUND(E2456*N2456,2)</f>
        <v>0</v>
      </c>
      <c r="P2456" s="175">
        <v>0</v>
      </c>
      <c r="Q2456" s="175">
        <f>ROUND(E2456*P2456,2)</f>
        <v>0</v>
      </c>
      <c r="R2456" s="177" t="s">
        <v>887</v>
      </c>
      <c r="S2456" s="177" t="s">
        <v>281</v>
      </c>
      <c r="T2456" s="178" t="s">
        <v>281</v>
      </c>
      <c r="U2456" s="158">
        <v>0.30399999999999999</v>
      </c>
      <c r="V2456" s="158">
        <f>ROUND(E2456*U2456,2)</f>
        <v>8.42</v>
      </c>
      <c r="W2456" s="158"/>
      <c r="X2456" s="158" t="s">
        <v>282</v>
      </c>
      <c r="Y2456" s="158" t="s">
        <v>283</v>
      </c>
      <c r="Z2456" s="147"/>
      <c r="AA2456" s="147"/>
      <c r="AB2456" s="147"/>
      <c r="AC2456" s="147"/>
      <c r="AD2456" s="147"/>
      <c r="AE2456" s="147"/>
      <c r="AF2456" s="147"/>
      <c r="AG2456" s="147" t="s">
        <v>284</v>
      </c>
      <c r="AH2456" s="147"/>
      <c r="AI2456" s="147"/>
      <c r="AJ2456" s="147"/>
      <c r="AK2456" s="147"/>
      <c r="AL2456" s="147"/>
      <c r="AM2456" s="147"/>
      <c r="AN2456" s="147"/>
      <c r="AO2456" s="147"/>
      <c r="AP2456" s="147"/>
      <c r="AQ2456" s="147"/>
      <c r="AR2456" s="147"/>
      <c r="AS2456" s="147"/>
      <c r="AT2456" s="147"/>
      <c r="AU2456" s="147"/>
      <c r="AV2456" s="147"/>
      <c r="AW2456" s="147"/>
      <c r="AX2456" s="147"/>
      <c r="AY2456" s="147"/>
      <c r="AZ2456" s="147"/>
      <c r="BA2456" s="147"/>
      <c r="BB2456" s="147"/>
      <c r="BC2456" s="147"/>
      <c r="BD2456" s="147"/>
      <c r="BE2456" s="147"/>
      <c r="BF2456" s="147"/>
      <c r="BG2456" s="147"/>
      <c r="BH2456" s="147"/>
    </row>
    <row r="2457" spans="1:60" outlineLevel="2" x14ac:dyDescent="0.2">
      <c r="A2457" s="154"/>
      <c r="B2457" s="155"/>
      <c r="C2457" s="189" t="s">
        <v>2949</v>
      </c>
      <c r="D2457" s="160"/>
      <c r="E2457" s="161"/>
      <c r="F2457" s="158"/>
      <c r="G2457" s="158"/>
      <c r="H2457" s="158"/>
      <c r="I2457" s="158"/>
      <c r="J2457" s="158"/>
      <c r="K2457" s="158"/>
      <c r="L2457" s="158"/>
      <c r="M2457" s="158"/>
      <c r="N2457" s="157"/>
      <c r="O2457" s="157"/>
      <c r="P2457" s="157"/>
      <c r="Q2457" s="157"/>
      <c r="R2457" s="158"/>
      <c r="S2457" s="158"/>
      <c r="T2457" s="158"/>
      <c r="U2457" s="158"/>
      <c r="V2457" s="158"/>
      <c r="W2457" s="158"/>
      <c r="X2457" s="158"/>
      <c r="Y2457" s="158"/>
      <c r="Z2457" s="147"/>
      <c r="AA2457" s="147"/>
      <c r="AB2457" s="147"/>
      <c r="AC2457" s="147"/>
      <c r="AD2457" s="147"/>
      <c r="AE2457" s="147"/>
      <c r="AF2457" s="147"/>
      <c r="AG2457" s="147" t="s">
        <v>288</v>
      </c>
      <c r="AH2457" s="147">
        <v>0</v>
      </c>
      <c r="AI2457" s="147"/>
      <c r="AJ2457" s="147"/>
      <c r="AK2457" s="147"/>
      <c r="AL2457" s="147"/>
      <c r="AM2457" s="147"/>
      <c r="AN2457" s="147"/>
      <c r="AO2457" s="147"/>
      <c r="AP2457" s="147"/>
      <c r="AQ2457" s="147"/>
      <c r="AR2457" s="147"/>
      <c r="AS2457" s="147"/>
      <c r="AT2457" s="147"/>
      <c r="AU2457" s="147"/>
      <c r="AV2457" s="147"/>
      <c r="AW2457" s="147"/>
      <c r="AX2457" s="147"/>
      <c r="AY2457" s="147"/>
      <c r="AZ2457" s="147"/>
      <c r="BA2457" s="147"/>
      <c r="BB2457" s="147"/>
      <c r="BC2457" s="147"/>
      <c r="BD2457" s="147"/>
      <c r="BE2457" s="147"/>
      <c r="BF2457" s="147"/>
      <c r="BG2457" s="147"/>
      <c r="BH2457" s="147"/>
    </row>
    <row r="2458" spans="1:60" outlineLevel="3" x14ac:dyDescent="0.2">
      <c r="A2458" s="154"/>
      <c r="B2458" s="155"/>
      <c r="C2458" s="189" t="s">
        <v>2956</v>
      </c>
      <c r="D2458" s="160"/>
      <c r="E2458" s="161"/>
      <c r="F2458" s="158"/>
      <c r="G2458" s="158"/>
      <c r="H2458" s="158"/>
      <c r="I2458" s="158"/>
      <c r="J2458" s="158"/>
      <c r="K2458" s="158"/>
      <c r="L2458" s="158"/>
      <c r="M2458" s="158"/>
      <c r="N2458" s="157"/>
      <c r="O2458" s="157"/>
      <c r="P2458" s="157"/>
      <c r="Q2458" s="157"/>
      <c r="R2458" s="158"/>
      <c r="S2458" s="158"/>
      <c r="T2458" s="158"/>
      <c r="U2458" s="158"/>
      <c r="V2458" s="158"/>
      <c r="W2458" s="158"/>
      <c r="X2458" s="158"/>
      <c r="Y2458" s="158"/>
      <c r="Z2458" s="147"/>
      <c r="AA2458" s="147"/>
      <c r="AB2458" s="147"/>
      <c r="AC2458" s="147"/>
      <c r="AD2458" s="147"/>
      <c r="AE2458" s="147"/>
      <c r="AF2458" s="147"/>
      <c r="AG2458" s="147" t="s">
        <v>288</v>
      </c>
      <c r="AH2458" s="147">
        <v>0</v>
      </c>
      <c r="AI2458" s="147"/>
      <c r="AJ2458" s="147"/>
      <c r="AK2458" s="147"/>
      <c r="AL2458" s="147"/>
      <c r="AM2458" s="147"/>
      <c r="AN2458" s="147"/>
      <c r="AO2458" s="147"/>
      <c r="AP2458" s="147"/>
      <c r="AQ2458" s="147"/>
      <c r="AR2458" s="147"/>
      <c r="AS2458" s="147"/>
      <c r="AT2458" s="147"/>
      <c r="AU2458" s="147"/>
      <c r="AV2458" s="147"/>
      <c r="AW2458" s="147"/>
      <c r="AX2458" s="147"/>
      <c r="AY2458" s="147"/>
      <c r="AZ2458" s="147"/>
      <c r="BA2458" s="147"/>
      <c r="BB2458" s="147"/>
      <c r="BC2458" s="147"/>
      <c r="BD2458" s="147"/>
      <c r="BE2458" s="147"/>
      <c r="BF2458" s="147"/>
      <c r="BG2458" s="147"/>
      <c r="BH2458" s="147"/>
    </row>
    <row r="2459" spans="1:60" outlineLevel="3" x14ac:dyDescent="0.2">
      <c r="A2459" s="154"/>
      <c r="B2459" s="155"/>
      <c r="C2459" s="189" t="s">
        <v>2964</v>
      </c>
      <c r="D2459" s="160"/>
      <c r="E2459" s="161">
        <v>14.2</v>
      </c>
      <c r="F2459" s="158"/>
      <c r="G2459" s="158"/>
      <c r="H2459" s="158"/>
      <c r="I2459" s="158"/>
      <c r="J2459" s="158"/>
      <c r="K2459" s="158"/>
      <c r="L2459" s="158"/>
      <c r="M2459" s="158"/>
      <c r="N2459" s="157"/>
      <c r="O2459" s="157"/>
      <c r="P2459" s="157"/>
      <c r="Q2459" s="157"/>
      <c r="R2459" s="158"/>
      <c r="S2459" s="158"/>
      <c r="T2459" s="158"/>
      <c r="U2459" s="158"/>
      <c r="V2459" s="158"/>
      <c r="W2459" s="158"/>
      <c r="X2459" s="158"/>
      <c r="Y2459" s="158"/>
      <c r="Z2459" s="147"/>
      <c r="AA2459" s="147"/>
      <c r="AB2459" s="147"/>
      <c r="AC2459" s="147"/>
      <c r="AD2459" s="147"/>
      <c r="AE2459" s="147"/>
      <c r="AF2459" s="147"/>
      <c r="AG2459" s="147" t="s">
        <v>288</v>
      </c>
      <c r="AH2459" s="147">
        <v>0</v>
      </c>
      <c r="AI2459" s="147"/>
      <c r="AJ2459" s="147"/>
      <c r="AK2459" s="147"/>
      <c r="AL2459" s="147"/>
      <c r="AM2459" s="147"/>
      <c r="AN2459" s="147"/>
      <c r="AO2459" s="147"/>
      <c r="AP2459" s="147"/>
      <c r="AQ2459" s="147"/>
      <c r="AR2459" s="147"/>
      <c r="AS2459" s="147"/>
      <c r="AT2459" s="147"/>
      <c r="AU2459" s="147"/>
      <c r="AV2459" s="147"/>
      <c r="AW2459" s="147"/>
      <c r="AX2459" s="147"/>
      <c r="AY2459" s="147"/>
      <c r="AZ2459" s="147"/>
      <c r="BA2459" s="147"/>
      <c r="BB2459" s="147"/>
      <c r="BC2459" s="147"/>
      <c r="BD2459" s="147"/>
      <c r="BE2459" s="147"/>
      <c r="BF2459" s="147"/>
      <c r="BG2459" s="147"/>
      <c r="BH2459" s="147"/>
    </row>
    <row r="2460" spans="1:60" outlineLevel="3" x14ac:dyDescent="0.2">
      <c r="A2460" s="154"/>
      <c r="B2460" s="155"/>
      <c r="C2460" s="189" t="s">
        <v>2960</v>
      </c>
      <c r="D2460" s="160"/>
      <c r="E2460" s="161">
        <v>0.78</v>
      </c>
      <c r="F2460" s="158"/>
      <c r="G2460" s="158"/>
      <c r="H2460" s="158"/>
      <c r="I2460" s="158"/>
      <c r="J2460" s="158"/>
      <c r="K2460" s="158"/>
      <c r="L2460" s="158"/>
      <c r="M2460" s="158"/>
      <c r="N2460" s="157"/>
      <c r="O2460" s="157"/>
      <c r="P2460" s="157"/>
      <c r="Q2460" s="157"/>
      <c r="R2460" s="158"/>
      <c r="S2460" s="158"/>
      <c r="T2460" s="158"/>
      <c r="U2460" s="158"/>
      <c r="V2460" s="158"/>
      <c r="W2460" s="158"/>
      <c r="X2460" s="158"/>
      <c r="Y2460" s="158"/>
      <c r="Z2460" s="147"/>
      <c r="AA2460" s="147"/>
      <c r="AB2460" s="147"/>
      <c r="AC2460" s="147"/>
      <c r="AD2460" s="147"/>
      <c r="AE2460" s="147"/>
      <c r="AF2460" s="147"/>
      <c r="AG2460" s="147" t="s">
        <v>288</v>
      </c>
      <c r="AH2460" s="147">
        <v>0</v>
      </c>
      <c r="AI2460" s="147"/>
      <c r="AJ2460" s="147"/>
      <c r="AK2460" s="147"/>
      <c r="AL2460" s="147"/>
      <c r="AM2460" s="147"/>
      <c r="AN2460" s="147"/>
      <c r="AO2460" s="147"/>
      <c r="AP2460" s="147"/>
      <c r="AQ2460" s="147"/>
      <c r="AR2460" s="147"/>
      <c r="AS2460" s="147"/>
      <c r="AT2460" s="147"/>
      <c r="AU2460" s="147"/>
      <c r="AV2460" s="147"/>
      <c r="AW2460" s="147"/>
      <c r="AX2460" s="147"/>
      <c r="AY2460" s="147"/>
      <c r="AZ2460" s="147"/>
      <c r="BA2460" s="147"/>
      <c r="BB2460" s="147"/>
      <c r="BC2460" s="147"/>
      <c r="BD2460" s="147"/>
      <c r="BE2460" s="147"/>
      <c r="BF2460" s="147"/>
      <c r="BG2460" s="147"/>
      <c r="BH2460" s="147"/>
    </row>
    <row r="2461" spans="1:60" outlineLevel="3" x14ac:dyDescent="0.2">
      <c r="A2461" s="154"/>
      <c r="B2461" s="155"/>
      <c r="C2461" s="189" t="s">
        <v>2965</v>
      </c>
      <c r="D2461" s="160"/>
      <c r="E2461" s="161">
        <v>12.72</v>
      </c>
      <c r="F2461" s="158"/>
      <c r="G2461" s="158"/>
      <c r="H2461" s="158"/>
      <c r="I2461" s="158"/>
      <c r="J2461" s="158"/>
      <c r="K2461" s="158"/>
      <c r="L2461" s="158"/>
      <c r="M2461" s="158"/>
      <c r="N2461" s="157"/>
      <c r="O2461" s="157"/>
      <c r="P2461" s="157"/>
      <c r="Q2461" s="157"/>
      <c r="R2461" s="158"/>
      <c r="S2461" s="158"/>
      <c r="T2461" s="158"/>
      <c r="U2461" s="158"/>
      <c r="V2461" s="158"/>
      <c r="W2461" s="158"/>
      <c r="X2461" s="158"/>
      <c r="Y2461" s="158"/>
      <c r="Z2461" s="147"/>
      <c r="AA2461" s="147"/>
      <c r="AB2461" s="147"/>
      <c r="AC2461" s="147"/>
      <c r="AD2461" s="147"/>
      <c r="AE2461" s="147"/>
      <c r="AF2461" s="147"/>
      <c r="AG2461" s="147" t="s">
        <v>288</v>
      </c>
      <c r="AH2461" s="147">
        <v>0</v>
      </c>
      <c r="AI2461" s="147"/>
      <c r="AJ2461" s="147"/>
      <c r="AK2461" s="147"/>
      <c r="AL2461" s="147"/>
      <c r="AM2461" s="147"/>
      <c r="AN2461" s="147"/>
      <c r="AO2461" s="147"/>
      <c r="AP2461" s="147"/>
      <c r="AQ2461" s="147"/>
      <c r="AR2461" s="147"/>
      <c r="AS2461" s="147"/>
      <c r="AT2461" s="147"/>
      <c r="AU2461" s="147"/>
      <c r="AV2461" s="147"/>
      <c r="AW2461" s="147"/>
      <c r="AX2461" s="147"/>
      <c r="AY2461" s="147"/>
      <c r="AZ2461" s="147"/>
      <c r="BA2461" s="147"/>
      <c r="BB2461" s="147"/>
      <c r="BC2461" s="147"/>
      <c r="BD2461" s="147"/>
      <c r="BE2461" s="147"/>
      <c r="BF2461" s="147"/>
      <c r="BG2461" s="147"/>
      <c r="BH2461" s="147"/>
    </row>
    <row r="2462" spans="1:60" outlineLevel="1" x14ac:dyDescent="0.2">
      <c r="A2462" s="172">
        <v>365</v>
      </c>
      <c r="B2462" s="173" t="s">
        <v>2966</v>
      </c>
      <c r="C2462" s="188" t="s">
        <v>2967</v>
      </c>
      <c r="D2462" s="174" t="s">
        <v>886</v>
      </c>
      <c r="E2462" s="175">
        <v>75</v>
      </c>
      <c r="F2462" s="176"/>
      <c r="G2462" s="177">
        <f>ROUND(E2462*F2462,2)</f>
        <v>0</v>
      </c>
      <c r="H2462" s="176"/>
      <c r="I2462" s="177">
        <f>ROUND(E2462*H2462,2)</f>
        <v>0</v>
      </c>
      <c r="J2462" s="176"/>
      <c r="K2462" s="177">
        <f>ROUND(E2462*J2462,2)</f>
        <v>0</v>
      </c>
      <c r="L2462" s="177">
        <v>21</v>
      </c>
      <c r="M2462" s="177">
        <f>G2462*(1+L2462/100)</f>
        <v>0</v>
      </c>
      <c r="N2462" s="175">
        <v>6.0000000000000002E-5</v>
      </c>
      <c r="O2462" s="175">
        <f>ROUND(E2462*N2462,2)</f>
        <v>0</v>
      </c>
      <c r="P2462" s="175">
        <v>0</v>
      </c>
      <c r="Q2462" s="175">
        <f>ROUND(E2462*P2462,2)</f>
        <v>0</v>
      </c>
      <c r="R2462" s="177" t="s">
        <v>887</v>
      </c>
      <c r="S2462" s="177" t="s">
        <v>281</v>
      </c>
      <c r="T2462" s="178" t="s">
        <v>281</v>
      </c>
      <c r="U2462" s="158">
        <v>0.221</v>
      </c>
      <c r="V2462" s="158">
        <f>ROUND(E2462*U2462,2)</f>
        <v>16.579999999999998</v>
      </c>
      <c r="W2462" s="158"/>
      <c r="X2462" s="158" t="s">
        <v>282</v>
      </c>
      <c r="Y2462" s="158" t="s">
        <v>283</v>
      </c>
      <c r="Z2462" s="147"/>
      <c r="AA2462" s="147"/>
      <c r="AB2462" s="147"/>
      <c r="AC2462" s="147"/>
      <c r="AD2462" s="147"/>
      <c r="AE2462" s="147"/>
      <c r="AF2462" s="147"/>
      <c r="AG2462" s="147" t="s">
        <v>284</v>
      </c>
      <c r="AH2462" s="147"/>
      <c r="AI2462" s="147"/>
      <c r="AJ2462" s="147"/>
      <c r="AK2462" s="147"/>
      <c r="AL2462" s="147"/>
      <c r="AM2462" s="147"/>
      <c r="AN2462" s="147"/>
      <c r="AO2462" s="147"/>
      <c r="AP2462" s="147"/>
      <c r="AQ2462" s="147"/>
      <c r="AR2462" s="147"/>
      <c r="AS2462" s="147"/>
      <c r="AT2462" s="147"/>
      <c r="AU2462" s="147"/>
      <c r="AV2462" s="147"/>
      <c r="AW2462" s="147"/>
      <c r="AX2462" s="147"/>
      <c r="AY2462" s="147"/>
      <c r="AZ2462" s="147"/>
      <c r="BA2462" s="147"/>
      <c r="BB2462" s="147"/>
      <c r="BC2462" s="147"/>
      <c r="BD2462" s="147"/>
      <c r="BE2462" s="147"/>
      <c r="BF2462" s="147"/>
      <c r="BG2462" s="147"/>
      <c r="BH2462" s="147"/>
    </row>
    <row r="2463" spans="1:60" outlineLevel="2" x14ac:dyDescent="0.2">
      <c r="A2463" s="154"/>
      <c r="B2463" s="155"/>
      <c r="C2463" s="189" t="s">
        <v>2949</v>
      </c>
      <c r="D2463" s="160"/>
      <c r="E2463" s="161"/>
      <c r="F2463" s="158"/>
      <c r="G2463" s="158"/>
      <c r="H2463" s="158"/>
      <c r="I2463" s="158"/>
      <c r="J2463" s="158"/>
      <c r="K2463" s="158"/>
      <c r="L2463" s="158"/>
      <c r="M2463" s="158"/>
      <c r="N2463" s="157"/>
      <c r="O2463" s="157"/>
      <c r="P2463" s="157"/>
      <c r="Q2463" s="157"/>
      <c r="R2463" s="158"/>
      <c r="S2463" s="158"/>
      <c r="T2463" s="158"/>
      <c r="U2463" s="158"/>
      <c r="V2463" s="158"/>
      <c r="W2463" s="158"/>
      <c r="X2463" s="158"/>
      <c r="Y2463" s="158"/>
      <c r="Z2463" s="147"/>
      <c r="AA2463" s="147"/>
      <c r="AB2463" s="147"/>
      <c r="AC2463" s="147"/>
      <c r="AD2463" s="147"/>
      <c r="AE2463" s="147"/>
      <c r="AF2463" s="147"/>
      <c r="AG2463" s="147" t="s">
        <v>288</v>
      </c>
      <c r="AH2463" s="147">
        <v>0</v>
      </c>
      <c r="AI2463" s="147"/>
      <c r="AJ2463" s="147"/>
      <c r="AK2463" s="147"/>
      <c r="AL2463" s="147"/>
      <c r="AM2463" s="147"/>
      <c r="AN2463" s="147"/>
      <c r="AO2463" s="147"/>
      <c r="AP2463" s="147"/>
      <c r="AQ2463" s="147"/>
      <c r="AR2463" s="147"/>
      <c r="AS2463" s="147"/>
      <c r="AT2463" s="147"/>
      <c r="AU2463" s="147"/>
      <c r="AV2463" s="147"/>
      <c r="AW2463" s="147"/>
      <c r="AX2463" s="147"/>
      <c r="AY2463" s="147"/>
      <c r="AZ2463" s="147"/>
      <c r="BA2463" s="147"/>
      <c r="BB2463" s="147"/>
      <c r="BC2463" s="147"/>
      <c r="BD2463" s="147"/>
      <c r="BE2463" s="147"/>
      <c r="BF2463" s="147"/>
      <c r="BG2463" s="147"/>
      <c r="BH2463" s="147"/>
    </row>
    <row r="2464" spans="1:60" outlineLevel="3" x14ac:dyDescent="0.2">
      <c r="A2464" s="154"/>
      <c r="B2464" s="155"/>
      <c r="C2464" s="189" t="s">
        <v>2968</v>
      </c>
      <c r="D2464" s="160"/>
      <c r="E2464" s="161">
        <v>75</v>
      </c>
      <c r="F2464" s="158"/>
      <c r="G2464" s="158"/>
      <c r="H2464" s="158"/>
      <c r="I2464" s="158"/>
      <c r="J2464" s="158"/>
      <c r="K2464" s="158"/>
      <c r="L2464" s="158"/>
      <c r="M2464" s="158"/>
      <c r="N2464" s="157"/>
      <c r="O2464" s="157"/>
      <c r="P2464" s="157"/>
      <c r="Q2464" s="157"/>
      <c r="R2464" s="158"/>
      <c r="S2464" s="158"/>
      <c r="T2464" s="158"/>
      <c r="U2464" s="158"/>
      <c r="V2464" s="158"/>
      <c r="W2464" s="158"/>
      <c r="X2464" s="158"/>
      <c r="Y2464" s="158"/>
      <c r="Z2464" s="147"/>
      <c r="AA2464" s="147"/>
      <c r="AB2464" s="147"/>
      <c r="AC2464" s="147"/>
      <c r="AD2464" s="147"/>
      <c r="AE2464" s="147"/>
      <c r="AF2464" s="147"/>
      <c r="AG2464" s="147" t="s">
        <v>288</v>
      </c>
      <c r="AH2464" s="147">
        <v>0</v>
      </c>
      <c r="AI2464" s="147"/>
      <c r="AJ2464" s="147"/>
      <c r="AK2464" s="147"/>
      <c r="AL2464" s="147"/>
      <c r="AM2464" s="147"/>
      <c r="AN2464" s="147"/>
      <c r="AO2464" s="147"/>
      <c r="AP2464" s="147"/>
      <c r="AQ2464" s="147"/>
      <c r="AR2464" s="147"/>
      <c r="AS2464" s="147"/>
      <c r="AT2464" s="147"/>
      <c r="AU2464" s="147"/>
      <c r="AV2464" s="147"/>
      <c r="AW2464" s="147"/>
      <c r="AX2464" s="147"/>
      <c r="AY2464" s="147"/>
      <c r="AZ2464" s="147"/>
      <c r="BA2464" s="147"/>
      <c r="BB2464" s="147"/>
      <c r="BC2464" s="147"/>
      <c r="BD2464" s="147"/>
      <c r="BE2464" s="147"/>
      <c r="BF2464" s="147"/>
      <c r="BG2464" s="147"/>
      <c r="BH2464" s="147"/>
    </row>
    <row r="2465" spans="1:60" outlineLevel="1" x14ac:dyDescent="0.2">
      <c r="A2465" s="172">
        <v>366</v>
      </c>
      <c r="B2465" s="173" t="s">
        <v>2969</v>
      </c>
      <c r="C2465" s="188" t="s">
        <v>2970</v>
      </c>
      <c r="D2465" s="174" t="s">
        <v>366</v>
      </c>
      <c r="E2465" s="175">
        <v>3.3980000000000001</v>
      </c>
      <c r="F2465" s="176"/>
      <c r="G2465" s="177">
        <f>ROUND(E2465*F2465,2)</f>
        <v>0</v>
      </c>
      <c r="H2465" s="176"/>
      <c r="I2465" s="177">
        <f>ROUND(E2465*H2465,2)</f>
        <v>0</v>
      </c>
      <c r="J2465" s="176"/>
      <c r="K2465" s="177">
        <f>ROUND(E2465*J2465,2)</f>
        <v>0</v>
      </c>
      <c r="L2465" s="177">
        <v>21</v>
      </c>
      <c r="M2465" s="177">
        <f>G2465*(1+L2465/100)</f>
        <v>0</v>
      </c>
      <c r="N2465" s="175">
        <v>3.1E-4</v>
      </c>
      <c r="O2465" s="175">
        <f>ROUND(E2465*N2465,2)</f>
        <v>0</v>
      </c>
      <c r="P2465" s="175">
        <v>0</v>
      </c>
      <c r="Q2465" s="175">
        <f>ROUND(E2465*P2465,2)</f>
        <v>0</v>
      </c>
      <c r="R2465" s="177" t="s">
        <v>887</v>
      </c>
      <c r="S2465" s="177" t="s">
        <v>281</v>
      </c>
      <c r="T2465" s="178" t="s">
        <v>281</v>
      </c>
      <c r="U2465" s="158">
        <v>0.4</v>
      </c>
      <c r="V2465" s="158">
        <f>ROUND(E2465*U2465,2)</f>
        <v>1.36</v>
      </c>
      <c r="W2465" s="158"/>
      <c r="X2465" s="158" t="s">
        <v>282</v>
      </c>
      <c r="Y2465" s="158" t="s">
        <v>283</v>
      </c>
      <c r="Z2465" s="147"/>
      <c r="AA2465" s="147"/>
      <c r="AB2465" s="147"/>
      <c r="AC2465" s="147"/>
      <c r="AD2465" s="147"/>
      <c r="AE2465" s="147"/>
      <c r="AF2465" s="147"/>
      <c r="AG2465" s="147" t="s">
        <v>284</v>
      </c>
      <c r="AH2465" s="147"/>
      <c r="AI2465" s="147"/>
      <c r="AJ2465" s="147"/>
      <c r="AK2465" s="147"/>
      <c r="AL2465" s="147"/>
      <c r="AM2465" s="147"/>
      <c r="AN2465" s="147"/>
      <c r="AO2465" s="147"/>
      <c r="AP2465" s="147"/>
      <c r="AQ2465" s="147"/>
      <c r="AR2465" s="147"/>
      <c r="AS2465" s="147"/>
      <c r="AT2465" s="147"/>
      <c r="AU2465" s="147"/>
      <c r="AV2465" s="147"/>
      <c r="AW2465" s="147"/>
      <c r="AX2465" s="147"/>
      <c r="AY2465" s="147"/>
      <c r="AZ2465" s="147"/>
      <c r="BA2465" s="147"/>
      <c r="BB2465" s="147"/>
      <c r="BC2465" s="147"/>
      <c r="BD2465" s="147"/>
      <c r="BE2465" s="147"/>
      <c r="BF2465" s="147"/>
      <c r="BG2465" s="147"/>
      <c r="BH2465" s="147"/>
    </row>
    <row r="2466" spans="1:60" outlineLevel="2" x14ac:dyDescent="0.2">
      <c r="A2466" s="154"/>
      <c r="B2466" s="155"/>
      <c r="C2466" s="261" t="s">
        <v>2971</v>
      </c>
      <c r="D2466" s="262"/>
      <c r="E2466" s="262"/>
      <c r="F2466" s="262"/>
      <c r="G2466" s="262"/>
      <c r="H2466" s="158"/>
      <c r="I2466" s="158"/>
      <c r="J2466" s="158"/>
      <c r="K2466" s="158"/>
      <c r="L2466" s="158"/>
      <c r="M2466" s="158"/>
      <c r="N2466" s="157"/>
      <c r="O2466" s="157"/>
      <c r="P2466" s="157"/>
      <c r="Q2466" s="157"/>
      <c r="R2466" s="158"/>
      <c r="S2466" s="158"/>
      <c r="T2466" s="158"/>
      <c r="U2466" s="158"/>
      <c r="V2466" s="158"/>
      <c r="W2466" s="158"/>
      <c r="X2466" s="158"/>
      <c r="Y2466" s="158"/>
      <c r="Z2466" s="147"/>
      <c r="AA2466" s="147"/>
      <c r="AB2466" s="147"/>
      <c r="AC2466" s="147"/>
      <c r="AD2466" s="147"/>
      <c r="AE2466" s="147"/>
      <c r="AF2466" s="147"/>
      <c r="AG2466" s="147" t="s">
        <v>618</v>
      </c>
      <c r="AH2466" s="147"/>
      <c r="AI2466" s="147"/>
      <c r="AJ2466" s="147"/>
      <c r="AK2466" s="147"/>
      <c r="AL2466" s="147"/>
      <c r="AM2466" s="147"/>
      <c r="AN2466" s="147"/>
      <c r="AO2466" s="147"/>
      <c r="AP2466" s="147"/>
      <c r="AQ2466" s="147"/>
      <c r="AR2466" s="147"/>
      <c r="AS2466" s="147"/>
      <c r="AT2466" s="147"/>
      <c r="AU2466" s="147"/>
      <c r="AV2466" s="147"/>
      <c r="AW2466" s="147"/>
      <c r="AX2466" s="147"/>
      <c r="AY2466" s="147"/>
      <c r="AZ2466" s="147"/>
      <c r="BA2466" s="147"/>
      <c r="BB2466" s="147"/>
      <c r="BC2466" s="147"/>
      <c r="BD2466" s="147"/>
      <c r="BE2466" s="147"/>
      <c r="BF2466" s="147"/>
      <c r="BG2466" s="147"/>
      <c r="BH2466" s="147"/>
    </row>
    <row r="2467" spans="1:60" outlineLevel="2" x14ac:dyDescent="0.2">
      <c r="A2467" s="154"/>
      <c r="B2467" s="155"/>
      <c r="C2467" s="189" t="s">
        <v>2972</v>
      </c>
      <c r="D2467" s="160"/>
      <c r="E2467" s="161"/>
      <c r="F2467" s="158"/>
      <c r="G2467" s="158"/>
      <c r="H2467" s="158"/>
      <c r="I2467" s="158"/>
      <c r="J2467" s="158"/>
      <c r="K2467" s="158"/>
      <c r="L2467" s="158"/>
      <c r="M2467" s="158"/>
      <c r="N2467" s="157"/>
      <c r="O2467" s="157"/>
      <c r="P2467" s="157"/>
      <c r="Q2467" s="157"/>
      <c r="R2467" s="158"/>
      <c r="S2467" s="158"/>
      <c r="T2467" s="158"/>
      <c r="U2467" s="158"/>
      <c r="V2467" s="158"/>
      <c r="W2467" s="158"/>
      <c r="X2467" s="158"/>
      <c r="Y2467" s="158"/>
      <c r="Z2467" s="147"/>
      <c r="AA2467" s="147"/>
      <c r="AB2467" s="147"/>
      <c r="AC2467" s="147"/>
      <c r="AD2467" s="147"/>
      <c r="AE2467" s="147"/>
      <c r="AF2467" s="147"/>
      <c r="AG2467" s="147" t="s">
        <v>288</v>
      </c>
      <c r="AH2467" s="147">
        <v>0</v>
      </c>
      <c r="AI2467" s="147"/>
      <c r="AJ2467" s="147"/>
      <c r="AK2467" s="147"/>
      <c r="AL2467" s="147"/>
      <c r="AM2467" s="147"/>
      <c r="AN2467" s="147"/>
      <c r="AO2467" s="147"/>
      <c r="AP2467" s="147"/>
      <c r="AQ2467" s="147"/>
      <c r="AR2467" s="147"/>
      <c r="AS2467" s="147"/>
      <c r="AT2467" s="147"/>
      <c r="AU2467" s="147"/>
      <c r="AV2467" s="147"/>
      <c r="AW2467" s="147"/>
      <c r="AX2467" s="147"/>
      <c r="AY2467" s="147"/>
      <c r="AZ2467" s="147"/>
      <c r="BA2467" s="147"/>
      <c r="BB2467" s="147"/>
      <c r="BC2467" s="147"/>
      <c r="BD2467" s="147"/>
      <c r="BE2467" s="147"/>
      <c r="BF2467" s="147"/>
      <c r="BG2467" s="147"/>
      <c r="BH2467" s="147"/>
    </row>
    <row r="2468" spans="1:60" outlineLevel="3" x14ac:dyDescent="0.2">
      <c r="A2468" s="154"/>
      <c r="B2468" s="155"/>
      <c r="C2468" s="189" t="s">
        <v>2973</v>
      </c>
      <c r="D2468" s="160"/>
      <c r="E2468" s="161">
        <v>0.64800000000000002</v>
      </c>
      <c r="F2468" s="158"/>
      <c r="G2468" s="158"/>
      <c r="H2468" s="158"/>
      <c r="I2468" s="158"/>
      <c r="J2468" s="158"/>
      <c r="K2468" s="158"/>
      <c r="L2468" s="158"/>
      <c r="M2468" s="158"/>
      <c r="N2468" s="157"/>
      <c r="O2468" s="157"/>
      <c r="P2468" s="157"/>
      <c r="Q2468" s="157"/>
      <c r="R2468" s="158"/>
      <c r="S2468" s="158"/>
      <c r="T2468" s="158"/>
      <c r="U2468" s="158"/>
      <c r="V2468" s="158"/>
      <c r="W2468" s="158"/>
      <c r="X2468" s="158"/>
      <c r="Y2468" s="158"/>
      <c r="Z2468" s="147"/>
      <c r="AA2468" s="147"/>
      <c r="AB2468" s="147"/>
      <c r="AC2468" s="147"/>
      <c r="AD2468" s="147"/>
      <c r="AE2468" s="147"/>
      <c r="AF2468" s="147"/>
      <c r="AG2468" s="147" t="s">
        <v>288</v>
      </c>
      <c r="AH2468" s="147">
        <v>0</v>
      </c>
      <c r="AI2468" s="147"/>
      <c r="AJ2468" s="147"/>
      <c r="AK2468" s="147"/>
      <c r="AL2468" s="147"/>
      <c r="AM2468" s="147"/>
      <c r="AN2468" s="147"/>
      <c r="AO2468" s="147"/>
      <c r="AP2468" s="147"/>
      <c r="AQ2468" s="147"/>
      <c r="AR2468" s="147"/>
      <c r="AS2468" s="147"/>
      <c r="AT2468" s="147"/>
      <c r="AU2468" s="147"/>
      <c r="AV2468" s="147"/>
      <c r="AW2468" s="147"/>
      <c r="AX2468" s="147"/>
      <c r="AY2468" s="147"/>
      <c r="AZ2468" s="147"/>
      <c r="BA2468" s="147"/>
      <c r="BB2468" s="147"/>
      <c r="BC2468" s="147"/>
      <c r="BD2468" s="147"/>
      <c r="BE2468" s="147"/>
      <c r="BF2468" s="147"/>
      <c r="BG2468" s="147"/>
      <c r="BH2468" s="147"/>
    </row>
    <row r="2469" spans="1:60" outlineLevel="3" x14ac:dyDescent="0.2">
      <c r="A2469" s="154"/>
      <c r="B2469" s="155"/>
      <c r="C2469" s="189" t="s">
        <v>2974</v>
      </c>
      <c r="D2469" s="160"/>
      <c r="E2469" s="161">
        <v>0.95</v>
      </c>
      <c r="F2469" s="158"/>
      <c r="G2469" s="158"/>
      <c r="H2469" s="158"/>
      <c r="I2469" s="158"/>
      <c r="J2469" s="158"/>
      <c r="K2469" s="158"/>
      <c r="L2469" s="158"/>
      <c r="M2469" s="158"/>
      <c r="N2469" s="157"/>
      <c r="O2469" s="157"/>
      <c r="P2469" s="157"/>
      <c r="Q2469" s="157"/>
      <c r="R2469" s="158"/>
      <c r="S2469" s="158"/>
      <c r="T2469" s="158"/>
      <c r="U2469" s="158"/>
      <c r="V2469" s="158"/>
      <c r="W2469" s="158"/>
      <c r="X2469" s="158"/>
      <c r="Y2469" s="158"/>
      <c r="Z2469" s="147"/>
      <c r="AA2469" s="147"/>
      <c r="AB2469" s="147"/>
      <c r="AC2469" s="147"/>
      <c r="AD2469" s="147"/>
      <c r="AE2469" s="147"/>
      <c r="AF2469" s="147"/>
      <c r="AG2469" s="147" t="s">
        <v>288</v>
      </c>
      <c r="AH2469" s="147">
        <v>0</v>
      </c>
      <c r="AI2469" s="147"/>
      <c r="AJ2469" s="147"/>
      <c r="AK2469" s="147"/>
      <c r="AL2469" s="147"/>
      <c r="AM2469" s="147"/>
      <c r="AN2469" s="147"/>
      <c r="AO2469" s="147"/>
      <c r="AP2469" s="147"/>
      <c r="AQ2469" s="147"/>
      <c r="AR2469" s="147"/>
      <c r="AS2469" s="147"/>
      <c r="AT2469" s="147"/>
      <c r="AU2469" s="147"/>
      <c r="AV2469" s="147"/>
      <c r="AW2469" s="147"/>
      <c r="AX2469" s="147"/>
      <c r="AY2469" s="147"/>
      <c r="AZ2469" s="147"/>
      <c r="BA2469" s="147"/>
      <c r="BB2469" s="147"/>
      <c r="BC2469" s="147"/>
      <c r="BD2469" s="147"/>
      <c r="BE2469" s="147"/>
      <c r="BF2469" s="147"/>
      <c r="BG2469" s="147"/>
      <c r="BH2469" s="147"/>
    </row>
    <row r="2470" spans="1:60" outlineLevel="3" x14ac:dyDescent="0.2">
      <c r="A2470" s="154"/>
      <c r="B2470" s="155"/>
      <c r="C2470" s="189" t="s">
        <v>2975</v>
      </c>
      <c r="D2470" s="160"/>
      <c r="E2470" s="161">
        <v>1.8</v>
      </c>
      <c r="F2470" s="158"/>
      <c r="G2470" s="158"/>
      <c r="H2470" s="158"/>
      <c r="I2470" s="158"/>
      <c r="J2470" s="158"/>
      <c r="K2470" s="158"/>
      <c r="L2470" s="158"/>
      <c r="M2470" s="158"/>
      <c r="N2470" s="157"/>
      <c r="O2470" s="157"/>
      <c r="P2470" s="157"/>
      <c r="Q2470" s="157"/>
      <c r="R2470" s="158"/>
      <c r="S2470" s="158"/>
      <c r="T2470" s="158"/>
      <c r="U2470" s="158"/>
      <c r="V2470" s="158"/>
      <c r="W2470" s="158"/>
      <c r="X2470" s="158"/>
      <c r="Y2470" s="158"/>
      <c r="Z2470" s="147"/>
      <c r="AA2470" s="147"/>
      <c r="AB2470" s="147"/>
      <c r="AC2470" s="147"/>
      <c r="AD2470" s="147"/>
      <c r="AE2470" s="147"/>
      <c r="AF2470" s="147"/>
      <c r="AG2470" s="147" t="s">
        <v>288</v>
      </c>
      <c r="AH2470" s="147">
        <v>0</v>
      </c>
      <c r="AI2470" s="147"/>
      <c r="AJ2470" s="147"/>
      <c r="AK2470" s="147"/>
      <c r="AL2470" s="147"/>
      <c r="AM2470" s="147"/>
      <c r="AN2470" s="147"/>
      <c r="AO2470" s="147"/>
      <c r="AP2470" s="147"/>
      <c r="AQ2470" s="147"/>
      <c r="AR2470" s="147"/>
      <c r="AS2470" s="147"/>
      <c r="AT2470" s="147"/>
      <c r="AU2470" s="147"/>
      <c r="AV2470" s="147"/>
      <c r="AW2470" s="147"/>
      <c r="AX2470" s="147"/>
      <c r="AY2470" s="147"/>
      <c r="AZ2470" s="147"/>
      <c r="BA2470" s="147"/>
      <c r="BB2470" s="147"/>
      <c r="BC2470" s="147"/>
      <c r="BD2470" s="147"/>
      <c r="BE2470" s="147"/>
      <c r="BF2470" s="147"/>
      <c r="BG2470" s="147"/>
      <c r="BH2470" s="147"/>
    </row>
    <row r="2471" spans="1:60" ht="22.5" outlineLevel="1" x14ac:dyDescent="0.2">
      <c r="A2471" s="172">
        <v>367</v>
      </c>
      <c r="B2471" s="173" t="s">
        <v>2976</v>
      </c>
      <c r="C2471" s="188" t="s">
        <v>2977</v>
      </c>
      <c r="D2471" s="174" t="s">
        <v>279</v>
      </c>
      <c r="E2471" s="175">
        <v>3</v>
      </c>
      <c r="F2471" s="176"/>
      <c r="G2471" s="177">
        <f>ROUND(E2471*F2471,2)</f>
        <v>0</v>
      </c>
      <c r="H2471" s="176"/>
      <c r="I2471" s="177">
        <f>ROUND(E2471*H2471,2)</f>
        <v>0</v>
      </c>
      <c r="J2471" s="176"/>
      <c r="K2471" s="177">
        <f>ROUND(E2471*J2471,2)</f>
        <v>0</v>
      </c>
      <c r="L2471" s="177">
        <v>21</v>
      </c>
      <c r="M2471" s="177">
        <f>G2471*(1+L2471/100)</f>
        <v>0</v>
      </c>
      <c r="N2471" s="175">
        <v>0.02</v>
      </c>
      <c r="O2471" s="175">
        <f>ROUND(E2471*N2471,2)</f>
        <v>0.06</v>
      </c>
      <c r="P2471" s="175">
        <v>0</v>
      </c>
      <c r="Q2471" s="175">
        <f>ROUND(E2471*P2471,2)</f>
        <v>0</v>
      </c>
      <c r="R2471" s="177" t="s">
        <v>906</v>
      </c>
      <c r="S2471" s="177" t="s">
        <v>281</v>
      </c>
      <c r="T2471" s="178" t="s">
        <v>281</v>
      </c>
      <c r="U2471" s="158">
        <v>0.05</v>
      </c>
      <c r="V2471" s="158">
        <f>ROUND(E2471*U2471,2)</f>
        <v>0.15</v>
      </c>
      <c r="W2471" s="158"/>
      <c r="X2471" s="158" t="s">
        <v>282</v>
      </c>
      <c r="Y2471" s="158" t="s">
        <v>283</v>
      </c>
      <c r="Z2471" s="147"/>
      <c r="AA2471" s="147"/>
      <c r="AB2471" s="147"/>
      <c r="AC2471" s="147"/>
      <c r="AD2471" s="147"/>
      <c r="AE2471" s="147"/>
      <c r="AF2471" s="147"/>
      <c r="AG2471" s="147" t="s">
        <v>284</v>
      </c>
      <c r="AH2471" s="147"/>
      <c r="AI2471" s="147"/>
      <c r="AJ2471" s="147"/>
      <c r="AK2471" s="147"/>
      <c r="AL2471" s="147"/>
      <c r="AM2471" s="147"/>
      <c r="AN2471" s="147"/>
      <c r="AO2471" s="147"/>
      <c r="AP2471" s="147"/>
      <c r="AQ2471" s="147"/>
      <c r="AR2471" s="147"/>
      <c r="AS2471" s="147"/>
      <c r="AT2471" s="147"/>
      <c r="AU2471" s="147"/>
      <c r="AV2471" s="147"/>
      <c r="AW2471" s="147"/>
      <c r="AX2471" s="147"/>
      <c r="AY2471" s="147"/>
      <c r="AZ2471" s="147"/>
      <c r="BA2471" s="147"/>
      <c r="BB2471" s="147"/>
      <c r="BC2471" s="147"/>
      <c r="BD2471" s="147"/>
      <c r="BE2471" s="147"/>
      <c r="BF2471" s="147"/>
      <c r="BG2471" s="147"/>
      <c r="BH2471" s="147"/>
    </row>
    <row r="2472" spans="1:60" outlineLevel="2" x14ac:dyDescent="0.2">
      <c r="A2472" s="154"/>
      <c r="B2472" s="155"/>
      <c r="C2472" s="261" t="s">
        <v>1816</v>
      </c>
      <c r="D2472" s="262"/>
      <c r="E2472" s="262"/>
      <c r="F2472" s="262"/>
      <c r="G2472" s="262"/>
      <c r="H2472" s="158"/>
      <c r="I2472" s="158"/>
      <c r="J2472" s="158"/>
      <c r="K2472" s="158"/>
      <c r="L2472" s="158"/>
      <c r="M2472" s="158"/>
      <c r="N2472" s="157"/>
      <c r="O2472" s="157"/>
      <c r="P2472" s="157"/>
      <c r="Q2472" s="157"/>
      <c r="R2472" s="158"/>
      <c r="S2472" s="158"/>
      <c r="T2472" s="158"/>
      <c r="U2472" s="158"/>
      <c r="V2472" s="158"/>
      <c r="W2472" s="158"/>
      <c r="X2472" s="158"/>
      <c r="Y2472" s="158"/>
      <c r="Z2472" s="147"/>
      <c r="AA2472" s="147"/>
      <c r="AB2472" s="147"/>
      <c r="AC2472" s="147"/>
      <c r="AD2472" s="147"/>
      <c r="AE2472" s="147"/>
      <c r="AF2472" s="147"/>
      <c r="AG2472" s="147" t="s">
        <v>618</v>
      </c>
      <c r="AH2472" s="147"/>
      <c r="AI2472" s="147"/>
      <c r="AJ2472" s="147"/>
      <c r="AK2472" s="147"/>
      <c r="AL2472" s="147"/>
      <c r="AM2472" s="147"/>
      <c r="AN2472" s="147"/>
      <c r="AO2472" s="147"/>
      <c r="AP2472" s="147"/>
      <c r="AQ2472" s="147"/>
      <c r="AR2472" s="147"/>
      <c r="AS2472" s="147"/>
      <c r="AT2472" s="147"/>
      <c r="AU2472" s="147"/>
      <c r="AV2472" s="147"/>
      <c r="AW2472" s="147"/>
      <c r="AX2472" s="147"/>
      <c r="AY2472" s="147"/>
      <c r="AZ2472" s="147"/>
      <c r="BA2472" s="147"/>
      <c r="BB2472" s="147"/>
      <c r="BC2472" s="147"/>
      <c r="BD2472" s="147"/>
      <c r="BE2472" s="147"/>
      <c r="BF2472" s="147"/>
      <c r="BG2472" s="147"/>
      <c r="BH2472" s="147"/>
    </row>
    <row r="2473" spans="1:60" outlineLevel="2" x14ac:dyDescent="0.2">
      <c r="A2473" s="154"/>
      <c r="B2473" s="155"/>
      <c r="C2473" s="189" t="s">
        <v>2978</v>
      </c>
      <c r="D2473" s="160"/>
      <c r="E2473" s="161"/>
      <c r="F2473" s="158"/>
      <c r="G2473" s="158"/>
      <c r="H2473" s="158"/>
      <c r="I2473" s="158"/>
      <c r="J2473" s="158"/>
      <c r="K2473" s="158"/>
      <c r="L2473" s="158"/>
      <c r="M2473" s="158"/>
      <c r="N2473" s="157"/>
      <c r="O2473" s="157"/>
      <c r="P2473" s="157"/>
      <c r="Q2473" s="157"/>
      <c r="R2473" s="158"/>
      <c r="S2473" s="158"/>
      <c r="T2473" s="158"/>
      <c r="U2473" s="158"/>
      <c r="V2473" s="158"/>
      <c r="W2473" s="158"/>
      <c r="X2473" s="158"/>
      <c r="Y2473" s="158"/>
      <c r="Z2473" s="147"/>
      <c r="AA2473" s="147"/>
      <c r="AB2473" s="147"/>
      <c r="AC2473" s="147"/>
      <c r="AD2473" s="147"/>
      <c r="AE2473" s="147"/>
      <c r="AF2473" s="147"/>
      <c r="AG2473" s="147" t="s">
        <v>288</v>
      </c>
      <c r="AH2473" s="147">
        <v>0</v>
      </c>
      <c r="AI2473" s="147"/>
      <c r="AJ2473" s="147"/>
      <c r="AK2473" s="147"/>
      <c r="AL2473" s="147"/>
      <c r="AM2473" s="147"/>
      <c r="AN2473" s="147"/>
      <c r="AO2473" s="147"/>
      <c r="AP2473" s="147"/>
      <c r="AQ2473" s="147"/>
      <c r="AR2473" s="147"/>
      <c r="AS2473" s="147"/>
      <c r="AT2473" s="147"/>
      <c r="AU2473" s="147"/>
      <c r="AV2473" s="147"/>
      <c r="AW2473" s="147"/>
      <c r="AX2473" s="147"/>
      <c r="AY2473" s="147"/>
      <c r="AZ2473" s="147"/>
      <c r="BA2473" s="147"/>
      <c r="BB2473" s="147"/>
      <c r="BC2473" s="147"/>
      <c r="BD2473" s="147"/>
      <c r="BE2473" s="147"/>
      <c r="BF2473" s="147"/>
      <c r="BG2473" s="147"/>
      <c r="BH2473" s="147"/>
    </row>
    <row r="2474" spans="1:60" outlineLevel="3" x14ac:dyDescent="0.2">
      <c r="A2474" s="154"/>
      <c r="B2474" s="155"/>
      <c r="C2474" s="189" t="s">
        <v>2979</v>
      </c>
      <c r="D2474" s="160"/>
      <c r="E2474" s="161">
        <v>3</v>
      </c>
      <c r="F2474" s="158"/>
      <c r="G2474" s="158"/>
      <c r="H2474" s="158"/>
      <c r="I2474" s="158"/>
      <c r="J2474" s="158"/>
      <c r="K2474" s="158"/>
      <c r="L2474" s="158"/>
      <c r="M2474" s="158"/>
      <c r="N2474" s="157"/>
      <c r="O2474" s="157"/>
      <c r="P2474" s="157"/>
      <c r="Q2474" s="157"/>
      <c r="R2474" s="158"/>
      <c r="S2474" s="158"/>
      <c r="T2474" s="158"/>
      <c r="U2474" s="158"/>
      <c r="V2474" s="158"/>
      <c r="W2474" s="158"/>
      <c r="X2474" s="158"/>
      <c r="Y2474" s="158"/>
      <c r="Z2474" s="147"/>
      <c r="AA2474" s="147"/>
      <c r="AB2474" s="147"/>
      <c r="AC2474" s="147"/>
      <c r="AD2474" s="147"/>
      <c r="AE2474" s="147"/>
      <c r="AF2474" s="147"/>
      <c r="AG2474" s="147" t="s">
        <v>288</v>
      </c>
      <c r="AH2474" s="147">
        <v>0</v>
      </c>
      <c r="AI2474" s="147"/>
      <c r="AJ2474" s="147"/>
      <c r="AK2474" s="147"/>
      <c r="AL2474" s="147"/>
      <c r="AM2474" s="147"/>
      <c r="AN2474" s="147"/>
      <c r="AO2474" s="147"/>
      <c r="AP2474" s="147"/>
      <c r="AQ2474" s="147"/>
      <c r="AR2474" s="147"/>
      <c r="AS2474" s="147"/>
      <c r="AT2474" s="147"/>
      <c r="AU2474" s="147"/>
      <c r="AV2474" s="147"/>
      <c r="AW2474" s="147"/>
      <c r="AX2474" s="147"/>
      <c r="AY2474" s="147"/>
      <c r="AZ2474" s="147"/>
      <c r="BA2474" s="147"/>
      <c r="BB2474" s="147"/>
      <c r="BC2474" s="147"/>
      <c r="BD2474" s="147"/>
      <c r="BE2474" s="147"/>
      <c r="BF2474" s="147"/>
      <c r="BG2474" s="147"/>
      <c r="BH2474" s="147"/>
    </row>
    <row r="2475" spans="1:60" outlineLevel="1" x14ac:dyDescent="0.2">
      <c r="A2475" s="172">
        <v>368</v>
      </c>
      <c r="B2475" s="173" t="s">
        <v>2980</v>
      </c>
      <c r="C2475" s="188" t="s">
        <v>2981</v>
      </c>
      <c r="D2475" s="174" t="s">
        <v>279</v>
      </c>
      <c r="E2475" s="175">
        <v>53</v>
      </c>
      <c r="F2475" s="176"/>
      <c r="G2475" s="177">
        <f>ROUND(E2475*F2475,2)</f>
        <v>0</v>
      </c>
      <c r="H2475" s="176"/>
      <c r="I2475" s="177">
        <f>ROUND(E2475*H2475,2)</f>
        <v>0</v>
      </c>
      <c r="J2475" s="176"/>
      <c r="K2475" s="177">
        <f>ROUND(E2475*J2475,2)</f>
        <v>0</v>
      </c>
      <c r="L2475" s="177">
        <v>21</v>
      </c>
      <c r="M2475" s="177">
        <f>G2475*(1+L2475/100)</f>
        <v>0</v>
      </c>
      <c r="N2475" s="175">
        <v>2.1999999999999999E-2</v>
      </c>
      <c r="O2475" s="175">
        <f>ROUND(E2475*N2475,2)</f>
        <v>1.17</v>
      </c>
      <c r="P2475" s="175">
        <v>0</v>
      </c>
      <c r="Q2475" s="175">
        <f>ROUND(E2475*P2475,2)</f>
        <v>0</v>
      </c>
      <c r="R2475" s="177" t="s">
        <v>906</v>
      </c>
      <c r="S2475" s="177" t="s">
        <v>281</v>
      </c>
      <c r="T2475" s="178" t="s">
        <v>281</v>
      </c>
      <c r="U2475" s="158">
        <v>0.05</v>
      </c>
      <c r="V2475" s="158">
        <f>ROUND(E2475*U2475,2)</f>
        <v>2.65</v>
      </c>
      <c r="W2475" s="158"/>
      <c r="X2475" s="158" t="s">
        <v>282</v>
      </c>
      <c r="Y2475" s="158" t="s">
        <v>283</v>
      </c>
      <c r="Z2475" s="147"/>
      <c r="AA2475" s="147"/>
      <c r="AB2475" s="147"/>
      <c r="AC2475" s="147"/>
      <c r="AD2475" s="147"/>
      <c r="AE2475" s="147"/>
      <c r="AF2475" s="147"/>
      <c r="AG2475" s="147" t="s">
        <v>284</v>
      </c>
      <c r="AH2475" s="147"/>
      <c r="AI2475" s="147"/>
      <c r="AJ2475" s="147"/>
      <c r="AK2475" s="147"/>
      <c r="AL2475" s="147"/>
      <c r="AM2475" s="147"/>
      <c r="AN2475" s="147"/>
      <c r="AO2475" s="147"/>
      <c r="AP2475" s="147"/>
      <c r="AQ2475" s="147"/>
      <c r="AR2475" s="147"/>
      <c r="AS2475" s="147"/>
      <c r="AT2475" s="147"/>
      <c r="AU2475" s="147"/>
      <c r="AV2475" s="147"/>
      <c r="AW2475" s="147"/>
      <c r="AX2475" s="147"/>
      <c r="AY2475" s="147"/>
      <c r="AZ2475" s="147"/>
      <c r="BA2475" s="147"/>
      <c r="BB2475" s="147"/>
      <c r="BC2475" s="147"/>
      <c r="BD2475" s="147"/>
      <c r="BE2475" s="147"/>
      <c r="BF2475" s="147"/>
      <c r="BG2475" s="147"/>
      <c r="BH2475" s="147"/>
    </row>
    <row r="2476" spans="1:60" outlineLevel="2" x14ac:dyDescent="0.2">
      <c r="A2476" s="154"/>
      <c r="B2476" s="155"/>
      <c r="C2476" s="189" t="s">
        <v>2982</v>
      </c>
      <c r="D2476" s="160"/>
      <c r="E2476" s="161"/>
      <c r="F2476" s="158"/>
      <c r="G2476" s="158"/>
      <c r="H2476" s="158"/>
      <c r="I2476" s="158"/>
      <c r="J2476" s="158"/>
      <c r="K2476" s="158"/>
      <c r="L2476" s="158"/>
      <c r="M2476" s="158"/>
      <c r="N2476" s="157"/>
      <c r="O2476" s="157"/>
      <c r="P2476" s="157"/>
      <c r="Q2476" s="157"/>
      <c r="R2476" s="158"/>
      <c r="S2476" s="158"/>
      <c r="T2476" s="158"/>
      <c r="U2476" s="158"/>
      <c r="V2476" s="158"/>
      <c r="W2476" s="158"/>
      <c r="X2476" s="158"/>
      <c r="Y2476" s="158"/>
      <c r="Z2476" s="147"/>
      <c r="AA2476" s="147"/>
      <c r="AB2476" s="147"/>
      <c r="AC2476" s="147"/>
      <c r="AD2476" s="147"/>
      <c r="AE2476" s="147"/>
      <c r="AF2476" s="147"/>
      <c r="AG2476" s="147" t="s">
        <v>288</v>
      </c>
      <c r="AH2476" s="147">
        <v>0</v>
      </c>
      <c r="AI2476" s="147"/>
      <c r="AJ2476" s="147"/>
      <c r="AK2476" s="147"/>
      <c r="AL2476" s="147"/>
      <c r="AM2476" s="147"/>
      <c r="AN2476" s="147"/>
      <c r="AO2476" s="147"/>
      <c r="AP2476" s="147"/>
      <c r="AQ2476" s="147"/>
      <c r="AR2476" s="147"/>
      <c r="AS2476" s="147"/>
      <c r="AT2476" s="147"/>
      <c r="AU2476" s="147"/>
      <c r="AV2476" s="147"/>
      <c r="AW2476" s="147"/>
      <c r="AX2476" s="147"/>
      <c r="AY2476" s="147"/>
      <c r="AZ2476" s="147"/>
      <c r="BA2476" s="147"/>
      <c r="BB2476" s="147"/>
      <c r="BC2476" s="147"/>
      <c r="BD2476" s="147"/>
      <c r="BE2476" s="147"/>
      <c r="BF2476" s="147"/>
      <c r="BG2476" s="147"/>
      <c r="BH2476" s="147"/>
    </row>
    <row r="2477" spans="1:60" outlineLevel="3" x14ac:dyDescent="0.2">
      <c r="A2477" s="154"/>
      <c r="B2477" s="155"/>
      <c r="C2477" s="189" t="s">
        <v>2983</v>
      </c>
      <c r="D2477" s="160"/>
      <c r="E2477" s="161"/>
      <c r="F2477" s="158"/>
      <c r="G2477" s="158"/>
      <c r="H2477" s="158"/>
      <c r="I2477" s="158"/>
      <c r="J2477" s="158"/>
      <c r="K2477" s="158"/>
      <c r="L2477" s="158"/>
      <c r="M2477" s="158"/>
      <c r="N2477" s="157"/>
      <c r="O2477" s="157"/>
      <c r="P2477" s="157"/>
      <c r="Q2477" s="157"/>
      <c r="R2477" s="158"/>
      <c r="S2477" s="158"/>
      <c r="T2477" s="158"/>
      <c r="U2477" s="158"/>
      <c r="V2477" s="158"/>
      <c r="W2477" s="158"/>
      <c r="X2477" s="158"/>
      <c r="Y2477" s="158"/>
      <c r="Z2477" s="147"/>
      <c r="AA2477" s="147"/>
      <c r="AB2477" s="147"/>
      <c r="AC2477" s="147"/>
      <c r="AD2477" s="147"/>
      <c r="AE2477" s="147"/>
      <c r="AF2477" s="147"/>
      <c r="AG2477" s="147" t="s">
        <v>288</v>
      </c>
      <c r="AH2477" s="147">
        <v>0</v>
      </c>
      <c r="AI2477" s="147"/>
      <c r="AJ2477" s="147"/>
      <c r="AK2477" s="147"/>
      <c r="AL2477" s="147"/>
      <c r="AM2477" s="147"/>
      <c r="AN2477" s="147"/>
      <c r="AO2477" s="147"/>
      <c r="AP2477" s="147"/>
      <c r="AQ2477" s="147"/>
      <c r="AR2477" s="147"/>
      <c r="AS2477" s="147"/>
      <c r="AT2477" s="147"/>
      <c r="AU2477" s="147"/>
      <c r="AV2477" s="147"/>
      <c r="AW2477" s="147"/>
      <c r="AX2477" s="147"/>
      <c r="AY2477" s="147"/>
      <c r="AZ2477" s="147"/>
      <c r="BA2477" s="147"/>
      <c r="BB2477" s="147"/>
      <c r="BC2477" s="147"/>
      <c r="BD2477" s="147"/>
      <c r="BE2477" s="147"/>
      <c r="BF2477" s="147"/>
      <c r="BG2477" s="147"/>
      <c r="BH2477" s="147"/>
    </row>
    <row r="2478" spans="1:60" outlineLevel="3" x14ac:dyDescent="0.2">
      <c r="A2478" s="154"/>
      <c r="B2478" s="155"/>
      <c r="C2478" s="189" t="s">
        <v>2984</v>
      </c>
      <c r="D2478" s="160"/>
      <c r="E2478" s="161">
        <v>53</v>
      </c>
      <c r="F2478" s="158"/>
      <c r="G2478" s="158"/>
      <c r="H2478" s="158"/>
      <c r="I2478" s="158"/>
      <c r="J2478" s="158"/>
      <c r="K2478" s="158"/>
      <c r="L2478" s="158"/>
      <c r="M2478" s="158"/>
      <c r="N2478" s="157"/>
      <c r="O2478" s="157"/>
      <c r="P2478" s="157"/>
      <c r="Q2478" s="157"/>
      <c r="R2478" s="158"/>
      <c r="S2478" s="158"/>
      <c r="T2478" s="158"/>
      <c r="U2478" s="158"/>
      <c r="V2478" s="158"/>
      <c r="W2478" s="158"/>
      <c r="X2478" s="158"/>
      <c r="Y2478" s="158"/>
      <c r="Z2478" s="147"/>
      <c r="AA2478" s="147"/>
      <c r="AB2478" s="147"/>
      <c r="AC2478" s="147"/>
      <c r="AD2478" s="147"/>
      <c r="AE2478" s="147"/>
      <c r="AF2478" s="147"/>
      <c r="AG2478" s="147" t="s">
        <v>288</v>
      </c>
      <c r="AH2478" s="147">
        <v>0</v>
      </c>
      <c r="AI2478" s="147"/>
      <c r="AJ2478" s="147"/>
      <c r="AK2478" s="147"/>
      <c r="AL2478" s="147"/>
      <c r="AM2478" s="147"/>
      <c r="AN2478" s="147"/>
      <c r="AO2478" s="147"/>
      <c r="AP2478" s="147"/>
      <c r="AQ2478" s="147"/>
      <c r="AR2478" s="147"/>
      <c r="AS2478" s="147"/>
      <c r="AT2478" s="147"/>
      <c r="AU2478" s="147"/>
      <c r="AV2478" s="147"/>
      <c r="AW2478" s="147"/>
      <c r="AX2478" s="147"/>
      <c r="AY2478" s="147"/>
      <c r="AZ2478" s="147"/>
      <c r="BA2478" s="147"/>
      <c r="BB2478" s="147"/>
      <c r="BC2478" s="147"/>
      <c r="BD2478" s="147"/>
      <c r="BE2478" s="147"/>
      <c r="BF2478" s="147"/>
      <c r="BG2478" s="147"/>
      <c r="BH2478" s="147"/>
    </row>
    <row r="2479" spans="1:60" outlineLevel="1" x14ac:dyDescent="0.2">
      <c r="A2479" s="172">
        <v>369</v>
      </c>
      <c r="B2479" s="173" t="s">
        <v>2985</v>
      </c>
      <c r="C2479" s="188" t="s">
        <v>2986</v>
      </c>
      <c r="D2479" s="174" t="s">
        <v>2987</v>
      </c>
      <c r="E2479" s="175">
        <v>8</v>
      </c>
      <c r="F2479" s="176"/>
      <c r="G2479" s="177">
        <f>ROUND(E2479*F2479,2)</f>
        <v>0</v>
      </c>
      <c r="H2479" s="176"/>
      <c r="I2479" s="177">
        <f>ROUND(E2479*H2479,2)</f>
        <v>0</v>
      </c>
      <c r="J2479" s="176"/>
      <c r="K2479" s="177">
        <f>ROUND(E2479*J2479,2)</f>
        <v>0</v>
      </c>
      <c r="L2479" s="177">
        <v>21</v>
      </c>
      <c r="M2479" s="177">
        <f>G2479*(1+L2479/100)</f>
        <v>0</v>
      </c>
      <c r="N2479" s="175">
        <v>6.8999999999999997E-4</v>
      </c>
      <c r="O2479" s="175">
        <f>ROUND(E2479*N2479,2)</f>
        <v>0.01</v>
      </c>
      <c r="P2479" s="175">
        <v>0</v>
      </c>
      <c r="Q2479" s="175">
        <f>ROUND(E2479*P2479,2)</f>
        <v>0</v>
      </c>
      <c r="R2479" s="177" t="s">
        <v>906</v>
      </c>
      <c r="S2479" s="177" t="s">
        <v>281</v>
      </c>
      <c r="T2479" s="178" t="s">
        <v>281</v>
      </c>
      <c r="U2479" s="158">
        <v>0.2</v>
      </c>
      <c r="V2479" s="158">
        <f>ROUND(E2479*U2479,2)</f>
        <v>1.6</v>
      </c>
      <c r="W2479" s="158"/>
      <c r="X2479" s="158" t="s">
        <v>282</v>
      </c>
      <c r="Y2479" s="158" t="s">
        <v>283</v>
      </c>
      <c r="Z2479" s="147"/>
      <c r="AA2479" s="147"/>
      <c r="AB2479" s="147"/>
      <c r="AC2479" s="147"/>
      <c r="AD2479" s="147"/>
      <c r="AE2479" s="147"/>
      <c r="AF2479" s="147"/>
      <c r="AG2479" s="147" t="s">
        <v>284</v>
      </c>
      <c r="AH2479" s="147"/>
      <c r="AI2479" s="147"/>
      <c r="AJ2479" s="147"/>
      <c r="AK2479" s="147"/>
      <c r="AL2479" s="147"/>
      <c r="AM2479" s="147"/>
      <c r="AN2479" s="147"/>
      <c r="AO2479" s="147"/>
      <c r="AP2479" s="147"/>
      <c r="AQ2479" s="147"/>
      <c r="AR2479" s="147"/>
      <c r="AS2479" s="147"/>
      <c r="AT2479" s="147"/>
      <c r="AU2479" s="147"/>
      <c r="AV2479" s="147"/>
      <c r="AW2479" s="147"/>
      <c r="AX2479" s="147"/>
      <c r="AY2479" s="147"/>
      <c r="AZ2479" s="147"/>
      <c r="BA2479" s="147"/>
      <c r="BB2479" s="147"/>
      <c r="BC2479" s="147"/>
      <c r="BD2479" s="147"/>
      <c r="BE2479" s="147"/>
      <c r="BF2479" s="147"/>
      <c r="BG2479" s="147"/>
      <c r="BH2479" s="147"/>
    </row>
    <row r="2480" spans="1:60" outlineLevel="2" x14ac:dyDescent="0.2">
      <c r="A2480" s="154"/>
      <c r="B2480" s="155"/>
      <c r="C2480" s="261" t="s">
        <v>1816</v>
      </c>
      <c r="D2480" s="262"/>
      <c r="E2480" s="262"/>
      <c r="F2480" s="262"/>
      <c r="G2480" s="262"/>
      <c r="H2480" s="158"/>
      <c r="I2480" s="158"/>
      <c r="J2480" s="158"/>
      <c r="K2480" s="158"/>
      <c r="L2480" s="158"/>
      <c r="M2480" s="158"/>
      <c r="N2480" s="157"/>
      <c r="O2480" s="157"/>
      <c r="P2480" s="157"/>
      <c r="Q2480" s="157"/>
      <c r="R2480" s="158"/>
      <c r="S2480" s="158"/>
      <c r="T2480" s="158"/>
      <c r="U2480" s="158"/>
      <c r="V2480" s="158"/>
      <c r="W2480" s="158"/>
      <c r="X2480" s="158"/>
      <c r="Y2480" s="158"/>
      <c r="Z2480" s="147"/>
      <c r="AA2480" s="147"/>
      <c r="AB2480" s="147"/>
      <c r="AC2480" s="147"/>
      <c r="AD2480" s="147"/>
      <c r="AE2480" s="147"/>
      <c r="AF2480" s="147"/>
      <c r="AG2480" s="147" t="s">
        <v>618</v>
      </c>
      <c r="AH2480" s="147"/>
      <c r="AI2480" s="147"/>
      <c r="AJ2480" s="147"/>
      <c r="AK2480" s="147"/>
      <c r="AL2480" s="147"/>
      <c r="AM2480" s="147"/>
      <c r="AN2480" s="147"/>
      <c r="AO2480" s="147"/>
      <c r="AP2480" s="147"/>
      <c r="AQ2480" s="147"/>
      <c r="AR2480" s="147"/>
      <c r="AS2480" s="147"/>
      <c r="AT2480" s="147"/>
      <c r="AU2480" s="147"/>
      <c r="AV2480" s="147"/>
      <c r="AW2480" s="147"/>
      <c r="AX2480" s="147"/>
      <c r="AY2480" s="147"/>
      <c r="AZ2480" s="147"/>
      <c r="BA2480" s="147"/>
      <c r="BB2480" s="147"/>
      <c r="BC2480" s="147"/>
      <c r="BD2480" s="147"/>
      <c r="BE2480" s="147"/>
      <c r="BF2480" s="147"/>
      <c r="BG2480" s="147"/>
      <c r="BH2480" s="147"/>
    </row>
    <row r="2481" spans="1:60" outlineLevel="2" x14ac:dyDescent="0.2">
      <c r="A2481" s="154"/>
      <c r="B2481" s="155"/>
      <c r="C2481" s="189" t="s">
        <v>2988</v>
      </c>
      <c r="D2481" s="160"/>
      <c r="E2481" s="161"/>
      <c r="F2481" s="158"/>
      <c r="G2481" s="158"/>
      <c r="H2481" s="158"/>
      <c r="I2481" s="158"/>
      <c r="J2481" s="158"/>
      <c r="K2481" s="158"/>
      <c r="L2481" s="158"/>
      <c r="M2481" s="158"/>
      <c r="N2481" s="157"/>
      <c r="O2481" s="157"/>
      <c r="P2481" s="157"/>
      <c r="Q2481" s="157"/>
      <c r="R2481" s="158"/>
      <c r="S2481" s="158"/>
      <c r="T2481" s="158"/>
      <c r="U2481" s="158"/>
      <c r="V2481" s="158"/>
      <c r="W2481" s="158"/>
      <c r="X2481" s="158"/>
      <c r="Y2481" s="158"/>
      <c r="Z2481" s="147"/>
      <c r="AA2481" s="147"/>
      <c r="AB2481" s="147"/>
      <c r="AC2481" s="147"/>
      <c r="AD2481" s="147"/>
      <c r="AE2481" s="147"/>
      <c r="AF2481" s="147"/>
      <c r="AG2481" s="147" t="s">
        <v>288</v>
      </c>
      <c r="AH2481" s="147">
        <v>0</v>
      </c>
      <c r="AI2481" s="147"/>
      <c r="AJ2481" s="147"/>
      <c r="AK2481" s="147"/>
      <c r="AL2481" s="147"/>
      <c r="AM2481" s="147"/>
      <c r="AN2481" s="147"/>
      <c r="AO2481" s="147"/>
      <c r="AP2481" s="147"/>
      <c r="AQ2481" s="147"/>
      <c r="AR2481" s="147"/>
      <c r="AS2481" s="147"/>
      <c r="AT2481" s="147"/>
      <c r="AU2481" s="147"/>
      <c r="AV2481" s="147"/>
      <c r="AW2481" s="147"/>
      <c r="AX2481" s="147"/>
      <c r="AY2481" s="147"/>
      <c r="AZ2481" s="147"/>
      <c r="BA2481" s="147"/>
      <c r="BB2481" s="147"/>
      <c r="BC2481" s="147"/>
      <c r="BD2481" s="147"/>
      <c r="BE2481" s="147"/>
      <c r="BF2481" s="147"/>
      <c r="BG2481" s="147"/>
      <c r="BH2481" s="147"/>
    </row>
    <row r="2482" spans="1:60" outlineLevel="3" x14ac:dyDescent="0.2">
      <c r="A2482" s="154"/>
      <c r="B2482" s="155"/>
      <c r="C2482" s="189" t="s">
        <v>2989</v>
      </c>
      <c r="D2482" s="160"/>
      <c r="E2482" s="161">
        <v>8</v>
      </c>
      <c r="F2482" s="158"/>
      <c r="G2482" s="158"/>
      <c r="H2482" s="158"/>
      <c r="I2482" s="158"/>
      <c r="J2482" s="158"/>
      <c r="K2482" s="158"/>
      <c r="L2482" s="158"/>
      <c r="M2482" s="158"/>
      <c r="N2482" s="157"/>
      <c r="O2482" s="157"/>
      <c r="P2482" s="157"/>
      <c r="Q2482" s="157"/>
      <c r="R2482" s="158"/>
      <c r="S2482" s="158"/>
      <c r="T2482" s="158"/>
      <c r="U2482" s="158"/>
      <c r="V2482" s="158"/>
      <c r="W2482" s="158"/>
      <c r="X2482" s="158"/>
      <c r="Y2482" s="158"/>
      <c r="Z2482" s="147"/>
      <c r="AA2482" s="147"/>
      <c r="AB2482" s="147"/>
      <c r="AC2482" s="147"/>
      <c r="AD2482" s="147"/>
      <c r="AE2482" s="147"/>
      <c r="AF2482" s="147"/>
      <c r="AG2482" s="147" t="s">
        <v>288</v>
      </c>
      <c r="AH2482" s="147">
        <v>0</v>
      </c>
      <c r="AI2482" s="147"/>
      <c r="AJ2482" s="147"/>
      <c r="AK2482" s="147"/>
      <c r="AL2482" s="147"/>
      <c r="AM2482" s="147"/>
      <c r="AN2482" s="147"/>
      <c r="AO2482" s="147"/>
      <c r="AP2482" s="147"/>
      <c r="AQ2482" s="147"/>
      <c r="AR2482" s="147"/>
      <c r="AS2482" s="147"/>
      <c r="AT2482" s="147"/>
      <c r="AU2482" s="147"/>
      <c r="AV2482" s="147"/>
      <c r="AW2482" s="147"/>
      <c r="AX2482" s="147"/>
      <c r="AY2482" s="147"/>
      <c r="AZ2482" s="147"/>
      <c r="BA2482" s="147"/>
      <c r="BB2482" s="147"/>
      <c r="BC2482" s="147"/>
      <c r="BD2482" s="147"/>
      <c r="BE2482" s="147"/>
      <c r="BF2482" s="147"/>
      <c r="BG2482" s="147"/>
      <c r="BH2482" s="147"/>
    </row>
    <row r="2483" spans="1:60" outlineLevel="1" x14ac:dyDescent="0.2">
      <c r="A2483" s="172">
        <v>370</v>
      </c>
      <c r="B2483" s="173" t="s">
        <v>2990</v>
      </c>
      <c r="C2483" s="188" t="s">
        <v>2991</v>
      </c>
      <c r="D2483" s="174" t="s">
        <v>436</v>
      </c>
      <c r="E2483" s="175">
        <v>1.5650000000000001E-2</v>
      </c>
      <c r="F2483" s="176"/>
      <c r="G2483" s="177">
        <f>ROUND(E2483*F2483,2)</f>
        <v>0</v>
      </c>
      <c r="H2483" s="176"/>
      <c r="I2483" s="177">
        <f>ROUND(E2483*H2483,2)</f>
        <v>0</v>
      </c>
      <c r="J2483" s="176"/>
      <c r="K2483" s="177">
        <f>ROUND(E2483*J2483,2)</f>
        <v>0</v>
      </c>
      <c r="L2483" s="177">
        <v>21</v>
      </c>
      <c r="M2483" s="177">
        <f>G2483*(1+L2483/100)</f>
        <v>0</v>
      </c>
      <c r="N2483" s="175">
        <v>1</v>
      </c>
      <c r="O2483" s="175">
        <f>ROUND(E2483*N2483,2)</f>
        <v>0.02</v>
      </c>
      <c r="P2483" s="175">
        <v>0</v>
      </c>
      <c r="Q2483" s="175">
        <f>ROUND(E2483*P2483,2)</f>
        <v>0</v>
      </c>
      <c r="R2483" s="177" t="s">
        <v>1203</v>
      </c>
      <c r="S2483" s="177" t="s">
        <v>281</v>
      </c>
      <c r="T2483" s="178" t="s">
        <v>281</v>
      </c>
      <c r="U2483" s="158">
        <v>0</v>
      </c>
      <c r="V2483" s="158">
        <f>ROUND(E2483*U2483,2)</f>
        <v>0</v>
      </c>
      <c r="W2483" s="158"/>
      <c r="X2483" s="158" t="s">
        <v>1204</v>
      </c>
      <c r="Y2483" s="158" t="s">
        <v>283</v>
      </c>
      <c r="Z2483" s="147"/>
      <c r="AA2483" s="147"/>
      <c r="AB2483" s="147"/>
      <c r="AC2483" s="147"/>
      <c r="AD2483" s="147"/>
      <c r="AE2483" s="147"/>
      <c r="AF2483" s="147"/>
      <c r="AG2483" s="147" t="s">
        <v>1205</v>
      </c>
      <c r="AH2483" s="147"/>
      <c r="AI2483" s="147"/>
      <c r="AJ2483" s="147"/>
      <c r="AK2483" s="147"/>
      <c r="AL2483" s="147"/>
      <c r="AM2483" s="147"/>
      <c r="AN2483" s="147"/>
      <c r="AO2483" s="147"/>
      <c r="AP2483" s="147"/>
      <c r="AQ2483" s="147"/>
      <c r="AR2483" s="147"/>
      <c r="AS2483" s="147"/>
      <c r="AT2483" s="147"/>
      <c r="AU2483" s="147"/>
      <c r="AV2483" s="147"/>
      <c r="AW2483" s="147"/>
      <c r="AX2483" s="147"/>
      <c r="AY2483" s="147"/>
      <c r="AZ2483" s="147"/>
      <c r="BA2483" s="147"/>
      <c r="BB2483" s="147"/>
      <c r="BC2483" s="147"/>
      <c r="BD2483" s="147"/>
      <c r="BE2483" s="147"/>
      <c r="BF2483" s="147"/>
      <c r="BG2483" s="147"/>
      <c r="BH2483" s="147"/>
    </row>
    <row r="2484" spans="1:60" outlineLevel="2" x14ac:dyDescent="0.2">
      <c r="A2484" s="154"/>
      <c r="B2484" s="155"/>
      <c r="C2484" s="189" t="s">
        <v>2992</v>
      </c>
      <c r="D2484" s="160"/>
      <c r="E2484" s="161"/>
      <c r="F2484" s="158"/>
      <c r="G2484" s="158"/>
      <c r="H2484" s="158"/>
      <c r="I2484" s="158"/>
      <c r="J2484" s="158"/>
      <c r="K2484" s="158"/>
      <c r="L2484" s="158"/>
      <c r="M2484" s="158"/>
      <c r="N2484" s="157"/>
      <c r="O2484" s="157"/>
      <c r="P2484" s="157"/>
      <c r="Q2484" s="157"/>
      <c r="R2484" s="158"/>
      <c r="S2484" s="158"/>
      <c r="T2484" s="158"/>
      <c r="U2484" s="158"/>
      <c r="V2484" s="158"/>
      <c r="W2484" s="158"/>
      <c r="X2484" s="158"/>
      <c r="Y2484" s="158"/>
      <c r="Z2484" s="147"/>
      <c r="AA2484" s="147"/>
      <c r="AB2484" s="147"/>
      <c r="AC2484" s="147"/>
      <c r="AD2484" s="147"/>
      <c r="AE2484" s="147"/>
      <c r="AF2484" s="147"/>
      <c r="AG2484" s="147" t="s">
        <v>288</v>
      </c>
      <c r="AH2484" s="147">
        <v>0</v>
      </c>
      <c r="AI2484" s="147"/>
      <c r="AJ2484" s="147"/>
      <c r="AK2484" s="147"/>
      <c r="AL2484" s="147"/>
      <c r="AM2484" s="147"/>
      <c r="AN2484" s="147"/>
      <c r="AO2484" s="147"/>
      <c r="AP2484" s="147"/>
      <c r="AQ2484" s="147"/>
      <c r="AR2484" s="147"/>
      <c r="AS2484" s="147"/>
      <c r="AT2484" s="147"/>
      <c r="AU2484" s="147"/>
      <c r="AV2484" s="147"/>
      <c r="AW2484" s="147"/>
      <c r="AX2484" s="147"/>
      <c r="AY2484" s="147"/>
      <c r="AZ2484" s="147"/>
      <c r="BA2484" s="147"/>
      <c r="BB2484" s="147"/>
      <c r="BC2484" s="147"/>
      <c r="BD2484" s="147"/>
      <c r="BE2484" s="147"/>
      <c r="BF2484" s="147"/>
      <c r="BG2484" s="147"/>
      <c r="BH2484" s="147"/>
    </row>
    <row r="2485" spans="1:60" outlineLevel="3" x14ac:dyDescent="0.2">
      <c r="A2485" s="154"/>
      <c r="B2485" s="155"/>
      <c r="C2485" s="189" t="s">
        <v>2993</v>
      </c>
      <c r="D2485" s="160"/>
      <c r="E2485" s="161">
        <v>3.3E-3</v>
      </c>
      <c r="F2485" s="158"/>
      <c r="G2485" s="158"/>
      <c r="H2485" s="158"/>
      <c r="I2485" s="158"/>
      <c r="J2485" s="158"/>
      <c r="K2485" s="158"/>
      <c r="L2485" s="158"/>
      <c r="M2485" s="158"/>
      <c r="N2485" s="157"/>
      <c r="O2485" s="157"/>
      <c r="P2485" s="157"/>
      <c r="Q2485" s="157"/>
      <c r="R2485" s="158"/>
      <c r="S2485" s="158"/>
      <c r="T2485" s="158"/>
      <c r="U2485" s="158"/>
      <c r="V2485" s="158"/>
      <c r="W2485" s="158"/>
      <c r="X2485" s="158"/>
      <c r="Y2485" s="158"/>
      <c r="Z2485" s="147"/>
      <c r="AA2485" s="147"/>
      <c r="AB2485" s="147"/>
      <c r="AC2485" s="147"/>
      <c r="AD2485" s="147"/>
      <c r="AE2485" s="147"/>
      <c r="AF2485" s="147"/>
      <c r="AG2485" s="147" t="s">
        <v>288</v>
      </c>
      <c r="AH2485" s="147">
        <v>0</v>
      </c>
      <c r="AI2485" s="147"/>
      <c r="AJ2485" s="147"/>
      <c r="AK2485" s="147"/>
      <c r="AL2485" s="147"/>
      <c r="AM2485" s="147"/>
      <c r="AN2485" s="147"/>
      <c r="AO2485" s="147"/>
      <c r="AP2485" s="147"/>
      <c r="AQ2485" s="147"/>
      <c r="AR2485" s="147"/>
      <c r="AS2485" s="147"/>
      <c r="AT2485" s="147"/>
      <c r="AU2485" s="147"/>
      <c r="AV2485" s="147"/>
      <c r="AW2485" s="147"/>
      <c r="AX2485" s="147"/>
      <c r="AY2485" s="147"/>
      <c r="AZ2485" s="147"/>
      <c r="BA2485" s="147"/>
      <c r="BB2485" s="147"/>
      <c r="BC2485" s="147"/>
      <c r="BD2485" s="147"/>
      <c r="BE2485" s="147"/>
      <c r="BF2485" s="147"/>
      <c r="BG2485" s="147"/>
      <c r="BH2485" s="147"/>
    </row>
    <row r="2486" spans="1:60" outlineLevel="3" x14ac:dyDescent="0.2">
      <c r="A2486" s="154"/>
      <c r="B2486" s="155"/>
      <c r="C2486" s="189" t="s">
        <v>2994</v>
      </c>
      <c r="D2486" s="160"/>
      <c r="E2486" s="161">
        <v>5.7999999999999996E-3</v>
      </c>
      <c r="F2486" s="158"/>
      <c r="G2486" s="158"/>
      <c r="H2486" s="158"/>
      <c r="I2486" s="158"/>
      <c r="J2486" s="158"/>
      <c r="K2486" s="158"/>
      <c r="L2486" s="158"/>
      <c r="M2486" s="158"/>
      <c r="N2486" s="157"/>
      <c r="O2486" s="157"/>
      <c r="P2486" s="157"/>
      <c r="Q2486" s="157"/>
      <c r="R2486" s="158"/>
      <c r="S2486" s="158"/>
      <c r="T2486" s="158"/>
      <c r="U2486" s="158"/>
      <c r="V2486" s="158"/>
      <c r="W2486" s="158"/>
      <c r="X2486" s="158"/>
      <c r="Y2486" s="158"/>
      <c r="Z2486" s="147"/>
      <c r="AA2486" s="147"/>
      <c r="AB2486" s="147"/>
      <c r="AC2486" s="147"/>
      <c r="AD2486" s="147"/>
      <c r="AE2486" s="147"/>
      <c r="AF2486" s="147"/>
      <c r="AG2486" s="147" t="s">
        <v>288</v>
      </c>
      <c r="AH2486" s="147">
        <v>0</v>
      </c>
      <c r="AI2486" s="147"/>
      <c r="AJ2486" s="147"/>
      <c r="AK2486" s="147"/>
      <c r="AL2486" s="147"/>
      <c r="AM2486" s="147"/>
      <c r="AN2486" s="147"/>
      <c r="AO2486" s="147"/>
      <c r="AP2486" s="147"/>
      <c r="AQ2486" s="147"/>
      <c r="AR2486" s="147"/>
      <c r="AS2486" s="147"/>
      <c r="AT2486" s="147"/>
      <c r="AU2486" s="147"/>
      <c r="AV2486" s="147"/>
      <c r="AW2486" s="147"/>
      <c r="AX2486" s="147"/>
      <c r="AY2486" s="147"/>
      <c r="AZ2486" s="147"/>
      <c r="BA2486" s="147"/>
      <c r="BB2486" s="147"/>
      <c r="BC2486" s="147"/>
      <c r="BD2486" s="147"/>
      <c r="BE2486" s="147"/>
      <c r="BF2486" s="147"/>
      <c r="BG2486" s="147"/>
      <c r="BH2486" s="147"/>
    </row>
    <row r="2487" spans="1:60" outlineLevel="3" x14ac:dyDescent="0.2">
      <c r="A2487" s="154"/>
      <c r="B2487" s="155"/>
      <c r="C2487" s="189" t="s">
        <v>2994</v>
      </c>
      <c r="D2487" s="160"/>
      <c r="E2487" s="161">
        <v>5.7999999999999996E-3</v>
      </c>
      <c r="F2487" s="158"/>
      <c r="G2487" s="158"/>
      <c r="H2487" s="158"/>
      <c r="I2487" s="158"/>
      <c r="J2487" s="158"/>
      <c r="K2487" s="158"/>
      <c r="L2487" s="158"/>
      <c r="M2487" s="158"/>
      <c r="N2487" s="157"/>
      <c r="O2487" s="157"/>
      <c r="P2487" s="157"/>
      <c r="Q2487" s="157"/>
      <c r="R2487" s="158"/>
      <c r="S2487" s="158"/>
      <c r="T2487" s="158"/>
      <c r="U2487" s="158"/>
      <c r="V2487" s="158"/>
      <c r="W2487" s="158"/>
      <c r="X2487" s="158"/>
      <c r="Y2487" s="158"/>
      <c r="Z2487" s="147"/>
      <c r="AA2487" s="147"/>
      <c r="AB2487" s="147"/>
      <c r="AC2487" s="147"/>
      <c r="AD2487" s="147"/>
      <c r="AE2487" s="147"/>
      <c r="AF2487" s="147"/>
      <c r="AG2487" s="147" t="s">
        <v>288</v>
      </c>
      <c r="AH2487" s="147">
        <v>0</v>
      </c>
      <c r="AI2487" s="147"/>
      <c r="AJ2487" s="147"/>
      <c r="AK2487" s="147"/>
      <c r="AL2487" s="147"/>
      <c r="AM2487" s="147"/>
      <c r="AN2487" s="147"/>
      <c r="AO2487" s="147"/>
      <c r="AP2487" s="147"/>
      <c r="AQ2487" s="147"/>
      <c r="AR2487" s="147"/>
      <c r="AS2487" s="147"/>
      <c r="AT2487" s="147"/>
      <c r="AU2487" s="147"/>
      <c r="AV2487" s="147"/>
      <c r="AW2487" s="147"/>
      <c r="AX2487" s="147"/>
      <c r="AY2487" s="147"/>
      <c r="AZ2487" s="147"/>
      <c r="BA2487" s="147"/>
      <c r="BB2487" s="147"/>
      <c r="BC2487" s="147"/>
      <c r="BD2487" s="147"/>
      <c r="BE2487" s="147"/>
      <c r="BF2487" s="147"/>
      <c r="BG2487" s="147"/>
      <c r="BH2487" s="147"/>
    </row>
    <row r="2488" spans="1:60" outlineLevel="3" x14ac:dyDescent="0.2">
      <c r="A2488" s="154"/>
      <c r="B2488" s="155"/>
      <c r="C2488" s="198" t="s">
        <v>1208</v>
      </c>
      <c r="D2488" s="195"/>
      <c r="E2488" s="196">
        <v>7.5000000000000002E-4</v>
      </c>
      <c r="F2488" s="158"/>
      <c r="G2488" s="158"/>
      <c r="H2488" s="158"/>
      <c r="I2488" s="158"/>
      <c r="J2488" s="158"/>
      <c r="K2488" s="158"/>
      <c r="L2488" s="158"/>
      <c r="M2488" s="158"/>
      <c r="N2488" s="157"/>
      <c r="O2488" s="157"/>
      <c r="P2488" s="157"/>
      <c r="Q2488" s="157"/>
      <c r="R2488" s="158"/>
      <c r="S2488" s="158"/>
      <c r="T2488" s="158"/>
      <c r="U2488" s="158"/>
      <c r="V2488" s="158"/>
      <c r="W2488" s="158"/>
      <c r="X2488" s="158"/>
      <c r="Y2488" s="158"/>
      <c r="Z2488" s="147"/>
      <c r="AA2488" s="147"/>
      <c r="AB2488" s="147"/>
      <c r="AC2488" s="147"/>
      <c r="AD2488" s="147"/>
      <c r="AE2488" s="147"/>
      <c r="AF2488" s="147"/>
      <c r="AG2488" s="147" t="s">
        <v>288</v>
      </c>
      <c r="AH2488" s="147">
        <v>4</v>
      </c>
      <c r="AI2488" s="147"/>
      <c r="AJ2488" s="147"/>
      <c r="AK2488" s="147"/>
      <c r="AL2488" s="147"/>
      <c r="AM2488" s="147"/>
      <c r="AN2488" s="147"/>
      <c r="AO2488" s="147"/>
      <c r="AP2488" s="147"/>
      <c r="AQ2488" s="147"/>
      <c r="AR2488" s="147"/>
      <c r="AS2488" s="147"/>
      <c r="AT2488" s="147"/>
      <c r="AU2488" s="147"/>
      <c r="AV2488" s="147"/>
      <c r="AW2488" s="147"/>
      <c r="AX2488" s="147"/>
      <c r="AY2488" s="147"/>
      <c r="AZ2488" s="147"/>
      <c r="BA2488" s="147"/>
      <c r="BB2488" s="147"/>
      <c r="BC2488" s="147"/>
      <c r="BD2488" s="147"/>
      <c r="BE2488" s="147"/>
      <c r="BF2488" s="147"/>
      <c r="BG2488" s="147"/>
      <c r="BH2488" s="147"/>
    </row>
    <row r="2489" spans="1:60" outlineLevel="1" x14ac:dyDescent="0.2">
      <c r="A2489" s="172">
        <v>371</v>
      </c>
      <c r="B2489" s="173" t="s">
        <v>2995</v>
      </c>
      <c r="C2489" s="188" t="s">
        <v>2996</v>
      </c>
      <c r="D2489" s="174" t="s">
        <v>436</v>
      </c>
      <c r="E2489" s="175">
        <v>9.5E-4</v>
      </c>
      <c r="F2489" s="176"/>
      <c r="G2489" s="177">
        <f>ROUND(E2489*F2489,2)</f>
        <v>0</v>
      </c>
      <c r="H2489" s="176"/>
      <c r="I2489" s="177">
        <f>ROUND(E2489*H2489,2)</f>
        <v>0</v>
      </c>
      <c r="J2489" s="176"/>
      <c r="K2489" s="177">
        <f>ROUND(E2489*J2489,2)</f>
        <v>0</v>
      </c>
      <c r="L2489" s="177">
        <v>21</v>
      </c>
      <c r="M2489" s="177">
        <f>G2489*(1+L2489/100)</f>
        <v>0</v>
      </c>
      <c r="N2489" s="175">
        <v>1</v>
      </c>
      <c r="O2489" s="175">
        <f>ROUND(E2489*N2489,2)</f>
        <v>0</v>
      </c>
      <c r="P2489" s="175">
        <v>0</v>
      </c>
      <c r="Q2489" s="175">
        <f>ROUND(E2489*P2489,2)</f>
        <v>0</v>
      </c>
      <c r="R2489" s="177" t="s">
        <v>1203</v>
      </c>
      <c r="S2489" s="177" t="s">
        <v>281</v>
      </c>
      <c r="T2489" s="178" t="s">
        <v>281</v>
      </c>
      <c r="U2489" s="158">
        <v>0</v>
      </c>
      <c r="V2489" s="158">
        <f>ROUND(E2489*U2489,2)</f>
        <v>0</v>
      </c>
      <c r="W2489" s="158"/>
      <c r="X2489" s="158" t="s">
        <v>1204</v>
      </c>
      <c r="Y2489" s="158" t="s">
        <v>283</v>
      </c>
      <c r="Z2489" s="147"/>
      <c r="AA2489" s="147"/>
      <c r="AB2489" s="147"/>
      <c r="AC2489" s="147"/>
      <c r="AD2489" s="147"/>
      <c r="AE2489" s="147"/>
      <c r="AF2489" s="147"/>
      <c r="AG2489" s="147" t="s">
        <v>1205</v>
      </c>
      <c r="AH2489" s="147"/>
      <c r="AI2489" s="147"/>
      <c r="AJ2489" s="147"/>
      <c r="AK2489" s="147"/>
      <c r="AL2489" s="147"/>
      <c r="AM2489" s="147"/>
      <c r="AN2489" s="147"/>
      <c r="AO2489" s="147"/>
      <c r="AP2489" s="147"/>
      <c r="AQ2489" s="147"/>
      <c r="AR2489" s="147"/>
      <c r="AS2489" s="147"/>
      <c r="AT2489" s="147"/>
      <c r="AU2489" s="147"/>
      <c r="AV2489" s="147"/>
      <c r="AW2489" s="147"/>
      <c r="AX2489" s="147"/>
      <c r="AY2489" s="147"/>
      <c r="AZ2489" s="147"/>
      <c r="BA2489" s="147"/>
      <c r="BB2489" s="147"/>
      <c r="BC2489" s="147"/>
      <c r="BD2489" s="147"/>
      <c r="BE2489" s="147"/>
      <c r="BF2489" s="147"/>
      <c r="BG2489" s="147"/>
      <c r="BH2489" s="147"/>
    </row>
    <row r="2490" spans="1:60" outlineLevel="2" x14ac:dyDescent="0.2">
      <c r="A2490" s="154"/>
      <c r="B2490" s="155"/>
      <c r="C2490" s="189" t="s">
        <v>2992</v>
      </c>
      <c r="D2490" s="160"/>
      <c r="E2490" s="161"/>
      <c r="F2490" s="158"/>
      <c r="G2490" s="158"/>
      <c r="H2490" s="158"/>
      <c r="I2490" s="158"/>
      <c r="J2490" s="158"/>
      <c r="K2490" s="158"/>
      <c r="L2490" s="158"/>
      <c r="M2490" s="158"/>
      <c r="N2490" s="157"/>
      <c r="O2490" s="157"/>
      <c r="P2490" s="157"/>
      <c r="Q2490" s="157"/>
      <c r="R2490" s="158"/>
      <c r="S2490" s="158"/>
      <c r="T2490" s="158"/>
      <c r="U2490" s="158"/>
      <c r="V2490" s="158"/>
      <c r="W2490" s="158"/>
      <c r="X2490" s="158"/>
      <c r="Y2490" s="158"/>
      <c r="Z2490" s="147"/>
      <c r="AA2490" s="147"/>
      <c r="AB2490" s="147"/>
      <c r="AC2490" s="147"/>
      <c r="AD2490" s="147"/>
      <c r="AE2490" s="147"/>
      <c r="AF2490" s="147"/>
      <c r="AG2490" s="147" t="s">
        <v>288</v>
      </c>
      <c r="AH2490" s="147">
        <v>0</v>
      </c>
      <c r="AI2490" s="147"/>
      <c r="AJ2490" s="147"/>
      <c r="AK2490" s="147"/>
      <c r="AL2490" s="147"/>
      <c r="AM2490" s="147"/>
      <c r="AN2490" s="147"/>
      <c r="AO2490" s="147"/>
      <c r="AP2490" s="147"/>
      <c r="AQ2490" s="147"/>
      <c r="AR2490" s="147"/>
      <c r="AS2490" s="147"/>
      <c r="AT2490" s="147"/>
      <c r="AU2490" s="147"/>
      <c r="AV2490" s="147"/>
      <c r="AW2490" s="147"/>
      <c r="AX2490" s="147"/>
      <c r="AY2490" s="147"/>
      <c r="AZ2490" s="147"/>
      <c r="BA2490" s="147"/>
      <c r="BB2490" s="147"/>
      <c r="BC2490" s="147"/>
      <c r="BD2490" s="147"/>
      <c r="BE2490" s="147"/>
      <c r="BF2490" s="147"/>
      <c r="BG2490" s="147"/>
      <c r="BH2490" s="147"/>
    </row>
    <row r="2491" spans="1:60" outlineLevel="3" x14ac:dyDescent="0.2">
      <c r="A2491" s="154"/>
      <c r="B2491" s="155"/>
      <c r="C2491" s="189" t="s">
        <v>2997</v>
      </c>
      <c r="D2491" s="160"/>
      <c r="E2491" s="161">
        <v>8.9999999999999998E-4</v>
      </c>
      <c r="F2491" s="158"/>
      <c r="G2491" s="158"/>
      <c r="H2491" s="158"/>
      <c r="I2491" s="158"/>
      <c r="J2491" s="158"/>
      <c r="K2491" s="158"/>
      <c r="L2491" s="158"/>
      <c r="M2491" s="158"/>
      <c r="N2491" s="157"/>
      <c r="O2491" s="157"/>
      <c r="P2491" s="157"/>
      <c r="Q2491" s="157"/>
      <c r="R2491" s="158"/>
      <c r="S2491" s="158"/>
      <c r="T2491" s="158"/>
      <c r="U2491" s="158"/>
      <c r="V2491" s="158"/>
      <c r="W2491" s="158"/>
      <c r="X2491" s="158"/>
      <c r="Y2491" s="158"/>
      <c r="Z2491" s="147"/>
      <c r="AA2491" s="147"/>
      <c r="AB2491" s="147"/>
      <c r="AC2491" s="147"/>
      <c r="AD2491" s="147"/>
      <c r="AE2491" s="147"/>
      <c r="AF2491" s="147"/>
      <c r="AG2491" s="147" t="s">
        <v>288</v>
      </c>
      <c r="AH2491" s="147">
        <v>0</v>
      </c>
      <c r="AI2491" s="147"/>
      <c r="AJ2491" s="147"/>
      <c r="AK2491" s="147"/>
      <c r="AL2491" s="147"/>
      <c r="AM2491" s="147"/>
      <c r="AN2491" s="147"/>
      <c r="AO2491" s="147"/>
      <c r="AP2491" s="147"/>
      <c r="AQ2491" s="147"/>
      <c r="AR2491" s="147"/>
      <c r="AS2491" s="147"/>
      <c r="AT2491" s="147"/>
      <c r="AU2491" s="147"/>
      <c r="AV2491" s="147"/>
      <c r="AW2491" s="147"/>
      <c r="AX2491" s="147"/>
      <c r="AY2491" s="147"/>
      <c r="AZ2491" s="147"/>
      <c r="BA2491" s="147"/>
      <c r="BB2491" s="147"/>
      <c r="BC2491" s="147"/>
      <c r="BD2491" s="147"/>
      <c r="BE2491" s="147"/>
      <c r="BF2491" s="147"/>
      <c r="BG2491" s="147"/>
      <c r="BH2491" s="147"/>
    </row>
    <row r="2492" spans="1:60" outlineLevel="3" x14ac:dyDescent="0.2">
      <c r="A2492" s="154"/>
      <c r="B2492" s="155"/>
      <c r="C2492" s="198" t="s">
        <v>1208</v>
      </c>
      <c r="D2492" s="195"/>
      <c r="E2492" s="196">
        <v>5.0000000000000002E-5</v>
      </c>
      <c r="F2492" s="158"/>
      <c r="G2492" s="158"/>
      <c r="H2492" s="158"/>
      <c r="I2492" s="158"/>
      <c r="J2492" s="158"/>
      <c r="K2492" s="158"/>
      <c r="L2492" s="158"/>
      <c r="M2492" s="158"/>
      <c r="N2492" s="157"/>
      <c r="O2492" s="157"/>
      <c r="P2492" s="157"/>
      <c r="Q2492" s="157"/>
      <c r="R2492" s="158"/>
      <c r="S2492" s="158"/>
      <c r="T2492" s="158"/>
      <c r="U2492" s="158"/>
      <c r="V2492" s="158"/>
      <c r="W2492" s="158"/>
      <c r="X2492" s="158"/>
      <c r="Y2492" s="158"/>
      <c r="Z2492" s="147"/>
      <c r="AA2492" s="147"/>
      <c r="AB2492" s="147"/>
      <c r="AC2492" s="147"/>
      <c r="AD2492" s="147"/>
      <c r="AE2492" s="147"/>
      <c r="AF2492" s="147"/>
      <c r="AG2492" s="147" t="s">
        <v>288</v>
      </c>
      <c r="AH2492" s="147">
        <v>4</v>
      </c>
      <c r="AI2492" s="147"/>
      <c r="AJ2492" s="147"/>
      <c r="AK2492" s="147"/>
      <c r="AL2492" s="147"/>
      <c r="AM2492" s="147"/>
      <c r="AN2492" s="147"/>
      <c r="AO2492" s="147"/>
      <c r="AP2492" s="147"/>
      <c r="AQ2492" s="147"/>
      <c r="AR2492" s="147"/>
      <c r="AS2492" s="147"/>
      <c r="AT2492" s="147"/>
      <c r="AU2492" s="147"/>
      <c r="AV2492" s="147"/>
      <c r="AW2492" s="147"/>
      <c r="AX2492" s="147"/>
      <c r="AY2492" s="147"/>
      <c r="AZ2492" s="147"/>
      <c r="BA2492" s="147"/>
      <c r="BB2492" s="147"/>
      <c r="BC2492" s="147"/>
      <c r="BD2492" s="147"/>
      <c r="BE2492" s="147"/>
      <c r="BF2492" s="147"/>
      <c r="BG2492" s="147"/>
      <c r="BH2492" s="147"/>
    </row>
    <row r="2493" spans="1:60" outlineLevel="1" x14ac:dyDescent="0.2">
      <c r="A2493" s="172">
        <v>372</v>
      </c>
      <c r="B2493" s="173" t="s">
        <v>2998</v>
      </c>
      <c r="C2493" s="188" t="s">
        <v>2999</v>
      </c>
      <c r="D2493" s="174" t="s">
        <v>436</v>
      </c>
      <c r="E2493" s="175">
        <v>1.491E-2</v>
      </c>
      <c r="F2493" s="176"/>
      <c r="G2493" s="177">
        <f>ROUND(E2493*F2493,2)</f>
        <v>0</v>
      </c>
      <c r="H2493" s="176"/>
      <c r="I2493" s="177">
        <f>ROUND(E2493*H2493,2)</f>
        <v>0</v>
      </c>
      <c r="J2493" s="176"/>
      <c r="K2493" s="177">
        <f>ROUND(E2493*J2493,2)</f>
        <v>0</v>
      </c>
      <c r="L2493" s="177">
        <v>21</v>
      </c>
      <c r="M2493" s="177">
        <f>G2493*(1+L2493/100)</f>
        <v>0</v>
      </c>
      <c r="N2493" s="175">
        <v>1</v>
      </c>
      <c r="O2493" s="175">
        <f>ROUND(E2493*N2493,2)</f>
        <v>0.01</v>
      </c>
      <c r="P2493" s="175">
        <v>0</v>
      </c>
      <c r="Q2493" s="175">
        <f>ROUND(E2493*P2493,2)</f>
        <v>0</v>
      </c>
      <c r="R2493" s="177" t="s">
        <v>1203</v>
      </c>
      <c r="S2493" s="177" t="s">
        <v>281</v>
      </c>
      <c r="T2493" s="178" t="s">
        <v>281</v>
      </c>
      <c r="U2493" s="158">
        <v>0</v>
      </c>
      <c r="V2493" s="158">
        <f>ROUND(E2493*U2493,2)</f>
        <v>0</v>
      </c>
      <c r="W2493" s="158"/>
      <c r="X2493" s="158" t="s">
        <v>1204</v>
      </c>
      <c r="Y2493" s="158" t="s">
        <v>283</v>
      </c>
      <c r="Z2493" s="147"/>
      <c r="AA2493" s="147"/>
      <c r="AB2493" s="147"/>
      <c r="AC2493" s="147"/>
      <c r="AD2493" s="147"/>
      <c r="AE2493" s="147"/>
      <c r="AF2493" s="147"/>
      <c r="AG2493" s="147" t="s">
        <v>1205</v>
      </c>
      <c r="AH2493" s="147"/>
      <c r="AI2493" s="147"/>
      <c r="AJ2493" s="147"/>
      <c r="AK2493" s="147"/>
      <c r="AL2493" s="147"/>
      <c r="AM2493" s="147"/>
      <c r="AN2493" s="147"/>
      <c r="AO2493" s="147"/>
      <c r="AP2493" s="147"/>
      <c r="AQ2493" s="147"/>
      <c r="AR2493" s="147"/>
      <c r="AS2493" s="147"/>
      <c r="AT2493" s="147"/>
      <c r="AU2493" s="147"/>
      <c r="AV2493" s="147"/>
      <c r="AW2493" s="147"/>
      <c r="AX2493" s="147"/>
      <c r="AY2493" s="147"/>
      <c r="AZ2493" s="147"/>
      <c r="BA2493" s="147"/>
      <c r="BB2493" s="147"/>
      <c r="BC2493" s="147"/>
      <c r="BD2493" s="147"/>
      <c r="BE2493" s="147"/>
      <c r="BF2493" s="147"/>
      <c r="BG2493" s="147"/>
      <c r="BH2493" s="147"/>
    </row>
    <row r="2494" spans="1:60" outlineLevel="2" x14ac:dyDescent="0.2">
      <c r="A2494" s="154"/>
      <c r="B2494" s="155"/>
      <c r="C2494" s="189" t="s">
        <v>2992</v>
      </c>
      <c r="D2494" s="160"/>
      <c r="E2494" s="161"/>
      <c r="F2494" s="158"/>
      <c r="G2494" s="158"/>
      <c r="H2494" s="158"/>
      <c r="I2494" s="158"/>
      <c r="J2494" s="158"/>
      <c r="K2494" s="158"/>
      <c r="L2494" s="158"/>
      <c r="M2494" s="158"/>
      <c r="N2494" s="157"/>
      <c r="O2494" s="157"/>
      <c r="P2494" s="157"/>
      <c r="Q2494" s="157"/>
      <c r="R2494" s="158"/>
      <c r="S2494" s="158"/>
      <c r="T2494" s="158"/>
      <c r="U2494" s="158"/>
      <c r="V2494" s="158"/>
      <c r="W2494" s="158"/>
      <c r="X2494" s="158"/>
      <c r="Y2494" s="158"/>
      <c r="Z2494" s="147"/>
      <c r="AA2494" s="147"/>
      <c r="AB2494" s="147"/>
      <c r="AC2494" s="147"/>
      <c r="AD2494" s="147"/>
      <c r="AE2494" s="147"/>
      <c r="AF2494" s="147"/>
      <c r="AG2494" s="147" t="s">
        <v>288</v>
      </c>
      <c r="AH2494" s="147">
        <v>0</v>
      </c>
      <c r="AI2494" s="147"/>
      <c r="AJ2494" s="147"/>
      <c r="AK2494" s="147"/>
      <c r="AL2494" s="147"/>
      <c r="AM2494" s="147"/>
      <c r="AN2494" s="147"/>
      <c r="AO2494" s="147"/>
      <c r="AP2494" s="147"/>
      <c r="AQ2494" s="147"/>
      <c r="AR2494" s="147"/>
      <c r="AS2494" s="147"/>
      <c r="AT2494" s="147"/>
      <c r="AU2494" s="147"/>
      <c r="AV2494" s="147"/>
      <c r="AW2494" s="147"/>
      <c r="AX2494" s="147"/>
      <c r="AY2494" s="147"/>
      <c r="AZ2494" s="147"/>
      <c r="BA2494" s="147"/>
      <c r="BB2494" s="147"/>
      <c r="BC2494" s="147"/>
      <c r="BD2494" s="147"/>
      <c r="BE2494" s="147"/>
      <c r="BF2494" s="147"/>
      <c r="BG2494" s="147"/>
      <c r="BH2494" s="147"/>
    </row>
    <row r="2495" spans="1:60" outlineLevel="3" x14ac:dyDescent="0.2">
      <c r="A2495" s="154"/>
      <c r="B2495" s="155"/>
      <c r="C2495" s="189" t="s">
        <v>3000</v>
      </c>
      <c r="D2495" s="160"/>
      <c r="E2495" s="161">
        <v>1.4200000000000001E-2</v>
      </c>
      <c r="F2495" s="158"/>
      <c r="G2495" s="158"/>
      <c r="H2495" s="158"/>
      <c r="I2495" s="158"/>
      <c r="J2495" s="158"/>
      <c r="K2495" s="158"/>
      <c r="L2495" s="158"/>
      <c r="M2495" s="158"/>
      <c r="N2495" s="157"/>
      <c r="O2495" s="157"/>
      <c r="P2495" s="157"/>
      <c r="Q2495" s="157"/>
      <c r="R2495" s="158"/>
      <c r="S2495" s="158"/>
      <c r="T2495" s="158"/>
      <c r="U2495" s="158"/>
      <c r="V2495" s="158"/>
      <c r="W2495" s="158"/>
      <c r="X2495" s="158"/>
      <c r="Y2495" s="158"/>
      <c r="Z2495" s="147"/>
      <c r="AA2495" s="147"/>
      <c r="AB2495" s="147"/>
      <c r="AC2495" s="147"/>
      <c r="AD2495" s="147"/>
      <c r="AE2495" s="147"/>
      <c r="AF2495" s="147"/>
      <c r="AG2495" s="147" t="s">
        <v>288</v>
      </c>
      <c r="AH2495" s="147">
        <v>0</v>
      </c>
      <c r="AI2495" s="147"/>
      <c r="AJ2495" s="147"/>
      <c r="AK2495" s="147"/>
      <c r="AL2495" s="147"/>
      <c r="AM2495" s="147"/>
      <c r="AN2495" s="147"/>
      <c r="AO2495" s="147"/>
      <c r="AP2495" s="147"/>
      <c r="AQ2495" s="147"/>
      <c r="AR2495" s="147"/>
      <c r="AS2495" s="147"/>
      <c r="AT2495" s="147"/>
      <c r="AU2495" s="147"/>
      <c r="AV2495" s="147"/>
      <c r="AW2495" s="147"/>
      <c r="AX2495" s="147"/>
      <c r="AY2495" s="147"/>
      <c r="AZ2495" s="147"/>
      <c r="BA2495" s="147"/>
      <c r="BB2495" s="147"/>
      <c r="BC2495" s="147"/>
      <c r="BD2495" s="147"/>
      <c r="BE2495" s="147"/>
      <c r="BF2495" s="147"/>
      <c r="BG2495" s="147"/>
      <c r="BH2495" s="147"/>
    </row>
    <row r="2496" spans="1:60" outlineLevel="3" x14ac:dyDescent="0.2">
      <c r="A2496" s="154"/>
      <c r="B2496" s="155"/>
      <c r="C2496" s="198" t="s">
        <v>1208</v>
      </c>
      <c r="D2496" s="195"/>
      <c r="E2496" s="196">
        <v>7.1000000000000002E-4</v>
      </c>
      <c r="F2496" s="158"/>
      <c r="G2496" s="158"/>
      <c r="H2496" s="158"/>
      <c r="I2496" s="158"/>
      <c r="J2496" s="158"/>
      <c r="K2496" s="158"/>
      <c r="L2496" s="158"/>
      <c r="M2496" s="158"/>
      <c r="N2496" s="157"/>
      <c r="O2496" s="157"/>
      <c r="P2496" s="157"/>
      <c r="Q2496" s="157"/>
      <c r="R2496" s="158"/>
      <c r="S2496" s="158"/>
      <c r="T2496" s="158"/>
      <c r="U2496" s="158"/>
      <c r="V2496" s="158"/>
      <c r="W2496" s="158"/>
      <c r="X2496" s="158"/>
      <c r="Y2496" s="158"/>
      <c r="Z2496" s="147"/>
      <c r="AA2496" s="147"/>
      <c r="AB2496" s="147"/>
      <c r="AC2496" s="147"/>
      <c r="AD2496" s="147"/>
      <c r="AE2496" s="147"/>
      <c r="AF2496" s="147"/>
      <c r="AG2496" s="147" t="s">
        <v>288</v>
      </c>
      <c r="AH2496" s="147">
        <v>4</v>
      </c>
      <c r="AI2496" s="147"/>
      <c r="AJ2496" s="147"/>
      <c r="AK2496" s="147"/>
      <c r="AL2496" s="147"/>
      <c r="AM2496" s="147"/>
      <c r="AN2496" s="147"/>
      <c r="AO2496" s="147"/>
      <c r="AP2496" s="147"/>
      <c r="AQ2496" s="147"/>
      <c r="AR2496" s="147"/>
      <c r="AS2496" s="147"/>
      <c r="AT2496" s="147"/>
      <c r="AU2496" s="147"/>
      <c r="AV2496" s="147"/>
      <c r="AW2496" s="147"/>
      <c r="AX2496" s="147"/>
      <c r="AY2496" s="147"/>
      <c r="AZ2496" s="147"/>
      <c r="BA2496" s="147"/>
      <c r="BB2496" s="147"/>
      <c r="BC2496" s="147"/>
      <c r="BD2496" s="147"/>
      <c r="BE2496" s="147"/>
      <c r="BF2496" s="147"/>
      <c r="BG2496" s="147"/>
      <c r="BH2496" s="147"/>
    </row>
    <row r="2497" spans="1:60" outlineLevel="1" x14ac:dyDescent="0.2">
      <c r="A2497" s="172">
        <v>373</v>
      </c>
      <c r="B2497" s="173" t="s">
        <v>3001</v>
      </c>
      <c r="C2497" s="188" t="s">
        <v>3002</v>
      </c>
      <c r="D2497" s="174" t="s">
        <v>436</v>
      </c>
      <c r="E2497" s="175">
        <v>1.336E-2</v>
      </c>
      <c r="F2497" s="176"/>
      <c r="G2497" s="177">
        <f>ROUND(E2497*F2497,2)</f>
        <v>0</v>
      </c>
      <c r="H2497" s="176"/>
      <c r="I2497" s="177">
        <f>ROUND(E2497*H2497,2)</f>
        <v>0</v>
      </c>
      <c r="J2497" s="176"/>
      <c r="K2497" s="177">
        <f>ROUND(E2497*J2497,2)</f>
        <v>0</v>
      </c>
      <c r="L2497" s="177">
        <v>21</v>
      </c>
      <c r="M2497" s="177">
        <f>G2497*(1+L2497/100)</f>
        <v>0</v>
      </c>
      <c r="N2497" s="175">
        <v>1</v>
      </c>
      <c r="O2497" s="175">
        <f>ROUND(E2497*N2497,2)</f>
        <v>0.01</v>
      </c>
      <c r="P2497" s="175">
        <v>0</v>
      </c>
      <c r="Q2497" s="175">
        <f>ROUND(E2497*P2497,2)</f>
        <v>0</v>
      </c>
      <c r="R2497" s="177" t="s">
        <v>1203</v>
      </c>
      <c r="S2497" s="177" t="s">
        <v>281</v>
      </c>
      <c r="T2497" s="178" t="s">
        <v>281</v>
      </c>
      <c r="U2497" s="158">
        <v>0</v>
      </c>
      <c r="V2497" s="158">
        <f>ROUND(E2497*U2497,2)</f>
        <v>0</v>
      </c>
      <c r="W2497" s="158"/>
      <c r="X2497" s="158" t="s">
        <v>1204</v>
      </c>
      <c r="Y2497" s="158" t="s">
        <v>283</v>
      </c>
      <c r="Z2497" s="147"/>
      <c r="AA2497" s="147"/>
      <c r="AB2497" s="147"/>
      <c r="AC2497" s="147"/>
      <c r="AD2497" s="147"/>
      <c r="AE2497" s="147"/>
      <c r="AF2497" s="147"/>
      <c r="AG2497" s="147" t="s">
        <v>1205</v>
      </c>
      <c r="AH2497" s="147"/>
      <c r="AI2497" s="147"/>
      <c r="AJ2497" s="147"/>
      <c r="AK2497" s="147"/>
      <c r="AL2497" s="147"/>
      <c r="AM2497" s="147"/>
      <c r="AN2497" s="147"/>
      <c r="AO2497" s="147"/>
      <c r="AP2497" s="147"/>
      <c r="AQ2497" s="147"/>
      <c r="AR2497" s="147"/>
      <c r="AS2497" s="147"/>
      <c r="AT2497" s="147"/>
      <c r="AU2497" s="147"/>
      <c r="AV2497" s="147"/>
      <c r="AW2497" s="147"/>
      <c r="AX2497" s="147"/>
      <c r="AY2497" s="147"/>
      <c r="AZ2497" s="147"/>
      <c r="BA2497" s="147"/>
      <c r="BB2497" s="147"/>
      <c r="BC2497" s="147"/>
      <c r="BD2497" s="147"/>
      <c r="BE2497" s="147"/>
      <c r="BF2497" s="147"/>
      <c r="BG2497" s="147"/>
      <c r="BH2497" s="147"/>
    </row>
    <row r="2498" spans="1:60" outlineLevel="2" x14ac:dyDescent="0.2">
      <c r="A2498" s="154"/>
      <c r="B2498" s="155"/>
      <c r="C2498" s="189" t="s">
        <v>2992</v>
      </c>
      <c r="D2498" s="160"/>
      <c r="E2498" s="161"/>
      <c r="F2498" s="158"/>
      <c r="G2498" s="158"/>
      <c r="H2498" s="158"/>
      <c r="I2498" s="158"/>
      <c r="J2498" s="158"/>
      <c r="K2498" s="158"/>
      <c r="L2498" s="158"/>
      <c r="M2498" s="158"/>
      <c r="N2498" s="157"/>
      <c r="O2498" s="157"/>
      <c r="P2498" s="157"/>
      <c r="Q2498" s="157"/>
      <c r="R2498" s="158"/>
      <c r="S2498" s="158"/>
      <c r="T2498" s="158"/>
      <c r="U2498" s="158"/>
      <c r="V2498" s="158"/>
      <c r="W2498" s="158"/>
      <c r="X2498" s="158"/>
      <c r="Y2498" s="158"/>
      <c r="Z2498" s="147"/>
      <c r="AA2498" s="147"/>
      <c r="AB2498" s="147"/>
      <c r="AC2498" s="147"/>
      <c r="AD2498" s="147"/>
      <c r="AE2498" s="147"/>
      <c r="AF2498" s="147"/>
      <c r="AG2498" s="147" t="s">
        <v>288</v>
      </c>
      <c r="AH2498" s="147">
        <v>0</v>
      </c>
      <c r="AI2498" s="147"/>
      <c r="AJ2498" s="147"/>
      <c r="AK2498" s="147"/>
      <c r="AL2498" s="147"/>
      <c r="AM2498" s="147"/>
      <c r="AN2498" s="147"/>
      <c r="AO2498" s="147"/>
      <c r="AP2498" s="147"/>
      <c r="AQ2498" s="147"/>
      <c r="AR2498" s="147"/>
      <c r="AS2498" s="147"/>
      <c r="AT2498" s="147"/>
      <c r="AU2498" s="147"/>
      <c r="AV2498" s="147"/>
      <c r="AW2498" s="147"/>
      <c r="AX2498" s="147"/>
      <c r="AY2498" s="147"/>
      <c r="AZ2498" s="147"/>
      <c r="BA2498" s="147"/>
      <c r="BB2498" s="147"/>
      <c r="BC2498" s="147"/>
      <c r="BD2498" s="147"/>
      <c r="BE2498" s="147"/>
      <c r="BF2498" s="147"/>
      <c r="BG2498" s="147"/>
      <c r="BH2498" s="147"/>
    </row>
    <row r="2499" spans="1:60" outlineLevel="3" x14ac:dyDescent="0.2">
      <c r="A2499" s="154"/>
      <c r="B2499" s="155"/>
      <c r="C2499" s="189" t="s">
        <v>3003</v>
      </c>
      <c r="D2499" s="160"/>
      <c r="E2499" s="161">
        <v>1.272E-2</v>
      </c>
      <c r="F2499" s="158"/>
      <c r="G2499" s="158"/>
      <c r="H2499" s="158"/>
      <c r="I2499" s="158"/>
      <c r="J2499" s="158"/>
      <c r="K2499" s="158"/>
      <c r="L2499" s="158"/>
      <c r="M2499" s="158"/>
      <c r="N2499" s="157"/>
      <c r="O2499" s="157"/>
      <c r="P2499" s="157"/>
      <c r="Q2499" s="157"/>
      <c r="R2499" s="158"/>
      <c r="S2499" s="158"/>
      <c r="T2499" s="158"/>
      <c r="U2499" s="158"/>
      <c r="V2499" s="158"/>
      <c r="W2499" s="158"/>
      <c r="X2499" s="158"/>
      <c r="Y2499" s="158"/>
      <c r="Z2499" s="147"/>
      <c r="AA2499" s="147"/>
      <c r="AB2499" s="147"/>
      <c r="AC2499" s="147"/>
      <c r="AD2499" s="147"/>
      <c r="AE2499" s="147"/>
      <c r="AF2499" s="147"/>
      <c r="AG2499" s="147" t="s">
        <v>288</v>
      </c>
      <c r="AH2499" s="147">
        <v>0</v>
      </c>
      <c r="AI2499" s="147"/>
      <c r="AJ2499" s="147"/>
      <c r="AK2499" s="147"/>
      <c r="AL2499" s="147"/>
      <c r="AM2499" s="147"/>
      <c r="AN2499" s="147"/>
      <c r="AO2499" s="147"/>
      <c r="AP2499" s="147"/>
      <c r="AQ2499" s="147"/>
      <c r="AR2499" s="147"/>
      <c r="AS2499" s="147"/>
      <c r="AT2499" s="147"/>
      <c r="AU2499" s="147"/>
      <c r="AV2499" s="147"/>
      <c r="AW2499" s="147"/>
      <c r="AX2499" s="147"/>
      <c r="AY2499" s="147"/>
      <c r="AZ2499" s="147"/>
      <c r="BA2499" s="147"/>
      <c r="BB2499" s="147"/>
      <c r="BC2499" s="147"/>
      <c r="BD2499" s="147"/>
      <c r="BE2499" s="147"/>
      <c r="BF2499" s="147"/>
      <c r="BG2499" s="147"/>
      <c r="BH2499" s="147"/>
    </row>
    <row r="2500" spans="1:60" outlineLevel="3" x14ac:dyDescent="0.2">
      <c r="A2500" s="154"/>
      <c r="B2500" s="155"/>
      <c r="C2500" s="198" t="s">
        <v>1208</v>
      </c>
      <c r="D2500" s="195"/>
      <c r="E2500" s="196">
        <v>6.4000000000000005E-4</v>
      </c>
      <c r="F2500" s="158"/>
      <c r="G2500" s="158"/>
      <c r="H2500" s="158"/>
      <c r="I2500" s="158"/>
      <c r="J2500" s="158"/>
      <c r="K2500" s="158"/>
      <c r="L2500" s="158"/>
      <c r="M2500" s="158"/>
      <c r="N2500" s="157"/>
      <c r="O2500" s="157"/>
      <c r="P2500" s="157"/>
      <c r="Q2500" s="157"/>
      <c r="R2500" s="158"/>
      <c r="S2500" s="158"/>
      <c r="T2500" s="158"/>
      <c r="U2500" s="158"/>
      <c r="V2500" s="158"/>
      <c r="W2500" s="158"/>
      <c r="X2500" s="158"/>
      <c r="Y2500" s="158"/>
      <c r="Z2500" s="147"/>
      <c r="AA2500" s="147"/>
      <c r="AB2500" s="147"/>
      <c r="AC2500" s="147"/>
      <c r="AD2500" s="147"/>
      <c r="AE2500" s="147"/>
      <c r="AF2500" s="147"/>
      <c r="AG2500" s="147" t="s">
        <v>288</v>
      </c>
      <c r="AH2500" s="147">
        <v>4</v>
      </c>
      <c r="AI2500" s="147"/>
      <c r="AJ2500" s="147"/>
      <c r="AK2500" s="147"/>
      <c r="AL2500" s="147"/>
      <c r="AM2500" s="147"/>
      <c r="AN2500" s="147"/>
      <c r="AO2500" s="147"/>
      <c r="AP2500" s="147"/>
      <c r="AQ2500" s="147"/>
      <c r="AR2500" s="147"/>
      <c r="AS2500" s="147"/>
      <c r="AT2500" s="147"/>
      <c r="AU2500" s="147"/>
      <c r="AV2500" s="147"/>
      <c r="AW2500" s="147"/>
      <c r="AX2500" s="147"/>
      <c r="AY2500" s="147"/>
      <c r="AZ2500" s="147"/>
      <c r="BA2500" s="147"/>
      <c r="BB2500" s="147"/>
      <c r="BC2500" s="147"/>
      <c r="BD2500" s="147"/>
      <c r="BE2500" s="147"/>
      <c r="BF2500" s="147"/>
      <c r="BG2500" s="147"/>
      <c r="BH2500" s="147"/>
    </row>
    <row r="2501" spans="1:60" ht="22.5" outlineLevel="1" x14ac:dyDescent="0.2">
      <c r="A2501" s="180">
        <v>374</v>
      </c>
      <c r="B2501" s="181" t="s">
        <v>3004</v>
      </c>
      <c r="C2501" s="191" t="s">
        <v>3005</v>
      </c>
      <c r="D2501" s="182" t="s">
        <v>366</v>
      </c>
      <c r="E2501" s="183">
        <v>1</v>
      </c>
      <c r="F2501" s="184"/>
      <c r="G2501" s="185">
        <f>ROUND(E2501*F2501,2)</f>
        <v>0</v>
      </c>
      <c r="H2501" s="184"/>
      <c r="I2501" s="185">
        <f>ROUND(E2501*H2501,2)</f>
        <v>0</v>
      </c>
      <c r="J2501" s="184"/>
      <c r="K2501" s="185">
        <f>ROUND(E2501*J2501,2)</f>
        <v>0</v>
      </c>
      <c r="L2501" s="185">
        <v>21</v>
      </c>
      <c r="M2501" s="185">
        <f>G2501*(1+L2501/100)</f>
        <v>0</v>
      </c>
      <c r="N2501" s="183">
        <v>1.04E-2</v>
      </c>
      <c r="O2501" s="183">
        <f>ROUND(E2501*N2501,2)</f>
        <v>0.01</v>
      </c>
      <c r="P2501" s="183">
        <v>0</v>
      </c>
      <c r="Q2501" s="183">
        <f>ROUND(E2501*P2501,2)</f>
        <v>0</v>
      </c>
      <c r="R2501" s="185" t="s">
        <v>1203</v>
      </c>
      <c r="S2501" s="185" t="s">
        <v>281</v>
      </c>
      <c r="T2501" s="186" t="s">
        <v>281</v>
      </c>
      <c r="U2501" s="158">
        <v>0</v>
      </c>
      <c r="V2501" s="158">
        <f>ROUND(E2501*U2501,2)</f>
        <v>0</v>
      </c>
      <c r="W2501" s="158"/>
      <c r="X2501" s="158" t="s">
        <v>1204</v>
      </c>
      <c r="Y2501" s="158" t="s">
        <v>283</v>
      </c>
      <c r="Z2501" s="147"/>
      <c r="AA2501" s="147"/>
      <c r="AB2501" s="147"/>
      <c r="AC2501" s="147"/>
      <c r="AD2501" s="147"/>
      <c r="AE2501" s="147"/>
      <c r="AF2501" s="147"/>
      <c r="AG2501" s="147" t="s">
        <v>1205</v>
      </c>
      <c r="AH2501" s="147"/>
      <c r="AI2501" s="147"/>
      <c r="AJ2501" s="147"/>
      <c r="AK2501" s="147"/>
      <c r="AL2501" s="147"/>
      <c r="AM2501" s="147"/>
      <c r="AN2501" s="147"/>
      <c r="AO2501" s="147"/>
      <c r="AP2501" s="147"/>
      <c r="AQ2501" s="147"/>
      <c r="AR2501" s="147"/>
      <c r="AS2501" s="147"/>
      <c r="AT2501" s="147"/>
      <c r="AU2501" s="147"/>
      <c r="AV2501" s="147"/>
      <c r="AW2501" s="147"/>
      <c r="AX2501" s="147"/>
      <c r="AY2501" s="147"/>
      <c r="AZ2501" s="147"/>
      <c r="BA2501" s="147"/>
      <c r="BB2501" s="147"/>
      <c r="BC2501" s="147"/>
      <c r="BD2501" s="147"/>
      <c r="BE2501" s="147"/>
      <c r="BF2501" s="147"/>
      <c r="BG2501" s="147"/>
      <c r="BH2501" s="147"/>
    </row>
    <row r="2502" spans="1:60" ht="22.5" outlineLevel="1" x14ac:dyDescent="0.2">
      <c r="A2502" s="172">
        <v>375</v>
      </c>
      <c r="B2502" s="173" t="s">
        <v>3006</v>
      </c>
      <c r="C2502" s="188" t="s">
        <v>3007</v>
      </c>
      <c r="D2502" s="174" t="s">
        <v>436</v>
      </c>
      <c r="E2502" s="175">
        <v>0.10444000000000001</v>
      </c>
      <c r="F2502" s="176"/>
      <c r="G2502" s="177">
        <f>ROUND(E2502*F2502,2)</f>
        <v>0</v>
      </c>
      <c r="H2502" s="176"/>
      <c r="I2502" s="177">
        <f>ROUND(E2502*H2502,2)</f>
        <v>0</v>
      </c>
      <c r="J2502" s="176"/>
      <c r="K2502" s="177">
        <f>ROUND(E2502*J2502,2)</f>
        <v>0</v>
      </c>
      <c r="L2502" s="177">
        <v>21</v>
      </c>
      <c r="M2502" s="177">
        <f>G2502*(1+L2502/100)</f>
        <v>0</v>
      </c>
      <c r="N2502" s="175">
        <v>1</v>
      </c>
      <c r="O2502" s="175">
        <f>ROUND(E2502*N2502,2)</f>
        <v>0.1</v>
      </c>
      <c r="P2502" s="175">
        <v>0</v>
      </c>
      <c r="Q2502" s="175">
        <f>ROUND(E2502*P2502,2)</f>
        <v>0</v>
      </c>
      <c r="R2502" s="177" t="s">
        <v>1203</v>
      </c>
      <c r="S2502" s="177" t="s">
        <v>281</v>
      </c>
      <c r="T2502" s="178" t="s">
        <v>281</v>
      </c>
      <c r="U2502" s="158">
        <v>0</v>
      </c>
      <c r="V2502" s="158">
        <f>ROUND(E2502*U2502,2)</f>
        <v>0</v>
      </c>
      <c r="W2502" s="158"/>
      <c r="X2502" s="158" t="s">
        <v>1204</v>
      </c>
      <c r="Y2502" s="158" t="s">
        <v>283</v>
      </c>
      <c r="Z2502" s="147"/>
      <c r="AA2502" s="147"/>
      <c r="AB2502" s="147"/>
      <c r="AC2502" s="147"/>
      <c r="AD2502" s="147"/>
      <c r="AE2502" s="147"/>
      <c r="AF2502" s="147"/>
      <c r="AG2502" s="147" t="s">
        <v>1205</v>
      </c>
      <c r="AH2502" s="147"/>
      <c r="AI2502" s="147"/>
      <c r="AJ2502" s="147"/>
      <c r="AK2502" s="147"/>
      <c r="AL2502" s="147"/>
      <c r="AM2502" s="147"/>
      <c r="AN2502" s="147"/>
      <c r="AO2502" s="147"/>
      <c r="AP2502" s="147"/>
      <c r="AQ2502" s="147"/>
      <c r="AR2502" s="147"/>
      <c r="AS2502" s="147"/>
      <c r="AT2502" s="147"/>
      <c r="AU2502" s="147"/>
      <c r="AV2502" s="147"/>
      <c r="AW2502" s="147"/>
      <c r="AX2502" s="147"/>
      <c r="AY2502" s="147"/>
      <c r="AZ2502" s="147"/>
      <c r="BA2502" s="147"/>
      <c r="BB2502" s="147"/>
      <c r="BC2502" s="147"/>
      <c r="BD2502" s="147"/>
      <c r="BE2502" s="147"/>
      <c r="BF2502" s="147"/>
      <c r="BG2502" s="147"/>
      <c r="BH2502" s="147"/>
    </row>
    <row r="2503" spans="1:60" outlineLevel="2" x14ac:dyDescent="0.2">
      <c r="A2503" s="154"/>
      <c r="B2503" s="155"/>
      <c r="C2503" s="189" t="s">
        <v>3008</v>
      </c>
      <c r="D2503" s="160"/>
      <c r="E2503" s="161"/>
      <c r="F2503" s="158"/>
      <c r="G2503" s="158"/>
      <c r="H2503" s="158"/>
      <c r="I2503" s="158"/>
      <c r="J2503" s="158"/>
      <c r="K2503" s="158"/>
      <c r="L2503" s="158"/>
      <c r="M2503" s="158"/>
      <c r="N2503" s="157"/>
      <c r="O2503" s="157"/>
      <c r="P2503" s="157"/>
      <c r="Q2503" s="157"/>
      <c r="R2503" s="158"/>
      <c r="S2503" s="158"/>
      <c r="T2503" s="158"/>
      <c r="U2503" s="158"/>
      <c r="V2503" s="158"/>
      <c r="W2503" s="158"/>
      <c r="X2503" s="158"/>
      <c r="Y2503" s="158"/>
      <c r="Z2503" s="147"/>
      <c r="AA2503" s="147"/>
      <c r="AB2503" s="147"/>
      <c r="AC2503" s="147"/>
      <c r="AD2503" s="147"/>
      <c r="AE2503" s="147"/>
      <c r="AF2503" s="147"/>
      <c r="AG2503" s="147" t="s">
        <v>288</v>
      </c>
      <c r="AH2503" s="147">
        <v>0</v>
      </c>
      <c r="AI2503" s="147"/>
      <c r="AJ2503" s="147"/>
      <c r="AK2503" s="147"/>
      <c r="AL2503" s="147"/>
      <c r="AM2503" s="147"/>
      <c r="AN2503" s="147"/>
      <c r="AO2503" s="147"/>
      <c r="AP2503" s="147"/>
      <c r="AQ2503" s="147"/>
      <c r="AR2503" s="147"/>
      <c r="AS2503" s="147"/>
      <c r="AT2503" s="147"/>
      <c r="AU2503" s="147"/>
      <c r="AV2503" s="147"/>
      <c r="AW2503" s="147"/>
      <c r="AX2503" s="147"/>
      <c r="AY2503" s="147"/>
      <c r="AZ2503" s="147"/>
      <c r="BA2503" s="147"/>
      <c r="BB2503" s="147"/>
      <c r="BC2503" s="147"/>
      <c r="BD2503" s="147"/>
      <c r="BE2503" s="147"/>
      <c r="BF2503" s="147"/>
      <c r="BG2503" s="147"/>
      <c r="BH2503" s="147"/>
    </row>
    <row r="2504" spans="1:60" outlineLevel="3" x14ac:dyDescent="0.2">
      <c r="A2504" s="154"/>
      <c r="B2504" s="155"/>
      <c r="C2504" s="189" t="s">
        <v>3009</v>
      </c>
      <c r="D2504" s="160"/>
      <c r="E2504" s="161">
        <v>9.4939999999999997E-2</v>
      </c>
      <c r="F2504" s="158"/>
      <c r="G2504" s="158"/>
      <c r="H2504" s="158"/>
      <c r="I2504" s="158"/>
      <c r="J2504" s="158"/>
      <c r="K2504" s="158"/>
      <c r="L2504" s="158"/>
      <c r="M2504" s="158"/>
      <c r="N2504" s="157"/>
      <c r="O2504" s="157"/>
      <c r="P2504" s="157"/>
      <c r="Q2504" s="157"/>
      <c r="R2504" s="158"/>
      <c r="S2504" s="158"/>
      <c r="T2504" s="158"/>
      <c r="U2504" s="158"/>
      <c r="V2504" s="158"/>
      <c r="W2504" s="158"/>
      <c r="X2504" s="158"/>
      <c r="Y2504" s="158"/>
      <c r="Z2504" s="147"/>
      <c r="AA2504" s="147"/>
      <c r="AB2504" s="147"/>
      <c r="AC2504" s="147"/>
      <c r="AD2504" s="147"/>
      <c r="AE2504" s="147"/>
      <c r="AF2504" s="147"/>
      <c r="AG2504" s="147" t="s">
        <v>288</v>
      </c>
      <c r="AH2504" s="147">
        <v>5</v>
      </c>
      <c r="AI2504" s="147"/>
      <c r="AJ2504" s="147"/>
      <c r="AK2504" s="147"/>
      <c r="AL2504" s="147"/>
      <c r="AM2504" s="147"/>
      <c r="AN2504" s="147"/>
      <c r="AO2504" s="147"/>
      <c r="AP2504" s="147"/>
      <c r="AQ2504" s="147"/>
      <c r="AR2504" s="147"/>
      <c r="AS2504" s="147"/>
      <c r="AT2504" s="147"/>
      <c r="AU2504" s="147"/>
      <c r="AV2504" s="147"/>
      <c r="AW2504" s="147"/>
      <c r="AX2504" s="147"/>
      <c r="AY2504" s="147"/>
      <c r="AZ2504" s="147"/>
      <c r="BA2504" s="147"/>
      <c r="BB2504" s="147"/>
      <c r="BC2504" s="147"/>
      <c r="BD2504" s="147"/>
      <c r="BE2504" s="147"/>
      <c r="BF2504" s="147"/>
      <c r="BG2504" s="147"/>
      <c r="BH2504" s="147"/>
    </row>
    <row r="2505" spans="1:60" outlineLevel="3" x14ac:dyDescent="0.2">
      <c r="A2505" s="154"/>
      <c r="B2505" s="155"/>
      <c r="C2505" s="198" t="s">
        <v>1856</v>
      </c>
      <c r="D2505" s="195"/>
      <c r="E2505" s="196">
        <v>9.4900000000000002E-3</v>
      </c>
      <c r="F2505" s="158"/>
      <c r="G2505" s="158"/>
      <c r="H2505" s="158"/>
      <c r="I2505" s="158"/>
      <c r="J2505" s="158"/>
      <c r="K2505" s="158"/>
      <c r="L2505" s="158"/>
      <c r="M2505" s="158"/>
      <c r="N2505" s="157"/>
      <c r="O2505" s="157"/>
      <c r="P2505" s="157"/>
      <c r="Q2505" s="157"/>
      <c r="R2505" s="158"/>
      <c r="S2505" s="158"/>
      <c r="T2505" s="158"/>
      <c r="U2505" s="158"/>
      <c r="V2505" s="158"/>
      <c r="W2505" s="158"/>
      <c r="X2505" s="158"/>
      <c r="Y2505" s="158"/>
      <c r="Z2505" s="147"/>
      <c r="AA2505" s="147"/>
      <c r="AB2505" s="147"/>
      <c r="AC2505" s="147"/>
      <c r="AD2505" s="147"/>
      <c r="AE2505" s="147"/>
      <c r="AF2505" s="147"/>
      <c r="AG2505" s="147" t="s">
        <v>288</v>
      </c>
      <c r="AH2505" s="147">
        <v>4</v>
      </c>
      <c r="AI2505" s="147"/>
      <c r="AJ2505" s="147"/>
      <c r="AK2505" s="147"/>
      <c r="AL2505" s="147"/>
      <c r="AM2505" s="147"/>
      <c r="AN2505" s="147"/>
      <c r="AO2505" s="147"/>
      <c r="AP2505" s="147"/>
      <c r="AQ2505" s="147"/>
      <c r="AR2505" s="147"/>
      <c r="AS2505" s="147"/>
      <c r="AT2505" s="147"/>
      <c r="AU2505" s="147"/>
      <c r="AV2505" s="147"/>
      <c r="AW2505" s="147"/>
      <c r="AX2505" s="147"/>
      <c r="AY2505" s="147"/>
      <c r="AZ2505" s="147"/>
      <c r="BA2505" s="147"/>
      <c r="BB2505" s="147"/>
      <c r="BC2505" s="147"/>
      <c r="BD2505" s="147"/>
      <c r="BE2505" s="147"/>
      <c r="BF2505" s="147"/>
      <c r="BG2505" s="147"/>
      <c r="BH2505" s="147"/>
    </row>
    <row r="2506" spans="1:60" ht="22.5" outlineLevel="1" x14ac:dyDescent="0.2">
      <c r="A2506" s="172">
        <v>376</v>
      </c>
      <c r="B2506" s="173" t="s">
        <v>3010</v>
      </c>
      <c r="C2506" s="188" t="s">
        <v>3011</v>
      </c>
      <c r="D2506" s="174" t="s">
        <v>418</v>
      </c>
      <c r="E2506" s="175">
        <v>1.2</v>
      </c>
      <c r="F2506" s="176"/>
      <c r="G2506" s="177">
        <f>ROUND(E2506*F2506,2)</f>
        <v>0</v>
      </c>
      <c r="H2506" s="176"/>
      <c r="I2506" s="177">
        <f>ROUND(E2506*H2506,2)</f>
        <v>0</v>
      </c>
      <c r="J2506" s="176"/>
      <c r="K2506" s="177">
        <f>ROUND(E2506*J2506,2)</f>
        <v>0</v>
      </c>
      <c r="L2506" s="177">
        <v>21</v>
      </c>
      <c r="M2506" s="177">
        <f>G2506*(1+L2506/100)</f>
        <v>0</v>
      </c>
      <c r="N2506" s="175">
        <v>7.7799999999999996E-3</v>
      </c>
      <c r="O2506" s="175">
        <f>ROUND(E2506*N2506,2)</f>
        <v>0.01</v>
      </c>
      <c r="P2506" s="175">
        <v>0</v>
      </c>
      <c r="Q2506" s="175">
        <f>ROUND(E2506*P2506,2)</f>
        <v>0</v>
      </c>
      <c r="R2506" s="177" t="s">
        <v>1203</v>
      </c>
      <c r="S2506" s="177" t="s">
        <v>281</v>
      </c>
      <c r="T2506" s="178" t="s">
        <v>281</v>
      </c>
      <c r="U2506" s="158">
        <v>0</v>
      </c>
      <c r="V2506" s="158">
        <f>ROUND(E2506*U2506,2)</f>
        <v>0</v>
      </c>
      <c r="W2506" s="158"/>
      <c r="X2506" s="158" t="s">
        <v>1204</v>
      </c>
      <c r="Y2506" s="158" t="s">
        <v>283</v>
      </c>
      <c r="Z2506" s="147"/>
      <c r="AA2506" s="147"/>
      <c r="AB2506" s="147"/>
      <c r="AC2506" s="147"/>
      <c r="AD2506" s="147"/>
      <c r="AE2506" s="147"/>
      <c r="AF2506" s="147"/>
      <c r="AG2506" s="147" t="s">
        <v>1205</v>
      </c>
      <c r="AH2506" s="147"/>
      <c r="AI2506" s="147"/>
      <c r="AJ2506" s="147"/>
      <c r="AK2506" s="147"/>
      <c r="AL2506" s="147"/>
      <c r="AM2506" s="147"/>
      <c r="AN2506" s="147"/>
      <c r="AO2506" s="147"/>
      <c r="AP2506" s="147"/>
      <c r="AQ2506" s="147"/>
      <c r="AR2506" s="147"/>
      <c r="AS2506" s="147"/>
      <c r="AT2506" s="147"/>
      <c r="AU2506" s="147"/>
      <c r="AV2506" s="147"/>
      <c r="AW2506" s="147"/>
      <c r="AX2506" s="147"/>
      <c r="AY2506" s="147"/>
      <c r="AZ2506" s="147"/>
      <c r="BA2506" s="147"/>
      <c r="BB2506" s="147"/>
      <c r="BC2506" s="147"/>
      <c r="BD2506" s="147"/>
      <c r="BE2506" s="147"/>
      <c r="BF2506" s="147"/>
      <c r="BG2506" s="147"/>
      <c r="BH2506" s="147"/>
    </row>
    <row r="2507" spans="1:60" outlineLevel="2" x14ac:dyDescent="0.2">
      <c r="A2507" s="154"/>
      <c r="B2507" s="155"/>
      <c r="C2507" s="189" t="s">
        <v>3008</v>
      </c>
      <c r="D2507" s="160"/>
      <c r="E2507" s="161"/>
      <c r="F2507" s="158"/>
      <c r="G2507" s="158"/>
      <c r="H2507" s="158"/>
      <c r="I2507" s="158"/>
      <c r="J2507" s="158"/>
      <c r="K2507" s="158"/>
      <c r="L2507" s="158"/>
      <c r="M2507" s="158"/>
      <c r="N2507" s="157"/>
      <c r="O2507" s="157"/>
      <c r="P2507" s="157"/>
      <c r="Q2507" s="157"/>
      <c r="R2507" s="158"/>
      <c r="S2507" s="158"/>
      <c r="T2507" s="158"/>
      <c r="U2507" s="158"/>
      <c r="V2507" s="158"/>
      <c r="W2507" s="158"/>
      <c r="X2507" s="158"/>
      <c r="Y2507" s="158"/>
      <c r="Z2507" s="147"/>
      <c r="AA2507" s="147"/>
      <c r="AB2507" s="147"/>
      <c r="AC2507" s="147"/>
      <c r="AD2507" s="147"/>
      <c r="AE2507" s="147"/>
      <c r="AF2507" s="147"/>
      <c r="AG2507" s="147" t="s">
        <v>288</v>
      </c>
      <c r="AH2507" s="147">
        <v>0</v>
      </c>
      <c r="AI2507" s="147"/>
      <c r="AJ2507" s="147"/>
      <c r="AK2507" s="147"/>
      <c r="AL2507" s="147"/>
      <c r="AM2507" s="147"/>
      <c r="AN2507" s="147"/>
      <c r="AO2507" s="147"/>
      <c r="AP2507" s="147"/>
      <c r="AQ2507" s="147"/>
      <c r="AR2507" s="147"/>
      <c r="AS2507" s="147"/>
      <c r="AT2507" s="147"/>
      <c r="AU2507" s="147"/>
      <c r="AV2507" s="147"/>
      <c r="AW2507" s="147"/>
      <c r="AX2507" s="147"/>
      <c r="AY2507" s="147"/>
      <c r="AZ2507" s="147"/>
      <c r="BA2507" s="147"/>
      <c r="BB2507" s="147"/>
      <c r="BC2507" s="147"/>
      <c r="BD2507" s="147"/>
      <c r="BE2507" s="147"/>
      <c r="BF2507" s="147"/>
      <c r="BG2507" s="147"/>
      <c r="BH2507" s="147"/>
    </row>
    <row r="2508" spans="1:60" outlineLevel="3" x14ac:dyDescent="0.2">
      <c r="A2508" s="154"/>
      <c r="B2508" s="155"/>
      <c r="C2508" s="189" t="s">
        <v>3012</v>
      </c>
      <c r="D2508" s="160"/>
      <c r="E2508" s="161">
        <v>0.4</v>
      </c>
      <c r="F2508" s="158"/>
      <c r="G2508" s="158"/>
      <c r="H2508" s="158"/>
      <c r="I2508" s="158"/>
      <c r="J2508" s="158"/>
      <c r="K2508" s="158"/>
      <c r="L2508" s="158"/>
      <c r="M2508" s="158"/>
      <c r="N2508" s="157"/>
      <c r="O2508" s="157"/>
      <c r="P2508" s="157"/>
      <c r="Q2508" s="157"/>
      <c r="R2508" s="158"/>
      <c r="S2508" s="158"/>
      <c r="T2508" s="158"/>
      <c r="U2508" s="158"/>
      <c r="V2508" s="158"/>
      <c r="W2508" s="158"/>
      <c r="X2508" s="158"/>
      <c r="Y2508" s="158"/>
      <c r="Z2508" s="147"/>
      <c r="AA2508" s="147"/>
      <c r="AB2508" s="147"/>
      <c r="AC2508" s="147"/>
      <c r="AD2508" s="147"/>
      <c r="AE2508" s="147"/>
      <c r="AF2508" s="147"/>
      <c r="AG2508" s="147" t="s">
        <v>288</v>
      </c>
      <c r="AH2508" s="147">
        <v>0</v>
      </c>
      <c r="AI2508" s="147"/>
      <c r="AJ2508" s="147"/>
      <c r="AK2508" s="147"/>
      <c r="AL2508" s="147"/>
      <c r="AM2508" s="147"/>
      <c r="AN2508" s="147"/>
      <c r="AO2508" s="147"/>
      <c r="AP2508" s="147"/>
      <c r="AQ2508" s="147"/>
      <c r="AR2508" s="147"/>
      <c r="AS2508" s="147"/>
      <c r="AT2508" s="147"/>
      <c r="AU2508" s="147"/>
      <c r="AV2508" s="147"/>
      <c r="AW2508" s="147"/>
      <c r="AX2508" s="147"/>
      <c r="AY2508" s="147"/>
      <c r="AZ2508" s="147"/>
      <c r="BA2508" s="147"/>
      <c r="BB2508" s="147"/>
      <c r="BC2508" s="147"/>
      <c r="BD2508" s="147"/>
      <c r="BE2508" s="147"/>
      <c r="BF2508" s="147"/>
      <c r="BG2508" s="147"/>
      <c r="BH2508" s="147"/>
    </row>
    <row r="2509" spans="1:60" outlineLevel="3" x14ac:dyDescent="0.2">
      <c r="A2509" s="154"/>
      <c r="B2509" s="155"/>
      <c r="C2509" s="189" t="s">
        <v>3013</v>
      </c>
      <c r="D2509" s="160"/>
      <c r="E2509" s="161">
        <v>0.4</v>
      </c>
      <c r="F2509" s="158"/>
      <c r="G2509" s="158"/>
      <c r="H2509" s="158"/>
      <c r="I2509" s="158"/>
      <c r="J2509" s="158"/>
      <c r="K2509" s="158"/>
      <c r="L2509" s="158"/>
      <c r="M2509" s="158"/>
      <c r="N2509" s="157"/>
      <c r="O2509" s="157"/>
      <c r="P2509" s="157"/>
      <c r="Q2509" s="157"/>
      <c r="R2509" s="158"/>
      <c r="S2509" s="158"/>
      <c r="T2509" s="158"/>
      <c r="U2509" s="158"/>
      <c r="V2509" s="158"/>
      <c r="W2509" s="158"/>
      <c r="X2509" s="158"/>
      <c r="Y2509" s="158"/>
      <c r="Z2509" s="147"/>
      <c r="AA2509" s="147"/>
      <c r="AB2509" s="147"/>
      <c r="AC2509" s="147"/>
      <c r="AD2509" s="147"/>
      <c r="AE2509" s="147"/>
      <c r="AF2509" s="147"/>
      <c r="AG2509" s="147" t="s">
        <v>288</v>
      </c>
      <c r="AH2509" s="147">
        <v>0</v>
      </c>
      <c r="AI2509" s="147"/>
      <c r="AJ2509" s="147"/>
      <c r="AK2509" s="147"/>
      <c r="AL2509" s="147"/>
      <c r="AM2509" s="147"/>
      <c r="AN2509" s="147"/>
      <c r="AO2509" s="147"/>
      <c r="AP2509" s="147"/>
      <c r="AQ2509" s="147"/>
      <c r="AR2509" s="147"/>
      <c r="AS2509" s="147"/>
      <c r="AT2509" s="147"/>
      <c r="AU2509" s="147"/>
      <c r="AV2509" s="147"/>
      <c r="AW2509" s="147"/>
      <c r="AX2509" s="147"/>
      <c r="AY2509" s="147"/>
      <c r="AZ2509" s="147"/>
      <c r="BA2509" s="147"/>
      <c r="BB2509" s="147"/>
      <c r="BC2509" s="147"/>
      <c r="BD2509" s="147"/>
      <c r="BE2509" s="147"/>
      <c r="BF2509" s="147"/>
      <c r="BG2509" s="147"/>
      <c r="BH2509" s="147"/>
    </row>
    <row r="2510" spans="1:60" outlineLevel="3" x14ac:dyDescent="0.2">
      <c r="A2510" s="154"/>
      <c r="B2510" s="155"/>
      <c r="C2510" s="189" t="s">
        <v>3014</v>
      </c>
      <c r="D2510" s="160"/>
      <c r="E2510" s="161">
        <v>0.4</v>
      </c>
      <c r="F2510" s="158"/>
      <c r="G2510" s="158"/>
      <c r="H2510" s="158"/>
      <c r="I2510" s="158"/>
      <c r="J2510" s="158"/>
      <c r="K2510" s="158"/>
      <c r="L2510" s="158"/>
      <c r="M2510" s="158"/>
      <c r="N2510" s="157"/>
      <c r="O2510" s="157"/>
      <c r="P2510" s="157"/>
      <c r="Q2510" s="157"/>
      <c r="R2510" s="158"/>
      <c r="S2510" s="158"/>
      <c r="T2510" s="158"/>
      <c r="U2510" s="158"/>
      <c r="V2510" s="158"/>
      <c r="W2510" s="158"/>
      <c r="X2510" s="158"/>
      <c r="Y2510" s="158"/>
      <c r="Z2510" s="147"/>
      <c r="AA2510" s="147"/>
      <c r="AB2510" s="147"/>
      <c r="AC2510" s="147"/>
      <c r="AD2510" s="147"/>
      <c r="AE2510" s="147"/>
      <c r="AF2510" s="147"/>
      <c r="AG2510" s="147" t="s">
        <v>288</v>
      </c>
      <c r="AH2510" s="147">
        <v>0</v>
      </c>
      <c r="AI2510" s="147"/>
      <c r="AJ2510" s="147"/>
      <c r="AK2510" s="147"/>
      <c r="AL2510" s="147"/>
      <c r="AM2510" s="147"/>
      <c r="AN2510" s="147"/>
      <c r="AO2510" s="147"/>
      <c r="AP2510" s="147"/>
      <c r="AQ2510" s="147"/>
      <c r="AR2510" s="147"/>
      <c r="AS2510" s="147"/>
      <c r="AT2510" s="147"/>
      <c r="AU2510" s="147"/>
      <c r="AV2510" s="147"/>
      <c r="AW2510" s="147"/>
      <c r="AX2510" s="147"/>
      <c r="AY2510" s="147"/>
      <c r="AZ2510" s="147"/>
      <c r="BA2510" s="147"/>
      <c r="BB2510" s="147"/>
      <c r="BC2510" s="147"/>
      <c r="BD2510" s="147"/>
      <c r="BE2510" s="147"/>
      <c r="BF2510" s="147"/>
      <c r="BG2510" s="147"/>
      <c r="BH2510" s="147"/>
    </row>
    <row r="2511" spans="1:60" outlineLevel="1" x14ac:dyDescent="0.2">
      <c r="A2511" s="172">
        <v>377</v>
      </c>
      <c r="B2511" s="173" t="s">
        <v>3015</v>
      </c>
      <c r="C2511" s="188" t="s">
        <v>3016</v>
      </c>
      <c r="D2511" s="174" t="s">
        <v>418</v>
      </c>
      <c r="E2511" s="175">
        <v>3</v>
      </c>
      <c r="F2511" s="176"/>
      <c r="G2511" s="177">
        <f>ROUND(E2511*F2511,2)</f>
        <v>0</v>
      </c>
      <c r="H2511" s="176"/>
      <c r="I2511" s="177">
        <f>ROUND(E2511*H2511,2)</f>
        <v>0</v>
      </c>
      <c r="J2511" s="176"/>
      <c r="K2511" s="177">
        <f>ROUND(E2511*J2511,2)</f>
        <v>0</v>
      </c>
      <c r="L2511" s="177">
        <v>21</v>
      </c>
      <c r="M2511" s="177">
        <f>G2511*(1+L2511/100)</f>
        <v>0</v>
      </c>
      <c r="N2511" s="175">
        <v>2.3000000000000001E-4</v>
      </c>
      <c r="O2511" s="175">
        <f>ROUND(E2511*N2511,2)</f>
        <v>0</v>
      </c>
      <c r="P2511" s="175">
        <v>0</v>
      </c>
      <c r="Q2511" s="175">
        <f>ROUND(E2511*P2511,2)</f>
        <v>0</v>
      </c>
      <c r="R2511" s="177" t="s">
        <v>1203</v>
      </c>
      <c r="S2511" s="177" t="s">
        <v>281</v>
      </c>
      <c r="T2511" s="178" t="s">
        <v>281</v>
      </c>
      <c r="U2511" s="158">
        <v>0</v>
      </c>
      <c r="V2511" s="158">
        <f>ROUND(E2511*U2511,2)</f>
        <v>0</v>
      </c>
      <c r="W2511" s="158"/>
      <c r="X2511" s="158" t="s">
        <v>1204</v>
      </c>
      <c r="Y2511" s="158" t="s">
        <v>283</v>
      </c>
      <c r="Z2511" s="147"/>
      <c r="AA2511" s="147"/>
      <c r="AB2511" s="147"/>
      <c r="AC2511" s="147"/>
      <c r="AD2511" s="147"/>
      <c r="AE2511" s="147"/>
      <c r="AF2511" s="147"/>
      <c r="AG2511" s="147" t="s">
        <v>1205</v>
      </c>
      <c r="AH2511" s="147"/>
      <c r="AI2511" s="147"/>
      <c r="AJ2511" s="147"/>
      <c r="AK2511" s="147"/>
      <c r="AL2511" s="147"/>
      <c r="AM2511" s="147"/>
      <c r="AN2511" s="147"/>
      <c r="AO2511" s="147"/>
      <c r="AP2511" s="147"/>
      <c r="AQ2511" s="147"/>
      <c r="AR2511" s="147"/>
      <c r="AS2511" s="147"/>
      <c r="AT2511" s="147"/>
      <c r="AU2511" s="147"/>
      <c r="AV2511" s="147"/>
      <c r="AW2511" s="147"/>
      <c r="AX2511" s="147"/>
      <c r="AY2511" s="147"/>
      <c r="AZ2511" s="147"/>
      <c r="BA2511" s="147"/>
      <c r="BB2511" s="147"/>
      <c r="BC2511" s="147"/>
      <c r="BD2511" s="147"/>
      <c r="BE2511" s="147"/>
      <c r="BF2511" s="147"/>
      <c r="BG2511" s="147"/>
      <c r="BH2511" s="147"/>
    </row>
    <row r="2512" spans="1:60" outlineLevel="2" x14ac:dyDescent="0.2">
      <c r="A2512" s="154"/>
      <c r="B2512" s="155"/>
      <c r="C2512" s="189" t="s">
        <v>3017</v>
      </c>
      <c r="D2512" s="160"/>
      <c r="E2512" s="161"/>
      <c r="F2512" s="158"/>
      <c r="G2512" s="158"/>
      <c r="H2512" s="158"/>
      <c r="I2512" s="158"/>
      <c r="J2512" s="158"/>
      <c r="K2512" s="158"/>
      <c r="L2512" s="158"/>
      <c r="M2512" s="158"/>
      <c r="N2512" s="157"/>
      <c r="O2512" s="157"/>
      <c r="P2512" s="157"/>
      <c r="Q2512" s="157"/>
      <c r="R2512" s="158"/>
      <c r="S2512" s="158"/>
      <c r="T2512" s="158"/>
      <c r="U2512" s="158"/>
      <c r="V2512" s="158"/>
      <c r="W2512" s="158"/>
      <c r="X2512" s="158"/>
      <c r="Y2512" s="158"/>
      <c r="Z2512" s="147"/>
      <c r="AA2512" s="147"/>
      <c r="AB2512" s="147"/>
      <c r="AC2512" s="147"/>
      <c r="AD2512" s="147"/>
      <c r="AE2512" s="147"/>
      <c r="AF2512" s="147"/>
      <c r="AG2512" s="147" t="s">
        <v>288</v>
      </c>
      <c r="AH2512" s="147">
        <v>0</v>
      </c>
      <c r="AI2512" s="147"/>
      <c r="AJ2512" s="147"/>
      <c r="AK2512" s="147"/>
      <c r="AL2512" s="147"/>
      <c r="AM2512" s="147"/>
      <c r="AN2512" s="147"/>
      <c r="AO2512" s="147"/>
      <c r="AP2512" s="147"/>
      <c r="AQ2512" s="147"/>
      <c r="AR2512" s="147"/>
      <c r="AS2512" s="147"/>
      <c r="AT2512" s="147"/>
      <c r="AU2512" s="147"/>
      <c r="AV2512" s="147"/>
      <c r="AW2512" s="147"/>
      <c r="AX2512" s="147"/>
      <c r="AY2512" s="147"/>
      <c r="AZ2512" s="147"/>
      <c r="BA2512" s="147"/>
      <c r="BB2512" s="147"/>
      <c r="BC2512" s="147"/>
      <c r="BD2512" s="147"/>
      <c r="BE2512" s="147"/>
      <c r="BF2512" s="147"/>
      <c r="BG2512" s="147"/>
      <c r="BH2512" s="147"/>
    </row>
    <row r="2513" spans="1:60" outlineLevel="3" x14ac:dyDescent="0.2">
      <c r="A2513" s="154"/>
      <c r="B2513" s="155"/>
      <c r="C2513" s="189" t="s">
        <v>3018</v>
      </c>
      <c r="D2513" s="160"/>
      <c r="E2513" s="161">
        <v>3</v>
      </c>
      <c r="F2513" s="158"/>
      <c r="G2513" s="158"/>
      <c r="H2513" s="158"/>
      <c r="I2513" s="158"/>
      <c r="J2513" s="158"/>
      <c r="K2513" s="158"/>
      <c r="L2513" s="158"/>
      <c r="M2513" s="158"/>
      <c r="N2513" s="157"/>
      <c r="O2513" s="157"/>
      <c r="P2513" s="157"/>
      <c r="Q2513" s="157"/>
      <c r="R2513" s="158"/>
      <c r="S2513" s="158"/>
      <c r="T2513" s="158"/>
      <c r="U2513" s="158"/>
      <c r="V2513" s="158"/>
      <c r="W2513" s="158"/>
      <c r="X2513" s="158"/>
      <c r="Y2513" s="158"/>
      <c r="Z2513" s="147"/>
      <c r="AA2513" s="147"/>
      <c r="AB2513" s="147"/>
      <c r="AC2513" s="147"/>
      <c r="AD2513" s="147"/>
      <c r="AE2513" s="147"/>
      <c r="AF2513" s="147"/>
      <c r="AG2513" s="147" t="s">
        <v>288</v>
      </c>
      <c r="AH2513" s="147">
        <v>5</v>
      </c>
      <c r="AI2513" s="147"/>
      <c r="AJ2513" s="147"/>
      <c r="AK2513" s="147"/>
      <c r="AL2513" s="147"/>
      <c r="AM2513" s="147"/>
      <c r="AN2513" s="147"/>
      <c r="AO2513" s="147"/>
      <c r="AP2513" s="147"/>
      <c r="AQ2513" s="147"/>
      <c r="AR2513" s="147"/>
      <c r="AS2513" s="147"/>
      <c r="AT2513" s="147"/>
      <c r="AU2513" s="147"/>
      <c r="AV2513" s="147"/>
      <c r="AW2513" s="147"/>
      <c r="AX2513" s="147"/>
      <c r="AY2513" s="147"/>
      <c r="AZ2513" s="147"/>
      <c r="BA2513" s="147"/>
      <c r="BB2513" s="147"/>
      <c r="BC2513" s="147"/>
      <c r="BD2513" s="147"/>
      <c r="BE2513" s="147"/>
      <c r="BF2513" s="147"/>
      <c r="BG2513" s="147"/>
      <c r="BH2513" s="147"/>
    </row>
    <row r="2514" spans="1:60" outlineLevel="1" x14ac:dyDescent="0.2">
      <c r="A2514" s="172">
        <v>378</v>
      </c>
      <c r="B2514" s="173" t="s">
        <v>3019</v>
      </c>
      <c r="C2514" s="188" t="s">
        <v>3020</v>
      </c>
      <c r="D2514" s="174" t="s">
        <v>418</v>
      </c>
      <c r="E2514" s="175">
        <v>28.641670000000001</v>
      </c>
      <c r="F2514" s="176"/>
      <c r="G2514" s="177">
        <f>ROUND(E2514*F2514,2)</f>
        <v>0</v>
      </c>
      <c r="H2514" s="176"/>
      <c r="I2514" s="177">
        <f>ROUND(E2514*H2514,2)</f>
        <v>0</v>
      </c>
      <c r="J2514" s="176"/>
      <c r="K2514" s="177">
        <f>ROUND(E2514*J2514,2)</f>
        <v>0</v>
      </c>
      <c r="L2514" s="177">
        <v>21</v>
      </c>
      <c r="M2514" s="177">
        <f>G2514*(1+L2514/100)</f>
        <v>0</v>
      </c>
      <c r="N2514" s="175">
        <v>1.9650000000000001E-2</v>
      </c>
      <c r="O2514" s="175">
        <f>ROUND(E2514*N2514,2)</f>
        <v>0.56000000000000005</v>
      </c>
      <c r="P2514" s="175">
        <v>0</v>
      </c>
      <c r="Q2514" s="175">
        <f>ROUND(E2514*P2514,2)</f>
        <v>0</v>
      </c>
      <c r="R2514" s="177" t="s">
        <v>1203</v>
      </c>
      <c r="S2514" s="177" t="s">
        <v>281</v>
      </c>
      <c r="T2514" s="178" t="s">
        <v>281</v>
      </c>
      <c r="U2514" s="158">
        <v>0</v>
      </c>
      <c r="V2514" s="158">
        <f>ROUND(E2514*U2514,2)</f>
        <v>0</v>
      </c>
      <c r="W2514" s="158"/>
      <c r="X2514" s="158" t="s">
        <v>1204</v>
      </c>
      <c r="Y2514" s="158" t="s">
        <v>283</v>
      </c>
      <c r="Z2514" s="147"/>
      <c r="AA2514" s="147"/>
      <c r="AB2514" s="147"/>
      <c r="AC2514" s="147"/>
      <c r="AD2514" s="147"/>
      <c r="AE2514" s="147"/>
      <c r="AF2514" s="147"/>
      <c r="AG2514" s="147" t="s">
        <v>1205</v>
      </c>
      <c r="AH2514" s="147"/>
      <c r="AI2514" s="147"/>
      <c r="AJ2514" s="147"/>
      <c r="AK2514" s="147"/>
      <c r="AL2514" s="147"/>
      <c r="AM2514" s="147"/>
      <c r="AN2514" s="147"/>
      <c r="AO2514" s="147"/>
      <c r="AP2514" s="147"/>
      <c r="AQ2514" s="147"/>
      <c r="AR2514" s="147"/>
      <c r="AS2514" s="147"/>
      <c r="AT2514" s="147"/>
      <c r="AU2514" s="147"/>
      <c r="AV2514" s="147"/>
      <c r="AW2514" s="147"/>
      <c r="AX2514" s="147"/>
      <c r="AY2514" s="147"/>
      <c r="AZ2514" s="147"/>
      <c r="BA2514" s="147"/>
      <c r="BB2514" s="147"/>
      <c r="BC2514" s="147"/>
      <c r="BD2514" s="147"/>
      <c r="BE2514" s="147"/>
      <c r="BF2514" s="147"/>
      <c r="BG2514" s="147"/>
      <c r="BH2514" s="147"/>
    </row>
    <row r="2515" spans="1:60" outlineLevel="2" x14ac:dyDescent="0.2">
      <c r="A2515" s="154"/>
      <c r="B2515" s="155"/>
      <c r="C2515" s="189" t="s">
        <v>3021</v>
      </c>
      <c r="D2515" s="160"/>
      <c r="E2515" s="161"/>
      <c r="F2515" s="158"/>
      <c r="G2515" s="158"/>
      <c r="H2515" s="158"/>
      <c r="I2515" s="158"/>
      <c r="J2515" s="158"/>
      <c r="K2515" s="158"/>
      <c r="L2515" s="158"/>
      <c r="M2515" s="158"/>
      <c r="N2515" s="157"/>
      <c r="O2515" s="157"/>
      <c r="P2515" s="157"/>
      <c r="Q2515" s="157"/>
      <c r="R2515" s="158"/>
      <c r="S2515" s="158"/>
      <c r="T2515" s="158"/>
      <c r="U2515" s="158"/>
      <c r="V2515" s="158"/>
      <c r="W2515" s="158"/>
      <c r="X2515" s="158"/>
      <c r="Y2515" s="158"/>
      <c r="Z2515" s="147"/>
      <c r="AA2515" s="147"/>
      <c r="AB2515" s="147"/>
      <c r="AC2515" s="147"/>
      <c r="AD2515" s="147"/>
      <c r="AE2515" s="147"/>
      <c r="AF2515" s="147"/>
      <c r="AG2515" s="147" t="s">
        <v>288</v>
      </c>
      <c r="AH2515" s="147">
        <v>0</v>
      </c>
      <c r="AI2515" s="147"/>
      <c r="AJ2515" s="147"/>
      <c r="AK2515" s="147"/>
      <c r="AL2515" s="147"/>
      <c r="AM2515" s="147"/>
      <c r="AN2515" s="147"/>
      <c r="AO2515" s="147"/>
      <c r="AP2515" s="147"/>
      <c r="AQ2515" s="147"/>
      <c r="AR2515" s="147"/>
      <c r="AS2515" s="147"/>
      <c r="AT2515" s="147"/>
      <c r="AU2515" s="147"/>
      <c r="AV2515" s="147"/>
      <c r="AW2515" s="147"/>
      <c r="AX2515" s="147"/>
      <c r="AY2515" s="147"/>
      <c r="AZ2515" s="147"/>
      <c r="BA2515" s="147"/>
      <c r="BB2515" s="147"/>
      <c r="BC2515" s="147"/>
      <c r="BD2515" s="147"/>
      <c r="BE2515" s="147"/>
      <c r="BF2515" s="147"/>
      <c r="BG2515" s="147"/>
      <c r="BH2515" s="147"/>
    </row>
    <row r="2516" spans="1:60" outlineLevel="3" x14ac:dyDescent="0.2">
      <c r="A2516" s="154"/>
      <c r="B2516" s="155"/>
      <c r="C2516" s="189" t="s">
        <v>3022</v>
      </c>
      <c r="D2516" s="160"/>
      <c r="E2516" s="161">
        <v>27.27778</v>
      </c>
      <c r="F2516" s="158"/>
      <c r="G2516" s="158"/>
      <c r="H2516" s="158"/>
      <c r="I2516" s="158"/>
      <c r="J2516" s="158"/>
      <c r="K2516" s="158"/>
      <c r="L2516" s="158"/>
      <c r="M2516" s="158"/>
      <c r="N2516" s="157"/>
      <c r="O2516" s="157"/>
      <c r="P2516" s="157"/>
      <c r="Q2516" s="157"/>
      <c r="R2516" s="158"/>
      <c r="S2516" s="158"/>
      <c r="T2516" s="158"/>
      <c r="U2516" s="158"/>
      <c r="V2516" s="158"/>
      <c r="W2516" s="158"/>
      <c r="X2516" s="158"/>
      <c r="Y2516" s="158"/>
      <c r="Z2516" s="147"/>
      <c r="AA2516" s="147"/>
      <c r="AB2516" s="147"/>
      <c r="AC2516" s="147"/>
      <c r="AD2516" s="147"/>
      <c r="AE2516" s="147"/>
      <c r="AF2516" s="147"/>
      <c r="AG2516" s="147" t="s">
        <v>288</v>
      </c>
      <c r="AH2516" s="147">
        <v>0</v>
      </c>
      <c r="AI2516" s="147"/>
      <c r="AJ2516" s="147"/>
      <c r="AK2516" s="147"/>
      <c r="AL2516" s="147"/>
      <c r="AM2516" s="147"/>
      <c r="AN2516" s="147"/>
      <c r="AO2516" s="147"/>
      <c r="AP2516" s="147"/>
      <c r="AQ2516" s="147"/>
      <c r="AR2516" s="147"/>
      <c r="AS2516" s="147"/>
      <c r="AT2516" s="147"/>
      <c r="AU2516" s="147"/>
      <c r="AV2516" s="147"/>
      <c r="AW2516" s="147"/>
      <c r="AX2516" s="147"/>
      <c r="AY2516" s="147"/>
      <c r="AZ2516" s="147"/>
      <c r="BA2516" s="147"/>
      <c r="BB2516" s="147"/>
      <c r="BC2516" s="147"/>
      <c r="BD2516" s="147"/>
      <c r="BE2516" s="147"/>
      <c r="BF2516" s="147"/>
      <c r="BG2516" s="147"/>
      <c r="BH2516" s="147"/>
    </row>
    <row r="2517" spans="1:60" outlineLevel="3" x14ac:dyDescent="0.2">
      <c r="A2517" s="154"/>
      <c r="B2517" s="155"/>
      <c r="C2517" s="198" t="s">
        <v>1208</v>
      </c>
      <c r="D2517" s="195"/>
      <c r="E2517" s="196">
        <v>1.36389</v>
      </c>
      <c r="F2517" s="158"/>
      <c r="G2517" s="158"/>
      <c r="H2517" s="158"/>
      <c r="I2517" s="158"/>
      <c r="J2517" s="158"/>
      <c r="K2517" s="158"/>
      <c r="L2517" s="158"/>
      <c r="M2517" s="158"/>
      <c r="N2517" s="157"/>
      <c r="O2517" s="157"/>
      <c r="P2517" s="157"/>
      <c r="Q2517" s="157"/>
      <c r="R2517" s="158"/>
      <c r="S2517" s="158"/>
      <c r="T2517" s="158"/>
      <c r="U2517" s="158"/>
      <c r="V2517" s="158"/>
      <c r="W2517" s="158"/>
      <c r="X2517" s="158"/>
      <c r="Y2517" s="158"/>
      <c r="Z2517" s="147"/>
      <c r="AA2517" s="147"/>
      <c r="AB2517" s="147"/>
      <c r="AC2517" s="147"/>
      <c r="AD2517" s="147"/>
      <c r="AE2517" s="147"/>
      <c r="AF2517" s="147"/>
      <c r="AG2517" s="147" t="s">
        <v>288</v>
      </c>
      <c r="AH2517" s="147">
        <v>4</v>
      </c>
      <c r="AI2517" s="147"/>
      <c r="AJ2517" s="147"/>
      <c r="AK2517" s="147"/>
      <c r="AL2517" s="147"/>
      <c r="AM2517" s="147"/>
      <c r="AN2517" s="147"/>
      <c r="AO2517" s="147"/>
      <c r="AP2517" s="147"/>
      <c r="AQ2517" s="147"/>
      <c r="AR2517" s="147"/>
      <c r="AS2517" s="147"/>
      <c r="AT2517" s="147"/>
      <c r="AU2517" s="147"/>
      <c r="AV2517" s="147"/>
      <c r="AW2517" s="147"/>
      <c r="AX2517" s="147"/>
      <c r="AY2517" s="147"/>
      <c r="AZ2517" s="147"/>
      <c r="BA2517" s="147"/>
      <c r="BB2517" s="147"/>
      <c r="BC2517" s="147"/>
      <c r="BD2517" s="147"/>
      <c r="BE2517" s="147"/>
      <c r="BF2517" s="147"/>
      <c r="BG2517" s="147"/>
      <c r="BH2517" s="147"/>
    </row>
    <row r="2518" spans="1:60" outlineLevel="1" x14ac:dyDescent="0.2">
      <c r="A2518" s="172">
        <v>379</v>
      </c>
      <c r="B2518" s="173" t="s">
        <v>3023</v>
      </c>
      <c r="C2518" s="188" t="s">
        <v>3024</v>
      </c>
      <c r="D2518" s="174" t="s">
        <v>366</v>
      </c>
      <c r="E2518" s="175">
        <v>2.9</v>
      </c>
      <c r="F2518" s="176"/>
      <c r="G2518" s="177">
        <f>ROUND(E2518*F2518,2)</f>
        <v>0</v>
      </c>
      <c r="H2518" s="176"/>
      <c r="I2518" s="177">
        <f>ROUND(E2518*H2518,2)</f>
        <v>0</v>
      </c>
      <c r="J2518" s="176"/>
      <c r="K2518" s="177">
        <f>ROUND(E2518*J2518,2)</f>
        <v>0</v>
      </c>
      <c r="L2518" s="177">
        <v>21</v>
      </c>
      <c r="M2518" s="177">
        <f>G2518*(1+L2518/100)</f>
        <v>0</v>
      </c>
      <c r="N2518" s="175">
        <v>1.2E-2</v>
      </c>
      <c r="O2518" s="175">
        <f>ROUND(E2518*N2518,2)</f>
        <v>0.03</v>
      </c>
      <c r="P2518" s="175">
        <v>0</v>
      </c>
      <c r="Q2518" s="175">
        <f>ROUND(E2518*P2518,2)</f>
        <v>0</v>
      </c>
      <c r="R2518" s="177" t="s">
        <v>1203</v>
      </c>
      <c r="S2518" s="177" t="s">
        <v>281</v>
      </c>
      <c r="T2518" s="178" t="s">
        <v>281</v>
      </c>
      <c r="U2518" s="158">
        <v>0</v>
      </c>
      <c r="V2518" s="158">
        <f>ROUND(E2518*U2518,2)</f>
        <v>0</v>
      </c>
      <c r="W2518" s="158"/>
      <c r="X2518" s="158" t="s">
        <v>1204</v>
      </c>
      <c r="Y2518" s="158" t="s">
        <v>283</v>
      </c>
      <c r="Z2518" s="147"/>
      <c r="AA2518" s="147"/>
      <c r="AB2518" s="147"/>
      <c r="AC2518" s="147"/>
      <c r="AD2518" s="147"/>
      <c r="AE2518" s="147"/>
      <c r="AF2518" s="147"/>
      <c r="AG2518" s="147" t="s">
        <v>1205</v>
      </c>
      <c r="AH2518" s="147"/>
      <c r="AI2518" s="147"/>
      <c r="AJ2518" s="147"/>
      <c r="AK2518" s="147"/>
      <c r="AL2518" s="147"/>
      <c r="AM2518" s="147"/>
      <c r="AN2518" s="147"/>
      <c r="AO2518" s="147"/>
      <c r="AP2518" s="147"/>
      <c r="AQ2518" s="147"/>
      <c r="AR2518" s="147"/>
      <c r="AS2518" s="147"/>
      <c r="AT2518" s="147"/>
      <c r="AU2518" s="147"/>
      <c r="AV2518" s="147"/>
      <c r="AW2518" s="147"/>
      <c r="AX2518" s="147"/>
      <c r="AY2518" s="147"/>
      <c r="AZ2518" s="147"/>
      <c r="BA2518" s="147"/>
      <c r="BB2518" s="147"/>
      <c r="BC2518" s="147"/>
      <c r="BD2518" s="147"/>
      <c r="BE2518" s="147"/>
      <c r="BF2518" s="147"/>
      <c r="BG2518" s="147"/>
      <c r="BH2518" s="147"/>
    </row>
    <row r="2519" spans="1:60" outlineLevel="2" x14ac:dyDescent="0.2">
      <c r="A2519" s="154"/>
      <c r="B2519" s="155"/>
      <c r="C2519" s="261" t="s">
        <v>1816</v>
      </c>
      <c r="D2519" s="262"/>
      <c r="E2519" s="262"/>
      <c r="F2519" s="262"/>
      <c r="G2519" s="262"/>
      <c r="H2519" s="158"/>
      <c r="I2519" s="158"/>
      <c r="J2519" s="158"/>
      <c r="K2519" s="158"/>
      <c r="L2519" s="158"/>
      <c r="M2519" s="158"/>
      <c r="N2519" s="157"/>
      <c r="O2519" s="157"/>
      <c r="P2519" s="157"/>
      <c r="Q2519" s="157"/>
      <c r="R2519" s="158"/>
      <c r="S2519" s="158"/>
      <c r="T2519" s="158"/>
      <c r="U2519" s="158"/>
      <c r="V2519" s="158"/>
      <c r="W2519" s="158"/>
      <c r="X2519" s="158"/>
      <c r="Y2519" s="158"/>
      <c r="Z2519" s="147"/>
      <c r="AA2519" s="147"/>
      <c r="AB2519" s="147"/>
      <c r="AC2519" s="147"/>
      <c r="AD2519" s="147"/>
      <c r="AE2519" s="147"/>
      <c r="AF2519" s="147"/>
      <c r="AG2519" s="147" t="s">
        <v>618</v>
      </c>
      <c r="AH2519" s="147"/>
      <c r="AI2519" s="147"/>
      <c r="AJ2519" s="147"/>
      <c r="AK2519" s="147"/>
      <c r="AL2519" s="147"/>
      <c r="AM2519" s="147"/>
      <c r="AN2519" s="147"/>
      <c r="AO2519" s="147"/>
      <c r="AP2519" s="147"/>
      <c r="AQ2519" s="147"/>
      <c r="AR2519" s="147"/>
      <c r="AS2519" s="147"/>
      <c r="AT2519" s="147"/>
      <c r="AU2519" s="147"/>
      <c r="AV2519" s="147"/>
      <c r="AW2519" s="147"/>
      <c r="AX2519" s="147"/>
      <c r="AY2519" s="147"/>
      <c r="AZ2519" s="147"/>
      <c r="BA2519" s="147"/>
      <c r="BB2519" s="147"/>
      <c r="BC2519" s="147"/>
      <c r="BD2519" s="147"/>
      <c r="BE2519" s="147"/>
      <c r="BF2519" s="147"/>
      <c r="BG2519" s="147"/>
      <c r="BH2519" s="147"/>
    </row>
    <row r="2520" spans="1:60" outlineLevel="2" x14ac:dyDescent="0.2">
      <c r="A2520" s="154"/>
      <c r="B2520" s="155"/>
      <c r="C2520" s="189" t="s">
        <v>3025</v>
      </c>
      <c r="D2520" s="160"/>
      <c r="E2520" s="161"/>
      <c r="F2520" s="158"/>
      <c r="G2520" s="158"/>
      <c r="H2520" s="158"/>
      <c r="I2520" s="158"/>
      <c r="J2520" s="158"/>
      <c r="K2520" s="158"/>
      <c r="L2520" s="158"/>
      <c r="M2520" s="158"/>
      <c r="N2520" s="157"/>
      <c r="O2520" s="157"/>
      <c r="P2520" s="157"/>
      <c r="Q2520" s="157"/>
      <c r="R2520" s="158"/>
      <c r="S2520" s="158"/>
      <c r="T2520" s="158"/>
      <c r="U2520" s="158"/>
      <c r="V2520" s="158"/>
      <c r="W2520" s="158"/>
      <c r="X2520" s="158"/>
      <c r="Y2520" s="158"/>
      <c r="Z2520" s="147"/>
      <c r="AA2520" s="147"/>
      <c r="AB2520" s="147"/>
      <c r="AC2520" s="147"/>
      <c r="AD2520" s="147"/>
      <c r="AE2520" s="147"/>
      <c r="AF2520" s="147"/>
      <c r="AG2520" s="147" t="s">
        <v>288</v>
      </c>
      <c r="AH2520" s="147">
        <v>0</v>
      </c>
      <c r="AI2520" s="147"/>
      <c r="AJ2520" s="147"/>
      <c r="AK2520" s="147"/>
      <c r="AL2520" s="147"/>
      <c r="AM2520" s="147"/>
      <c r="AN2520" s="147"/>
      <c r="AO2520" s="147"/>
      <c r="AP2520" s="147"/>
      <c r="AQ2520" s="147"/>
      <c r="AR2520" s="147"/>
      <c r="AS2520" s="147"/>
      <c r="AT2520" s="147"/>
      <c r="AU2520" s="147"/>
      <c r="AV2520" s="147"/>
      <c r="AW2520" s="147"/>
      <c r="AX2520" s="147"/>
      <c r="AY2520" s="147"/>
      <c r="AZ2520" s="147"/>
      <c r="BA2520" s="147"/>
      <c r="BB2520" s="147"/>
      <c r="BC2520" s="147"/>
      <c r="BD2520" s="147"/>
      <c r="BE2520" s="147"/>
      <c r="BF2520" s="147"/>
      <c r="BG2520" s="147"/>
      <c r="BH2520" s="147"/>
    </row>
    <row r="2521" spans="1:60" outlineLevel="3" x14ac:dyDescent="0.2">
      <c r="A2521" s="154"/>
      <c r="B2521" s="155"/>
      <c r="C2521" s="189" t="s">
        <v>3026</v>
      </c>
      <c r="D2521" s="160"/>
      <c r="E2521" s="161">
        <v>2.9</v>
      </c>
      <c r="F2521" s="158"/>
      <c r="G2521" s="158"/>
      <c r="H2521" s="158"/>
      <c r="I2521" s="158"/>
      <c r="J2521" s="158"/>
      <c r="K2521" s="158"/>
      <c r="L2521" s="158"/>
      <c r="M2521" s="158"/>
      <c r="N2521" s="157"/>
      <c r="O2521" s="157"/>
      <c r="P2521" s="157"/>
      <c r="Q2521" s="157"/>
      <c r="R2521" s="158"/>
      <c r="S2521" s="158"/>
      <c r="T2521" s="158"/>
      <c r="U2521" s="158"/>
      <c r="V2521" s="158"/>
      <c r="W2521" s="158"/>
      <c r="X2521" s="158"/>
      <c r="Y2521" s="158"/>
      <c r="Z2521" s="147"/>
      <c r="AA2521" s="147"/>
      <c r="AB2521" s="147"/>
      <c r="AC2521" s="147"/>
      <c r="AD2521" s="147"/>
      <c r="AE2521" s="147"/>
      <c r="AF2521" s="147"/>
      <c r="AG2521" s="147" t="s">
        <v>288</v>
      </c>
      <c r="AH2521" s="147">
        <v>5</v>
      </c>
      <c r="AI2521" s="147"/>
      <c r="AJ2521" s="147"/>
      <c r="AK2521" s="147"/>
      <c r="AL2521" s="147"/>
      <c r="AM2521" s="147"/>
      <c r="AN2521" s="147"/>
      <c r="AO2521" s="147"/>
      <c r="AP2521" s="147"/>
      <c r="AQ2521" s="147"/>
      <c r="AR2521" s="147"/>
      <c r="AS2521" s="147"/>
      <c r="AT2521" s="147"/>
      <c r="AU2521" s="147"/>
      <c r="AV2521" s="147"/>
      <c r="AW2521" s="147"/>
      <c r="AX2521" s="147"/>
      <c r="AY2521" s="147"/>
      <c r="AZ2521" s="147"/>
      <c r="BA2521" s="147"/>
      <c r="BB2521" s="147"/>
      <c r="BC2521" s="147"/>
      <c r="BD2521" s="147"/>
      <c r="BE2521" s="147"/>
      <c r="BF2521" s="147"/>
      <c r="BG2521" s="147"/>
      <c r="BH2521" s="147"/>
    </row>
    <row r="2522" spans="1:60" outlineLevel="1" x14ac:dyDescent="0.2">
      <c r="A2522" s="172">
        <v>380</v>
      </c>
      <c r="B2522" s="173" t="s">
        <v>3027</v>
      </c>
      <c r="C2522" s="188" t="s">
        <v>3028</v>
      </c>
      <c r="D2522" s="174" t="s">
        <v>886</v>
      </c>
      <c r="E2522" s="175">
        <v>78.75</v>
      </c>
      <c r="F2522" s="176"/>
      <c r="G2522" s="177">
        <f>ROUND(E2522*F2522,2)</f>
        <v>0</v>
      </c>
      <c r="H2522" s="176"/>
      <c r="I2522" s="177">
        <f>ROUND(E2522*H2522,2)</f>
        <v>0</v>
      </c>
      <c r="J2522" s="176"/>
      <c r="K2522" s="177">
        <f>ROUND(E2522*J2522,2)</f>
        <v>0</v>
      </c>
      <c r="L2522" s="177">
        <v>21</v>
      </c>
      <c r="M2522" s="177">
        <f>G2522*(1+L2522/100)</f>
        <v>0</v>
      </c>
      <c r="N2522" s="175">
        <v>1E-3</v>
      </c>
      <c r="O2522" s="175">
        <f>ROUND(E2522*N2522,2)</f>
        <v>0.08</v>
      </c>
      <c r="P2522" s="175">
        <v>0</v>
      </c>
      <c r="Q2522" s="175">
        <f>ROUND(E2522*P2522,2)</f>
        <v>0</v>
      </c>
      <c r="R2522" s="177" t="s">
        <v>1203</v>
      </c>
      <c r="S2522" s="177" t="s">
        <v>281</v>
      </c>
      <c r="T2522" s="178" t="s">
        <v>281</v>
      </c>
      <c r="U2522" s="158">
        <v>0</v>
      </c>
      <c r="V2522" s="158">
        <f>ROUND(E2522*U2522,2)</f>
        <v>0</v>
      </c>
      <c r="W2522" s="158"/>
      <c r="X2522" s="158" t="s">
        <v>1204</v>
      </c>
      <c r="Y2522" s="158" t="s">
        <v>283</v>
      </c>
      <c r="Z2522" s="147"/>
      <c r="AA2522" s="147"/>
      <c r="AB2522" s="147"/>
      <c r="AC2522" s="147"/>
      <c r="AD2522" s="147"/>
      <c r="AE2522" s="147"/>
      <c r="AF2522" s="147"/>
      <c r="AG2522" s="147" t="s">
        <v>1205</v>
      </c>
      <c r="AH2522" s="147"/>
      <c r="AI2522" s="147"/>
      <c r="AJ2522" s="147"/>
      <c r="AK2522" s="147"/>
      <c r="AL2522" s="147"/>
      <c r="AM2522" s="147"/>
      <c r="AN2522" s="147"/>
      <c r="AO2522" s="147"/>
      <c r="AP2522" s="147"/>
      <c r="AQ2522" s="147"/>
      <c r="AR2522" s="147"/>
      <c r="AS2522" s="147"/>
      <c r="AT2522" s="147"/>
      <c r="AU2522" s="147"/>
      <c r="AV2522" s="147"/>
      <c r="AW2522" s="147"/>
      <c r="AX2522" s="147"/>
      <c r="AY2522" s="147"/>
      <c r="AZ2522" s="147"/>
      <c r="BA2522" s="147"/>
      <c r="BB2522" s="147"/>
      <c r="BC2522" s="147"/>
      <c r="BD2522" s="147"/>
      <c r="BE2522" s="147"/>
      <c r="BF2522" s="147"/>
      <c r="BG2522" s="147"/>
      <c r="BH2522" s="147"/>
    </row>
    <row r="2523" spans="1:60" outlineLevel="2" x14ac:dyDescent="0.2">
      <c r="A2523" s="154"/>
      <c r="B2523" s="155"/>
      <c r="C2523" s="189" t="s">
        <v>3029</v>
      </c>
      <c r="D2523" s="160"/>
      <c r="E2523" s="161"/>
      <c r="F2523" s="158"/>
      <c r="G2523" s="158"/>
      <c r="H2523" s="158"/>
      <c r="I2523" s="158"/>
      <c r="J2523" s="158"/>
      <c r="K2523" s="158"/>
      <c r="L2523" s="158"/>
      <c r="M2523" s="158"/>
      <c r="N2523" s="157"/>
      <c r="O2523" s="157"/>
      <c r="P2523" s="157"/>
      <c r="Q2523" s="157"/>
      <c r="R2523" s="158"/>
      <c r="S2523" s="158"/>
      <c r="T2523" s="158"/>
      <c r="U2523" s="158"/>
      <c r="V2523" s="158"/>
      <c r="W2523" s="158"/>
      <c r="X2523" s="158"/>
      <c r="Y2523" s="158"/>
      <c r="Z2523" s="147"/>
      <c r="AA2523" s="147"/>
      <c r="AB2523" s="147"/>
      <c r="AC2523" s="147"/>
      <c r="AD2523" s="147"/>
      <c r="AE2523" s="147"/>
      <c r="AF2523" s="147"/>
      <c r="AG2523" s="147" t="s">
        <v>288</v>
      </c>
      <c r="AH2523" s="147">
        <v>0</v>
      </c>
      <c r="AI2523" s="147"/>
      <c r="AJ2523" s="147"/>
      <c r="AK2523" s="147"/>
      <c r="AL2523" s="147"/>
      <c r="AM2523" s="147"/>
      <c r="AN2523" s="147"/>
      <c r="AO2523" s="147"/>
      <c r="AP2523" s="147"/>
      <c r="AQ2523" s="147"/>
      <c r="AR2523" s="147"/>
      <c r="AS2523" s="147"/>
      <c r="AT2523" s="147"/>
      <c r="AU2523" s="147"/>
      <c r="AV2523" s="147"/>
      <c r="AW2523" s="147"/>
      <c r="AX2523" s="147"/>
      <c r="AY2523" s="147"/>
      <c r="AZ2523" s="147"/>
      <c r="BA2523" s="147"/>
      <c r="BB2523" s="147"/>
      <c r="BC2523" s="147"/>
      <c r="BD2523" s="147"/>
      <c r="BE2523" s="147"/>
      <c r="BF2523" s="147"/>
      <c r="BG2523" s="147"/>
      <c r="BH2523" s="147"/>
    </row>
    <row r="2524" spans="1:60" outlineLevel="3" x14ac:dyDescent="0.2">
      <c r="A2524" s="154"/>
      <c r="B2524" s="155"/>
      <c r="C2524" s="189" t="s">
        <v>3030</v>
      </c>
      <c r="D2524" s="160"/>
      <c r="E2524" s="161">
        <v>75</v>
      </c>
      <c r="F2524" s="158"/>
      <c r="G2524" s="158"/>
      <c r="H2524" s="158"/>
      <c r="I2524" s="158"/>
      <c r="J2524" s="158"/>
      <c r="K2524" s="158"/>
      <c r="L2524" s="158"/>
      <c r="M2524" s="158"/>
      <c r="N2524" s="157"/>
      <c r="O2524" s="157"/>
      <c r="P2524" s="157"/>
      <c r="Q2524" s="157"/>
      <c r="R2524" s="158"/>
      <c r="S2524" s="158"/>
      <c r="T2524" s="158"/>
      <c r="U2524" s="158"/>
      <c r="V2524" s="158"/>
      <c r="W2524" s="158"/>
      <c r="X2524" s="158"/>
      <c r="Y2524" s="158"/>
      <c r="Z2524" s="147"/>
      <c r="AA2524" s="147"/>
      <c r="AB2524" s="147"/>
      <c r="AC2524" s="147"/>
      <c r="AD2524" s="147"/>
      <c r="AE2524" s="147"/>
      <c r="AF2524" s="147"/>
      <c r="AG2524" s="147" t="s">
        <v>288</v>
      </c>
      <c r="AH2524" s="147">
        <v>5</v>
      </c>
      <c r="AI2524" s="147"/>
      <c r="AJ2524" s="147"/>
      <c r="AK2524" s="147"/>
      <c r="AL2524" s="147"/>
      <c r="AM2524" s="147"/>
      <c r="AN2524" s="147"/>
      <c r="AO2524" s="147"/>
      <c r="AP2524" s="147"/>
      <c r="AQ2524" s="147"/>
      <c r="AR2524" s="147"/>
      <c r="AS2524" s="147"/>
      <c r="AT2524" s="147"/>
      <c r="AU2524" s="147"/>
      <c r="AV2524" s="147"/>
      <c r="AW2524" s="147"/>
      <c r="AX2524" s="147"/>
      <c r="AY2524" s="147"/>
      <c r="AZ2524" s="147"/>
      <c r="BA2524" s="147"/>
      <c r="BB2524" s="147"/>
      <c r="BC2524" s="147"/>
      <c r="BD2524" s="147"/>
      <c r="BE2524" s="147"/>
      <c r="BF2524" s="147"/>
      <c r="BG2524" s="147"/>
      <c r="BH2524" s="147"/>
    </row>
    <row r="2525" spans="1:60" outlineLevel="3" x14ac:dyDescent="0.2">
      <c r="A2525" s="154"/>
      <c r="B2525" s="155"/>
      <c r="C2525" s="198" t="s">
        <v>1208</v>
      </c>
      <c r="D2525" s="195"/>
      <c r="E2525" s="196">
        <v>3.75</v>
      </c>
      <c r="F2525" s="158"/>
      <c r="G2525" s="158"/>
      <c r="H2525" s="158"/>
      <c r="I2525" s="158"/>
      <c r="J2525" s="158"/>
      <c r="K2525" s="158"/>
      <c r="L2525" s="158"/>
      <c r="M2525" s="158"/>
      <c r="N2525" s="157"/>
      <c r="O2525" s="157"/>
      <c r="P2525" s="157"/>
      <c r="Q2525" s="157"/>
      <c r="R2525" s="158"/>
      <c r="S2525" s="158"/>
      <c r="T2525" s="158"/>
      <c r="U2525" s="158"/>
      <c r="V2525" s="158"/>
      <c r="W2525" s="158"/>
      <c r="X2525" s="158"/>
      <c r="Y2525" s="158"/>
      <c r="Z2525" s="147"/>
      <c r="AA2525" s="147"/>
      <c r="AB2525" s="147"/>
      <c r="AC2525" s="147"/>
      <c r="AD2525" s="147"/>
      <c r="AE2525" s="147"/>
      <c r="AF2525" s="147"/>
      <c r="AG2525" s="147" t="s">
        <v>288</v>
      </c>
      <c r="AH2525" s="147">
        <v>4</v>
      </c>
      <c r="AI2525" s="147"/>
      <c r="AJ2525" s="147"/>
      <c r="AK2525" s="147"/>
      <c r="AL2525" s="147"/>
      <c r="AM2525" s="147"/>
      <c r="AN2525" s="147"/>
      <c r="AO2525" s="147"/>
      <c r="AP2525" s="147"/>
      <c r="AQ2525" s="147"/>
      <c r="AR2525" s="147"/>
      <c r="AS2525" s="147"/>
      <c r="AT2525" s="147"/>
      <c r="AU2525" s="147"/>
      <c r="AV2525" s="147"/>
      <c r="AW2525" s="147"/>
      <c r="AX2525" s="147"/>
      <c r="AY2525" s="147"/>
      <c r="AZ2525" s="147"/>
      <c r="BA2525" s="147"/>
      <c r="BB2525" s="147"/>
      <c r="BC2525" s="147"/>
      <c r="BD2525" s="147"/>
      <c r="BE2525" s="147"/>
      <c r="BF2525" s="147"/>
      <c r="BG2525" s="147"/>
      <c r="BH2525" s="147"/>
    </row>
    <row r="2526" spans="1:60" outlineLevel="1" x14ac:dyDescent="0.2">
      <c r="A2526" s="154">
        <v>381</v>
      </c>
      <c r="B2526" s="155" t="s">
        <v>3031</v>
      </c>
      <c r="C2526" s="199" t="s">
        <v>3032</v>
      </c>
      <c r="D2526" s="156" t="s">
        <v>0</v>
      </c>
      <c r="E2526" s="197"/>
      <c r="F2526" s="159"/>
      <c r="G2526" s="158">
        <f>ROUND(E2526*F2526,2)</f>
        <v>0</v>
      </c>
      <c r="H2526" s="159"/>
      <c r="I2526" s="158">
        <f>ROUND(E2526*H2526,2)</f>
        <v>0</v>
      </c>
      <c r="J2526" s="159"/>
      <c r="K2526" s="158">
        <f>ROUND(E2526*J2526,2)</f>
        <v>0</v>
      </c>
      <c r="L2526" s="158">
        <v>21</v>
      </c>
      <c r="M2526" s="158">
        <f>G2526*(1+L2526/100)</f>
        <v>0</v>
      </c>
      <c r="N2526" s="157">
        <v>0</v>
      </c>
      <c r="O2526" s="157">
        <f>ROUND(E2526*N2526,2)</f>
        <v>0</v>
      </c>
      <c r="P2526" s="157">
        <v>0</v>
      </c>
      <c r="Q2526" s="157">
        <f>ROUND(E2526*P2526,2)</f>
        <v>0</v>
      </c>
      <c r="R2526" s="158" t="s">
        <v>887</v>
      </c>
      <c r="S2526" s="158" t="s">
        <v>281</v>
      </c>
      <c r="T2526" s="158" t="s">
        <v>281</v>
      </c>
      <c r="U2526" s="158">
        <v>0</v>
      </c>
      <c r="V2526" s="158">
        <f>ROUND(E2526*U2526,2)</f>
        <v>0</v>
      </c>
      <c r="W2526" s="158"/>
      <c r="X2526" s="158" t="s">
        <v>2136</v>
      </c>
      <c r="Y2526" s="158" t="s">
        <v>283</v>
      </c>
      <c r="Z2526" s="147"/>
      <c r="AA2526" s="147"/>
      <c r="AB2526" s="147"/>
      <c r="AC2526" s="147"/>
      <c r="AD2526" s="147"/>
      <c r="AE2526" s="147"/>
      <c r="AF2526" s="147"/>
      <c r="AG2526" s="147" t="s">
        <v>2137</v>
      </c>
      <c r="AH2526" s="147"/>
      <c r="AI2526" s="147"/>
      <c r="AJ2526" s="147"/>
      <c r="AK2526" s="147"/>
      <c r="AL2526" s="147"/>
      <c r="AM2526" s="147"/>
      <c r="AN2526" s="147"/>
      <c r="AO2526" s="147"/>
      <c r="AP2526" s="147"/>
      <c r="AQ2526" s="147"/>
      <c r="AR2526" s="147"/>
      <c r="AS2526" s="147"/>
      <c r="AT2526" s="147"/>
      <c r="AU2526" s="147"/>
      <c r="AV2526" s="147"/>
      <c r="AW2526" s="147"/>
      <c r="AX2526" s="147"/>
      <c r="AY2526" s="147"/>
      <c r="AZ2526" s="147"/>
      <c r="BA2526" s="147"/>
      <c r="BB2526" s="147"/>
      <c r="BC2526" s="147"/>
      <c r="BD2526" s="147"/>
      <c r="BE2526" s="147"/>
      <c r="BF2526" s="147"/>
      <c r="BG2526" s="147"/>
      <c r="BH2526" s="147"/>
    </row>
    <row r="2527" spans="1:60" outlineLevel="2" x14ac:dyDescent="0.2">
      <c r="A2527" s="154"/>
      <c r="B2527" s="155"/>
      <c r="C2527" s="270" t="s">
        <v>2191</v>
      </c>
      <c r="D2527" s="271"/>
      <c r="E2527" s="271"/>
      <c r="F2527" s="271"/>
      <c r="G2527" s="271"/>
      <c r="H2527" s="158"/>
      <c r="I2527" s="158"/>
      <c r="J2527" s="158"/>
      <c r="K2527" s="158"/>
      <c r="L2527" s="158"/>
      <c r="M2527" s="158"/>
      <c r="N2527" s="157"/>
      <c r="O2527" s="157"/>
      <c r="P2527" s="157"/>
      <c r="Q2527" s="157"/>
      <c r="R2527" s="158"/>
      <c r="S2527" s="158"/>
      <c r="T2527" s="158"/>
      <c r="U2527" s="158"/>
      <c r="V2527" s="158"/>
      <c r="W2527" s="158"/>
      <c r="X2527" s="158"/>
      <c r="Y2527" s="158"/>
      <c r="Z2527" s="147"/>
      <c r="AA2527" s="147"/>
      <c r="AB2527" s="147"/>
      <c r="AC2527" s="147"/>
      <c r="AD2527" s="147"/>
      <c r="AE2527" s="147"/>
      <c r="AF2527" s="147"/>
      <c r="AG2527" s="147" t="s">
        <v>286</v>
      </c>
      <c r="AH2527" s="147"/>
      <c r="AI2527" s="147"/>
      <c r="AJ2527" s="147"/>
      <c r="AK2527" s="147"/>
      <c r="AL2527" s="147"/>
      <c r="AM2527" s="147"/>
      <c r="AN2527" s="147"/>
      <c r="AO2527" s="147"/>
      <c r="AP2527" s="147"/>
      <c r="AQ2527" s="147"/>
      <c r="AR2527" s="147"/>
      <c r="AS2527" s="147"/>
      <c r="AT2527" s="147"/>
      <c r="AU2527" s="147"/>
      <c r="AV2527" s="147"/>
      <c r="AW2527" s="147"/>
      <c r="AX2527" s="147"/>
      <c r="AY2527" s="147"/>
      <c r="AZ2527" s="147"/>
      <c r="BA2527" s="147"/>
      <c r="BB2527" s="147"/>
      <c r="BC2527" s="147"/>
      <c r="BD2527" s="147"/>
      <c r="BE2527" s="147"/>
      <c r="BF2527" s="147"/>
      <c r="BG2527" s="147"/>
      <c r="BH2527" s="147"/>
    </row>
    <row r="2528" spans="1:60" x14ac:dyDescent="0.2">
      <c r="A2528" s="165" t="s">
        <v>275</v>
      </c>
      <c r="B2528" s="166" t="s">
        <v>225</v>
      </c>
      <c r="C2528" s="187" t="s">
        <v>226</v>
      </c>
      <c r="D2528" s="167"/>
      <c r="E2528" s="168"/>
      <c r="F2528" s="169"/>
      <c r="G2528" s="169">
        <f>SUMIF(AG2529:AG2733,"&lt;&gt;NOR",G2529:G2733)</f>
        <v>0</v>
      </c>
      <c r="H2528" s="169"/>
      <c r="I2528" s="169">
        <f>SUM(I2529:I2733)</f>
        <v>0</v>
      </c>
      <c r="J2528" s="169"/>
      <c r="K2528" s="169">
        <f>SUM(K2529:K2733)</f>
        <v>0</v>
      </c>
      <c r="L2528" s="169"/>
      <c r="M2528" s="169">
        <f>SUM(M2529:M2733)</f>
        <v>0</v>
      </c>
      <c r="N2528" s="168"/>
      <c r="O2528" s="168">
        <f>SUM(O2529:O2733)</f>
        <v>6.29</v>
      </c>
      <c r="P2528" s="168"/>
      <c r="Q2528" s="168">
        <f>SUM(Q2529:Q2733)</f>
        <v>0</v>
      </c>
      <c r="R2528" s="169"/>
      <c r="S2528" s="169"/>
      <c r="T2528" s="170"/>
      <c r="U2528" s="164"/>
      <c r="V2528" s="164">
        <f>SUM(V2529:V2733)</f>
        <v>394.12</v>
      </c>
      <c r="W2528" s="164"/>
      <c r="X2528" s="164"/>
      <c r="Y2528" s="164"/>
      <c r="AG2528" t="s">
        <v>276</v>
      </c>
    </row>
    <row r="2529" spans="1:60" outlineLevel="1" x14ac:dyDescent="0.2">
      <c r="A2529" s="172">
        <v>382</v>
      </c>
      <c r="B2529" s="173" t="s">
        <v>3033</v>
      </c>
      <c r="C2529" s="188" t="s">
        <v>3034</v>
      </c>
      <c r="D2529" s="174" t="s">
        <v>279</v>
      </c>
      <c r="E2529" s="175">
        <v>43.28</v>
      </c>
      <c r="F2529" s="176"/>
      <c r="G2529" s="177">
        <f>ROUND(E2529*F2529,2)</f>
        <v>0</v>
      </c>
      <c r="H2529" s="176"/>
      <c r="I2529" s="177">
        <f>ROUND(E2529*H2529,2)</f>
        <v>0</v>
      </c>
      <c r="J2529" s="176"/>
      <c r="K2529" s="177">
        <f>ROUND(E2529*J2529,2)</f>
        <v>0</v>
      </c>
      <c r="L2529" s="177">
        <v>21</v>
      </c>
      <c r="M2529" s="177">
        <f>G2529*(1+L2529/100)</f>
        <v>0</v>
      </c>
      <c r="N2529" s="175">
        <v>2.1000000000000001E-4</v>
      </c>
      <c r="O2529" s="175">
        <f>ROUND(E2529*N2529,2)</f>
        <v>0.01</v>
      </c>
      <c r="P2529" s="175">
        <v>0</v>
      </c>
      <c r="Q2529" s="175">
        <f>ROUND(E2529*P2529,2)</f>
        <v>0</v>
      </c>
      <c r="R2529" s="177" t="s">
        <v>2141</v>
      </c>
      <c r="S2529" s="177" t="s">
        <v>281</v>
      </c>
      <c r="T2529" s="178" t="s">
        <v>281</v>
      </c>
      <c r="U2529" s="158">
        <v>0.1</v>
      </c>
      <c r="V2529" s="158">
        <f>ROUND(E2529*U2529,2)</f>
        <v>4.33</v>
      </c>
      <c r="W2529" s="158"/>
      <c r="X2529" s="158" t="s">
        <v>282</v>
      </c>
      <c r="Y2529" s="158" t="s">
        <v>283</v>
      </c>
      <c r="Z2529" s="147"/>
      <c r="AA2529" s="147"/>
      <c r="AB2529" s="147"/>
      <c r="AC2529" s="147"/>
      <c r="AD2529" s="147"/>
      <c r="AE2529" s="147"/>
      <c r="AF2529" s="147"/>
      <c r="AG2529" s="147" t="s">
        <v>284</v>
      </c>
      <c r="AH2529" s="147"/>
      <c r="AI2529" s="147"/>
      <c r="AJ2529" s="147"/>
      <c r="AK2529" s="147"/>
      <c r="AL2529" s="147"/>
      <c r="AM2529" s="147"/>
      <c r="AN2529" s="147"/>
      <c r="AO2529" s="147"/>
      <c r="AP2529" s="147"/>
      <c r="AQ2529" s="147"/>
      <c r="AR2529" s="147"/>
      <c r="AS2529" s="147"/>
      <c r="AT2529" s="147"/>
      <c r="AU2529" s="147"/>
      <c r="AV2529" s="147"/>
      <c r="AW2529" s="147"/>
      <c r="AX2529" s="147"/>
      <c r="AY2529" s="147"/>
      <c r="AZ2529" s="147"/>
      <c r="BA2529" s="147"/>
      <c r="BB2529" s="147"/>
      <c r="BC2529" s="147"/>
      <c r="BD2529" s="147"/>
      <c r="BE2529" s="147"/>
      <c r="BF2529" s="147"/>
      <c r="BG2529" s="147"/>
      <c r="BH2529" s="147"/>
    </row>
    <row r="2530" spans="1:60" outlineLevel="2" x14ac:dyDescent="0.2">
      <c r="A2530" s="154"/>
      <c r="B2530" s="155"/>
      <c r="C2530" s="189" t="s">
        <v>3035</v>
      </c>
      <c r="D2530" s="160"/>
      <c r="E2530" s="161"/>
      <c r="F2530" s="158"/>
      <c r="G2530" s="158"/>
      <c r="H2530" s="158"/>
      <c r="I2530" s="158"/>
      <c r="J2530" s="158"/>
      <c r="K2530" s="158"/>
      <c r="L2530" s="158"/>
      <c r="M2530" s="158"/>
      <c r="N2530" s="157"/>
      <c r="O2530" s="157"/>
      <c r="P2530" s="157"/>
      <c r="Q2530" s="157"/>
      <c r="R2530" s="158"/>
      <c r="S2530" s="158"/>
      <c r="T2530" s="158"/>
      <c r="U2530" s="158"/>
      <c r="V2530" s="158"/>
      <c r="W2530" s="158"/>
      <c r="X2530" s="158"/>
      <c r="Y2530" s="158"/>
      <c r="Z2530" s="147"/>
      <c r="AA2530" s="147"/>
      <c r="AB2530" s="147"/>
      <c r="AC2530" s="147"/>
      <c r="AD2530" s="147"/>
      <c r="AE2530" s="147"/>
      <c r="AF2530" s="147"/>
      <c r="AG2530" s="147" t="s">
        <v>288</v>
      </c>
      <c r="AH2530" s="147">
        <v>0</v>
      </c>
      <c r="AI2530" s="147"/>
      <c r="AJ2530" s="147"/>
      <c r="AK2530" s="147"/>
      <c r="AL2530" s="147"/>
      <c r="AM2530" s="147"/>
      <c r="AN2530" s="147"/>
      <c r="AO2530" s="147"/>
      <c r="AP2530" s="147"/>
      <c r="AQ2530" s="147"/>
      <c r="AR2530" s="147"/>
      <c r="AS2530" s="147"/>
      <c r="AT2530" s="147"/>
      <c r="AU2530" s="147"/>
      <c r="AV2530" s="147"/>
      <c r="AW2530" s="147"/>
      <c r="AX2530" s="147"/>
      <c r="AY2530" s="147"/>
      <c r="AZ2530" s="147"/>
      <c r="BA2530" s="147"/>
      <c r="BB2530" s="147"/>
      <c r="BC2530" s="147"/>
      <c r="BD2530" s="147"/>
      <c r="BE2530" s="147"/>
      <c r="BF2530" s="147"/>
      <c r="BG2530" s="147"/>
      <c r="BH2530" s="147"/>
    </row>
    <row r="2531" spans="1:60" outlineLevel="3" x14ac:dyDescent="0.2">
      <c r="A2531" s="154"/>
      <c r="B2531" s="155"/>
      <c r="C2531" s="189" t="s">
        <v>3036</v>
      </c>
      <c r="D2531" s="160"/>
      <c r="E2531" s="161"/>
      <c r="F2531" s="158"/>
      <c r="G2531" s="158"/>
      <c r="H2531" s="158"/>
      <c r="I2531" s="158"/>
      <c r="J2531" s="158"/>
      <c r="K2531" s="158"/>
      <c r="L2531" s="158"/>
      <c r="M2531" s="158"/>
      <c r="N2531" s="157"/>
      <c r="O2531" s="157"/>
      <c r="P2531" s="157"/>
      <c r="Q2531" s="157"/>
      <c r="R2531" s="158"/>
      <c r="S2531" s="158"/>
      <c r="T2531" s="158"/>
      <c r="U2531" s="158"/>
      <c r="V2531" s="158"/>
      <c r="W2531" s="158"/>
      <c r="X2531" s="158"/>
      <c r="Y2531" s="158"/>
      <c r="Z2531" s="147"/>
      <c r="AA2531" s="147"/>
      <c r="AB2531" s="147"/>
      <c r="AC2531" s="147"/>
      <c r="AD2531" s="147"/>
      <c r="AE2531" s="147"/>
      <c r="AF2531" s="147"/>
      <c r="AG2531" s="147" t="s">
        <v>288</v>
      </c>
      <c r="AH2531" s="147">
        <v>0</v>
      </c>
      <c r="AI2531" s="147"/>
      <c r="AJ2531" s="147"/>
      <c r="AK2531" s="147"/>
      <c r="AL2531" s="147"/>
      <c r="AM2531" s="147"/>
      <c r="AN2531" s="147"/>
      <c r="AO2531" s="147"/>
      <c r="AP2531" s="147"/>
      <c r="AQ2531" s="147"/>
      <c r="AR2531" s="147"/>
      <c r="AS2531" s="147"/>
      <c r="AT2531" s="147"/>
      <c r="AU2531" s="147"/>
      <c r="AV2531" s="147"/>
      <c r="AW2531" s="147"/>
      <c r="AX2531" s="147"/>
      <c r="AY2531" s="147"/>
      <c r="AZ2531" s="147"/>
      <c r="BA2531" s="147"/>
      <c r="BB2531" s="147"/>
      <c r="BC2531" s="147"/>
      <c r="BD2531" s="147"/>
      <c r="BE2531" s="147"/>
      <c r="BF2531" s="147"/>
      <c r="BG2531" s="147"/>
      <c r="BH2531" s="147"/>
    </row>
    <row r="2532" spans="1:60" outlineLevel="3" x14ac:dyDescent="0.2">
      <c r="A2532" s="154"/>
      <c r="B2532" s="155"/>
      <c r="C2532" s="189" t="s">
        <v>1462</v>
      </c>
      <c r="D2532" s="160"/>
      <c r="E2532" s="161">
        <v>3.7</v>
      </c>
      <c r="F2532" s="158"/>
      <c r="G2532" s="158"/>
      <c r="H2532" s="158"/>
      <c r="I2532" s="158"/>
      <c r="J2532" s="158"/>
      <c r="K2532" s="158"/>
      <c r="L2532" s="158"/>
      <c r="M2532" s="158"/>
      <c r="N2532" s="157"/>
      <c r="O2532" s="157"/>
      <c r="P2532" s="157"/>
      <c r="Q2532" s="157"/>
      <c r="R2532" s="158"/>
      <c r="S2532" s="158"/>
      <c r="T2532" s="158"/>
      <c r="U2532" s="158"/>
      <c r="V2532" s="158"/>
      <c r="W2532" s="158"/>
      <c r="X2532" s="158"/>
      <c r="Y2532" s="158"/>
      <c r="Z2532" s="147"/>
      <c r="AA2532" s="147"/>
      <c r="AB2532" s="147"/>
      <c r="AC2532" s="147"/>
      <c r="AD2532" s="147"/>
      <c r="AE2532" s="147"/>
      <c r="AF2532" s="147"/>
      <c r="AG2532" s="147" t="s">
        <v>288</v>
      </c>
      <c r="AH2532" s="147">
        <v>0</v>
      </c>
      <c r="AI2532" s="147"/>
      <c r="AJ2532" s="147"/>
      <c r="AK2532" s="147"/>
      <c r="AL2532" s="147"/>
      <c r="AM2532" s="147"/>
      <c r="AN2532" s="147"/>
      <c r="AO2532" s="147"/>
      <c r="AP2532" s="147"/>
      <c r="AQ2532" s="147"/>
      <c r="AR2532" s="147"/>
      <c r="AS2532" s="147"/>
      <c r="AT2532" s="147"/>
      <c r="AU2532" s="147"/>
      <c r="AV2532" s="147"/>
      <c r="AW2532" s="147"/>
      <c r="AX2532" s="147"/>
      <c r="AY2532" s="147"/>
      <c r="AZ2532" s="147"/>
      <c r="BA2532" s="147"/>
      <c r="BB2532" s="147"/>
      <c r="BC2532" s="147"/>
      <c r="BD2532" s="147"/>
      <c r="BE2532" s="147"/>
      <c r="BF2532" s="147"/>
      <c r="BG2532" s="147"/>
      <c r="BH2532" s="147"/>
    </row>
    <row r="2533" spans="1:60" outlineLevel="3" x14ac:dyDescent="0.2">
      <c r="A2533" s="154"/>
      <c r="B2533" s="155"/>
      <c r="C2533" s="189" t="s">
        <v>1463</v>
      </c>
      <c r="D2533" s="160"/>
      <c r="E2533" s="161">
        <v>7.51</v>
      </c>
      <c r="F2533" s="158"/>
      <c r="G2533" s="158"/>
      <c r="H2533" s="158"/>
      <c r="I2533" s="158"/>
      <c r="J2533" s="158"/>
      <c r="K2533" s="158"/>
      <c r="L2533" s="158"/>
      <c r="M2533" s="158"/>
      <c r="N2533" s="157"/>
      <c r="O2533" s="157"/>
      <c r="P2533" s="157"/>
      <c r="Q2533" s="157"/>
      <c r="R2533" s="158"/>
      <c r="S2533" s="158"/>
      <c r="T2533" s="158"/>
      <c r="U2533" s="158"/>
      <c r="V2533" s="158"/>
      <c r="W2533" s="158"/>
      <c r="X2533" s="158"/>
      <c r="Y2533" s="158"/>
      <c r="Z2533" s="147"/>
      <c r="AA2533" s="147"/>
      <c r="AB2533" s="147"/>
      <c r="AC2533" s="147"/>
      <c r="AD2533" s="147"/>
      <c r="AE2533" s="147"/>
      <c r="AF2533" s="147"/>
      <c r="AG2533" s="147" t="s">
        <v>288</v>
      </c>
      <c r="AH2533" s="147">
        <v>0</v>
      </c>
      <c r="AI2533" s="147"/>
      <c r="AJ2533" s="147"/>
      <c r="AK2533" s="147"/>
      <c r="AL2533" s="147"/>
      <c r="AM2533" s="147"/>
      <c r="AN2533" s="147"/>
      <c r="AO2533" s="147"/>
      <c r="AP2533" s="147"/>
      <c r="AQ2533" s="147"/>
      <c r="AR2533" s="147"/>
      <c r="AS2533" s="147"/>
      <c r="AT2533" s="147"/>
      <c r="AU2533" s="147"/>
      <c r="AV2533" s="147"/>
      <c r="AW2533" s="147"/>
      <c r="AX2533" s="147"/>
      <c r="AY2533" s="147"/>
      <c r="AZ2533" s="147"/>
      <c r="BA2533" s="147"/>
      <c r="BB2533" s="147"/>
      <c r="BC2533" s="147"/>
      <c r="BD2533" s="147"/>
      <c r="BE2533" s="147"/>
      <c r="BF2533" s="147"/>
      <c r="BG2533" s="147"/>
      <c r="BH2533" s="147"/>
    </row>
    <row r="2534" spans="1:60" outlineLevel="3" x14ac:dyDescent="0.2">
      <c r="A2534" s="154"/>
      <c r="B2534" s="155"/>
      <c r="C2534" s="189" t="s">
        <v>1653</v>
      </c>
      <c r="D2534" s="160"/>
      <c r="E2534" s="161">
        <v>1.54</v>
      </c>
      <c r="F2534" s="158"/>
      <c r="G2534" s="158"/>
      <c r="H2534" s="158"/>
      <c r="I2534" s="158"/>
      <c r="J2534" s="158"/>
      <c r="K2534" s="158"/>
      <c r="L2534" s="158"/>
      <c r="M2534" s="158"/>
      <c r="N2534" s="157"/>
      <c r="O2534" s="157"/>
      <c r="P2534" s="157"/>
      <c r="Q2534" s="157"/>
      <c r="R2534" s="158"/>
      <c r="S2534" s="158"/>
      <c r="T2534" s="158"/>
      <c r="U2534" s="158"/>
      <c r="V2534" s="158"/>
      <c r="W2534" s="158"/>
      <c r="X2534" s="158"/>
      <c r="Y2534" s="158"/>
      <c r="Z2534" s="147"/>
      <c r="AA2534" s="147"/>
      <c r="AB2534" s="147"/>
      <c r="AC2534" s="147"/>
      <c r="AD2534" s="147"/>
      <c r="AE2534" s="147"/>
      <c r="AF2534" s="147"/>
      <c r="AG2534" s="147" t="s">
        <v>288</v>
      </c>
      <c r="AH2534" s="147">
        <v>0</v>
      </c>
      <c r="AI2534" s="147"/>
      <c r="AJ2534" s="147"/>
      <c r="AK2534" s="147"/>
      <c r="AL2534" s="147"/>
      <c r="AM2534" s="147"/>
      <c r="AN2534" s="147"/>
      <c r="AO2534" s="147"/>
      <c r="AP2534" s="147"/>
      <c r="AQ2534" s="147"/>
      <c r="AR2534" s="147"/>
      <c r="AS2534" s="147"/>
      <c r="AT2534" s="147"/>
      <c r="AU2534" s="147"/>
      <c r="AV2534" s="147"/>
      <c r="AW2534" s="147"/>
      <c r="AX2534" s="147"/>
      <c r="AY2534" s="147"/>
      <c r="AZ2534" s="147"/>
      <c r="BA2534" s="147"/>
      <c r="BB2534" s="147"/>
      <c r="BC2534" s="147"/>
      <c r="BD2534" s="147"/>
      <c r="BE2534" s="147"/>
      <c r="BF2534" s="147"/>
      <c r="BG2534" s="147"/>
      <c r="BH2534" s="147"/>
    </row>
    <row r="2535" spans="1:60" outlineLevel="3" x14ac:dyDescent="0.2">
      <c r="A2535" s="154"/>
      <c r="B2535" s="155"/>
      <c r="C2535" s="189" t="s">
        <v>1878</v>
      </c>
      <c r="D2535" s="160"/>
      <c r="E2535" s="161">
        <v>7.06</v>
      </c>
      <c r="F2535" s="158"/>
      <c r="G2535" s="158"/>
      <c r="H2535" s="158"/>
      <c r="I2535" s="158"/>
      <c r="J2535" s="158"/>
      <c r="K2535" s="158"/>
      <c r="L2535" s="158"/>
      <c r="M2535" s="158"/>
      <c r="N2535" s="157"/>
      <c r="O2535" s="157"/>
      <c r="P2535" s="157"/>
      <c r="Q2535" s="157"/>
      <c r="R2535" s="158"/>
      <c r="S2535" s="158"/>
      <c r="T2535" s="158"/>
      <c r="U2535" s="158"/>
      <c r="V2535" s="158"/>
      <c r="W2535" s="158"/>
      <c r="X2535" s="158"/>
      <c r="Y2535" s="158"/>
      <c r="Z2535" s="147"/>
      <c r="AA2535" s="147"/>
      <c r="AB2535" s="147"/>
      <c r="AC2535" s="147"/>
      <c r="AD2535" s="147"/>
      <c r="AE2535" s="147"/>
      <c r="AF2535" s="147"/>
      <c r="AG2535" s="147" t="s">
        <v>288</v>
      </c>
      <c r="AH2535" s="147">
        <v>0</v>
      </c>
      <c r="AI2535" s="147"/>
      <c r="AJ2535" s="147"/>
      <c r="AK2535" s="147"/>
      <c r="AL2535" s="147"/>
      <c r="AM2535" s="147"/>
      <c r="AN2535" s="147"/>
      <c r="AO2535" s="147"/>
      <c r="AP2535" s="147"/>
      <c r="AQ2535" s="147"/>
      <c r="AR2535" s="147"/>
      <c r="AS2535" s="147"/>
      <c r="AT2535" s="147"/>
      <c r="AU2535" s="147"/>
      <c r="AV2535" s="147"/>
      <c r="AW2535" s="147"/>
      <c r="AX2535" s="147"/>
      <c r="AY2535" s="147"/>
      <c r="AZ2535" s="147"/>
      <c r="BA2535" s="147"/>
      <c r="BB2535" s="147"/>
      <c r="BC2535" s="147"/>
      <c r="BD2535" s="147"/>
      <c r="BE2535" s="147"/>
      <c r="BF2535" s="147"/>
      <c r="BG2535" s="147"/>
      <c r="BH2535" s="147"/>
    </row>
    <row r="2536" spans="1:60" outlineLevel="3" x14ac:dyDescent="0.2">
      <c r="A2536" s="154"/>
      <c r="B2536" s="155"/>
      <c r="C2536" s="189" t="s">
        <v>1879</v>
      </c>
      <c r="D2536" s="160"/>
      <c r="E2536" s="161">
        <v>4.9400000000000004</v>
      </c>
      <c r="F2536" s="158"/>
      <c r="G2536" s="158"/>
      <c r="H2536" s="158"/>
      <c r="I2536" s="158"/>
      <c r="J2536" s="158"/>
      <c r="K2536" s="158"/>
      <c r="L2536" s="158"/>
      <c r="M2536" s="158"/>
      <c r="N2536" s="157"/>
      <c r="O2536" s="157"/>
      <c r="P2536" s="157"/>
      <c r="Q2536" s="157"/>
      <c r="R2536" s="158"/>
      <c r="S2536" s="158"/>
      <c r="T2536" s="158"/>
      <c r="U2536" s="158"/>
      <c r="V2536" s="158"/>
      <c r="W2536" s="158"/>
      <c r="X2536" s="158"/>
      <c r="Y2536" s="158"/>
      <c r="Z2536" s="147"/>
      <c r="AA2536" s="147"/>
      <c r="AB2536" s="147"/>
      <c r="AC2536" s="147"/>
      <c r="AD2536" s="147"/>
      <c r="AE2536" s="147"/>
      <c r="AF2536" s="147"/>
      <c r="AG2536" s="147" t="s">
        <v>288</v>
      </c>
      <c r="AH2536" s="147">
        <v>0</v>
      </c>
      <c r="AI2536" s="147"/>
      <c r="AJ2536" s="147"/>
      <c r="AK2536" s="147"/>
      <c r="AL2536" s="147"/>
      <c r="AM2536" s="147"/>
      <c r="AN2536" s="147"/>
      <c r="AO2536" s="147"/>
      <c r="AP2536" s="147"/>
      <c r="AQ2536" s="147"/>
      <c r="AR2536" s="147"/>
      <c r="AS2536" s="147"/>
      <c r="AT2536" s="147"/>
      <c r="AU2536" s="147"/>
      <c r="AV2536" s="147"/>
      <c r="AW2536" s="147"/>
      <c r="AX2536" s="147"/>
      <c r="AY2536" s="147"/>
      <c r="AZ2536" s="147"/>
      <c r="BA2536" s="147"/>
      <c r="BB2536" s="147"/>
      <c r="BC2536" s="147"/>
      <c r="BD2536" s="147"/>
      <c r="BE2536" s="147"/>
      <c r="BF2536" s="147"/>
      <c r="BG2536" s="147"/>
      <c r="BH2536" s="147"/>
    </row>
    <row r="2537" spans="1:60" outlineLevel="3" x14ac:dyDescent="0.2">
      <c r="A2537" s="154"/>
      <c r="B2537" s="155"/>
      <c r="C2537" s="189" t="s">
        <v>3037</v>
      </c>
      <c r="D2537" s="160"/>
      <c r="E2537" s="161"/>
      <c r="F2537" s="158"/>
      <c r="G2537" s="158"/>
      <c r="H2537" s="158"/>
      <c r="I2537" s="158"/>
      <c r="J2537" s="158"/>
      <c r="K2537" s="158"/>
      <c r="L2537" s="158"/>
      <c r="M2537" s="158"/>
      <c r="N2537" s="157"/>
      <c r="O2537" s="157"/>
      <c r="P2537" s="157"/>
      <c r="Q2537" s="157"/>
      <c r="R2537" s="158"/>
      <c r="S2537" s="158"/>
      <c r="T2537" s="158"/>
      <c r="U2537" s="158"/>
      <c r="V2537" s="158"/>
      <c r="W2537" s="158"/>
      <c r="X2537" s="158"/>
      <c r="Y2537" s="158"/>
      <c r="Z2537" s="147"/>
      <c r="AA2537" s="147"/>
      <c r="AB2537" s="147"/>
      <c r="AC2537" s="147"/>
      <c r="AD2537" s="147"/>
      <c r="AE2537" s="147"/>
      <c r="AF2537" s="147"/>
      <c r="AG2537" s="147" t="s">
        <v>288</v>
      </c>
      <c r="AH2537" s="147">
        <v>0</v>
      </c>
      <c r="AI2537" s="147"/>
      <c r="AJ2537" s="147"/>
      <c r="AK2537" s="147"/>
      <c r="AL2537" s="147"/>
      <c r="AM2537" s="147"/>
      <c r="AN2537" s="147"/>
      <c r="AO2537" s="147"/>
      <c r="AP2537" s="147"/>
      <c r="AQ2537" s="147"/>
      <c r="AR2537" s="147"/>
      <c r="AS2537" s="147"/>
      <c r="AT2537" s="147"/>
      <c r="AU2537" s="147"/>
      <c r="AV2537" s="147"/>
      <c r="AW2537" s="147"/>
      <c r="AX2537" s="147"/>
      <c r="AY2537" s="147"/>
      <c r="AZ2537" s="147"/>
      <c r="BA2537" s="147"/>
      <c r="BB2537" s="147"/>
      <c r="BC2537" s="147"/>
      <c r="BD2537" s="147"/>
      <c r="BE2537" s="147"/>
      <c r="BF2537" s="147"/>
      <c r="BG2537" s="147"/>
      <c r="BH2537" s="147"/>
    </row>
    <row r="2538" spans="1:60" outlineLevel="3" x14ac:dyDescent="0.2">
      <c r="A2538" s="154"/>
      <c r="B2538" s="155"/>
      <c r="C2538" s="189" t="s">
        <v>823</v>
      </c>
      <c r="D2538" s="160"/>
      <c r="E2538" s="161">
        <v>4.9000000000000004</v>
      </c>
      <c r="F2538" s="158"/>
      <c r="G2538" s="158"/>
      <c r="H2538" s="158"/>
      <c r="I2538" s="158"/>
      <c r="J2538" s="158"/>
      <c r="K2538" s="158"/>
      <c r="L2538" s="158"/>
      <c r="M2538" s="158"/>
      <c r="N2538" s="157"/>
      <c r="O2538" s="157"/>
      <c r="P2538" s="157"/>
      <c r="Q2538" s="157"/>
      <c r="R2538" s="158"/>
      <c r="S2538" s="158"/>
      <c r="T2538" s="158"/>
      <c r="U2538" s="158"/>
      <c r="V2538" s="158"/>
      <c r="W2538" s="158"/>
      <c r="X2538" s="158"/>
      <c r="Y2538" s="158"/>
      <c r="Z2538" s="147"/>
      <c r="AA2538" s="147"/>
      <c r="AB2538" s="147"/>
      <c r="AC2538" s="147"/>
      <c r="AD2538" s="147"/>
      <c r="AE2538" s="147"/>
      <c r="AF2538" s="147"/>
      <c r="AG2538" s="147" t="s">
        <v>288</v>
      </c>
      <c r="AH2538" s="147">
        <v>0</v>
      </c>
      <c r="AI2538" s="147"/>
      <c r="AJ2538" s="147"/>
      <c r="AK2538" s="147"/>
      <c r="AL2538" s="147"/>
      <c r="AM2538" s="147"/>
      <c r="AN2538" s="147"/>
      <c r="AO2538" s="147"/>
      <c r="AP2538" s="147"/>
      <c r="AQ2538" s="147"/>
      <c r="AR2538" s="147"/>
      <c r="AS2538" s="147"/>
      <c r="AT2538" s="147"/>
      <c r="AU2538" s="147"/>
      <c r="AV2538" s="147"/>
      <c r="AW2538" s="147"/>
      <c r="AX2538" s="147"/>
      <c r="AY2538" s="147"/>
      <c r="AZ2538" s="147"/>
      <c r="BA2538" s="147"/>
      <c r="BB2538" s="147"/>
      <c r="BC2538" s="147"/>
      <c r="BD2538" s="147"/>
      <c r="BE2538" s="147"/>
      <c r="BF2538" s="147"/>
      <c r="BG2538" s="147"/>
      <c r="BH2538" s="147"/>
    </row>
    <row r="2539" spans="1:60" outlineLevel="3" x14ac:dyDescent="0.2">
      <c r="A2539" s="154"/>
      <c r="B2539" s="155"/>
      <c r="C2539" s="189" t="s">
        <v>1465</v>
      </c>
      <c r="D2539" s="160"/>
      <c r="E2539" s="161">
        <v>9.15</v>
      </c>
      <c r="F2539" s="158"/>
      <c r="G2539" s="158"/>
      <c r="H2539" s="158"/>
      <c r="I2539" s="158"/>
      <c r="J2539" s="158"/>
      <c r="K2539" s="158"/>
      <c r="L2539" s="158"/>
      <c r="M2539" s="158"/>
      <c r="N2539" s="157"/>
      <c r="O2539" s="157"/>
      <c r="P2539" s="157"/>
      <c r="Q2539" s="157"/>
      <c r="R2539" s="158"/>
      <c r="S2539" s="158"/>
      <c r="T2539" s="158"/>
      <c r="U2539" s="158"/>
      <c r="V2539" s="158"/>
      <c r="W2539" s="158"/>
      <c r="X2539" s="158"/>
      <c r="Y2539" s="158"/>
      <c r="Z2539" s="147"/>
      <c r="AA2539" s="147"/>
      <c r="AB2539" s="147"/>
      <c r="AC2539" s="147"/>
      <c r="AD2539" s="147"/>
      <c r="AE2539" s="147"/>
      <c r="AF2539" s="147"/>
      <c r="AG2539" s="147" t="s">
        <v>288</v>
      </c>
      <c r="AH2539" s="147">
        <v>0</v>
      </c>
      <c r="AI2539" s="147"/>
      <c r="AJ2539" s="147"/>
      <c r="AK2539" s="147"/>
      <c r="AL2539" s="147"/>
      <c r="AM2539" s="147"/>
      <c r="AN2539" s="147"/>
      <c r="AO2539" s="147"/>
      <c r="AP2539" s="147"/>
      <c r="AQ2539" s="147"/>
      <c r="AR2539" s="147"/>
      <c r="AS2539" s="147"/>
      <c r="AT2539" s="147"/>
      <c r="AU2539" s="147"/>
      <c r="AV2539" s="147"/>
      <c r="AW2539" s="147"/>
      <c r="AX2539" s="147"/>
      <c r="AY2539" s="147"/>
      <c r="AZ2539" s="147"/>
      <c r="BA2539" s="147"/>
      <c r="BB2539" s="147"/>
      <c r="BC2539" s="147"/>
      <c r="BD2539" s="147"/>
      <c r="BE2539" s="147"/>
      <c r="BF2539" s="147"/>
      <c r="BG2539" s="147"/>
      <c r="BH2539" s="147"/>
    </row>
    <row r="2540" spans="1:60" outlineLevel="3" x14ac:dyDescent="0.2">
      <c r="A2540" s="154"/>
      <c r="B2540" s="155"/>
      <c r="C2540" s="189" t="s">
        <v>1466</v>
      </c>
      <c r="D2540" s="160"/>
      <c r="E2540" s="161">
        <v>4.4800000000000004</v>
      </c>
      <c r="F2540" s="158"/>
      <c r="G2540" s="158"/>
      <c r="H2540" s="158"/>
      <c r="I2540" s="158"/>
      <c r="J2540" s="158"/>
      <c r="K2540" s="158"/>
      <c r="L2540" s="158"/>
      <c r="M2540" s="158"/>
      <c r="N2540" s="157"/>
      <c r="O2540" s="157"/>
      <c r="P2540" s="157"/>
      <c r="Q2540" s="157"/>
      <c r="R2540" s="158"/>
      <c r="S2540" s="158"/>
      <c r="T2540" s="158"/>
      <c r="U2540" s="158"/>
      <c r="V2540" s="158"/>
      <c r="W2540" s="158"/>
      <c r="X2540" s="158"/>
      <c r="Y2540" s="158"/>
      <c r="Z2540" s="147"/>
      <c r="AA2540" s="147"/>
      <c r="AB2540" s="147"/>
      <c r="AC2540" s="147"/>
      <c r="AD2540" s="147"/>
      <c r="AE2540" s="147"/>
      <c r="AF2540" s="147"/>
      <c r="AG2540" s="147" t="s">
        <v>288</v>
      </c>
      <c r="AH2540" s="147">
        <v>0</v>
      </c>
      <c r="AI2540" s="147"/>
      <c r="AJ2540" s="147"/>
      <c r="AK2540" s="147"/>
      <c r="AL2540" s="147"/>
      <c r="AM2540" s="147"/>
      <c r="AN2540" s="147"/>
      <c r="AO2540" s="147"/>
      <c r="AP2540" s="147"/>
      <c r="AQ2540" s="147"/>
      <c r="AR2540" s="147"/>
      <c r="AS2540" s="147"/>
      <c r="AT2540" s="147"/>
      <c r="AU2540" s="147"/>
      <c r="AV2540" s="147"/>
      <c r="AW2540" s="147"/>
      <c r="AX2540" s="147"/>
      <c r="AY2540" s="147"/>
      <c r="AZ2540" s="147"/>
      <c r="BA2540" s="147"/>
      <c r="BB2540" s="147"/>
      <c r="BC2540" s="147"/>
      <c r="BD2540" s="147"/>
      <c r="BE2540" s="147"/>
      <c r="BF2540" s="147"/>
      <c r="BG2540" s="147"/>
      <c r="BH2540" s="147"/>
    </row>
    <row r="2541" spans="1:60" outlineLevel="1" x14ac:dyDescent="0.2">
      <c r="A2541" s="172">
        <v>383</v>
      </c>
      <c r="B2541" s="173" t="s">
        <v>3038</v>
      </c>
      <c r="C2541" s="188" t="s">
        <v>3039</v>
      </c>
      <c r="D2541" s="174" t="s">
        <v>279</v>
      </c>
      <c r="E2541" s="175">
        <v>73.080200000000005</v>
      </c>
      <c r="F2541" s="176"/>
      <c r="G2541" s="177">
        <f>ROUND(E2541*F2541,2)</f>
        <v>0</v>
      </c>
      <c r="H2541" s="176"/>
      <c r="I2541" s="177">
        <f>ROUND(E2541*H2541,2)</f>
        <v>0</v>
      </c>
      <c r="J2541" s="176"/>
      <c r="K2541" s="177">
        <f>ROUND(E2541*J2541,2)</f>
        <v>0</v>
      </c>
      <c r="L2541" s="177">
        <v>21</v>
      </c>
      <c r="M2541" s="177">
        <f>G2541*(1+L2541/100)</f>
        <v>0</v>
      </c>
      <c r="N2541" s="175">
        <v>3.3999999999999998E-3</v>
      </c>
      <c r="O2541" s="175">
        <f>ROUND(E2541*N2541,2)</f>
        <v>0.25</v>
      </c>
      <c r="P2541" s="175">
        <v>0</v>
      </c>
      <c r="Q2541" s="175">
        <f>ROUND(E2541*P2541,2)</f>
        <v>0</v>
      </c>
      <c r="R2541" s="177" t="s">
        <v>2141</v>
      </c>
      <c r="S2541" s="177" t="s">
        <v>281</v>
      </c>
      <c r="T2541" s="178" t="s">
        <v>281</v>
      </c>
      <c r="U2541" s="158">
        <v>0.39</v>
      </c>
      <c r="V2541" s="158">
        <f>ROUND(E2541*U2541,2)</f>
        <v>28.5</v>
      </c>
      <c r="W2541" s="158"/>
      <c r="X2541" s="158" t="s">
        <v>282</v>
      </c>
      <c r="Y2541" s="158" t="s">
        <v>283</v>
      </c>
      <c r="Z2541" s="147"/>
      <c r="AA2541" s="147"/>
      <c r="AB2541" s="147"/>
      <c r="AC2541" s="147"/>
      <c r="AD2541" s="147"/>
      <c r="AE2541" s="147"/>
      <c r="AF2541" s="147"/>
      <c r="AG2541" s="147" t="s">
        <v>284</v>
      </c>
      <c r="AH2541" s="147"/>
      <c r="AI2541" s="147"/>
      <c r="AJ2541" s="147"/>
      <c r="AK2541" s="147"/>
      <c r="AL2541" s="147"/>
      <c r="AM2541" s="147"/>
      <c r="AN2541" s="147"/>
      <c r="AO2541" s="147"/>
      <c r="AP2541" s="147"/>
      <c r="AQ2541" s="147"/>
      <c r="AR2541" s="147"/>
      <c r="AS2541" s="147"/>
      <c r="AT2541" s="147"/>
      <c r="AU2541" s="147"/>
      <c r="AV2541" s="147"/>
      <c r="AW2541" s="147"/>
      <c r="AX2541" s="147"/>
      <c r="AY2541" s="147"/>
      <c r="AZ2541" s="147"/>
      <c r="BA2541" s="147"/>
      <c r="BB2541" s="147"/>
      <c r="BC2541" s="147"/>
      <c r="BD2541" s="147"/>
      <c r="BE2541" s="147"/>
      <c r="BF2541" s="147"/>
      <c r="BG2541" s="147"/>
      <c r="BH2541" s="147"/>
    </row>
    <row r="2542" spans="1:60" outlineLevel="2" x14ac:dyDescent="0.2">
      <c r="A2542" s="154"/>
      <c r="B2542" s="155"/>
      <c r="C2542" s="261" t="s">
        <v>3040</v>
      </c>
      <c r="D2542" s="262"/>
      <c r="E2542" s="262"/>
      <c r="F2542" s="262"/>
      <c r="G2542" s="262"/>
      <c r="H2542" s="158"/>
      <c r="I2542" s="158"/>
      <c r="J2542" s="158"/>
      <c r="K2542" s="158"/>
      <c r="L2542" s="158"/>
      <c r="M2542" s="158"/>
      <c r="N2542" s="157"/>
      <c r="O2542" s="157"/>
      <c r="P2542" s="157"/>
      <c r="Q2542" s="157"/>
      <c r="R2542" s="158"/>
      <c r="S2542" s="158"/>
      <c r="T2542" s="158"/>
      <c r="U2542" s="158"/>
      <c r="V2542" s="158"/>
      <c r="W2542" s="158"/>
      <c r="X2542" s="158"/>
      <c r="Y2542" s="158"/>
      <c r="Z2542" s="147"/>
      <c r="AA2542" s="147"/>
      <c r="AB2542" s="147"/>
      <c r="AC2542" s="147"/>
      <c r="AD2542" s="147"/>
      <c r="AE2542" s="147"/>
      <c r="AF2542" s="147"/>
      <c r="AG2542" s="147" t="s">
        <v>618</v>
      </c>
      <c r="AH2542" s="147"/>
      <c r="AI2542" s="147"/>
      <c r="AJ2542" s="147"/>
      <c r="AK2542" s="147"/>
      <c r="AL2542" s="147"/>
      <c r="AM2542" s="147"/>
      <c r="AN2542" s="147"/>
      <c r="AO2542" s="147"/>
      <c r="AP2542" s="147"/>
      <c r="AQ2542" s="147"/>
      <c r="AR2542" s="147"/>
      <c r="AS2542" s="147"/>
      <c r="AT2542" s="147"/>
      <c r="AU2542" s="147"/>
      <c r="AV2542" s="147"/>
      <c r="AW2542" s="147"/>
      <c r="AX2542" s="147"/>
      <c r="AY2542" s="147"/>
      <c r="AZ2542" s="147"/>
      <c r="BA2542" s="147"/>
      <c r="BB2542" s="147"/>
      <c r="BC2542" s="147"/>
      <c r="BD2542" s="147"/>
      <c r="BE2542" s="147"/>
      <c r="BF2542" s="147"/>
      <c r="BG2542" s="147"/>
      <c r="BH2542" s="147"/>
    </row>
    <row r="2543" spans="1:60" outlineLevel="2" x14ac:dyDescent="0.2">
      <c r="A2543" s="154"/>
      <c r="B2543" s="155"/>
      <c r="C2543" s="189" t="s">
        <v>3041</v>
      </c>
      <c r="D2543" s="160"/>
      <c r="E2543" s="161"/>
      <c r="F2543" s="158"/>
      <c r="G2543" s="158"/>
      <c r="H2543" s="158"/>
      <c r="I2543" s="158"/>
      <c r="J2543" s="158"/>
      <c r="K2543" s="158"/>
      <c r="L2543" s="158"/>
      <c r="M2543" s="158"/>
      <c r="N2543" s="157"/>
      <c r="O2543" s="157"/>
      <c r="P2543" s="157"/>
      <c r="Q2543" s="157"/>
      <c r="R2543" s="158"/>
      <c r="S2543" s="158"/>
      <c r="T2543" s="158"/>
      <c r="U2543" s="158"/>
      <c r="V2543" s="158"/>
      <c r="W2543" s="158"/>
      <c r="X2543" s="158"/>
      <c r="Y2543" s="158"/>
      <c r="Z2543" s="147"/>
      <c r="AA2543" s="147"/>
      <c r="AB2543" s="147"/>
      <c r="AC2543" s="147"/>
      <c r="AD2543" s="147"/>
      <c r="AE2543" s="147"/>
      <c r="AF2543" s="147"/>
      <c r="AG2543" s="147" t="s">
        <v>288</v>
      </c>
      <c r="AH2543" s="147">
        <v>0</v>
      </c>
      <c r="AI2543" s="147"/>
      <c r="AJ2543" s="147"/>
      <c r="AK2543" s="147"/>
      <c r="AL2543" s="147"/>
      <c r="AM2543" s="147"/>
      <c r="AN2543" s="147"/>
      <c r="AO2543" s="147"/>
      <c r="AP2543" s="147"/>
      <c r="AQ2543" s="147"/>
      <c r="AR2543" s="147"/>
      <c r="AS2543" s="147"/>
      <c r="AT2543" s="147"/>
      <c r="AU2543" s="147"/>
      <c r="AV2543" s="147"/>
      <c r="AW2543" s="147"/>
      <c r="AX2543" s="147"/>
      <c r="AY2543" s="147"/>
      <c r="AZ2543" s="147"/>
      <c r="BA2543" s="147"/>
      <c r="BB2543" s="147"/>
      <c r="BC2543" s="147"/>
      <c r="BD2543" s="147"/>
      <c r="BE2543" s="147"/>
      <c r="BF2543" s="147"/>
      <c r="BG2543" s="147"/>
      <c r="BH2543" s="147"/>
    </row>
    <row r="2544" spans="1:60" outlineLevel="3" x14ac:dyDescent="0.2">
      <c r="A2544" s="154"/>
      <c r="B2544" s="155"/>
      <c r="C2544" s="189" t="s">
        <v>3042</v>
      </c>
      <c r="D2544" s="160"/>
      <c r="E2544" s="161"/>
      <c r="F2544" s="158"/>
      <c r="G2544" s="158"/>
      <c r="H2544" s="158"/>
      <c r="I2544" s="158"/>
      <c r="J2544" s="158"/>
      <c r="K2544" s="158"/>
      <c r="L2544" s="158"/>
      <c r="M2544" s="158"/>
      <c r="N2544" s="157"/>
      <c r="O2544" s="157"/>
      <c r="P2544" s="157"/>
      <c r="Q2544" s="157"/>
      <c r="R2544" s="158"/>
      <c r="S2544" s="158"/>
      <c r="T2544" s="158"/>
      <c r="U2544" s="158"/>
      <c r="V2544" s="158"/>
      <c r="W2544" s="158"/>
      <c r="X2544" s="158"/>
      <c r="Y2544" s="158"/>
      <c r="Z2544" s="147"/>
      <c r="AA2544" s="147"/>
      <c r="AB2544" s="147"/>
      <c r="AC2544" s="147"/>
      <c r="AD2544" s="147"/>
      <c r="AE2544" s="147"/>
      <c r="AF2544" s="147"/>
      <c r="AG2544" s="147" t="s">
        <v>288</v>
      </c>
      <c r="AH2544" s="147">
        <v>0</v>
      </c>
      <c r="AI2544" s="147"/>
      <c r="AJ2544" s="147"/>
      <c r="AK2544" s="147"/>
      <c r="AL2544" s="147"/>
      <c r="AM2544" s="147"/>
      <c r="AN2544" s="147"/>
      <c r="AO2544" s="147"/>
      <c r="AP2544" s="147"/>
      <c r="AQ2544" s="147"/>
      <c r="AR2544" s="147"/>
      <c r="AS2544" s="147"/>
      <c r="AT2544" s="147"/>
      <c r="AU2544" s="147"/>
      <c r="AV2544" s="147"/>
      <c r="AW2544" s="147"/>
      <c r="AX2544" s="147"/>
      <c r="AY2544" s="147"/>
      <c r="AZ2544" s="147"/>
      <c r="BA2544" s="147"/>
      <c r="BB2544" s="147"/>
      <c r="BC2544" s="147"/>
      <c r="BD2544" s="147"/>
      <c r="BE2544" s="147"/>
      <c r="BF2544" s="147"/>
      <c r="BG2544" s="147"/>
      <c r="BH2544" s="147"/>
    </row>
    <row r="2545" spans="1:60" outlineLevel="3" x14ac:dyDescent="0.2">
      <c r="A2545" s="154"/>
      <c r="B2545" s="155"/>
      <c r="C2545" s="189" t="s">
        <v>3043</v>
      </c>
      <c r="D2545" s="160"/>
      <c r="E2545" s="161">
        <v>43.28</v>
      </c>
      <c r="F2545" s="158"/>
      <c r="G2545" s="158"/>
      <c r="H2545" s="158"/>
      <c r="I2545" s="158"/>
      <c r="J2545" s="158"/>
      <c r="K2545" s="158"/>
      <c r="L2545" s="158"/>
      <c r="M2545" s="158"/>
      <c r="N2545" s="157"/>
      <c r="O2545" s="157"/>
      <c r="P2545" s="157"/>
      <c r="Q2545" s="157"/>
      <c r="R2545" s="158"/>
      <c r="S2545" s="158"/>
      <c r="T2545" s="158"/>
      <c r="U2545" s="158"/>
      <c r="V2545" s="158"/>
      <c r="W2545" s="158"/>
      <c r="X2545" s="158"/>
      <c r="Y2545" s="158"/>
      <c r="Z2545" s="147"/>
      <c r="AA2545" s="147"/>
      <c r="AB2545" s="147"/>
      <c r="AC2545" s="147"/>
      <c r="AD2545" s="147"/>
      <c r="AE2545" s="147"/>
      <c r="AF2545" s="147"/>
      <c r="AG2545" s="147" t="s">
        <v>288</v>
      </c>
      <c r="AH2545" s="147">
        <v>5</v>
      </c>
      <c r="AI2545" s="147"/>
      <c r="AJ2545" s="147"/>
      <c r="AK2545" s="147"/>
      <c r="AL2545" s="147"/>
      <c r="AM2545" s="147"/>
      <c r="AN2545" s="147"/>
      <c r="AO2545" s="147"/>
      <c r="AP2545" s="147"/>
      <c r="AQ2545" s="147"/>
      <c r="AR2545" s="147"/>
      <c r="AS2545" s="147"/>
      <c r="AT2545" s="147"/>
      <c r="AU2545" s="147"/>
      <c r="AV2545" s="147"/>
      <c r="AW2545" s="147"/>
      <c r="AX2545" s="147"/>
      <c r="AY2545" s="147"/>
      <c r="AZ2545" s="147"/>
      <c r="BA2545" s="147"/>
      <c r="BB2545" s="147"/>
      <c r="BC2545" s="147"/>
      <c r="BD2545" s="147"/>
      <c r="BE2545" s="147"/>
      <c r="BF2545" s="147"/>
      <c r="BG2545" s="147"/>
      <c r="BH2545" s="147"/>
    </row>
    <row r="2546" spans="1:60" outlineLevel="3" x14ac:dyDescent="0.2">
      <c r="A2546" s="154"/>
      <c r="B2546" s="155"/>
      <c r="C2546" s="189" t="s">
        <v>3044</v>
      </c>
      <c r="D2546" s="160"/>
      <c r="E2546" s="161"/>
      <c r="F2546" s="158"/>
      <c r="G2546" s="158"/>
      <c r="H2546" s="158"/>
      <c r="I2546" s="158"/>
      <c r="J2546" s="158"/>
      <c r="K2546" s="158"/>
      <c r="L2546" s="158"/>
      <c r="M2546" s="158"/>
      <c r="N2546" s="157"/>
      <c r="O2546" s="157"/>
      <c r="P2546" s="157"/>
      <c r="Q2546" s="157"/>
      <c r="R2546" s="158"/>
      <c r="S2546" s="158"/>
      <c r="T2546" s="158"/>
      <c r="U2546" s="158"/>
      <c r="V2546" s="158"/>
      <c r="W2546" s="158"/>
      <c r="X2546" s="158"/>
      <c r="Y2546" s="158"/>
      <c r="Z2546" s="147"/>
      <c r="AA2546" s="147"/>
      <c r="AB2546" s="147"/>
      <c r="AC2546" s="147"/>
      <c r="AD2546" s="147"/>
      <c r="AE2546" s="147"/>
      <c r="AF2546" s="147"/>
      <c r="AG2546" s="147" t="s">
        <v>288</v>
      </c>
      <c r="AH2546" s="147">
        <v>0</v>
      </c>
      <c r="AI2546" s="147"/>
      <c r="AJ2546" s="147"/>
      <c r="AK2546" s="147"/>
      <c r="AL2546" s="147"/>
      <c r="AM2546" s="147"/>
      <c r="AN2546" s="147"/>
      <c r="AO2546" s="147"/>
      <c r="AP2546" s="147"/>
      <c r="AQ2546" s="147"/>
      <c r="AR2546" s="147"/>
      <c r="AS2546" s="147"/>
      <c r="AT2546" s="147"/>
      <c r="AU2546" s="147"/>
      <c r="AV2546" s="147"/>
      <c r="AW2546" s="147"/>
      <c r="AX2546" s="147"/>
      <c r="AY2546" s="147"/>
      <c r="AZ2546" s="147"/>
      <c r="BA2546" s="147"/>
      <c r="BB2546" s="147"/>
      <c r="BC2546" s="147"/>
      <c r="BD2546" s="147"/>
      <c r="BE2546" s="147"/>
      <c r="BF2546" s="147"/>
      <c r="BG2546" s="147"/>
      <c r="BH2546" s="147"/>
    </row>
    <row r="2547" spans="1:60" outlineLevel="3" x14ac:dyDescent="0.2">
      <c r="A2547" s="154"/>
      <c r="B2547" s="155"/>
      <c r="C2547" s="189" t="s">
        <v>3045</v>
      </c>
      <c r="D2547" s="160"/>
      <c r="E2547" s="161">
        <v>2.9820000000000002</v>
      </c>
      <c r="F2547" s="158"/>
      <c r="G2547" s="158"/>
      <c r="H2547" s="158"/>
      <c r="I2547" s="158"/>
      <c r="J2547" s="158"/>
      <c r="K2547" s="158"/>
      <c r="L2547" s="158"/>
      <c r="M2547" s="158"/>
      <c r="N2547" s="157"/>
      <c r="O2547" s="157"/>
      <c r="P2547" s="157"/>
      <c r="Q2547" s="157"/>
      <c r="R2547" s="158"/>
      <c r="S2547" s="158"/>
      <c r="T2547" s="158"/>
      <c r="U2547" s="158"/>
      <c r="V2547" s="158"/>
      <c r="W2547" s="158"/>
      <c r="X2547" s="158"/>
      <c r="Y2547" s="158"/>
      <c r="Z2547" s="147"/>
      <c r="AA2547" s="147"/>
      <c r="AB2547" s="147"/>
      <c r="AC2547" s="147"/>
      <c r="AD2547" s="147"/>
      <c r="AE2547" s="147"/>
      <c r="AF2547" s="147"/>
      <c r="AG2547" s="147" t="s">
        <v>288</v>
      </c>
      <c r="AH2547" s="147">
        <v>0</v>
      </c>
      <c r="AI2547" s="147"/>
      <c r="AJ2547" s="147"/>
      <c r="AK2547" s="147"/>
      <c r="AL2547" s="147"/>
      <c r="AM2547" s="147"/>
      <c r="AN2547" s="147"/>
      <c r="AO2547" s="147"/>
      <c r="AP2547" s="147"/>
      <c r="AQ2547" s="147"/>
      <c r="AR2547" s="147"/>
      <c r="AS2547" s="147"/>
      <c r="AT2547" s="147"/>
      <c r="AU2547" s="147"/>
      <c r="AV2547" s="147"/>
      <c r="AW2547" s="147"/>
      <c r="AX2547" s="147"/>
      <c r="AY2547" s="147"/>
      <c r="AZ2547" s="147"/>
      <c r="BA2547" s="147"/>
      <c r="BB2547" s="147"/>
      <c r="BC2547" s="147"/>
      <c r="BD2547" s="147"/>
      <c r="BE2547" s="147"/>
      <c r="BF2547" s="147"/>
      <c r="BG2547" s="147"/>
      <c r="BH2547" s="147"/>
    </row>
    <row r="2548" spans="1:60" outlineLevel="3" x14ac:dyDescent="0.2">
      <c r="A2548" s="154"/>
      <c r="B2548" s="155"/>
      <c r="C2548" s="189" t="s">
        <v>3046</v>
      </c>
      <c r="D2548" s="160"/>
      <c r="E2548" s="161">
        <v>2.6850000000000001</v>
      </c>
      <c r="F2548" s="158"/>
      <c r="G2548" s="158"/>
      <c r="H2548" s="158"/>
      <c r="I2548" s="158"/>
      <c r="J2548" s="158"/>
      <c r="K2548" s="158"/>
      <c r="L2548" s="158"/>
      <c r="M2548" s="158"/>
      <c r="N2548" s="157"/>
      <c r="O2548" s="157"/>
      <c r="P2548" s="157"/>
      <c r="Q2548" s="157"/>
      <c r="R2548" s="158"/>
      <c r="S2548" s="158"/>
      <c r="T2548" s="158"/>
      <c r="U2548" s="158"/>
      <c r="V2548" s="158"/>
      <c r="W2548" s="158"/>
      <c r="X2548" s="158"/>
      <c r="Y2548" s="158"/>
      <c r="Z2548" s="147"/>
      <c r="AA2548" s="147"/>
      <c r="AB2548" s="147"/>
      <c r="AC2548" s="147"/>
      <c r="AD2548" s="147"/>
      <c r="AE2548" s="147"/>
      <c r="AF2548" s="147"/>
      <c r="AG2548" s="147" t="s">
        <v>288</v>
      </c>
      <c r="AH2548" s="147">
        <v>0</v>
      </c>
      <c r="AI2548" s="147"/>
      <c r="AJ2548" s="147"/>
      <c r="AK2548" s="147"/>
      <c r="AL2548" s="147"/>
      <c r="AM2548" s="147"/>
      <c r="AN2548" s="147"/>
      <c r="AO2548" s="147"/>
      <c r="AP2548" s="147"/>
      <c r="AQ2548" s="147"/>
      <c r="AR2548" s="147"/>
      <c r="AS2548" s="147"/>
      <c r="AT2548" s="147"/>
      <c r="AU2548" s="147"/>
      <c r="AV2548" s="147"/>
      <c r="AW2548" s="147"/>
      <c r="AX2548" s="147"/>
      <c r="AY2548" s="147"/>
      <c r="AZ2548" s="147"/>
      <c r="BA2548" s="147"/>
      <c r="BB2548" s="147"/>
      <c r="BC2548" s="147"/>
      <c r="BD2548" s="147"/>
      <c r="BE2548" s="147"/>
      <c r="BF2548" s="147"/>
      <c r="BG2548" s="147"/>
      <c r="BH2548" s="147"/>
    </row>
    <row r="2549" spans="1:60" outlineLevel="3" x14ac:dyDescent="0.2">
      <c r="A2549" s="154"/>
      <c r="B2549" s="155"/>
      <c r="C2549" s="189" t="s">
        <v>3047</v>
      </c>
      <c r="D2549" s="160"/>
      <c r="E2549" s="161">
        <v>2.8260000000000001</v>
      </c>
      <c r="F2549" s="158"/>
      <c r="G2549" s="158"/>
      <c r="H2549" s="158"/>
      <c r="I2549" s="158"/>
      <c r="J2549" s="158"/>
      <c r="K2549" s="158"/>
      <c r="L2549" s="158"/>
      <c r="M2549" s="158"/>
      <c r="N2549" s="157"/>
      <c r="O2549" s="157"/>
      <c r="P2549" s="157"/>
      <c r="Q2549" s="157"/>
      <c r="R2549" s="158"/>
      <c r="S2549" s="158"/>
      <c r="T2549" s="158"/>
      <c r="U2549" s="158"/>
      <c r="V2549" s="158"/>
      <c r="W2549" s="158"/>
      <c r="X2549" s="158"/>
      <c r="Y2549" s="158"/>
      <c r="Z2549" s="147"/>
      <c r="AA2549" s="147"/>
      <c r="AB2549" s="147"/>
      <c r="AC2549" s="147"/>
      <c r="AD2549" s="147"/>
      <c r="AE2549" s="147"/>
      <c r="AF2549" s="147"/>
      <c r="AG2549" s="147" t="s">
        <v>288</v>
      </c>
      <c r="AH2549" s="147">
        <v>0</v>
      </c>
      <c r="AI2549" s="147"/>
      <c r="AJ2549" s="147"/>
      <c r="AK2549" s="147"/>
      <c r="AL2549" s="147"/>
      <c r="AM2549" s="147"/>
      <c r="AN2549" s="147"/>
      <c r="AO2549" s="147"/>
      <c r="AP2549" s="147"/>
      <c r="AQ2549" s="147"/>
      <c r="AR2549" s="147"/>
      <c r="AS2549" s="147"/>
      <c r="AT2549" s="147"/>
      <c r="AU2549" s="147"/>
      <c r="AV2549" s="147"/>
      <c r="AW2549" s="147"/>
      <c r="AX2549" s="147"/>
      <c r="AY2549" s="147"/>
      <c r="AZ2549" s="147"/>
      <c r="BA2549" s="147"/>
      <c r="BB2549" s="147"/>
      <c r="BC2549" s="147"/>
      <c r="BD2549" s="147"/>
      <c r="BE2549" s="147"/>
      <c r="BF2549" s="147"/>
      <c r="BG2549" s="147"/>
      <c r="BH2549" s="147"/>
    </row>
    <row r="2550" spans="1:60" outlineLevel="3" x14ac:dyDescent="0.2">
      <c r="A2550" s="154"/>
      <c r="B2550" s="155"/>
      <c r="C2550" s="189" t="s">
        <v>3048</v>
      </c>
      <c r="D2550" s="160"/>
      <c r="E2550" s="161">
        <v>2.6190000000000002</v>
      </c>
      <c r="F2550" s="158"/>
      <c r="G2550" s="158"/>
      <c r="H2550" s="158"/>
      <c r="I2550" s="158"/>
      <c r="J2550" s="158"/>
      <c r="K2550" s="158"/>
      <c r="L2550" s="158"/>
      <c r="M2550" s="158"/>
      <c r="N2550" s="157"/>
      <c r="O2550" s="157"/>
      <c r="P2550" s="157"/>
      <c r="Q2550" s="157"/>
      <c r="R2550" s="158"/>
      <c r="S2550" s="158"/>
      <c r="T2550" s="158"/>
      <c r="U2550" s="158"/>
      <c r="V2550" s="158"/>
      <c r="W2550" s="158"/>
      <c r="X2550" s="158"/>
      <c r="Y2550" s="158"/>
      <c r="Z2550" s="147"/>
      <c r="AA2550" s="147"/>
      <c r="AB2550" s="147"/>
      <c r="AC2550" s="147"/>
      <c r="AD2550" s="147"/>
      <c r="AE2550" s="147"/>
      <c r="AF2550" s="147"/>
      <c r="AG2550" s="147" t="s">
        <v>288</v>
      </c>
      <c r="AH2550" s="147">
        <v>0</v>
      </c>
      <c r="AI2550" s="147"/>
      <c r="AJ2550" s="147"/>
      <c r="AK2550" s="147"/>
      <c r="AL2550" s="147"/>
      <c r="AM2550" s="147"/>
      <c r="AN2550" s="147"/>
      <c r="AO2550" s="147"/>
      <c r="AP2550" s="147"/>
      <c r="AQ2550" s="147"/>
      <c r="AR2550" s="147"/>
      <c r="AS2550" s="147"/>
      <c r="AT2550" s="147"/>
      <c r="AU2550" s="147"/>
      <c r="AV2550" s="147"/>
      <c r="AW2550" s="147"/>
      <c r="AX2550" s="147"/>
      <c r="AY2550" s="147"/>
      <c r="AZ2550" s="147"/>
      <c r="BA2550" s="147"/>
      <c r="BB2550" s="147"/>
      <c r="BC2550" s="147"/>
      <c r="BD2550" s="147"/>
      <c r="BE2550" s="147"/>
      <c r="BF2550" s="147"/>
      <c r="BG2550" s="147"/>
      <c r="BH2550" s="147"/>
    </row>
    <row r="2551" spans="1:60" outlineLevel="3" x14ac:dyDescent="0.2">
      <c r="A2551" s="154"/>
      <c r="B2551" s="155"/>
      <c r="C2551" s="189" t="s">
        <v>3049</v>
      </c>
      <c r="D2551" s="160"/>
      <c r="E2551" s="161">
        <v>8.5595999999999997</v>
      </c>
      <c r="F2551" s="158"/>
      <c r="G2551" s="158"/>
      <c r="H2551" s="158"/>
      <c r="I2551" s="158"/>
      <c r="J2551" s="158"/>
      <c r="K2551" s="158"/>
      <c r="L2551" s="158"/>
      <c r="M2551" s="158"/>
      <c r="N2551" s="157"/>
      <c r="O2551" s="157"/>
      <c r="P2551" s="157"/>
      <c r="Q2551" s="157"/>
      <c r="R2551" s="158"/>
      <c r="S2551" s="158"/>
      <c r="T2551" s="158"/>
      <c r="U2551" s="158"/>
      <c r="V2551" s="158"/>
      <c r="W2551" s="158"/>
      <c r="X2551" s="158"/>
      <c r="Y2551" s="158"/>
      <c r="Z2551" s="147"/>
      <c r="AA2551" s="147"/>
      <c r="AB2551" s="147"/>
      <c r="AC2551" s="147"/>
      <c r="AD2551" s="147"/>
      <c r="AE2551" s="147"/>
      <c r="AF2551" s="147"/>
      <c r="AG2551" s="147" t="s">
        <v>288</v>
      </c>
      <c r="AH2551" s="147">
        <v>0</v>
      </c>
      <c r="AI2551" s="147"/>
      <c r="AJ2551" s="147"/>
      <c r="AK2551" s="147"/>
      <c r="AL2551" s="147"/>
      <c r="AM2551" s="147"/>
      <c r="AN2551" s="147"/>
      <c r="AO2551" s="147"/>
      <c r="AP2551" s="147"/>
      <c r="AQ2551" s="147"/>
      <c r="AR2551" s="147"/>
      <c r="AS2551" s="147"/>
      <c r="AT2551" s="147"/>
      <c r="AU2551" s="147"/>
      <c r="AV2551" s="147"/>
      <c r="AW2551" s="147"/>
      <c r="AX2551" s="147"/>
      <c r="AY2551" s="147"/>
      <c r="AZ2551" s="147"/>
      <c r="BA2551" s="147"/>
      <c r="BB2551" s="147"/>
      <c r="BC2551" s="147"/>
      <c r="BD2551" s="147"/>
      <c r="BE2551" s="147"/>
      <c r="BF2551" s="147"/>
      <c r="BG2551" s="147"/>
      <c r="BH2551" s="147"/>
    </row>
    <row r="2552" spans="1:60" outlineLevel="3" x14ac:dyDescent="0.2">
      <c r="A2552" s="154"/>
      <c r="B2552" s="155"/>
      <c r="C2552" s="189" t="s">
        <v>3050</v>
      </c>
      <c r="D2552" s="160"/>
      <c r="E2552" s="161"/>
      <c r="F2552" s="158"/>
      <c r="G2552" s="158"/>
      <c r="H2552" s="158"/>
      <c r="I2552" s="158"/>
      <c r="J2552" s="158"/>
      <c r="K2552" s="158"/>
      <c r="L2552" s="158"/>
      <c r="M2552" s="158"/>
      <c r="N2552" s="157"/>
      <c r="O2552" s="157"/>
      <c r="P2552" s="157"/>
      <c r="Q2552" s="157"/>
      <c r="R2552" s="158"/>
      <c r="S2552" s="158"/>
      <c r="T2552" s="158"/>
      <c r="U2552" s="158"/>
      <c r="V2552" s="158"/>
      <c r="W2552" s="158"/>
      <c r="X2552" s="158"/>
      <c r="Y2552" s="158"/>
      <c r="Z2552" s="147"/>
      <c r="AA2552" s="147"/>
      <c r="AB2552" s="147"/>
      <c r="AC2552" s="147"/>
      <c r="AD2552" s="147"/>
      <c r="AE2552" s="147"/>
      <c r="AF2552" s="147"/>
      <c r="AG2552" s="147" t="s">
        <v>288</v>
      </c>
      <c r="AH2552" s="147">
        <v>0</v>
      </c>
      <c r="AI2552" s="147"/>
      <c r="AJ2552" s="147"/>
      <c r="AK2552" s="147"/>
      <c r="AL2552" s="147"/>
      <c r="AM2552" s="147"/>
      <c r="AN2552" s="147"/>
      <c r="AO2552" s="147"/>
      <c r="AP2552" s="147"/>
      <c r="AQ2552" s="147"/>
      <c r="AR2552" s="147"/>
      <c r="AS2552" s="147"/>
      <c r="AT2552" s="147"/>
      <c r="AU2552" s="147"/>
      <c r="AV2552" s="147"/>
      <c r="AW2552" s="147"/>
      <c r="AX2552" s="147"/>
      <c r="AY2552" s="147"/>
      <c r="AZ2552" s="147"/>
      <c r="BA2552" s="147"/>
      <c r="BB2552" s="147"/>
      <c r="BC2552" s="147"/>
      <c r="BD2552" s="147"/>
      <c r="BE2552" s="147"/>
      <c r="BF2552" s="147"/>
      <c r="BG2552" s="147"/>
      <c r="BH2552" s="147"/>
    </row>
    <row r="2553" spans="1:60" outlineLevel="3" x14ac:dyDescent="0.2">
      <c r="A2553" s="154"/>
      <c r="B2553" s="155"/>
      <c r="C2553" s="189" t="s">
        <v>3051</v>
      </c>
      <c r="D2553" s="160"/>
      <c r="E2553" s="161">
        <v>1.788</v>
      </c>
      <c r="F2553" s="158"/>
      <c r="G2553" s="158"/>
      <c r="H2553" s="158"/>
      <c r="I2553" s="158"/>
      <c r="J2553" s="158"/>
      <c r="K2553" s="158"/>
      <c r="L2553" s="158"/>
      <c r="M2553" s="158"/>
      <c r="N2553" s="157"/>
      <c r="O2553" s="157"/>
      <c r="P2553" s="157"/>
      <c r="Q2553" s="157"/>
      <c r="R2553" s="158"/>
      <c r="S2553" s="158"/>
      <c r="T2553" s="158"/>
      <c r="U2553" s="158"/>
      <c r="V2553" s="158"/>
      <c r="W2553" s="158"/>
      <c r="X2553" s="158"/>
      <c r="Y2553" s="158"/>
      <c r="Z2553" s="147"/>
      <c r="AA2553" s="147"/>
      <c r="AB2553" s="147"/>
      <c r="AC2553" s="147"/>
      <c r="AD2553" s="147"/>
      <c r="AE2553" s="147"/>
      <c r="AF2553" s="147"/>
      <c r="AG2553" s="147" t="s">
        <v>288</v>
      </c>
      <c r="AH2553" s="147">
        <v>0</v>
      </c>
      <c r="AI2553" s="147"/>
      <c r="AJ2553" s="147"/>
      <c r="AK2553" s="147"/>
      <c r="AL2553" s="147"/>
      <c r="AM2553" s="147"/>
      <c r="AN2553" s="147"/>
      <c r="AO2553" s="147"/>
      <c r="AP2553" s="147"/>
      <c r="AQ2553" s="147"/>
      <c r="AR2553" s="147"/>
      <c r="AS2553" s="147"/>
      <c r="AT2553" s="147"/>
      <c r="AU2553" s="147"/>
      <c r="AV2553" s="147"/>
      <c r="AW2553" s="147"/>
      <c r="AX2553" s="147"/>
      <c r="AY2553" s="147"/>
      <c r="AZ2553" s="147"/>
      <c r="BA2553" s="147"/>
      <c r="BB2553" s="147"/>
      <c r="BC2553" s="147"/>
      <c r="BD2553" s="147"/>
      <c r="BE2553" s="147"/>
      <c r="BF2553" s="147"/>
      <c r="BG2553" s="147"/>
      <c r="BH2553" s="147"/>
    </row>
    <row r="2554" spans="1:60" outlineLevel="3" x14ac:dyDescent="0.2">
      <c r="A2554" s="154"/>
      <c r="B2554" s="155"/>
      <c r="C2554" s="189" t="s">
        <v>3052</v>
      </c>
      <c r="D2554" s="160"/>
      <c r="E2554" s="161">
        <v>2.1840000000000002</v>
      </c>
      <c r="F2554" s="158"/>
      <c r="G2554" s="158"/>
      <c r="H2554" s="158"/>
      <c r="I2554" s="158"/>
      <c r="J2554" s="158"/>
      <c r="K2554" s="158"/>
      <c r="L2554" s="158"/>
      <c r="M2554" s="158"/>
      <c r="N2554" s="157"/>
      <c r="O2554" s="157"/>
      <c r="P2554" s="157"/>
      <c r="Q2554" s="157"/>
      <c r="R2554" s="158"/>
      <c r="S2554" s="158"/>
      <c r="T2554" s="158"/>
      <c r="U2554" s="158"/>
      <c r="V2554" s="158"/>
      <c r="W2554" s="158"/>
      <c r="X2554" s="158"/>
      <c r="Y2554" s="158"/>
      <c r="Z2554" s="147"/>
      <c r="AA2554" s="147"/>
      <c r="AB2554" s="147"/>
      <c r="AC2554" s="147"/>
      <c r="AD2554" s="147"/>
      <c r="AE2554" s="147"/>
      <c r="AF2554" s="147"/>
      <c r="AG2554" s="147" t="s">
        <v>288</v>
      </c>
      <c r="AH2554" s="147">
        <v>0</v>
      </c>
      <c r="AI2554" s="147"/>
      <c r="AJ2554" s="147"/>
      <c r="AK2554" s="147"/>
      <c r="AL2554" s="147"/>
      <c r="AM2554" s="147"/>
      <c r="AN2554" s="147"/>
      <c r="AO2554" s="147"/>
      <c r="AP2554" s="147"/>
      <c r="AQ2554" s="147"/>
      <c r="AR2554" s="147"/>
      <c r="AS2554" s="147"/>
      <c r="AT2554" s="147"/>
      <c r="AU2554" s="147"/>
      <c r="AV2554" s="147"/>
      <c r="AW2554" s="147"/>
      <c r="AX2554" s="147"/>
      <c r="AY2554" s="147"/>
      <c r="AZ2554" s="147"/>
      <c r="BA2554" s="147"/>
      <c r="BB2554" s="147"/>
      <c r="BC2554" s="147"/>
      <c r="BD2554" s="147"/>
      <c r="BE2554" s="147"/>
      <c r="BF2554" s="147"/>
      <c r="BG2554" s="147"/>
      <c r="BH2554" s="147"/>
    </row>
    <row r="2555" spans="1:60" outlineLevel="3" x14ac:dyDescent="0.2">
      <c r="A2555" s="154"/>
      <c r="B2555" s="155"/>
      <c r="C2555" s="189" t="s">
        <v>3053</v>
      </c>
      <c r="D2555" s="160"/>
      <c r="E2555" s="161">
        <v>3.5615999999999999</v>
      </c>
      <c r="F2555" s="158"/>
      <c r="G2555" s="158"/>
      <c r="H2555" s="158"/>
      <c r="I2555" s="158"/>
      <c r="J2555" s="158"/>
      <c r="K2555" s="158"/>
      <c r="L2555" s="158"/>
      <c r="M2555" s="158"/>
      <c r="N2555" s="157"/>
      <c r="O2555" s="157"/>
      <c r="P2555" s="157"/>
      <c r="Q2555" s="157"/>
      <c r="R2555" s="158"/>
      <c r="S2555" s="158"/>
      <c r="T2555" s="158"/>
      <c r="U2555" s="158"/>
      <c r="V2555" s="158"/>
      <c r="W2555" s="158"/>
      <c r="X2555" s="158"/>
      <c r="Y2555" s="158"/>
      <c r="Z2555" s="147"/>
      <c r="AA2555" s="147"/>
      <c r="AB2555" s="147"/>
      <c r="AC2555" s="147"/>
      <c r="AD2555" s="147"/>
      <c r="AE2555" s="147"/>
      <c r="AF2555" s="147"/>
      <c r="AG2555" s="147" t="s">
        <v>288</v>
      </c>
      <c r="AH2555" s="147">
        <v>0</v>
      </c>
      <c r="AI2555" s="147"/>
      <c r="AJ2555" s="147"/>
      <c r="AK2555" s="147"/>
      <c r="AL2555" s="147"/>
      <c r="AM2555" s="147"/>
      <c r="AN2555" s="147"/>
      <c r="AO2555" s="147"/>
      <c r="AP2555" s="147"/>
      <c r="AQ2555" s="147"/>
      <c r="AR2555" s="147"/>
      <c r="AS2555" s="147"/>
      <c r="AT2555" s="147"/>
      <c r="AU2555" s="147"/>
      <c r="AV2555" s="147"/>
      <c r="AW2555" s="147"/>
      <c r="AX2555" s="147"/>
      <c r="AY2555" s="147"/>
      <c r="AZ2555" s="147"/>
      <c r="BA2555" s="147"/>
      <c r="BB2555" s="147"/>
      <c r="BC2555" s="147"/>
      <c r="BD2555" s="147"/>
      <c r="BE2555" s="147"/>
      <c r="BF2555" s="147"/>
      <c r="BG2555" s="147"/>
      <c r="BH2555" s="147"/>
    </row>
    <row r="2556" spans="1:60" outlineLevel="3" x14ac:dyDescent="0.2">
      <c r="A2556" s="154"/>
      <c r="B2556" s="155"/>
      <c r="C2556" s="189" t="s">
        <v>3054</v>
      </c>
      <c r="D2556" s="160"/>
      <c r="E2556" s="161">
        <v>2.5950000000000002</v>
      </c>
      <c r="F2556" s="158"/>
      <c r="G2556" s="158"/>
      <c r="H2556" s="158"/>
      <c r="I2556" s="158"/>
      <c r="J2556" s="158"/>
      <c r="K2556" s="158"/>
      <c r="L2556" s="158"/>
      <c r="M2556" s="158"/>
      <c r="N2556" s="157"/>
      <c r="O2556" s="157"/>
      <c r="P2556" s="157"/>
      <c r="Q2556" s="157"/>
      <c r="R2556" s="158"/>
      <c r="S2556" s="158"/>
      <c r="T2556" s="158"/>
      <c r="U2556" s="158"/>
      <c r="V2556" s="158"/>
      <c r="W2556" s="158"/>
      <c r="X2556" s="158"/>
      <c r="Y2556" s="158"/>
      <c r="Z2556" s="147"/>
      <c r="AA2556" s="147"/>
      <c r="AB2556" s="147"/>
      <c r="AC2556" s="147"/>
      <c r="AD2556" s="147"/>
      <c r="AE2556" s="147"/>
      <c r="AF2556" s="147"/>
      <c r="AG2556" s="147" t="s">
        <v>288</v>
      </c>
      <c r="AH2556" s="147">
        <v>0</v>
      </c>
      <c r="AI2556" s="147"/>
      <c r="AJ2556" s="147"/>
      <c r="AK2556" s="147"/>
      <c r="AL2556" s="147"/>
      <c r="AM2556" s="147"/>
      <c r="AN2556" s="147"/>
      <c r="AO2556" s="147"/>
      <c r="AP2556" s="147"/>
      <c r="AQ2556" s="147"/>
      <c r="AR2556" s="147"/>
      <c r="AS2556" s="147"/>
      <c r="AT2556" s="147"/>
      <c r="AU2556" s="147"/>
      <c r="AV2556" s="147"/>
      <c r="AW2556" s="147"/>
      <c r="AX2556" s="147"/>
      <c r="AY2556" s="147"/>
      <c r="AZ2556" s="147"/>
      <c r="BA2556" s="147"/>
      <c r="BB2556" s="147"/>
      <c r="BC2556" s="147"/>
      <c r="BD2556" s="147"/>
      <c r="BE2556" s="147"/>
      <c r="BF2556" s="147"/>
      <c r="BG2556" s="147"/>
      <c r="BH2556" s="147"/>
    </row>
    <row r="2557" spans="1:60" outlineLevel="1" x14ac:dyDescent="0.2">
      <c r="A2557" s="172">
        <v>384</v>
      </c>
      <c r="B2557" s="173" t="s">
        <v>3055</v>
      </c>
      <c r="C2557" s="188" t="s">
        <v>3056</v>
      </c>
      <c r="D2557" s="174" t="s">
        <v>366</v>
      </c>
      <c r="E2557" s="175">
        <v>70.802000000000007</v>
      </c>
      <c r="F2557" s="176"/>
      <c r="G2557" s="177">
        <f>ROUND(E2557*F2557,2)</f>
        <v>0</v>
      </c>
      <c r="H2557" s="176"/>
      <c r="I2557" s="177">
        <f>ROUND(E2557*H2557,2)</f>
        <v>0</v>
      </c>
      <c r="J2557" s="176"/>
      <c r="K2557" s="177">
        <f>ROUND(E2557*J2557,2)</f>
        <v>0</v>
      </c>
      <c r="L2557" s="177">
        <v>21</v>
      </c>
      <c r="M2557" s="177">
        <f>G2557*(1+L2557/100)</f>
        <v>0</v>
      </c>
      <c r="N2557" s="175">
        <v>2.9E-4</v>
      </c>
      <c r="O2557" s="175">
        <f>ROUND(E2557*N2557,2)</f>
        <v>0.02</v>
      </c>
      <c r="P2557" s="175">
        <v>0</v>
      </c>
      <c r="Q2557" s="175">
        <f>ROUND(E2557*P2557,2)</f>
        <v>0</v>
      </c>
      <c r="R2557" s="177" t="s">
        <v>2141</v>
      </c>
      <c r="S2557" s="177" t="s">
        <v>281</v>
      </c>
      <c r="T2557" s="178" t="s">
        <v>281</v>
      </c>
      <c r="U2557" s="158">
        <v>0.11</v>
      </c>
      <c r="V2557" s="158">
        <f>ROUND(E2557*U2557,2)</f>
        <v>7.79</v>
      </c>
      <c r="W2557" s="158"/>
      <c r="X2557" s="158" t="s">
        <v>282</v>
      </c>
      <c r="Y2557" s="158" t="s">
        <v>283</v>
      </c>
      <c r="Z2557" s="147"/>
      <c r="AA2557" s="147"/>
      <c r="AB2557" s="147"/>
      <c r="AC2557" s="147"/>
      <c r="AD2557" s="147"/>
      <c r="AE2557" s="147"/>
      <c r="AF2557" s="147"/>
      <c r="AG2557" s="147" t="s">
        <v>284</v>
      </c>
      <c r="AH2557" s="147"/>
      <c r="AI2557" s="147"/>
      <c r="AJ2557" s="147"/>
      <c r="AK2557" s="147"/>
      <c r="AL2557" s="147"/>
      <c r="AM2557" s="147"/>
      <c r="AN2557" s="147"/>
      <c r="AO2557" s="147"/>
      <c r="AP2557" s="147"/>
      <c r="AQ2557" s="147"/>
      <c r="AR2557" s="147"/>
      <c r="AS2557" s="147"/>
      <c r="AT2557" s="147"/>
      <c r="AU2557" s="147"/>
      <c r="AV2557" s="147"/>
      <c r="AW2557" s="147"/>
      <c r="AX2557" s="147"/>
      <c r="AY2557" s="147"/>
      <c r="AZ2557" s="147"/>
      <c r="BA2557" s="147"/>
      <c r="BB2557" s="147"/>
      <c r="BC2557" s="147"/>
      <c r="BD2557" s="147"/>
      <c r="BE2557" s="147"/>
      <c r="BF2557" s="147"/>
      <c r="BG2557" s="147"/>
      <c r="BH2557" s="147"/>
    </row>
    <row r="2558" spans="1:60" outlineLevel="2" x14ac:dyDescent="0.2">
      <c r="A2558" s="154"/>
      <c r="B2558" s="155"/>
      <c r="C2558" s="189" t="s">
        <v>3057</v>
      </c>
      <c r="D2558" s="160"/>
      <c r="E2558" s="161"/>
      <c r="F2558" s="158"/>
      <c r="G2558" s="158"/>
      <c r="H2558" s="158"/>
      <c r="I2558" s="158"/>
      <c r="J2558" s="158"/>
      <c r="K2558" s="158"/>
      <c r="L2558" s="158"/>
      <c r="M2558" s="158"/>
      <c r="N2558" s="157"/>
      <c r="O2558" s="157"/>
      <c r="P2558" s="157"/>
      <c r="Q2558" s="157"/>
      <c r="R2558" s="158"/>
      <c r="S2558" s="158"/>
      <c r="T2558" s="158"/>
      <c r="U2558" s="158"/>
      <c r="V2558" s="158"/>
      <c r="W2558" s="158"/>
      <c r="X2558" s="158"/>
      <c r="Y2558" s="158"/>
      <c r="Z2558" s="147"/>
      <c r="AA2558" s="147"/>
      <c r="AB2558" s="147"/>
      <c r="AC2558" s="147"/>
      <c r="AD2558" s="147"/>
      <c r="AE2558" s="147"/>
      <c r="AF2558" s="147"/>
      <c r="AG2558" s="147" t="s">
        <v>288</v>
      </c>
      <c r="AH2558" s="147">
        <v>0</v>
      </c>
      <c r="AI2558" s="147"/>
      <c r="AJ2558" s="147"/>
      <c r="AK2558" s="147"/>
      <c r="AL2558" s="147"/>
      <c r="AM2558" s="147"/>
      <c r="AN2558" s="147"/>
      <c r="AO2558" s="147"/>
      <c r="AP2558" s="147"/>
      <c r="AQ2558" s="147"/>
      <c r="AR2558" s="147"/>
      <c r="AS2558" s="147"/>
      <c r="AT2558" s="147"/>
      <c r="AU2558" s="147"/>
      <c r="AV2558" s="147"/>
      <c r="AW2558" s="147"/>
      <c r="AX2558" s="147"/>
      <c r="AY2558" s="147"/>
      <c r="AZ2558" s="147"/>
      <c r="BA2558" s="147"/>
      <c r="BB2558" s="147"/>
      <c r="BC2558" s="147"/>
      <c r="BD2558" s="147"/>
      <c r="BE2558" s="147"/>
      <c r="BF2558" s="147"/>
      <c r="BG2558" s="147"/>
      <c r="BH2558" s="147"/>
    </row>
    <row r="2559" spans="1:60" outlineLevel="3" x14ac:dyDescent="0.2">
      <c r="A2559" s="154"/>
      <c r="B2559" s="155"/>
      <c r="C2559" s="189" t="s">
        <v>399</v>
      </c>
      <c r="D2559" s="160"/>
      <c r="E2559" s="161"/>
      <c r="F2559" s="158"/>
      <c r="G2559" s="158"/>
      <c r="H2559" s="158"/>
      <c r="I2559" s="158"/>
      <c r="J2559" s="158"/>
      <c r="K2559" s="158"/>
      <c r="L2559" s="158"/>
      <c r="M2559" s="158"/>
      <c r="N2559" s="157"/>
      <c r="O2559" s="157"/>
      <c r="P2559" s="157"/>
      <c r="Q2559" s="157"/>
      <c r="R2559" s="158"/>
      <c r="S2559" s="158"/>
      <c r="T2559" s="158"/>
      <c r="U2559" s="158"/>
      <c r="V2559" s="158"/>
      <c r="W2559" s="158"/>
      <c r="X2559" s="158"/>
      <c r="Y2559" s="158"/>
      <c r="Z2559" s="147"/>
      <c r="AA2559" s="147"/>
      <c r="AB2559" s="147"/>
      <c r="AC2559" s="147"/>
      <c r="AD2559" s="147"/>
      <c r="AE2559" s="147"/>
      <c r="AF2559" s="147"/>
      <c r="AG2559" s="147" t="s">
        <v>288</v>
      </c>
      <c r="AH2559" s="147">
        <v>0</v>
      </c>
      <c r="AI2559" s="147"/>
      <c r="AJ2559" s="147"/>
      <c r="AK2559" s="147"/>
      <c r="AL2559" s="147"/>
      <c r="AM2559" s="147"/>
      <c r="AN2559" s="147"/>
      <c r="AO2559" s="147"/>
      <c r="AP2559" s="147"/>
      <c r="AQ2559" s="147"/>
      <c r="AR2559" s="147"/>
      <c r="AS2559" s="147"/>
      <c r="AT2559" s="147"/>
      <c r="AU2559" s="147"/>
      <c r="AV2559" s="147"/>
      <c r="AW2559" s="147"/>
      <c r="AX2559" s="147"/>
      <c r="AY2559" s="147"/>
      <c r="AZ2559" s="147"/>
      <c r="BA2559" s="147"/>
      <c r="BB2559" s="147"/>
      <c r="BC2559" s="147"/>
      <c r="BD2559" s="147"/>
      <c r="BE2559" s="147"/>
      <c r="BF2559" s="147"/>
      <c r="BG2559" s="147"/>
      <c r="BH2559" s="147"/>
    </row>
    <row r="2560" spans="1:60" outlineLevel="3" x14ac:dyDescent="0.2">
      <c r="A2560" s="154"/>
      <c r="B2560" s="155"/>
      <c r="C2560" s="189" t="s">
        <v>3058</v>
      </c>
      <c r="D2560" s="160"/>
      <c r="E2560" s="161">
        <v>9.94</v>
      </c>
      <c r="F2560" s="158"/>
      <c r="G2560" s="158"/>
      <c r="H2560" s="158"/>
      <c r="I2560" s="158"/>
      <c r="J2560" s="158"/>
      <c r="K2560" s="158"/>
      <c r="L2560" s="158"/>
      <c r="M2560" s="158"/>
      <c r="N2560" s="157"/>
      <c r="O2560" s="157"/>
      <c r="P2560" s="157"/>
      <c r="Q2560" s="157"/>
      <c r="R2560" s="158"/>
      <c r="S2560" s="158"/>
      <c r="T2560" s="158"/>
      <c r="U2560" s="158"/>
      <c r="V2560" s="158"/>
      <c r="W2560" s="158"/>
      <c r="X2560" s="158"/>
      <c r="Y2560" s="158"/>
      <c r="Z2560" s="147"/>
      <c r="AA2560" s="147"/>
      <c r="AB2560" s="147"/>
      <c r="AC2560" s="147"/>
      <c r="AD2560" s="147"/>
      <c r="AE2560" s="147"/>
      <c r="AF2560" s="147"/>
      <c r="AG2560" s="147" t="s">
        <v>288</v>
      </c>
      <c r="AH2560" s="147">
        <v>0</v>
      </c>
      <c r="AI2560" s="147"/>
      <c r="AJ2560" s="147"/>
      <c r="AK2560" s="147"/>
      <c r="AL2560" s="147"/>
      <c r="AM2560" s="147"/>
      <c r="AN2560" s="147"/>
      <c r="AO2560" s="147"/>
      <c r="AP2560" s="147"/>
      <c r="AQ2560" s="147"/>
      <c r="AR2560" s="147"/>
      <c r="AS2560" s="147"/>
      <c r="AT2560" s="147"/>
      <c r="AU2560" s="147"/>
      <c r="AV2560" s="147"/>
      <c r="AW2560" s="147"/>
      <c r="AX2560" s="147"/>
      <c r="AY2560" s="147"/>
      <c r="AZ2560" s="147"/>
      <c r="BA2560" s="147"/>
      <c r="BB2560" s="147"/>
      <c r="BC2560" s="147"/>
      <c r="BD2560" s="147"/>
      <c r="BE2560" s="147"/>
      <c r="BF2560" s="147"/>
      <c r="BG2560" s="147"/>
      <c r="BH2560" s="147"/>
    </row>
    <row r="2561" spans="1:60" outlineLevel="3" x14ac:dyDescent="0.2">
      <c r="A2561" s="154"/>
      <c r="B2561" s="155"/>
      <c r="C2561" s="189" t="s">
        <v>3059</v>
      </c>
      <c r="D2561" s="160"/>
      <c r="E2561" s="161">
        <v>8.9499999999999993</v>
      </c>
      <c r="F2561" s="158"/>
      <c r="G2561" s="158"/>
      <c r="H2561" s="158"/>
      <c r="I2561" s="158"/>
      <c r="J2561" s="158"/>
      <c r="K2561" s="158"/>
      <c r="L2561" s="158"/>
      <c r="M2561" s="158"/>
      <c r="N2561" s="157"/>
      <c r="O2561" s="157"/>
      <c r="P2561" s="157"/>
      <c r="Q2561" s="157"/>
      <c r="R2561" s="158"/>
      <c r="S2561" s="158"/>
      <c r="T2561" s="158"/>
      <c r="U2561" s="158"/>
      <c r="V2561" s="158"/>
      <c r="W2561" s="158"/>
      <c r="X2561" s="158"/>
      <c r="Y2561" s="158"/>
      <c r="Z2561" s="147"/>
      <c r="AA2561" s="147"/>
      <c r="AB2561" s="147"/>
      <c r="AC2561" s="147"/>
      <c r="AD2561" s="147"/>
      <c r="AE2561" s="147"/>
      <c r="AF2561" s="147"/>
      <c r="AG2561" s="147" t="s">
        <v>288</v>
      </c>
      <c r="AH2561" s="147">
        <v>0</v>
      </c>
      <c r="AI2561" s="147"/>
      <c r="AJ2561" s="147"/>
      <c r="AK2561" s="147"/>
      <c r="AL2561" s="147"/>
      <c r="AM2561" s="147"/>
      <c r="AN2561" s="147"/>
      <c r="AO2561" s="147"/>
      <c r="AP2561" s="147"/>
      <c r="AQ2561" s="147"/>
      <c r="AR2561" s="147"/>
      <c r="AS2561" s="147"/>
      <c r="AT2561" s="147"/>
      <c r="AU2561" s="147"/>
      <c r="AV2561" s="147"/>
      <c r="AW2561" s="147"/>
      <c r="AX2561" s="147"/>
      <c r="AY2561" s="147"/>
      <c r="AZ2561" s="147"/>
      <c r="BA2561" s="147"/>
      <c r="BB2561" s="147"/>
      <c r="BC2561" s="147"/>
      <c r="BD2561" s="147"/>
      <c r="BE2561" s="147"/>
      <c r="BF2561" s="147"/>
      <c r="BG2561" s="147"/>
      <c r="BH2561" s="147"/>
    </row>
    <row r="2562" spans="1:60" outlineLevel="3" x14ac:dyDescent="0.2">
      <c r="A2562" s="154"/>
      <c r="B2562" s="155"/>
      <c r="C2562" s="189" t="s">
        <v>3060</v>
      </c>
      <c r="D2562" s="160"/>
      <c r="E2562" s="161">
        <v>9.42</v>
      </c>
      <c r="F2562" s="158"/>
      <c r="G2562" s="158"/>
      <c r="H2562" s="158"/>
      <c r="I2562" s="158"/>
      <c r="J2562" s="158"/>
      <c r="K2562" s="158"/>
      <c r="L2562" s="158"/>
      <c r="M2562" s="158"/>
      <c r="N2562" s="157"/>
      <c r="O2562" s="157"/>
      <c r="P2562" s="157"/>
      <c r="Q2562" s="157"/>
      <c r="R2562" s="158"/>
      <c r="S2562" s="158"/>
      <c r="T2562" s="158"/>
      <c r="U2562" s="158"/>
      <c r="V2562" s="158"/>
      <c r="W2562" s="158"/>
      <c r="X2562" s="158"/>
      <c r="Y2562" s="158"/>
      <c r="Z2562" s="147"/>
      <c r="AA2562" s="147"/>
      <c r="AB2562" s="147"/>
      <c r="AC2562" s="147"/>
      <c r="AD2562" s="147"/>
      <c r="AE2562" s="147"/>
      <c r="AF2562" s="147"/>
      <c r="AG2562" s="147" t="s">
        <v>288</v>
      </c>
      <c r="AH2562" s="147">
        <v>0</v>
      </c>
      <c r="AI2562" s="147"/>
      <c r="AJ2562" s="147"/>
      <c r="AK2562" s="147"/>
      <c r="AL2562" s="147"/>
      <c r="AM2562" s="147"/>
      <c r="AN2562" s="147"/>
      <c r="AO2562" s="147"/>
      <c r="AP2562" s="147"/>
      <c r="AQ2562" s="147"/>
      <c r="AR2562" s="147"/>
      <c r="AS2562" s="147"/>
      <c r="AT2562" s="147"/>
      <c r="AU2562" s="147"/>
      <c r="AV2562" s="147"/>
      <c r="AW2562" s="147"/>
      <c r="AX2562" s="147"/>
      <c r="AY2562" s="147"/>
      <c r="AZ2562" s="147"/>
      <c r="BA2562" s="147"/>
      <c r="BB2562" s="147"/>
      <c r="BC2562" s="147"/>
      <c r="BD2562" s="147"/>
      <c r="BE2562" s="147"/>
      <c r="BF2562" s="147"/>
      <c r="BG2562" s="147"/>
      <c r="BH2562" s="147"/>
    </row>
    <row r="2563" spans="1:60" outlineLevel="3" x14ac:dyDescent="0.2">
      <c r="A2563" s="154"/>
      <c r="B2563" s="155"/>
      <c r="C2563" s="189" t="s">
        <v>3061</v>
      </c>
      <c r="D2563" s="160"/>
      <c r="E2563" s="161">
        <v>8.73</v>
      </c>
      <c r="F2563" s="158"/>
      <c r="G2563" s="158"/>
      <c r="H2563" s="158"/>
      <c r="I2563" s="158"/>
      <c r="J2563" s="158"/>
      <c r="K2563" s="158"/>
      <c r="L2563" s="158"/>
      <c r="M2563" s="158"/>
      <c r="N2563" s="157"/>
      <c r="O2563" s="157"/>
      <c r="P2563" s="157"/>
      <c r="Q2563" s="157"/>
      <c r="R2563" s="158"/>
      <c r="S2563" s="158"/>
      <c r="T2563" s="158"/>
      <c r="U2563" s="158"/>
      <c r="V2563" s="158"/>
      <c r="W2563" s="158"/>
      <c r="X2563" s="158"/>
      <c r="Y2563" s="158"/>
      <c r="Z2563" s="147"/>
      <c r="AA2563" s="147"/>
      <c r="AB2563" s="147"/>
      <c r="AC2563" s="147"/>
      <c r="AD2563" s="147"/>
      <c r="AE2563" s="147"/>
      <c r="AF2563" s="147"/>
      <c r="AG2563" s="147" t="s">
        <v>288</v>
      </c>
      <c r="AH2563" s="147">
        <v>0</v>
      </c>
      <c r="AI2563" s="147"/>
      <c r="AJ2563" s="147"/>
      <c r="AK2563" s="147"/>
      <c r="AL2563" s="147"/>
      <c r="AM2563" s="147"/>
      <c r="AN2563" s="147"/>
      <c r="AO2563" s="147"/>
      <c r="AP2563" s="147"/>
      <c r="AQ2563" s="147"/>
      <c r="AR2563" s="147"/>
      <c r="AS2563" s="147"/>
      <c r="AT2563" s="147"/>
      <c r="AU2563" s="147"/>
      <c r="AV2563" s="147"/>
      <c r="AW2563" s="147"/>
      <c r="AX2563" s="147"/>
      <c r="AY2563" s="147"/>
      <c r="AZ2563" s="147"/>
      <c r="BA2563" s="147"/>
      <c r="BB2563" s="147"/>
      <c r="BC2563" s="147"/>
      <c r="BD2563" s="147"/>
      <c r="BE2563" s="147"/>
      <c r="BF2563" s="147"/>
      <c r="BG2563" s="147"/>
      <c r="BH2563" s="147"/>
    </row>
    <row r="2564" spans="1:60" outlineLevel="3" x14ac:dyDescent="0.2">
      <c r="A2564" s="154"/>
      <c r="B2564" s="155"/>
      <c r="C2564" s="189" t="s">
        <v>3050</v>
      </c>
      <c r="D2564" s="160"/>
      <c r="E2564" s="161"/>
      <c r="F2564" s="158"/>
      <c r="G2564" s="158"/>
      <c r="H2564" s="158"/>
      <c r="I2564" s="158"/>
      <c r="J2564" s="158"/>
      <c r="K2564" s="158"/>
      <c r="L2564" s="158"/>
      <c r="M2564" s="158"/>
      <c r="N2564" s="157"/>
      <c r="O2564" s="157"/>
      <c r="P2564" s="157"/>
      <c r="Q2564" s="157"/>
      <c r="R2564" s="158"/>
      <c r="S2564" s="158"/>
      <c r="T2564" s="158"/>
      <c r="U2564" s="158"/>
      <c r="V2564" s="158"/>
      <c r="W2564" s="158"/>
      <c r="X2564" s="158"/>
      <c r="Y2564" s="158"/>
      <c r="Z2564" s="147"/>
      <c r="AA2564" s="147"/>
      <c r="AB2564" s="147"/>
      <c r="AC2564" s="147"/>
      <c r="AD2564" s="147"/>
      <c r="AE2564" s="147"/>
      <c r="AF2564" s="147"/>
      <c r="AG2564" s="147" t="s">
        <v>288</v>
      </c>
      <c r="AH2564" s="147">
        <v>0</v>
      </c>
      <c r="AI2564" s="147"/>
      <c r="AJ2564" s="147"/>
      <c r="AK2564" s="147"/>
      <c r="AL2564" s="147"/>
      <c r="AM2564" s="147"/>
      <c r="AN2564" s="147"/>
      <c r="AO2564" s="147"/>
      <c r="AP2564" s="147"/>
      <c r="AQ2564" s="147"/>
      <c r="AR2564" s="147"/>
      <c r="AS2564" s="147"/>
      <c r="AT2564" s="147"/>
      <c r="AU2564" s="147"/>
      <c r="AV2564" s="147"/>
      <c r="AW2564" s="147"/>
      <c r="AX2564" s="147"/>
      <c r="AY2564" s="147"/>
      <c r="AZ2564" s="147"/>
      <c r="BA2564" s="147"/>
      <c r="BB2564" s="147"/>
      <c r="BC2564" s="147"/>
      <c r="BD2564" s="147"/>
      <c r="BE2564" s="147"/>
      <c r="BF2564" s="147"/>
      <c r="BG2564" s="147"/>
      <c r="BH2564" s="147"/>
    </row>
    <row r="2565" spans="1:60" outlineLevel="3" x14ac:dyDescent="0.2">
      <c r="A2565" s="154"/>
      <c r="B2565" s="155"/>
      <c r="C2565" s="189" t="s">
        <v>3062</v>
      </c>
      <c r="D2565" s="160"/>
      <c r="E2565" s="161">
        <v>5.96</v>
      </c>
      <c r="F2565" s="158"/>
      <c r="G2565" s="158"/>
      <c r="H2565" s="158"/>
      <c r="I2565" s="158"/>
      <c r="J2565" s="158"/>
      <c r="K2565" s="158"/>
      <c r="L2565" s="158"/>
      <c r="M2565" s="158"/>
      <c r="N2565" s="157"/>
      <c r="O2565" s="157"/>
      <c r="P2565" s="157"/>
      <c r="Q2565" s="157"/>
      <c r="R2565" s="158"/>
      <c r="S2565" s="158"/>
      <c r="T2565" s="158"/>
      <c r="U2565" s="158"/>
      <c r="V2565" s="158"/>
      <c r="W2565" s="158"/>
      <c r="X2565" s="158"/>
      <c r="Y2565" s="158"/>
      <c r="Z2565" s="147"/>
      <c r="AA2565" s="147"/>
      <c r="AB2565" s="147"/>
      <c r="AC2565" s="147"/>
      <c r="AD2565" s="147"/>
      <c r="AE2565" s="147"/>
      <c r="AF2565" s="147"/>
      <c r="AG2565" s="147" t="s">
        <v>288</v>
      </c>
      <c r="AH2565" s="147">
        <v>0</v>
      </c>
      <c r="AI2565" s="147"/>
      <c r="AJ2565" s="147"/>
      <c r="AK2565" s="147"/>
      <c r="AL2565" s="147"/>
      <c r="AM2565" s="147"/>
      <c r="AN2565" s="147"/>
      <c r="AO2565" s="147"/>
      <c r="AP2565" s="147"/>
      <c r="AQ2565" s="147"/>
      <c r="AR2565" s="147"/>
      <c r="AS2565" s="147"/>
      <c r="AT2565" s="147"/>
      <c r="AU2565" s="147"/>
      <c r="AV2565" s="147"/>
      <c r="AW2565" s="147"/>
      <c r="AX2565" s="147"/>
      <c r="AY2565" s="147"/>
      <c r="AZ2565" s="147"/>
      <c r="BA2565" s="147"/>
      <c r="BB2565" s="147"/>
      <c r="BC2565" s="147"/>
      <c r="BD2565" s="147"/>
      <c r="BE2565" s="147"/>
      <c r="BF2565" s="147"/>
      <c r="BG2565" s="147"/>
      <c r="BH2565" s="147"/>
    </row>
    <row r="2566" spans="1:60" outlineLevel="3" x14ac:dyDescent="0.2">
      <c r="A2566" s="154"/>
      <c r="B2566" s="155"/>
      <c r="C2566" s="189" t="s">
        <v>3063</v>
      </c>
      <c r="D2566" s="160"/>
      <c r="E2566" s="161">
        <v>7.28</v>
      </c>
      <c r="F2566" s="158"/>
      <c r="G2566" s="158"/>
      <c r="H2566" s="158"/>
      <c r="I2566" s="158"/>
      <c r="J2566" s="158"/>
      <c r="K2566" s="158"/>
      <c r="L2566" s="158"/>
      <c r="M2566" s="158"/>
      <c r="N2566" s="157"/>
      <c r="O2566" s="157"/>
      <c r="P2566" s="157"/>
      <c r="Q2566" s="157"/>
      <c r="R2566" s="158"/>
      <c r="S2566" s="158"/>
      <c r="T2566" s="158"/>
      <c r="U2566" s="158"/>
      <c r="V2566" s="158"/>
      <c r="W2566" s="158"/>
      <c r="X2566" s="158"/>
      <c r="Y2566" s="158"/>
      <c r="Z2566" s="147"/>
      <c r="AA2566" s="147"/>
      <c r="AB2566" s="147"/>
      <c r="AC2566" s="147"/>
      <c r="AD2566" s="147"/>
      <c r="AE2566" s="147"/>
      <c r="AF2566" s="147"/>
      <c r="AG2566" s="147" t="s">
        <v>288</v>
      </c>
      <c r="AH2566" s="147">
        <v>0</v>
      </c>
      <c r="AI2566" s="147"/>
      <c r="AJ2566" s="147"/>
      <c r="AK2566" s="147"/>
      <c r="AL2566" s="147"/>
      <c r="AM2566" s="147"/>
      <c r="AN2566" s="147"/>
      <c r="AO2566" s="147"/>
      <c r="AP2566" s="147"/>
      <c r="AQ2566" s="147"/>
      <c r="AR2566" s="147"/>
      <c r="AS2566" s="147"/>
      <c r="AT2566" s="147"/>
      <c r="AU2566" s="147"/>
      <c r="AV2566" s="147"/>
      <c r="AW2566" s="147"/>
      <c r="AX2566" s="147"/>
      <c r="AY2566" s="147"/>
      <c r="AZ2566" s="147"/>
      <c r="BA2566" s="147"/>
      <c r="BB2566" s="147"/>
      <c r="BC2566" s="147"/>
      <c r="BD2566" s="147"/>
      <c r="BE2566" s="147"/>
      <c r="BF2566" s="147"/>
      <c r="BG2566" s="147"/>
      <c r="BH2566" s="147"/>
    </row>
    <row r="2567" spans="1:60" outlineLevel="3" x14ac:dyDescent="0.2">
      <c r="A2567" s="154"/>
      <c r="B2567" s="155"/>
      <c r="C2567" s="189" t="s">
        <v>3064</v>
      </c>
      <c r="D2567" s="160"/>
      <c r="E2567" s="161">
        <v>11.872</v>
      </c>
      <c r="F2567" s="158"/>
      <c r="G2567" s="158"/>
      <c r="H2567" s="158"/>
      <c r="I2567" s="158"/>
      <c r="J2567" s="158"/>
      <c r="K2567" s="158"/>
      <c r="L2567" s="158"/>
      <c r="M2567" s="158"/>
      <c r="N2567" s="157"/>
      <c r="O2567" s="157"/>
      <c r="P2567" s="157"/>
      <c r="Q2567" s="157"/>
      <c r="R2567" s="158"/>
      <c r="S2567" s="158"/>
      <c r="T2567" s="158"/>
      <c r="U2567" s="158"/>
      <c r="V2567" s="158"/>
      <c r="W2567" s="158"/>
      <c r="X2567" s="158"/>
      <c r="Y2567" s="158"/>
      <c r="Z2567" s="147"/>
      <c r="AA2567" s="147"/>
      <c r="AB2567" s="147"/>
      <c r="AC2567" s="147"/>
      <c r="AD2567" s="147"/>
      <c r="AE2567" s="147"/>
      <c r="AF2567" s="147"/>
      <c r="AG2567" s="147" t="s">
        <v>288</v>
      </c>
      <c r="AH2567" s="147">
        <v>0</v>
      </c>
      <c r="AI2567" s="147"/>
      <c r="AJ2567" s="147"/>
      <c r="AK2567" s="147"/>
      <c r="AL2567" s="147"/>
      <c r="AM2567" s="147"/>
      <c r="AN2567" s="147"/>
      <c r="AO2567" s="147"/>
      <c r="AP2567" s="147"/>
      <c r="AQ2567" s="147"/>
      <c r="AR2567" s="147"/>
      <c r="AS2567" s="147"/>
      <c r="AT2567" s="147"/>
      <c r="AU2567" s="147"/>
      <c r="AV2567" s="147"/>
      <c r="AW2567" s="147"/>
      <c r="AX2567" s="147"/>
      <c r="AY2567" s="147"/>
      <c r="AZ2567" s="147"/>
      <c r="BA2567" s="147"/>
      <c r="BB2567" s="147"/>
      <c r="BC2567" s="147"/>
      <c r="BD2567" s="147"/>
      <c r="BE2567" s="147"/>
      <c r="BF2567" s="147"/>
      <c r="BG2567" s="147"/>
      <c r="BH2567" s="147"/>
    </row>
    <row r="2568" spans="1:60" outlineLevel="3" x14ac:dyDescent="0.2">
      <c r="A2568" s="154"/>
      <c r="B2568" s="155"/>
      <c r="C2568" s="189" t="s">
        <v>3065</v>
      </c>
      <c r="D2568" s="160"/>
      <c r="E2568" s="161">
        <v>8.65</v>
      </c>
      <c r="F2568" s="158"/>
      <c r="G2568" s="158"/>
      <c r="H2568" s="158"/>
      <c r="I2568" s="158"/>
      <c r="J2568" s="158"/>
      <c r="K2568" s="158"/>
      <c r="L2568" s="158"/>
      <c r="M2568" s="158"/>
      <c r="N2568" s="157"/>
      <c r="O2568" s="157"/>
      <c r="P2568" s="157"/>
      <c r="Q2568" s="157"/>
      <c r="R2568" s="158"/>
      <c r="S2568" s="158"/>
      <c r="T2568" s="158"/>
      <c r="U2568" s="158"/>
      <c r="V2568" s="158"/>
      <c r="W2568" s="158"/>
      <c r="X2568" s="158"/>
      <c r="Y2568" s="158"/>
      <c r="Z2568" s="147"/>
      <c r="AA2568" s="147"/>
      <c r="AB2568" s="147"/>
      <c r="AC2568" s="147"/>
      <c r="AD2568" s="147"/>
      <c r="AE2568" s="147"/>
      <c r="AF2568" s="147"/>
      <c r="AG2568" s="147" t="s">
        <v>288</v>
      </c>
      <c r="AH2568" s="147">
        <v>0</v>
      </c>
      <c r="AI2568" s="147"/>
      <c r="AJ2568" s="147"/>
      <c r="AK2568" s="147"/>
      <c r="AL2568" s="147"/>
      <c r="AM2568" s="147"/>
      <c r="AN2568" s="147"/>
      <c r="AO2568" s="147"/>
      <c r="AP2568" s="147"/>
      <c r="AQ2568" s="147"/>
      <c r="AR2568" s="147"/>
      <c r="AS2568" s="147"/>
      <c r="AT2568" s="147"/>
      <c r="AU2568" s="147"/>
      <c r="AV2568" s="147"/>
      <c r="AW2568" s="147"/>
      <c r="AX2568" s="147"/>
      <c r="AY2568" s="147"/>
      <c r="AZ2568" s="147"/>
      <c r="BA2568" s="147"/>
      <c r="BB2568" s="147"/>
      <c r="BC2568" s="147"/>
      <c r="BD2568" s="147"/>
      <c r="BE2568" s="147"/>
      <c r="BF2568" s="147"/>
      <c r="BG2568" s="147"/>
      <c r="BH2568" s="147"/>
    </row>
    <row r="2569" spans="1:60" outlineLevel="1" x14ac:dyDescent="0.2">
      <c r="A2569" s="172">
        <v>385</v>
      </c>
      <c r="B2569" s="173" t="s">
        <v>3066</v>
      </c>
      <c r="C2569" s="188" t="s">
        <v>3067</v>
      </c>
      <c r="D2569" s="174" t="s">
        <v>418</v>
      </c>
      <c r="E2569" s="175">
        <v>48</v>
      </c>
      <c r="F2569" s="176"/>
      <c r="G2569" s="177">
        <f>ROUND(E2569*F2569,2)</f>
        <v>0</v>
      </c>
      <c r="H2569" s="176"/>
      <c r="I2569" s="177">
        <f>ROUND(E2569*H2569,2)</f>
        <v>0</v>
      </c>
      <c r="J2569" s="176"/>
      <c r="K2569" s="177">
        <f>ROUND(E2569*J2569,2)</f>
        <v>0</v>
      </c>
      <c r="L2569" s="177">
        <v>21</v>
      </c>
      <c r="M2569" s="177">
        <f>G2569*(1+L2569/100)</f>
        <v>0</v>
      </c>
      <c r="N2569" s="175">
        <v>4.2999999999999999E-4</v>
      </c>
      <c r="O2569" s="175">
        <f>ROUND(E2569*N2569,2)</f>
        <v>0.02</v>
      </c>
      <c r="P2569" s="175">
        <v>0</v>
      </c>
      <c r="Q2569" s="175">
        <f>ROUND(E2569*P2569,2)</f>
        <v>0</v>
      </c>
      <c r="R2569" s="177" t="s">
        <v>2141</v>
      </c>
      <c r="S2569" s="177" t="s">
        <v>281</v>
      </c>
      <c r="T2569" s="178" t="s">
        <v>281</v>
      </c>
      <c r="U2569" s="158">
        <v>7.0000000000000007E-2</v>
      </c>
      <c r="V2569" s="158">
        <f>ROUND(E2569*U2569,2)</f>
        <v>3.36</v>
      </c>
      <c r="W2569" s="158"/>
      <c r="X2569" s="158" t="s">
        <v>282</v>
      </c>
      <c r="Y2569" s="158" t="s">
        <v>283</v>
      </c>
      <c r="Z2569" s="147"/>
      <c r="AA2569" s="147"/>
      <c r="AB2569" s="147"/>
      <c r="AC2569" s="147"/>
      <c r="AD2569" s="147"/>
      <c r="AE2569" s="147"/>
      <c r="AF2569" s="147"/>
      <c r="AG2569" s="147" t="s">
        <v>284</v>
      </c>
      <c r="AH2569" s="147"/>
      <c r="AI2569" s="147"/>
      <c r="AJ2569" s="147"/>
      <c r="AK2569" s="147"/>
      <c r="AL2569" s="147"/>
      <c r="AM2569" s="147"/>
      <c r="AN2569" s="147"/>
      <c r="AO2569" s="147"/>
      <c r="AP2569" s="147"/>
      <c r="AQ2569" s="147"/>
      <c r="AR2569" s="147"/>
      <c r="AS2569" s="147"/>
      <c r="AT2569" s="147"/>
      <c r="AU2569" s="147"/>
      <c r="AV2569" s="147"/>
      <c r="AW2569" s="147"/>
      <c r="AX2569" s="147"/>
      <c r="AY2569" s="147"/>
      <c r="AZ2569" s="147"/>
      <c r="BA2569" s="147"/>
      <c r="BB2569" s="147"/>
      <c r="BC2569" s="147"/>
      <c r="BD2569" s="147"/>
      <c r="BE2569" s="147"/>
      <c r="BF2569" s="147"/>
      <c r="BG2569" s="147"/>
      <c r="BH2569" s="147"/>
    </row>
    <row r="2570" spans="1:60" outlineLevel="2" x14ac:dyDescent="0.2">
      <c r="A2570" s="154"/>
      <c r="B2570" s="155"/>
      <c r="C2570" s="189" t="s">
        <v>3068</v>
      </c>
      <c r="D2570" s="160"/>
      <c r="E2570" s="161"/>
      <c r="F2570" s="158"/>
      <c r="G2570" s="158"/>
      <c r="H2570" s="158"/>
      <c r="I2570" s="158"/>
      <c r="J2570" s="158"/>
      <c r="K2570" s="158"/>
      <c r="L2570" s="158"/>
      <c r="M2570" s="158"/>
      <c r="N2570" s="157"/>
      <c r="O2570" s="157"/>
      <c r="P2570" s="157"/>
      <c r="Q2570" s="157"/>
      <c r="R2570" s="158"/>
      <c r="S2570" s="158"/>
      <c r="T2570" s="158"/>
      <c r="U2570" s="158"/>
      <c r="V2570" s="158"/>
      <c r="W2570" s="158"/>
      <c r="X2570" s="158"/>
      <c r="Y2570" s="158"/>
      <c r="Z2570" s="147"/>
      <c r="AA2570" s="147"/>
      <c r="AB2570" s="147"/>
      <c r="AC2570" s="147"/>
      <c r="AD2570" s="147"/>
      <c r="AE2570" s="147"/>
      <c r="AF2570" s="147"/>
      <c r="AG2570" s="147" t="s">
        <v>288</v>
      </c>
      <c r="AH2570" s="147">
        <v>0</v>
      </c>
      <c r="AI2570" s="147"/>
      <c r="AJ2570" s="147"/>
      <c r="AK2570" s="147"/>
      <c r="AL2570" s="147"/>
      <c r="AM2570" s="147"/>
      <c r="AN2570" s="147"/>
      <c r="AO2570" s="147"/>
      <c r="AP2570" s="147"/>
      <c r="AQ2570" s="147"/>
      <c r="AR2570" s="147"/>
      <c r="AS2570" s="147"/>
      <c r="AT2570" s="147"/>
      <c r="AU2570" s="147"/>
      <c r="AV2570" s="147"/>
      <c r="AW2570" s="147"/>
      <c r="AX2570" s="147"/>
      <c r="AY2570" s="147"/>
      <c r="AZ2570" s="147"/>
      <c r="BA2570" s="147"/>
      <c r="BB2570" s="147"/>
      <c r="BC2570" s="147"/>
      <c r="BD2570" s="147"/>
      <c r="BE2570" s="147"/>
      <c r="BF2570" s="147"/>
      <c r="BG2570" s="147"/>
      <c r="BH2570" s="147"/>
    </row>
    <row r="2571" spans="1:60" outlineLevel="3" x14ac:dyDescent="0.2">
      <c r="A2571" s="154"/>
      <c r="B2571" s="155"/>
      <c r="C2571" s="189" t="s">
        <v>399</v>
      </c>
      <c r="D2571" s="160"/>
      <c r="E2571" s="161"/>
      <c r="F2571" s="158"/>
      <c r="G2571" s="158"/>
      <c r="H2571" s="158"/>
      <c r="I2571" s="158"/>
      <c r="J2571" s="158"/>
      <c r="K2571" s="158"/>
      <c r="L2571" s="158"/>
      <c r="M2571" s="158"/>
      <c r="N2571" s="157"/>
      <c r="O2571" s="157"/>
      <c r="P2571" s="157"/>
      <c r="Q2571" s="157"/>
      <c r="R2571" s="158"/>
      <c r="S2571" s="158"/>
      <c r="T2571" s="158"/>
      <c r="U2571" s="158"/>
      <c r="V2571" s="158"/>
      <c r="W2571" s="158"/>
      <c r="X2571" s="158"/>
      <c r="Y2571" s="158"/>
      <c r="Z2571" s="147"/>
      <c r="AA2571" s="147"/>
      <c r="AB2571" s="147"/>
      <c r="AC2571" s="147"/>
      <c r="AD2571" s="147"/>
      <c r="AE2571" s="147"/>
      <c r="AF2571" s="147"/>
      <c r="AG2571" s="147" t="s">
        <v>288</v>
      </c>
      <c r="AH2571" s="147">
        <v>0</v>
      </c>
      <c r="AI2571" s="147"/>
      <c r="AJ2571" s="147"/>
      <c r="AK2571" s="147"/>
      <c r="AL2571" s="147"/>
      <c r="AM2571" s="147"/>
      <c r="AN2571" s="147"/>
      <c r="AO2571" s="147"/>
      <c r="AP2571" s="147"/>
      <c r="AQ2571" s="147"/>
      <c r="AR2571" s="147"/>
      <c r="AS2571" s="147"/>
      <c r="AT2571" s="147"/>
      <c r="AU2571" s="147"/>
      <c r="AV2571" s="147"/>
      <c r="AW2571" s="147"/>
      <c r="AX2571" s="147"/>
      <c r="AY2571" s="147"/>
      <c r="AZ2571" s="147"/>
      <c r="BA2571" s="147"/>
      <c r="BB2571" s="147"/>
      <c r="BC2571" s="147"/>
      <c r="BD2571" s="147"/>
      <c r="BE2571" s="147"/>
      <c r="BF2571" s="147"/>
      <c r="BG2571" s="147"/>
      <c r="BH2571" s="147"/>
    </row>
    <row r="2572" spans="1:60" outlineLevel="3" x14ac:dyDescent="0.2">
      <c r="A2572" s="154"/>
      <c r="B2572" s="155"/>
      <c r="C2572" s="189" t="s">
        <v>3069</v>
      </c>
      <c r="D2572" s="160"/>
      <c r="E2572" s="161">
        <v>8</v>
      </c>
      <c r="F2572" s="158"/>
      <c r="G2572" s="158"/>
      <c r="H2572" s="158"/>
      <c r="I2572" s="158"/>
      <c r="J2572" s="158"/>
      <c r="K2572" s="158"/>
      <c r="L2572" s="158"/>
      <c r="M2572" s="158"/>
      <c r="N2572" s="157"/>
      <c r="O2572" s="157"/>
      <c r="P2572" s="157"/>
      <c r="Q2572" s="157"/>
      <c r="R2572" s="158"/>
      <c r="S2572" s="158"/>
      <c r="T2572" s="158"/>
      <c r="U2572" s="158"/>
      <c r="V2572" s="158"/>
      <c r="W2572" s="158"/>
      <c r="X2572" s="158"/>
      <c r="Y2572" s="158"/>
      <c r="Z2572" s="147"/>
      <c r="AA2572" s="147"/>
      <c r="AB2572" s="147"/>
      <c r="AC2572" s="147"/>
      <c r="AD2572" s="147"/>
      <c r="AE2572" s="147"/>
      <c r="AF2572" s="147"/>
      <c r="AG2572" s="147" t="s">
        <v>288</v>
      </c>
      <c r="AH2572" s="147">
        <v>0</v>
      </c>
      <c r="AI2572" s="147"/>
      <c r="AJ2572" s="147"/>
      <c r="AK2572" s="147"/>
      <c r="AL2572" s="147"/>
      <c r="AM2572" s="147"/>
      <c r="AN2572" s="147"/>
      <c r="AO2572" s="147"/>
      <c r="AP2572" s="147"/>
      <c r="AQ2572" s="147"/>
      <c r="AR2572" s="147"/>
      <c r="AS2572" s="147"/>
      <c r="AT2572" s="147"/>
      <c r="AU2572" s="147"/>
      <c r="AV2572" s="147"/>
      <c r="AW2572" s="147"/>
      <c r="AX2572" s="147"/>
      <c r="AY2572" s="147"/>
      <c r="AZ2572" s="147"/>
      <c r="BA2572" s="147"/>
      <c r="BB2572" s="147"/>
      <c r="BC2572" s="147"/>
      <c r="BD2572" s="147"/>
      <c r="BE2572" s="147"/>
      <c r="BF2572" s="147"/>
      <c r="BG2572" s="147"/>
      <c r="BH2572" s="147"/>
    </row>
    <row r="2573" spans="1:60" outlineLevel="3" x14ac:dyDescent="0.2">
      <c r="A2573" s="154"/>
      <c r="B2573" s="155"/>
      <c r="C2573" s="189" t="s">
        <v>3070</v>
      </c>
      <c r="D2573" s="160"/>
      <c r="E2573" s="161">
        <v>4</v>
      </c>
      <c r="F2573" s="158"/>
      <c r="G2573" s="158"/>
      <c r="H2573" s="158"/>
      <c r="I2573" s="158"/>
      <c r="J2573" s="158"/>
      <c r="K2573" s="158"/>
      <c r="L2573" s="158"/>
      <c r="M2573" s="158"/>
      <c r="N2573" s="157"/>
      <c r="O2573" s="157"/>
      <c r="P2573" s="157"/>
      <c r="Q2573" s="157"/>
      <c r="R2573" s="158"/>
      <c r="S2573" s="158"/>
      <c r="T2573" s="158"/>
      <c r="U2573" s="158"/>
      <c r="V2573" s="158"/>
      <c r="W2573" s="158"/>
      <c r="X2573" s="158"/>
      <c r="Y2573" s="158"/>
      <c r="Z2573" s="147"/>
      <c r="AA2573" s="147"/>
      <c r="AB2573" s="147"/>
      <c r="AC2573" s="147"/>
      <c r="AD2573" s="147"/>
      <c r="AE2573" s="147"/>
      <c r="AF2573" s="147"/>
      <c r="AG2573" s="147" t="s">
        <v>288</v>
      </c>
      <c r="AH2573" s="147">
        <v>0</v>
      </c>
      <c r="AI2573" s="147"/>
      <c r="AJ2573" s="147"/>
      <c r="AK2573" s="147"/>
      <c r="AL2573" s="147"/>
      <c r="AM2573" s="147"/>
      <c r="AN2573" s="147"/>
      <c r="AO2573" s="147"/>
      <c r="AP2573" s="147"/>
      <c r="AQ2573" s="147"/>
      <c r="AR2573" s="147"/>
      <c r="AS2573" s="147"/>
      <c r="AT2573" s="147"/>
      <c r="AU2573" s="147"/>
      <c r="AV2573" s="147"/>
      <c r="AW2573" s="147"/>
      <c r="AX2573" s="147"/>
      <c r="AY2573" s="147"/>
      <c r="AZ2573" s="147"/>
      <c r="BA2573" s="147"/>
      <c r="BB2573" s="147"/>
      <c r="BC2573" s="147"/>
      <c r="BD2573" s="147"/>
      <c r="BE2573" s="147"/>
      <c r="BF2573" s="147"/>
      <c r="BG2573" s="147"/>
      <c r="BH2573" s="147"/>
    </row>
    <row r="2574" spans="1:60" outlineLevel="3" x14ac:dyDescent="0.2">
      <c r="A2574" s="154"/>
      <c r="B2574" s="155"/>
      <c r="C2574" s="189" t="s">
        <v>3071</v>
      </c>
      <c r="D2574" s="160"/>
      <c r="E2574" s="161">
        <v>7</v>
      </c>
      <c r="F2574" s="158"/>
      <c r="G2574" s="158"/>
      <c r="H2574" s="158"/>
      <c r="I2574" s="158"/>
      <c r="J2574" s="158"/>
      <c r="K2574" s="158"/>
      <c r="L2574" s="158"/>
      <c r="M2574" s="158"/>
      <c r="N2574" s="157"/>
      <c r="O2574" s="157"/>
      <c r="P2574" s="157"/>
      <c r="Q2574" s="157"/>
      <c r="R2574" s="158"/>
      <c r="S2574" s="158"/>
      <c r="T2574" s="158"/>
      <c r="U2574" s="158"/>
      <c r="V2574" s="158"/>
      <c r="W2574" s="158"/>
      <c r="X2574" s="158"/>
      <c r="Y2574" s="158"/>
      <c r="Z2574" s="147"/>
      <c r="AA2574" s="147"/>
      <c r="AB2574" s="147"/>
      <c r="AC2574" s="147"/>
      <c r="AD2574" s="147"/>
      <c r="AE2574" s="147"/>
      <c r="AF2574" s="147"/>
      <c r="AG2574" s="147" t="s">
        <v>288</v>
      </c>
      <c r="AH2574" s="147">
        <v>0</v>
      </c>
      <c r="AI2574" s="147"/>
      <c r="AJ2574" s="147"/>
      <c r="AK2574" s="147"/>
      <c r="AL2574" s="147"/>
      <c r="AM2574" s="147"/>
      <c r="AN2574" s="147"/>
      <c r="AO2574" s="147"/>
      <c r="AP2574" s="147"/>
      <c r="AQ2574" s="147"/>
      <c r="AR2574" s="147"/>
      <c r="AS2574" s="147"/>
      <c r="AT2574" s="147"/>
      <c r="AU2574" s="147"/>
      <c r="AV2574" s="147"/>
      <c r="AW2574" s="147"/>
      <c r="AX2574" s="147"/>
      <c r="AY2574" s="147"/>
      <c r="AZ2574" s="147"/>
      <c r="BA2574" s="147"/>
      <c r="BB2574" s="147"/>
      <c r="BC2574" s="147"/>
      <c r="BD2574" s="147"/>
      <c r="BE2574" s="147"/>
      <c r="BF2574" s="147"/>
      <c r="BG2574" s="147"/>
      <c r="BH2574" s="147"/>
    </row>
    <row r="2575" spans="1:60" outlineLevel="3" x14ac:dyDescent="0.2">
      <c r="A2575" s="154"/>
      <c r="B2575" s="155"/>
      <c r="C2575" s="189" t="s">
        <v>3072</v>
      </c>
      <c r="D2575" s="160"/>
      <c r="E2575" s="161">
        <v>7</v>
      </c>
      <c r="F2575" s="158"/>
      <c r="G2575" s="158"/>
      <c r="H2575" s="158"/>
      <c r="I2575" s="158"/>
      <c r="J2575" s="158"/>
      <c r="K2575" s="158"/>
      <c r="L2575" s="158"/>
      <c r="M2575" s="158"/>
      <c r="N2575" s="157"/>
      <c r="O2575" s="157"/>
      <c r="P2575" s="157"/>
      <c r="Q2575" s="157"/>
      <c r="R2575" s="158"/>
      <c r="S2575" s="158"/>
      <c r="T2575" s="158"/>
      <c r="U2575" s="158"/>
      <c r="V2575" s="158"/>
      <c r="W2575" s="158"/>
      <c r="X2575" s="158"/>
      <c r="Y2575" s="158"/>
      <c r="Z2575" s="147"/>
      <c r="AA2575" s="147"/>
      <c r="AB2575" s="147"/>
      <c r="AC2575" s="147"/>
      <c r="AD2575" s="147"/>
      <c r="AE2575" s="147"/>
      <c r="AF2575" s="147"/>
      <c r="AG2575" s="147" t="s">
        <v>288</v>
      </c>
      <c r="AH2575" s="147">
        <v>0</v>
      </c>
      <c r="AI2575" s="147"/>
      <c r="AJ2575" s="147"/>
      <c r="AK2575" s="147"/>
      <c r="AL2575" s="147"/>
      <c r="AM2575" s="147"/>
      <c r="AN2575" s="147"/>
      <c r="AO2575" s="147"/>
      <c r="AP2575" s="147"/>
      <c r="AQ2575" s="147"/>
      <c r="AR2575" s="147"/>
      <c r="AS2575" s="147"/>
      <c r="AT2575" s="147"/>
      <c r="AU2575" s="147"/>
      <c r="AV2575" s="147"/>
      <c r="AW2575" s="147"/>
      <c r="AX2575" s="147"/>
      <c r="AY2575" s="147"/>
      <c r="AZ2575" s="147"/>
      <c r="BA2575" s="147"/>
      <c r="BB2575" s="147"/>
      <c r="BC2575" s="147"/>
      <c r="BD2575" s="147"/>
      <c r="BE2575" s="147"/>
      <c r="BF2575" s="147"/>
      <c r="BG2575" s="147"/>
      <c r="BH2575" s="147"/>
    </row>
    <row r="2576" spans="1:60" outlineLevel="3" x14ac:dyDescent="0.2">
      <c r="A2576" s="154"/>
      <c r="B2576" s="155"/>
      <c r="C2576" s="189" t="s">
        <v>3073</v>
      </c>
      <c r="D2576" s="160"/>
      <c r="E2576" s="161"/>
      <c r="F2576" s="158"/>
      <c r="G2576" s="158"/>
      <c r="H2576" s="158"/>
      <c r="I2576" s="158"/>
      <c r="J2576" s="158"/>
      <c r="K2576" s="158"/>
      <c r="L2576" s="158"/>
      <c r="M2576" s="158"/>
      <c r="N2576" s="157"/>
      <c r="O2576" s="157"/>
      <c r="P2576" s="157"/>
      <c r="Q2576" s="157"/>
      <c r="R2576" s="158"/>
      <c r="S2576" s="158"/>
      <c r="T2576" s="158"/>
      <c r="U2576" s="158"/>
      <c r="V2576" s="158"/>
      <c r="W2576" s="158"/>
      <c r="X2576" s="158"/>
      <c r="Y2576" s="158"/>
      <c r="Z2576" s="147"/>
      <c r="AA2576" s="147"/>
      <c r="AB2576" s="147"/>
      <c r="AC2576" s="147"/>
      <c r="AD2576" s="147"/>
      <c r="AE2576" s="147"/>
      <c r="AF2576" s="147"/>
      <c r="AG2576" s="147" t="s">
        <v>288</v>
      </c>
      <c r="AH2576" s="147">
        <v>0</v>
      </c>
      <c r="AI2576" s="147"/>
      <c r="AJ2576" s="147"/>
      <c r="AK2576" s="147"/>
      <c r="AL2576" s="147"/>
      <c r="AM2576" s="147"/>
      <c r="AN2576" s="147"/>
      <c r="AO2576" s="147"/>
      <c r="AP2576" s="147"/>
      <c r="AQ2576" s="147"/>
      <c r="AR2576" s="147"/>
      <c r="AS2576" s="147"/>
      <c r="AT2576" s="147"/>
      <c r="AU2576" s="147"/>
      <c r="AV2576" s="147"/>
      <c r="AW2576" s="147"/>
      <c r="AX2576" s="147"/>
      <c r="AY2576" s="147"/>
      <c r="AZ2576" s="147"/>
      <c r="BA2576" s="147"/>
      <c r="BB2576" s="147"/>
      <c r="BC2576" s="147"/>
      <c r="BD2576" s="147"/>
      <c r="BE2576" s="147"/>
      <c r="BF2576" s="147"/>
      <c r="BG2576" s="147"/>
      <c r="BH2576" s="147"/>
    </row>
    <row r="2577" spans="1:60" outlineLevel="3" x14ac:dyDescent="0.2">
      <c r="A2577" s="154"/>
      <c r="B2577" s="155"/>
      <c r="C2577" s="189" t="s">
        <v>3074</v>
      </c>
      <c r="D2577" s="160"/>
      <c r="E2577" s="161">
        <v>5</v>
      </c>
      <c r="F2577" s="158"/>
      <c r="G2577" s="158"/>
      <c r="H2577" s="158"/>
      <c r="I2577" s="158"/>
      <c r="J2577" s="158"/>
      <c r="K2577" s="158"/>
      <c r="L2577" s="158"/>
      <c r="M2577" s="158"/>
      <c r="N2577" s="157"/>
      <c r="O2577" s="157"/>
      <c r="P2577" s="157"/>
      <c r="Q2577" s="157"/>
      <c r="R2577" s="158"/>
      <c r="S2577" s="158"/>
      <c r="T2577" s="158"/>
      <c r="U2577" s="158"/>
      <c r="V2577" s="158"/>
      <c r="W2577" s="158"/>
      <c r="X2577" s="158"/>
      <c r="Y2577" s="158"/>
      <c r="Z2577" s="147"/>
      <c r="AA2577" s="147"/>
      <c r="AB2577" s="147"/>
      <c r="AC2577" s="147"/>
      <c r="AD2577" s="147"/>
      <c r="AE2577" s="147"/>
      <c r="AF2577" s="147"/>
      <c r="AG2577" s="147" t="s">
        <v>288</v>
      </c>
      <c r="AH2577" s="147">
        <v>0</v>
      </c>
      <c r="AI2577" s="147"/>
      <c r="AJ2577" s="147"/>
      <c r="AK2577" s="147"/>
      <c r="AL2577" s="147"/>
      <c r="AM2577" s="147"/>
      <c r="AN2577" s="147"/>
      <c r="AO2577" s="147"/>
      <c r="AP2577" s="147"/>
      <c r="AQ2577" s="147"/>
      <c r="AR2577" s="147"/>
      <c r="AS2577" s="147"/>
      <c r="AT2577" s="147"/>
      <c r="AU2577" s="147"/>
      <c r="AV2577" s="147"/>
      <c r="AW2577" s="147"/>
      <c r="AX2577" s="147"/>
      <c r="AY2577" s="147"/>
      <c r="AZ2577" s="147"/>
      <c r="BA2577" s="147"/>
      <c r="BB2577" s="147"/>
      <c r="BC2577" s="147"/>
      <c r="BD2577" s="147"/>
      <c r="BE2577" s="147"/>
      <c r="BF2577" s="147"/>
      <c r="BG2577" s="147"/>
      <c r="BH2577" s="147"/>
    </row>
    <row r="2578" spans="1:60" outlineLevel="3" x14ac:dyDescent="0.2">
      <c r="A2578" s="154"/>
      <c r="B2578" s="155"/>
      <c r="C2578" s="189" t="s">
        <v>3075</v>
      </c>
      <c r="D2578" s="160"/>
      <c r="E2578" s="161">
        <v>6</v>
      </c>
      <c r="F2578" s="158"/>
      <c r="G2578" s="158"/>
      <c r="H2578" s="158"/>
      <c r="I2578" s="158"/>
      <c r="J2578" s="158"/>
      <c r="K2578" s="158"/>
      <c r="L2578" s="158"/>
      <c r="M2578" s="158"/>
      <c r="N2578" s="157"/>
      <c r="O2578" s="157"/>
      <c r="P2578" s="157"/>
      <c r="Q2578" s="157"/>
      <c r="R2578" s="158"/>
      <c r="S2578" s="158"/>
      <c r="T2578" s="158"/>
      <c r="U2578" s="158"/>
      <c r="V2578" s="158"/>
      <c r="W2578" s="158"/>
      <c r="X2578" s="158"/>
      <c r="Y2578" s="158"/>
      <c r="Z2578" s="147"/>
      <c r="AA2578" s="147"/>
      <c r="AB2578" s="147"/>
      <c r="AC2578" s="147"/>
      <c r="AD2578" s="147"/>
      <c r="AE2578" s="147"/>
      <c r="AF2578" s="147"/>
      <c r="AG2578" s="147" t="s">
        <v>288</v>
      </c>
      <c r="AH2578" s="147">
        <v>0</v>
      </c>
      <c r="AI2578" s="147"/>
      <c r="AJ2578" s="147"/>
      <c r="AK2578" s="147"/>
      <c r="AL2578" s="147"/>
      <c r="AM2578" s="147"/>
      <c r="AN2578" s="147"/>
      <c r="AO2578" s="147"/>
      <c r="AP2578" s="147"/>
      <c r="AQ2578" s="147"/>
      <c r="AR2578" s="147"/>
      <c r="AS2578" s="147"/>
      <c r="AT2578" s="147"/>
      <c r="AU2578" s="147"/>
      <c r="AV2578" s="147"/>
      <c r="AW2578" s="147"/>
      <c r="AX2578" s="147"/>
      <c r="AY2578" s="147"/>
      <c r="AZ2578" s="147"/>
      <c r="BA2578" s="147"/>
      <c r="BB2578" s="147"/>
      <c r="BC2578" s="147"/>
      <c r="BD2578" s="147"/>
      <c r="BE2578" s="147"/>
      <c r="BF2578" s="147"/>
      <c r="BG2578" s="147"/>
      <c r="BH2578" s="147"/>
    </row>
    <row r="2579" spans="1:60" outlineLevel="3" x14ac:dyDescent="0.2">
      <c r="A2579" s="154"/>
      <c r="B2579" s="155"/>
      <c r="C2579" s="189" t="s">
        <v>3076</v>
      </c>
      <c r="D2579" s="160"/>
      <c r="E2579" s="161">
        <v>6</v>
      </c>
      <c r="F2579" s="158"/>
      <c r="G2579" s="158"/>
      <c r="H2579" s="158"/>
      <c r="I2579" s="158"/>
      <c r="J2579" s="158"/>
      <c r="K2579" s="158"/>
      <c r="L2579" s="158"/>
      <c r="M2579" s="158"/>
      <c r="N2579" s="157"/>
      <c r="O2579" s="157"/>
      <c r="P2579" s="157"/>
      <c r="Q2579" s="157"/>
      <c r="R2579" s="158"/>
      <c r="S2579" s="158"/>
      <c r="T2579" s="158"/>
      <c r="U2579" s="158"/>
      <c r="V2579" s="158"/>
      <c r="W2579" s="158"/>
      <c r="X2579" s="158"/>
      <c r="Y2579" s="158"/>
      <c r="Z2579" s="147"/>
      <c r="AA2579" s="147"/>
      <c r="AB2579" s="147"/>
      <c r="AC2579" s="147"/>
      <c r="AD2579" s="147"/>
      <c r="AE2579" s="147"/>
      <c r="AF2579" s="147"/>
      <c r="AG2579" s="147" t="s">
        <v>288</v>
      </c>
      <c r="AH2579" s="147">
        <v>0</v>
      </c>
      <c r="AI2579" s="147"/>
      <c r="AJ2579" s="147"/>
      <c r="AK2579" s="147"/>
      <c r="AL2579" s="147"/>
      <c r="AM2579" s="147"/>
      <c r="AN2579" s="147"/>
      <c r="AO2579" s="147"/>
      <c r="AP2579" s="147"/>
      <c r="AQ2579" s="147"/>
      <c r="AR2579" s="147"/>
      <c r="AS2579" s="147"/>
      <c r="AT2579" s="147"/>
      <c r="AU2579" s="147"/>
      <c r="AV2579" s="147"/>
      <c r="AW2579" s="147"/>
      <c r="AX2579" s="147"/>
      <c r="AY2579" s="147"/>
      <c r="AZ2579" s="147"/>
      <c r="BA2579" s="147"/>
      <c r="BB2579" s="147"/>
      <c r="BC2579" s="147"/>
      <c r="BD2579" s="147"/>
      <c r="BE2579" s="147"/>
      <c r="BF2579" s="147"/>
      <c r="BG2579" s="147"/>
      <c r="BH2579" s="147"/>
    </row>
    <row r="2580" spans="1:60" outlineLevel="3" x14ac:dyDescent="0.2">
      <c r="A2580" s="154"/>
      <c r="B2580" s="155"/>
      <c r="C2580" s="189" t="s">
        <v>3077</v>
      </c>
      <c r="D2580" s="160"/>
      <c r="E2580" s="161">
        <v>5</v>
      </c>
      <c r="F2580" s="158"/>
      <c r="G2580" s="158"/>
      <c r="H2580" s="158"/>
      <c r="I2580" s="158"/>
      <c r="J2580" s="158"/>
      <c r="K2580" s="158"/>
      <c r="L2580" s="158"/>
      <c r="M2580" s="158"/>
      <c r="N2580" s="157"/>
      <c r="O2580" s="157"/>
      <c r="P2580" s="157"/>
      <c r="Q2580" s="157"/>
      <c r="R2580" s="158"/>
      <c r="S2580" s="158"/>
      <c r="T2580" s="158"/>
      <c r="U2580" s="158"/>
      <c r="V2580" s="158"/>
      <c r="W2580" s="158"/>
      <c r="X2580" s="158"/>
      <c r="Y2580" s="158"/>
      <c r="Z2580" s="147"/>
      <c r="AA2580" s="147"/>
      <c r="AB2580" s="147"/>
      <c r="AC2580" s="147"/>
      <c r="AD2580" s="147"/>
      <c r="AE2580" s="147"/>
      <c r="AF2580" s="147"/>
      <c r="AG2580" s="147" t="s">
        <v>288</v>
      </c>
      <c r="AH2580" s="147">
        <v>0</v>
      </c>
      <c r="AI2580" s="147"/>
      <c r="AJ2580" s="147"/>
      <c r="AK2580" s="147"/>
      <c r="AL2580" s="147"/>
      <c r="AM2580" s="147"/>
      <c r="AN2580" s="147"/>
      <c r="AO2580" s="147"/>
      <c r="AP2580" s="147"/>
      <c r="AQ2580" s="147"/>
      <c r="AR2580" s="147"/>
      <c r="AS2580" s="147"/>
      <c r="AT2580" s="147"/>
      <c r="AU2580" s="147"/>
      <c r="AV2580" s="147"/>
      <c r="AW2580" s="147"/>
      <c r="AX2580" s="147"/>
      <c r="AY2580" s="147"/>
      <c r="AZ2580" s="147"/>
      <c r="BA2580" s="147"/>
      <c r="BB2580" s="147"/>
      <c r="BC2580" s="147"/>
      <c r="BD2580" s="147"/>
      <c r="BE2580" s="147"/>
      <c r="BF2580" s="147"/>
      <c r="BG2580" s="147"/>
      <c r="BH2580" s="147"/>
    </row>
    <row r="2581" spans="1:60" ht="22.5" outlineLevel="1" x14ac:dyDescent="0.2">
      <c r="A2581" s="172">
        <v>386</v>
      </c>
      <c r="B2581" s="173" t="s">
        <v>3078</v>
      </c>
      <c r="C2581" s="188" t="s">
        <v>3079</v>
      </c>
      <c r="D2581" s="174" t="s">
        <v>279</v>
      </c>
      <c r="E2581" s="175">
        <v>200.02520000000001</v>
      </c>
      <c r="F2581" s="176"/>
      <c r="G2581" s="177">
        <f>ROUND(E2581*F2581,2)</f>
        <v>0</v>
      </c>
      <c r="H2581" s="176"/>
      <c r="I2581" s="177">
        <f>ROUND(E2581*H2581,2)</f>
        <v>0</v>
      </c>
      <c r="J2581" s="176"/>
      <c r="K2581" s="177">
        <f>ROUND(E2581*J2581,2)</f>
        <v>0</v>
      </c>
      <c r="L2581" s="177">
        <v>21</v>
      </c>
      <c r="M2581" s="177">
        <f>G2581*(1+L2581/100)</f>
        <v>0</v>
      </c>
      <c r="N2581" s="175">
        <v>0</v>
      </c>
      <c r="O2581" s="175">
        <f>ROUND(E2581*N2581,2)</f>
        <v>0</v>
      </c>
      <c r="P2581" s="175">
        <v>0</v>
      </c>
      <c r="Q2581" s="175">
        <f>ROUND(E2581*P2581,2)</f>
        <v>0</v>
      </c>
      <c r="R2581" s="177" t="s">
        <v>3080</v>
      </c>
      <c r="S2581" s="177" t="s">
        <v>281</v>
      </c>
      <c r="T2581" s="178" t="s">
        <v>281</v>
      </c>
      <c r="U2581" s="158">
        <v>0.02</v>
      </c>
      <c r="V2581" s="158">
        <f>ROUND(E2581*U2581,2)</f>
        <v>4</v>
      </c>
      <c r="W2581" s="158"/>
      <c r="X2581" s="158" t="s">
        <v>282</v>
      </c>
      <c r="Y2581" s="158" t="s">
        <v>283</v>
      </c>
      <c r="Z2581" s="147"/>
      <c r="AA2581" s="147"/>
      <c r="AB2581" s="147"/>
      <c r="AC2581" s="147"/>
      <c r="AD2581" s="147"/>
      <c r="AE2581" s="147"/>
      <c r="AF2581" s="147"/>
      <c r="AG2581" s="147" t="s">
        <v>284</v>
      </c>
      <c r="AH2581" s="147"/>
      <c r="AI2581" s="147"/>
      <c r="AJ2581" s="147"/>
      <c r="AK2581" s="147"/>
      <c r="AL2581" s="147"/>
      <c r="AM2581" s="147"/>
      <c r="AN2581" s="147"/>
      <c r="AO2581" s="147"/>
      <c r="AP2581" s="147"/>
      <c r="AQ2581" s="147"/>
      <c r="AR2581" s="147"/>
      <c r="AS2581" s="147"/>
      <c r="AT2581" s="147"/>
      <c r="AU2581" s="147"/>
      <c r="AV2581" s="147"/>
      <c r="AW2581" s="147"/>
      <c r="AX2581" s="147"/>
      <c r="AY2581" s="147"/>
      <c r="AZ2581" s="147"/>
      <c r="BA2581" s="147"/>
      <c r="BB2581" s="147"/>
      <c r="BC2581" s="147"/>
      <c r="BD2581" s="147"/>
      <c r="BE2581" s="147"/>
      <c r="BF2581" s="147"/>
      <c r="BG2581" s="147"/>
      <c r="BH2581" s="147"/>
    </row>
    <row r="2582" spans="1:60" outlineLevel="2" x14ac:dyDescent="0.2">
      <c r="A2582" s="154"/>
      <c r="B2582" s="155"/>
      <c r="C2582" s="189" t="s">
        <v>3081</v>
      </c>
      <c r="D2582" s="160"/>
      <c r="E2582" s="161"/>
      <c r="F2582" s="158"/>
      <c r="G2582" s="158"/>
      <c r="H2582" s="158"/>
      <c r="I2582" s="158"/>
      <c r="J2582" s="158"/>
      <c r="K2582" s="158"/>
      <c r="L2582" s="158"/>
      <c r="M2582" s="158"/>
      <c r="N2582" s="157"/>
      <c r="O2582" s="157"/>
      <c r="P2582" s="157"/>
      <c r="Q2582" s="157"/>
      <c r="R2582" s="158"/>
      <c r="S2582" s="158"/>
      <c r="T2582" s="158"/>
      <c r="U2582" s="158"/>
      <c r="V2582" s="158"/>
      <c r="W2582" s="158"/>
      <c r="X2582" s="158"/>
      <c r="Y2582" s="158"/>
      <c r="Z2582" s="147"/>
      <c r="AA2582" s="147"/>
      <c r="AB2582" s="147"/>
      <c r="AC2582" s="147"/>
      <c r="AD2582" s="147"/>
      <c r="AE2582" s="147"/>
      <c r="AF2582" s="147"/>
      <c r="AG2582" s="147" t="s">
        <v>288</v>
      </c>
      <c r="AH2582" s="147">
        <v>0</v>
      </c>
      <c r="AI2582" s="147"/>
      <c r="AJ2582" s="147"/>
      <c r="AK2582" s="147"/>
      <c r="AL2582" s="147"/>
      <c r="AM2582" s="147"/>
      <c r="AN2582" s="147"/>
      <c r="AO2582" s="147"/>
      <c r="AP2582" s="147"/>
      <c r="AQ2582" s="147"/>
      <c r="AR2582" s="147"/>
      <c r="AS2582" s="147"/>
      <c r="AT2582" s="147"/>
      <c r="AU2582" s="147"/>
      <c r="AV2582" s="147"/>
      <c r="AW2582" s="147"/>
      <c r="AX2582" s="147"/>
      <c r="AY2582" s="147"/>
      <c r="AZ2582" s="147"/>
      <c r="BA2582" s="147"/>
      <c r="BB2582" s="147"/>
      <c r="BC2582" s="147"/>
      <c r="BD2582" s="147"/>
      <c r="BE2582" s="147"/>
      <c r="BF2582" s="147"/>
      <c r="BG2582" s="147"/>
      <c r="BH2582" s="147"/>
    </row>
    <row r="2583" spans="1:60" outlineLevel="3" x14ac:dyDescent="0.2">
      <c r="A2583" s="154"/>
      <c r="B2583" s="155"/>
      <c r="C2583" s="189" t="s">
        <v>3082</v>
      </c>
      <c r="D2583" s="160"/>
      <c r="E2583" s="161"/>
      <c r="F2583" s="158"/>
      <c r="G2583" s="158"/>
      <c r="H2583" s="158"/>
      <c r="I2583" s="158"/>
      <c r="J2583" s="158"/>
      <c r="K2583" s="158"/>
      <c r="L2583" s="158"/>
      <c r="M2583" s="158"/>
      <c r="N2583" s="157"/>
      <c r="O2583" s="157"/>
      <c r="P2583" s="157"/>
      <c r="Q2583" s="157"/>
      <c r="R2583" s="158"/>
      <c r="S2583" s="158"/>
      <c r="T2583" s="158"/>
      <c r="U2583" s="158"/>
      <c r="V2583" s="158"/>
      <c r="W2583" s="158"/>
      <c r="X2583" s="158"/>
      <c r="Y2583" s="158"/>
      <c r="Z2583" s="147"/>
      <c r="AA2583" s="147"/>
      <c r="AB2583" s="147"/>
      <c r="AC2583" s="147"/>
      <c r="AD2583" s="147"/>
      <c r="AE2583" s="147"/>
      <c r="AF2583" s="147"/>
      <c r="AG2583" s="147" t="s">
        <v>288</v>
      </c>
      <c r="AH2583" s="147">
        <v>0</v>
      </c>
      <c r="AI2583" s="147"/>
      <c r="AJ2583" s="147"/>
      <c r="AK2583" s="147"/>
      <c r="AL2583" s="147"/>
      <c r="AM2583" s="147"/>
      <c r="AN2583" s="147"/>
      <c r="AO2583" s="147"/>
      <c r="AP2583" s="147"/>
      <c r="AQ2583" s="147"/>
      <c r="AR2583" s="147"/>
      <c r="AS2583" s="147"/>
      <c r="AT2583" s="147"/>
      <c r="AU2583" s="147"/>
      <c r="AV2583" s="147"/>
      <c r="AW2583" s="147"/>
      <c r="AX2583" s="147"/>
      <c r="AY2583" s="147"/>
      <c r="AZ2583" s="147"/>
      <c r="BA2583" s="147"/>
      <c r="BB2583" s="147"/>
      <c r="BC2583" s="147"/>
      <c r="BD2583" s="147"/>
      <c r="BE2583" s="147"/>
      <c r="BF2583" s="147"/>
      <c r="BG2583" s="147"/>
      <c r="BH2583" s="147"/>
    </row>
    <row r="2584" spans="1:60" outlineLevel="3" x14ac:dyDescent="0.2">
      <c r="A2584" s="154"/>
      <c r="B2584" s="155"/>
      <c r="C2584" s="189" t="s">
        <v>1449</v>
      </c>
      <c r="D2584" s="160"/>
      <c r="E2584" s="161">
        <v>15.32</v>
      </c>
      <c r="F2584" s="158"/>
      <c r="G2584" s="158"/>
      <c r="H2584" s="158"/>
      <c r="I2584" s="158"/>
      <c r="J2584" s="158"/>
      <c r="K2584" s="158"/>
      <c r="L2584" s="158"/>
      <c r="M2584" s="158"/>
      <c r="N2584" s="157"/>
      <c r="O2584" s="157"/>
      <c r="P2584" s="157"/>
      <c r="Q2584" s="157"/>
      <c r="R2584" s="158"/>
      <c r="S2584" s="158"/>
      <c r="T2584" s="158"/>
      <c r="U2584" s="158"/>
      <c r="V2584" s="158"/>
      <c r="W2584" s="158"/>
      <c r="X2584" s="158"/>
      <c r="Y2584" s="158"/>
      <c r="Z2584" s="147"/>
      <c r="AA2584" s="147"/>
      <c r="AB2584" s="147"/>
      <c r="AC2584" s="147"/>
      <c r="AD2584" s="147"/>
      <c r="AE2584" s="147"/>
      <c r="AF2584" s="147"/>
      <c r="AG2584" s="147" t="s">
        <v>288</v>
      </c>
      <c r="AH2584" s="147">
        <v>0</v>
      </c>
      <c r="AI2584" s="147"/>
      <c r="AJ2584" s="147"/>
      <c r="AK2584" s="147"/>
      <c r="AL2584" s="147"/>
      <c r="AM2584" s="147"/>
      <c r="AN2584" s="147"/>
      <c r="AO2584" s="147"/>
      <c r="AP2584" s="147"/>
      <c r="AQ2584" s="147"/>
      <c r="AR2584" s="147"/>
      <c r="AS2584" s="147"/>
      <c r="AT2584" s="147"/>
      <c r="AU2584" s="147"/>
      <c r="AV2584" s="147"/>
      <c r="AW2584" s="147"/>
      <c r="AX2584" s="147"/>
      <c r="AY2584" s="147"/>
      <c r="AZ2584" s="147"/>
      <c r="BA2584" s="147"/>
      <c r="BB2584" s="147"/>
      <c r="BC2584" s="147"/>
      <c r="BD2584" s="147"/>
      <c r="BE2584" s="147"/>
      <c r="BF2584" s="147"/>
      <c r="BG2584" s="147"/>
      <c r="BH2584" s="147"/>
    </row>
    <row r="2585" spans="1:60" outlineLevel="3" x14ac:dyDescent="0.2">
      <c r="A2585" s="154"/>
      <c r="B2585" s="155"/>
      <c r="C2585" s="189" t="s">
        <v>1462</v>
      </c>
      <c r="D2585" s="160"/>
      <c r="E2585" s="161">
        <v>3.7</v>
      </c>
      <c r="F2585" s="158"/>
      <c r="G2585" s="158"/>
      <c r="H2585" s="158"/>
      <c r="I2585" s="158"/>
      <c r="J2585" s="158"/>
      <c r="K2585" s="158"/>
      <c r="L2585" s="158"/>
      <c r="M2585" s="158"/>
      <c r="N2585" s="157"/>
      <c r="O2585" s="157"/>
      <c r="P2585" s="157"/>
      <c r="Q2585" s="157"/>
      <c r="R2585" s="158"/>
      <c r="S2585" s="158"/>
      <c r="T2585" s="158"/>
      <c r="U2585" s="158"/>
      <c r="V2585" s="158"/>
      <c r="W2585" s="158"/>
      <c r="X2585" s="158"/>
      <c r="Y2585" s="158"/>
      <c r="Z2585" s="147"/>
      <c r="AA2585" s="147"/>
      <c r="AB2585" s="147"/>
      <c r="AC2585" s="147"/>
      <c r="AD2585" s="147"/>
      <c r="AE2585" s="147"/>
      <c r="AF2585" s="147"/>
      <c r="AG2585" s="147" t="s">
        <v>288</v>
      </c>
      <c r="AH2585" s="147">
        <v>0</v>
      </c>
      <c r="AI2585" s="147"/>
      <c r="AJ2585" s="147"/>
      <c r="AK2585" s="147"/>
      <c r="AL2585" s="147"/>
      <c r="AM2585" s="147"/>
      <c r="AN2585" s="147"/>
      <c r="AO2585" s="147"/>
      <c r="AP2585" s="147"/>
      <c r="AQ2585" s="147"/>
      <c r="AR2585" s="147"/>
      <c r="AS2585" s="147"/>
      <c r="AT2585" s="147"/>
      <c r="AU2585" s="147"/>
      <c r="AV2585" s="147"/>
      <c r="AW2585" s="147"/>
      <c r="AX2585" s="147"/>
      <c r="AY2585" s="147"/>
      <c r="AZ2585" s="147"/>
      <c r="BA2585" s="147"/>
      <c r="BB2585" s="147"/>
      <c r="BC2585" s="147"/>
      <c r="BD2585" s="147"/>
      <c r="BE2585" s="147"/>
      <c r="BF2585" s="147"/>
      <c r="BG2585" s="147"/>
      <c r="BH2585" s="147"/>
    </row>
    <row r="2586" spans="1:60" outlineLevel="3" x14ac:dyDescent="0.2">
      <c r="A2586" s="154"/>
      <c r="B2586" s="155"/>
      <c r="C2586" s="189" t="s">
        <v>1463</v>
      </c>
      <c r="D2586" s="160"/>
      <c r="E2586" s="161">
        <v>7.51</v>
      </c>
      <c r="F2586" s="158"/>
      <c r="G2586" s="158"/>
      <c r="H2586" s="158"/>
      <c r="I2586" s="158"/>
      <c r="J2586" s="158"/>
      <c r="K2586" s="158"/>
      <c r="L2586" s="158"/>
      <c r="M2586" s="158"/>
      <c r="N2586" s="157"/>
      <c r="O2586" s="157"/>
      <c r="P2586" s="157"/>
      <c r="Q2586" s="157"/>
      <c r="R2586" s="158"/>
      <c r="S2586" s="158"/>
      <c r="T2586" s="158"/>
      <c r="U2586" s="158"/>
      <c r="V2586" s="158"/>
      <c r="W2586" s="158"/>
      <c r="X2586" s="158"/>
      <c r="Y2586" s="158"/>
      <c r="Z2586" s="147"/>
      <c r="AA2586" s="147"/>
      <c r="AB2586" s="147"/>
      <c r="AC2586" s="147"/>
      <c r="AD2586" s="147"/>
      <c r="AE2586" s="147"/>
      <c r="AF2586" s="147"/>
      <c r="AG2586" s="147" t="s">
        <v>288</v>
      </c>
      <c r="AH2586" s="147">
        <v>0</v>
      </c>
      <c r="AI2586" s="147"/>
      <c r="AJ2586" s="147"/>
      <c r="AK2586" s="147"/>
      <c r="AL2586" s="147"/>
      <c r="AM2586" s="147"/>
      <c r="AN2586" s="147"/>
      <c r="AO2586" s="147"/>
      <c r="AP2586" s="147"/>
      <c r="AQ2586" s="147"/>
      <c r="AR2586" s="147"/>
      <c r="AS2586" s="147"/>
      <c r="AT2586" s="147"/>
      <c r="AU2586" s="147"/>
      <c r="AV2586" s="147"/>
      <c r="AW2586" s="147"/>
      <c r="AX2586" s="147"/>
      <c r="AY2586" s="147"/>
      <c r="AZ2586" s="147"/>
      <c r="BA2586" s="147"/>
      <c r="BB2586" s="147"/>
      <c r="BC2586" s="147"/>
      <c r="BD2586" s="147"/>
      <c r="BE2586" s="147"/>
      <c r="BF2586" s="147"/>
      <c r="BG2586" s="147"/>
      <c r="BH2586" s="147"/>
    </row>
    <row r="2587" spans="1:60" outlineLevel="3" x14ac:dyDescent="0.2">
      <c r="A2587" s="154"/>
      <c r="B2587" s="155"/>
      <c r="C2587" s="189" t="s">
        <v>2027</v>
      </c>
      <c r="D2587" s="160"/>
      <c r="E2587" s="161">
        <v>3.64</v>
      </c>
      <c r="F2587" s="158"/>
      <c r="G2587" s="158"/>
      <c r="H2587" s="158"/>
      <c r="I2587" s="158"/>
      <c r="J2587" s="158"/>
      <c r="K2587" s="158"/>
      <c r="L2587" s="158"/>
      <c r="M2587" s="158"/>
      <c r="N2587" s="157"/>
      <c r="O2587" s="157"/>
      <c r="P2587" s="157"/>
      <c r="Q2587" s="157"/>
      <c r="R2587" s="158"/>
      <c r="S2587" s="158"/>
      <c r="T2587" s="158"/>
      <c r="U2587" s="158"/>
      <c r="V2587" s="158"/>
      <c r="W2587" s="158"/>
      <c r="X2587" s="158"/>
      <c r="Y2587" s="158"/>
      <c r="Z2587" s="147"/>
      <c r="AA2587" s="147"/>
      <c r="AB2587" s="147"/>
      <c r="AC2587" s="147"/>
      <c r="AD2587" s="147"/>
      <c r="AE2587" s="147"/>
      <c r="AF2587" s="147"/>
      <c r="AG2587" s="147" t="s">
        <v>288</v>
      </c>
      <c r="AH2587" s="147">
        <v>0</v>
      </c>
      <c r="AI2587" s="147"/>
      <c r="AJ2587" s="147"/>
      <c r="AK2587" s="147"/>
      <c r="AL2587" s="147"/>
      <c r="AM2587" s="147"/>
      <c r="AN2587" s="147"/>
      <c r="AO2587" s="147"/>
      <c r="AP2587" s="147"/>
      <c r="AQ2587" s="147"/>
      <c r="AR2587" s="147"/>
      <c r="AS2587" s="147"/>
      <c r="AT2587" s="147"/>
      <c r="AU2587" s="147"/>
      <c r="AV2587" s="147"/>
      <c r="AW2587" s="147"/>
      <c r="AX2587" s="147"/>
      <c r="AY2587" s="147"/>
      <c r="AZ2587" s="147"/>
      <c r="BA2587" s="147"/>
      <c r="BB2587" s="147"/>
      <c r="BC2587" s="147"/>
      <c r="BD2587" s="147"/>
      <c r="BE2587" s="147"/>
      <c r="BF2587" s="147"/>
      <c r="BG2587" s="147"/>
      <c r="BH2587" s="147"/>
    </row>
    <row r="2588" spans="1:60" outlineLevel="3" x14ac:dyDescent="0.2">
      <c r="A2588" s="154"/>
      <c r="B2588" s="155"/>
      <c r="C2588" s="189" t="s">
        <v>2028</v>
      </c>
      <c r="D2588" s="160"/>
      <c r="E2588" s="161">
        <v>11.52</v>
      </c>
      <c r="F2588" s="158"/>
      <c r="G2588" s="158"/>
      <c r="H2588" s="158"/>
      <c r="I2588" s="158"/>
      <c r="J2588" s="158"/>
      <c r="K2588" s="158"/>
      <c r="L2588" s="158"/>
      <c r="M2588" s="158"/>
      <c r="N2588" s="157"/>
      <c r="O2588" s="157"/>
      <c r="P2588" s="157"/>
      <c r="Q2588" s="157"/>
      <c r="R2588" s="158"/>
      <c r="S2588" s="158"/>
      <c r="T2588" s="158"/>
      <c r="U2588" s="158"/>
      <c r="V2588" s="158"/>
      <c r="W2588" s="158"/>
      <c r="X2588" s="158"/>
      <c r="Y2588" s="158"/>
      <c r="Z2588" s="147"/>
      <c r="AA2588" s="147"/>
      <c r="AB2588" s="147"/>
      <c r="AC2588" s="147"/>
      <c r="AD2588" s="147"/>
      <c r="AE2588" s="147"/>
      <c r="AF2588" s="147"/>
      <c r="AG2588" s="147" t="s">
        <v>288</v>
      </c>
      <c r="AH2588" s="147">
        <v>0</v>
      </c>
      <c r="AI2588" s="147"/>
      <c r="AJ2588" s="147"/>
      <c r="AK2588" s="147"/>
      <c r="AL2588" s="147"/>
      <c r="AM2588" s="147"/>
      <c r="AN2588" s="147"/>
      <c r="AO2588" s="147"/>
      <c r="AP2588" s="147"/>
      <c r="AQ2588" s="147"/>
      <c r="AR2588" s="147"/>
      <c r="AS2588" s="147"/>
      <c r="AT2588" s="147"/>
      <c r="AU2588" s="147"/>
      <c r="AV2588" s="147"/>
      <c r="AW2588" s="147"/>
      <c r="AX2588" s="147"/>
      <c r="AY2588" s="147"/>
      <c r="AZ2588" s="147"/>
      <c r="BA2588" s="147"/>
      <c r="BB2588" s="147"/>
      <c r="BC2588" s="147"/>
      <c r="BD2588" s="147"/>
      <c r="BE2588" s="147"/>
      <c r="BF2588" s="147"/>
      <c r="BG2588" s="147"/>
      <c r="BH2588" s="147"/>
    </row>
    <row r="2589" spans="1:60" outlineLevel="3" x14ac:dyDescent="0.2">
      <c r="A2589" s="154"/>
      <c r="B2589" s="155"/>
      <c r="C2589" s="189" t="s">
        <v>1450</v>
      </c>
      <c r="D2589" s="160"/>
      <c r="E2589" s="161">
        <v>8.98</v>
      </c>
      <c r="F2589" s="158"/>
      <c r="G2589" s="158"/>
      <c r="H2589" s="158"/>
      <c r="I2589" s="158"/>
      <c r="J2589" s="158"/>
      <c r="K2589" s="158"/>
      <c r="L2589" s="158"/>
      <c r="M2589" s="158"/>
      <c r="N2589" s="157"/>
      <c r="O2589" s="157"/>
      <c r="P2589" s="157"/>
      <c r="Q2589" s="157"/>
      <c r="R2589" s="158"/>
      <c r="S2589" s="158"/>
      <c r="T2589" s="158"/>
      <c r="U2589" s="158"/>
      <c r="V2589" s="158"/>
      <c r="W2589" s="158"/>
      <c r="X2589" s="158"/>
      <c r="Y2589" s="158"/>
      <c r="Z2589" s="147"/>
      <c r="AA2589" s="147"/>
      <c r="AB2589" s="147"/>
      <c r="AC2589" s="147"/>
      <c r="AD2589" s="147"/>
      <c r="AE2589" s="147"/>
      <c r="AF2589" s="147"/>
      <c r="AG2589" s="147" t="s">
        <v>288</v>
      </c>
      <c r="AH2589" s="147">
        <v>0</v>
      </c>
      <c r="AI2589" s="147"/>
      <c r="AJ2589" s="147"/>
      <c r="AK2589" s="147"/>
      <c r="AL2589" s="147"/>
      <c r="AM2589" s="147"/>
      <c r="AN2589" s="147"/>
      <c r="AO2589" s="147"/>
      <c r="AP2589" s="147"/>
      <c r="AQ2589" s="147"/>
      <c r="AR2589" s="147"/>
      <c r="AS2589" s="147"/>
      <c r="AT2589" s="147"/>
      <c r="AU2589" s="147"/>
      <c r="AV2589" s="147"/>
      <c r="AW2589" s="147"/>
      <c r="AX2589" s="147"/>
      <c r="AY2589" s="147"/>
      <c r="AZ2589" s="147"/>
      <c r="BA2589" s="147"/>
      <c r="BB2589" s="147"/>
      <c r="BC2589" s="147"/>
      <c r="BD2589" s="147"/>
      <c r="BE2589" s="147"/>
      <c r="BF2589" s="147"/>
      <c r="BG2589" s="147"/>
      <c r="BH2589" s="147"/>
    </row>
    <row r="2590" spans="1:60" outlineLevel="3" x14ac:dyDescent="0.2">
      <c r="A2590" s="154"/>
      <c r="B2590" s="155"/>
      <c r="C2590" s="189" t="s">
        <v>1653</v>
      </c>
      <c r="D2590" s="160"/>
      <c r="E2590" s="161">
        <v>1.54</v>
      </c>
      <c r="F2590" s="158"/>
      <c r="G2590" s="158"/>
      <c r="H2590" s="158"/>
      <c r="I2590" s="158"/>
      <c r="J2590" s="158"/>
      <c r="K2590" s="158"/>
      <c r="L2590" s="158"/>
      <c r="M2590" s="158"/>
      <c r="N2590" s="157"/>
      <c r="O2590" s="157"/>
      <c r="P2590" s="157"/>
      <c r="Q2590" s="157"/>
      <c r="R2590" s="158"/>
      <c r="S2590" s="158"/>
      <c r="T2590" s="158"/>
      <c r="U2590" s="158"/>
      <c r="V2590" s="158"/>
      <c r="W2590" s="158"/>
      <c r="X2590" s="158"/>
      <c r="Y2590" s="158"/>
      <c r="Z2590" s="147"/>
      <c r="AA2590" s="147"/>
      <c r="AB2590" s="147"/>
      <c r="AC2590" s="147"/>
      <c r="AD2590" s="147"/>
      <c r="AE2590" s="147"/>
      <c r="AF2590" s="147"/>
      <c r="AG2590" s="147" t="s">
        <v>288</v>
      </c>
      <c r="AH2590" s="147">
        <v>0</v>
      </c>
      <c r="AI2590" s="147"/>
      <c r="AJ2590" s="147"/>
      <c r="AK2590" s="147"/>
      <c r="AL2590" s="147"/>
      <c r="AM2590" s="147"/>
      <c r="AN2590" s="147"/>
      <c r="AO2590" s="147"/>
      <c r="AP2590" s="147"/>
      <c r="AQ2590" s="147"/>
      <c r="AR2590" s="147"/>
      <c r="AS2590" s="147"/>
      <c r="AT2590" s="147"/>
      <c r="AU2590" s="147"/>
      <c r="AV2590" s="147"/>
      <c r="AW2590" s="147"/>
      <c r="AX2590" s="147"/>
      <c r="AY2590" s="147"/>
      <c r="AZ2590" s="147"/>
      <c r="BA2590" s="147"/>
      <c r="BB2590" s="147"/>
      <c r="BC2590" s="147"/>
      <c r="BD2590" s="147"/>
      <c r="BE2590" s="147"/>
      <c r="BF2590" s="147"/>
      <c r="BG2590" s="147"/>
      <c r="BH2590" s="147"/>
    </row>
    <row r="2591" spans="1:60" outlineLevel="3" x14ac:dyDescent="0.2">
      <c r="A2591" s="154"/>
      <c r="B2591" s="155"/>
      <c r="C2591" s="189" t="s">
        <v>3083</v>
      </c>
      <c r="D2591" s="160"/>
      <c r="E2591" s="161"/>
      <c r="F2591" s="158"/>
      <c r="G2591" s="158"/>
      <c r="H2591" s="158"/>
      <c r="I2591" s="158"/>
      <c r="J2591" s="158"/>
      <c r="K2591" s="158"/>
      <c r="L2591" s="158"/>
      <c r="M2591" s="158"/>
      <c r="N2591" s="157"/>
      <c r="O2591" s="157"/>
      <c r="P2591" s="157"/>
      <c r="Q2591" s="157"/>
      <c r="R2591" s="158"/>
      <c r="S2591" s="158"/>
      <c r="T2591" s="158"/>
      <c r="U2591" s="158"/>
      <c r="V2591" s="158"/>
      <c r="W2591" s="158"/>
      <c r="X2591" s="158"/>
      <c r="Y2591" s="158"/>
      <c r="Z2591" s="147"/>
      <c r="AA2591" s="147"/>
      <c r="AB2591" s="147"/>
      <c r="AC2591" s="147"/>
      <c r="AD2591" s="147"/>
      <c r="AE2591" s="147"/>
      <c r="AF2591" s="147"/>
      <c r="AG2591" s="147" t="s">
        <v>288</v>
      </c>
      <c r="AH2591" s="147">
        <v>0</v>
      </c>
      <c r="AI2591" s="147"/>
      <c r="AJ2591" s="147"/>
      <c r="AK2591" s="147"/>
      <c r="AL2591" s="147"/>
      <c r="AM2591" s="147"/>
      <c r="AN2591" s="147"/>
      <c r="AO2591" s="147"/>
      <c r="AP2591" s="147"/>
      <c r="AQ2591" s="147"/>
      <c r="AR2591" s="147"/>
      <c r="AS2591" s="147"/>
      <c r="AT2591" s="147"/>
      <c r="AU2591" s="147"/>
      <c r="AV2591" s="147"/>
      <c r="AW2591" s="147"/>
      <c r="AX2591" s="147"/>
      <c r="AY2591" s="147"/>
      <c r="AZ2591" s="147"/>
      <c r="BA2591" s="147"/>
      <c r="BB2591" s="147"/>
      <c r="BC2591" s="147"/>
      <c r="BD2591" s="147"/>
      <c r="BE2591" s="147"/>
      <c r="BF2591" s="147"/>
      <c r="BG2591" s="147"/>
      <c r="BH2591" s="147"/>
    </row>
    <row r="2592" spans="1:60" outlineLevel="3" x14ac:dyDescent="0.2">
      <c r="A2592" s="154"/>
      <c r="B2592" s="155"/>
      <c r="C2592" s="189" t="s">
        <v>1877</v>
      </c>
      <c r="D2592" s="160"/>
      <c r="E2592" s="161">
        <v>11.89</v>
      </c>
      <c r="F2592" s="158"/>
      <c r="G2592" s="158"/>
      <c r="H2592" s="158"/>
      <c r="I2592" s="158"/>
      <c r="J2592" s="158"/>
      <c r="K2592" s="158"/>
      <c r="L2592" s="158"/>
      <c r="M2592" s="158"/>
      <c r="N2592" s="157"/>
      <c r="O2592" s="157"/>
      <c r="P2592" s="157"/>
      <c r="Q2592" s="157"/>
      <c r="R2592" s="158"/>
      <c r="S2592" s="158"/>
      <c r="T2592" s="158"/>
      <c r="U2592" s="158"/>
      <c r="V2592" s="158"/>
      <c r="W2592" s="158"/>
      <c r="X2592" s="158"/>
      <c r="Y2592" s="158"/>
      <c r="Z2592" s="147"/>
      <c r="AA2592" s="147"/>
      <c r="AB2592" s="147"/>
      <c r="AC2592" s="147"/>
      <c r="AD2592" s="147"/>
      <c r="AE2592" s="147"/>
      <c r="AF2592" s="147"/>
      <c r="AG2592" s="147" t="s">
        <v>288</v>
      </c>
      <c r="AH2592" s="147">
        <v>0</v>
      </c>
      <c r="AI2592" s="147"/>
      <c r="AJ2592" s="147"/>
      <c r="AK2592" s="147"/>
      <c r="AL2592" s="147"/>
      <c r="AM2592" s="147"/>
      <c r="AN2592" s="147"/>
      <c r="AO2592" s="147"/>
      <c r="AP2592" s="147"/>
      <c r="AQ2592" s="147"/>
      <c r="AR2592" s="147"/>
      <c r="AS2592" s="147"/>
      <c r="AT2592" s="147"/>
      <c r="AU2592" s="147"/>
      <c r="AV2592" s="147"/>
      <c r="AW2592" s="147"/>
      <c r="AX2592" s="147"/>
      <c r="AY2592" s="147"/>
      <c r="AZ2592" s="147"/>
      <c r="BA2592" s="147"/>
      <c r="BB2592" s="147"/>
      <c r="BC2592" s="147"/>
      <c r="BD2592" s="147"/>
      <c r="BE2592" s="147"/>
      <c r="BF2592" s="147"/>
      <c r="BG2592" s="147"/>
      <c r="BH2592" s="147"/>
    </row>
    <row r="2593" spans="1:60" outlineLevel="3" x14ac:dyDescent="0.2">
      <c r="A2593" s="154"/>
      <c r="B2593" s="155"/>
      <c r="C2593" s="189" t="s">
        <v>1878</v>
      </c>
      <c r="D2593" s="160"/>
      <c r="E2593" s="161">
        <v>7.06</v>
      </c>
      <c r="F2593" s="158"/>
      <c r="G2593" s="158"/>
      <c r="H2593" s="158"/>
      <c r="I2593" s="158"/>
      <c r="J2593" s="158"/>
      <c r="K2593" s="158"/>
      <c r="L2593" s="158"/>
      <c r="M2593" s="158"/>
      <c r="N2593" s="157"/>
      <c r="O2593" s="157"/>
      <c r="P2593" s="157"/>
      <c r="Q2593" s="157"/>
      <c r="R2593" s="158"/>
      <c r="S2593" s="158"/>
      <c r="T2593" s="158"/>
      <c r="U2593" s="158"/>
      <c r="V2593" s="158"/>
      <c r="W2593" s="158"/>
      <c r="X2593" s="158"/>
      <c r="Y2593" s="158"/>
      <c r="Z2593" s="147"/>
      <c r="AA2593" s="147"/>
      <c r="AB2593" s="147"/>
      <c r="AC2593" s="147"/>
      <c r="AD2593" s="147"/>
      <c r="AE2593" s="147"/>
      <c r="AF2593" s="147"/>
      <c r="AG2593" s="147" t="s">
        <v>288</v>
      </c>
      <c r="AH2593" s="147">
        <v>0</v>
      </c>
      <c r="AI2593" s="147"/>
      <c r="AJ2593" s="147"/>
      <c r="AK2593" s="147"/>
      <c r="AL2593" s="147"/>
      <c r="AM2593" s="147"/>
      <c r="AN2593" s="147"/>
      <c r="AO2593" s="147"/>
      <c r="AP2593" s="147"/>
      <c r="AQ2593" s="147"/>
      <c r="AR2593" s="147"/>
      <c r="AS2593" s="147"/>
      <c r="AT2593" s="147"/>
      <c r="AU2593" s="147"/>
      <c r="AV2593" s="147"/>
      <c r="AW2593" s="147"/>
      <c r="AX2593" s="147"/>
      <c r="AY2593" s="147"/>
      <c r="AZ2593" s="147"/>
      <c r="BA2593" s="147"/>
      <c r="BB2593" s="147"/>
      <c r="BC2593" s="147"/>
      <c r="BD2593" s="147"/>
      <c r="BE2593" s="147"/>
      <c r="BF2593" s="147"/>
      <c r="BG2593" s="147"/>
      <c r="BH2593" s="147"/>
    </row>
    <row r="2594" spans="1:60" outlineLevel="3" x14ac:dyDescent="0.2">
      <c r="A2594" s="154"/>
      <c r="B2594" s="155"/>
      <c r="C2594" s="189" t="s">
        <v>1879</v>
      </c>
      <c r="D2594" s="160"/>
      <c r="E2594" s="161">
        <v>4.9400000000000004</v>
      </c>
      <c r="F2594" s="158"/>
      <c r="G2594" s="158"/>
      <c r="H2594" s="158"/>
      <c r="I2594" s="158"/>
      <c r="J2594" s="158"/>
      <c r="K2594" s="158"/>
      <c r="L2594" s="158"/>
      <c r="M2594" s="158"/>
      <c r="N2594" s="157"/>
      <c r="O2594" s="157"/>
      <c r="P2594" s="157"/>
      <c r="Q2594" s="157"/>
      <c r="R2594" s="158"/>
      <c r="S2594" s="158"/>
      <c r="T2594" s="158"/>
      <c r="U2594" s="158"/>
      <c r="V2594" s="158"/>
      <c r="W2594" s="158"/>
      <c r="X2594" s="158"/>
      <c r="Y2594" s="158"/>
      <c r="Z2594" s="147"/>
      <c r="AA2594" s="147"/>
      <c r="AB2594" s="147"/>
      <c r="AC2594" s="147"/>
      <c r="AD2594" s="147"/>
      <c r="AE2594" s="147"/>
      <c r="AF2594" s="147"/>
      <c r="AG2594" s="147" t="s">
        <v>288</v>
      </c>
      <c r="AH2594" s="147">
        <v>0</v>
      </c>
      <c r="AI2594" s="147"/>
      <c r="AJ2594" s="147"/>
      <c r="AK2594" s="147"/>
      <c r="AL2594" s="147"/>
      <c r="AM2594" s="147"/>
      <c r="AN2594" s="147"/>
      <c r="AO2594" s="147"/>
      <c r="AP2594" s="147"/>
      <c r="AQ2594" s="147"/>
      <c r="AR2594" s="147"/>
      <c r="AS2594" s="147"/>
      <c r="AT2594" s="147"/>
      <c r="AU2594" s="147"/>
      <c r="AV2594" s="147"/>
      <c r="AW2594" s="147"/>
      <c r="AX2594" s="147"/>
      <c r="AY2594" s="147"/>
      <c r="AZ2594" s="147"/>
      <c r="BA2594" s="147"/>
      <c r="BB2594" s="147"/>
      <c r="BC2594" s="147"/>
      <c r="BD2594" s="147"/>
      <c r="BE2594" s="147"/>
      <c r="BF2594" s="147"/>
      <c r="BG2594" s="147"/>
      <c r="BH2594" s="147"/>
    </row>
    <row r="2595" spans="1:60" outlineLevel="3" x14ac:dyDescent="0.2">
      <c r="A2595" s="154"/>
      <c r="B2595" s="155"/>
      <c r="C2595" s="189" t="s">
        <v>3084</v>
      </c>
      <c r="D2595" s="160"/>
      <c r="E2595" s="161"/>
      <c r="F2595" s="158"/>
      <c r="G2595" s="158"/>
      <c r="H2595" s="158"/>
      <c r="I2595" s="158"/>
      <c r="J2595" s="158"/>
      <c r="K2595" s="158"/>
      <c r="L2595" s="158"/>
      <c r="M2595" s="158"/>
      <c r="N2595" s="157"/>
      <c r="O2595" s="157"/>
      <c r="P2595" s="157"/>
      <c r="Q2595" s="157"/>
      <c r="R2595" s="158"/>
      <c r="S2595" s="158"/>
      <c r="T2595" s="158"/>
      <c r="U2595" s="158"/>
      <c r="V2595" s="158"/>
      <c r="W2595" s="158"/>
      <c r="X2595" s="158"/>
      <c r="Y2595" s="158"/>
      <c r="Z2595" s="147"/>
      <c r="AA2595" s="147"/>
      <c r="AB2595" s="147"/>
      <c r="AC2595" s="147"/>
      <c r="AD2595" s="147"/>
      <c r="AE2595" s="147"/>
      <c r="AF2595" s="147"/>
      <c r="AG2595" s="147" t="s">
        <v>288</v>
      </c>
      <c r="AH2595" s="147">
        <v>0</v>
      </c>
      <c r="AI2595" s="147"/>
      <c r="AJ2595" s="147"/>
      <c r="AK2595" s="147"/>
      <c r="AL2595" s="147"/>
      <c r="AM2595" s="147"/>
      <c r="AN2595" s="147"/>
      <c r="AO2595" s="147"/>
      <c r="AP2595" s="147"/>
      <c r="AQ2595" s="147"/>
      <c r="AR2595" s="147"/>
      <c r="AS2595" s="147"/>
      <c r="AT2595" s="147"/>
      <c r="AU2595" s="147"/>
      <c r="AV2595" s="147"/>
      <c r="AW2595" s="147"/>
      <c r="AX2595" s="147"/>
      <c r="AY2595" s="147"/>
      <c r="AZ2595" s="147"/>
      <c r="BA2595" s="147"/>
      <c r="BB2595" s="147"/>
      <c r="BC2595" s="147"/>
      <c r="BD2595" s="147"/>
      <c r="BE2595" s="147"/>
      <c r="BF2595" s="147"/>
      <c r="BG2595" s="147"/>
      <c r="BH2595" s="147"/>
    </row>
    <row r="2596" spans="1:60" outlineLevel="3" x14ac:dyDescent="0.2">
      <c r="A2596" s="154"/>
      <c r="B2596" s="155"/>
      <c r="C2596" s="189" t="s">
        <v>1452</v>
      </c>
      <c r="D2596" s="160"/>
      <c r="E2596" s="161">
        <v>19.02</v>
      </c>
      <c r="F2596" s="158"/>
      <c r="G2596" s="158"/>
      <c r="H2596" s="158"/>
      <c r="I2596" s="158"/>
      <c r="J2596" s="158"/>
      <c r="K2596" s="158"/>
      <c r="L2596" s="158"/>
      <c r="M2596" s="158"/>
      <c r="N2596" s="157"/>
      <c r="O2596" s="157"/>
      <c r="P2596" s="157"/>
      <c r="Q2596" s="157"/>
      <c r="R2596" s="158"/>
      <c r="S2596" s="158"/>
      <c r="T2596" s="158"/>
      <c r="U2596" s="158"/>
      <c r="V2596" s="158"/>
      <c r="W2596" s="158"/>
      <c r="X2596" s="158"/>
      <c r="Y2596" s="158"/>
      <c r="Z2596" s="147"/>
      <c r="AA2596" s="147"/>
      <c r="AB2596" s="147"/>
      <c r="AC2596" s="147"/>
      <c r="AD2596" s="147"/>
      <c r="AE2596" s="147"/>
      <c r="AF2596" s="147"/>
      <c r="AG2596" s="147" t="s">
        <v>288</v>
      </c>
      <c r="AH2596" s="147">
        <v>0</v>
      </c>
      <c r="AI2596" s="147"/>
      <c r="AJ2596" s="147"/>
      <c r="AK2596" s="147"/>
      <c r="AL2596" s="147"/>
      <c r="AM2596" s="147"/>
      <c r="AN2596" s="147"/>
      <c r="AO2596" s="147"/>
      <c r="AP2596" s="147"/>
      <c r="AQ2596" s="147"/>
      <c r="AR2596" s="147"/>
      <c r="AS2596" s="147"/>
      <c r="AT2596" s="147"/>
      <c r="AU2596" s="147"/>
      <c r="AV2596" s="147"/>
      <c r="AW2596" s="147"/>
      <c r="AX2596" s="147"/>
      <c r="AY2596" s="147"/>
      <c r="AZ2596" s="147"/>
      <c r="BA2596" s="147"/>
      <c r="BB2596" s="147"/>
      <c r="BC2596" s="147"/>
      <c r="BD2596" s="147"/>
      <c r="BE2596" s="147"/>
      <c r="BF2596" s="147"/>
      <c r="BG2596" s="147"/>
      <c r="BH2596" s="147"/>
    </row>
    <row r="2597" spans="1:60" outlineLevel="3" x14ac:dyDescent="0.2">
      <c r="A2597" s="154"/>
      <c r="B2597" s="155"/>
      <c r="C2597" s="189" t="s">
        <v>1453</v>
      </c>
      <c r="D2597" s="160"/>
      <c r="E2597" s="161">
        <v>8.5299999999999994</v>
      </c>
      <c r="F2597" s="158"/>
      <c r="G2597" s="158"/>
      <c r="H2597" s="158"/>
      <c r="I2597" s="158"/>
      <c r="J2597" s="158"/>
      <c r="K2597" s="158"/>
      <c r="L2597" s="158"/>
      <c r="M2597" s="158"/>
      <c r="N2597" s="157"/>
      <c r="O2597" s="157"/>
      <c r="P2597" s="157"/>
      <c r="Q2597" s="157"/>
      <c r="R2597" s="158"/>
      <c r="S2597" s="158"/>
      <c r="T2597" s="158"/>
      <c r="U2597" s="158"/>
      <c r="V2597" s="158"/>
      <c r="W2597" s="158"/>
      <c r="X2597" s="158"/>
      <c r="Y2597" s="158"/>
      <c r="Z2597" s="147"/>
      <c r="AA2597" s="147"/>
      <c r="AB2597" s="147"/>
      <c r="AC2597" s="147"/>
      <c r="AD2597" s="147"/>
      <c r="AE2597" s="147"/>
      <c r="AF2597" s="147"/>
      <c r="AG2597" s="147" t="s">
        <v>288</v>
      </c>
      <c r="AH2597" s="147">
        <v>0</v>
      </c>
      <c r="AI2597" s="147"/>
      <c r="AJ2597" s="147"/>
      <c r="AK2597" s="147"/>
      <c r="AL2597" s="147"/>
      <c r="AM2597" s="147"/>
      <c r="AN2597" s="147"/>
      <c r="AO2597" s="147"/>
      <c r="AP2597" s="147"/>
      <c r="AQ2597" s="147"/>
      <c r="AR2597" s="147"/>
      <c r="AS2597" s="147"/>
      <c r="AT2597" s="147"/>
      <c r="AU2597" s="147"/>
      <c r="AV2597" s="147"/>
      <c r="AW2597" s="147"/>
      <c r="AX2597" s="147"/>
      <c r="AY2597" s="147"/>
      <c r="AZ2597" s="147"/>
      <c r="BA2597" s="147"/>
      <c r="BB2597" s="147"/>
      <c r="BC2597" s="147"/>
      <c r="BD2597" s="147"/>
      <c r="BE2597" s="147"/>
      <c r="BF2597" s="147"/>
      <c r="BG2597" s="147"/>
      <c r="BH2597" s="147"/>
    </row>
    <row r="2598" spans="1:60" outlineLevel="3" x14ac:dyDescent="0.2">
      <c r="A2598" s="154"/>
      <c r="B2598" s="155"/>
      <c r="C2598" s="189" t="s">
        <v>1465</v>
      </c>
      <c r="D2598" s="160"/>
      <c r="E2598" s="161">
        <v>9.15</v>
      </c>
      <c r="F2598" s="158"/>
      <c r="G2598" s="158"/>
      <c r="H2598" s="158"/>
      <c r="I2598" s="158"/>
      <c r="J2598" s="158"/>
      <c r="K2598" s="158"/>
      <c r="L2598" s="158"/>
      <c r="M2598" s="158"/>
      <c r="N2598" s="157"/>
      <c r="O2598" s="157"/>
      <c r="P2598" s="157"/>
      <c r="Q2598" s="157"/>
      <c r="R2598" s="158"/>
      <c r="S2598" s="158"/>
      <c r="T2598" s="158"/>
      <c r="U2598" s="158"/>
      <c r="V2598" s="158"/>
      <c r="W2598" s="158"/>
      <c r="X2598" s="158"/>
      <c r="Y2598" s="158"/>
      <c r="Z2598" s="147"/>
      <c r="AA2598" s="147"/>
      <c r="AB2598" s="147"/>
      <c r="AC2598" s="147"/>
      <c r="AD2598" s="147"/>
      <c r="AE2598" s="147"/>
      <c r="AF2598" s="147"/>
      <c r="AG2598" s="147" t="s">
        <v>288</v>
      </c>
      <c r="AH2598" s="147">
        <v>0</v>
      </c>
      <c r="AI2598" s="147"/>
      <c r="AJ2598" s="147"/>
      <c r="AK2598" s="147"/>
      <c r="AL2598" s="147"/>
      <c r="AM2598" s="147"/>
      <c r="AN2598" s="147"/>
      <c r="AO2598" s="147"/>
      <c r="AP2598" s="147"/>
      <c r="AQ2598" s="147"/>
      <c r="AR2598" s="147"/>
      <c r="AS2598" s="147"/>
      <c r="AT2598" s="147"/>
      <c r="AU2598" s="147"/>
      <c r="AV2598" s="147"/>
      <c r="AW2598" s="147"/>
      <c r="AX2598" s="147"/>
      <c r="AY2598" s="147"/>
      <c r="AZ2598" s="147"/>
      <c r="BA2598" s="147"/>
      <c r="BB2598" s="147"/>
      <c r="BC2598" s="147"/>
      <c r="BD2598" s="147"/>
      <c r="BE2598" s="147"/>
      <c r="BF2598" s="147"/>
      <c r="BG2598" s="147"/>
      <c r="BH2598" s="147"/>
    </row>
    <row r="2599" spans="1:60" outlineLevel="3" x14ac:dyDescent="0.2">
      <c r="A2599" s="154"/>
      <c r="B2599" s="155"/>
      <c r="C2599" s="189" t="s">
        <v>3085</v>
      </c>
      <c r="D2599" s="160"/>
      <c r="E2599" s="161"/>
      <c r="F2599" s="158"/>
      <c r="G2599" s="158"/>
      <c r="H2599" s="158"/>
      <c r="I2599" s="158"/>
      <c r="J2599" s="158"/>
      <c r="K2599" s="158"/>
      <c r="L2599" s="158"/>
      <c r="M2599" s="158"/>
      <c r="N2599" s="157"/>
      <c r="O2599" s="157"/>
      <c r="P2599" s="157"/>
      <c r="Q2599" s="157"/>
      <c r="R2599" s="158"/>
      <c r="S2599" s="158"/>
      <c r="T2599" s="158"/>
      <c r="U2599" s="158"/>
      <c r="V2599" s="158"/>
      <c r="W2599" s="158"/>
      <c r="X2599" s="158"/>
      <c r="Y2599" s="158"/>
      <c r="Z2599" s="147"/>
      <c r="AA2599" s="147"/>
      <c r="AB2599" s="147"/>
      <c r="AC2599" s="147"/>
      <c r="AD2599" s="147"/>
      <c r="AE2599" s="147"/>
      <c r="AF2599" s="147"/>
      <c r="AG2599" s="147" t="s">
        <v>288</v>
      </c>
      <c r="AH2599" s="147">
        <v>0</v>
      </c>
      <c r="AI2599" s="147"/>
      <c r="AJ2599" s="147"/>
      <c r="AK2599" s="147"/>
      <c r="AL2599" s="147"/>
      <c r="AM2599" s="147"/>
      <c r="AN2599" s="147"/>
      <c r="AO2599" s="147"/>
      <c r="AP2599" s="147"/>
      <c r="AQ2599" s="147"/>
      <c r="AR2599" s="147"/>
      <c r="AS2599" s="147"/>
      <c r="AT2599" s="147"/>
      <c r="AU2599" s="147"/>
      <c r="AV2599" s="147"/>
      <c r="AW2599" s="147"/>
      <c r="AX2599" s="147"/>
      <c r="AY2599" s="147"/>
      <c r="AZ2599" s="147"/>
      <c r="BA2599" s="147"/>
      <c r="BB2599" s="147"/>
      <c r="BC2599" s="147"/>
      <c r="BD2599" s="147"/>
      <c r="BE2599" s="147"/>
      <c r="BF2599" s="147"/>
      <c r="BG2599" s="147"/>
      <c r="BH2599" s="147"/>
    </row>
    <row r="2600" spans="1:60" outlineLevel="3" x14ac:dyDescent="0.2">
      <c r="A2600" s="154"/>
      <c r="B2600" s="155"/>
      <c r="C2600" s="189" t="s">
        <v>823</v>
      </c>
      <c r="D2600" s="160"/>
      <c r="E2600" s="161">
        <v>4.9000000000000004</v>
      </c>
      <c r="F2600" s="158"/>
      <c r="G2600" s="158"/>
      <c r="H2600" s="158"/>
      <c r="I2600" s="158"/>
      <c r="J2600" s="158"/>
      <c r="K2600" s="158"/>
      <c r="L2600" s="158"/>
      <c r="M2600" s="158"/>
      <c r="N2600" s="157"/>
      <c r="O2600" s="157"/>
      <c r="P2600" s="157"/>
      <c r="Q2600" s="157"/>
      <c r="R2600" s="158"/>
      <c r="S2600" s="158"/>
      <c r="T2600" s="158"/>
      <c r="U2600" s="158"/>
      <c r="V2600" s="158"/>
      <c r="W2600" s="158"/>
      <c r="X2600" s="158"/>
      <c r="Y2600" s="158"/>
      <c r="Z2600" s="147"/>
      <c r="AA2600" s="147"/>
      <c r="AB2600" s="147"/>
      <c r="AC2600" s="147"/>
      <c r="AD2600" s="147"/>
      <c r="AE2600" s="147"/>
      <c r="AF2600" s="147"/>
      <c r="AG2600" s="147" t="s">
        <v>288</v>
      </c>
      <c r="AH2600" s="147">
        <v>0</v>
      </c>
      <c r="AI2600" s="147"/>
      <c r="AJ2600" s="147"/>
      <c r="AK2600" s="147"/>
      <c r="AL2600" s="147"/>
      <c r="AM2600" s="147"/>
      <c r="AN2600" s="147"/>
      <c r="AO2600" s="147"/>
      <c r="AP2600" s="147"/>
      <c r="AQ2600" s="147"/>
      <c r="AR2600" s="147"/>
      <c r="AS2600" s="147"/>
      <c r="AT2600" s="147"/>
      <c r="AU2600" s="147"/>
      <c r="AV2600" s="147"/>
      <c r="AW2600" s="147"/>
      <c r="AX2600" s="147"/>
      <c r="AY2600" s="147"/>
      <c r="AZ2600" s="147"/>
      <c r="BA2600" s="147"/>
      <c r="BB2600" s="147"/>
      <c r="BC2600" s="147"/>
      <c r="BD2600" s="147"/>
      <c r="BE2600" s="147"/>
      <c r="BF2600" s="147"/>
      <c r="BG2600" s="147"/>
      <c r="BH2600" s="147"/>
    </row>
    <row r="2601" spans="1:60" outlineLevel="3" x14ac:dyDescent="0.2">
      <c r="A2601" s="154"/>
      <c r="B2601" s="155"/>
      <c r="C2601" s="189" t="s">
        <v>821</v>
      </c>
      <c r="D2601" s="160"/>
      <c r="E2601" s="161">
        <v>13.44</v>
      </c>
      <c r="F2601" s="158"/>
      <c r="G2601" s="158"/>
      <c r="H2601" s="158"/>
      <c r="I2601" s="158"/>
      <c r="J2601" s="158"/>
      <c r="K2601" s="158"/>
      <c r="L2601" s="158"/>
      <c r="M2601" s="158"/>
      <c r="N2601" s="157"/>
      <c r="O2601" s="157"/>
      <c r="P2601" s="157"/>
      <c r="Q2601" s="157"/>
      <c r="R2601" s="158"/>
      <c r="S2601" s="158"/>
      <c r="T2601" s="158"/>
      <c r="U2601" s="158"/>
      <c r="V2601" s="158"/>
      <c r="W2601" s="158"/>
      <c r="X2601" s="158"/>
      <c r="Y2601" s="158"/>
      <c r="Z2601" s="147"/>
      <c r="AA2601" s="147"/>
      <c r="AB2601" s="147"/>
      <c r="AC2601" s="147"/>
      <c r="AD2601" s="147"/>
      <c r="AE2601" s="147"/>
      <c r="AF2601" s="147"/>
      <c r="AG2601" s="147" t="s">
        <v>288</v>
      </c>
      <c r="AH2601" s="147">
        <v>0</v>
      </c>
      <c r="AI2601" s="147"/>
      <c r="AJ2601" s="147"/>
      <c r="AK2601" s="147"/>
      <c r="AL2601" s="147"/>
      <c r="AM2601" s="147"/>
      <c r="AN2601" s="147"/>
      <c r="AO2601" s="147"/>
      <c r="AP2601" s="147"/>
      <c r="AQ2601" s="147"/>
      <c r="AR2601" s="147"/>
      <c r="AS2601" s="147"/>
      <c r="AT2601" s="147"/>
      <c r="AU2601" s="147"/>
      <c r="AV2601" s="147"/>
      <c r="AW2601" s="147"/>
      <c r="AX2601" s="147"/>
      <c r="AY2601" s="147"/>
      <c r="AZ2601" s="147"/>
      <c r="BA2601" s="147"/>
      <c r="BB2601" s="147"/>
      <c r="BC2601" s="147"/>
      <c r="BD2601" s="147"/>
      <c r="BE2601" s="147"/>
      <c r="BF2601" s="147"/>
      <c r="BG2601" s="147"/>
      <c r="BH2601" s="147"/>
    </row>
    <row r="2602" spans="1:60" outlineLevel="3" x14ac:dyDescent="0.2">
      <c r="A2602" s="154"/>
      <c r="B2602" s="155"/>
      <c r="C2602" s="189" t="s">
        <v>822</v>
      </c>
      <c r="D2602" s="160"/>
      <c r="E2602" s="161">
        <v>2.67</v>
      </c>
      <c r="F2602" s="158"/>
      <c r="G2602" s="158"/>
      <c r="H2602" s="158"/>
      <c r="I2602" s="158"/>
      <c r="J2602" s="158"/>
      <c r="K2602" s="158"/>
      <c r="L2602" s="158"/>
      <c r="M2602" s="158"/>
      <c r="N2602" s="157"/>
      <c r="O2602" s="157"/>
      <c r="P2602" s="157"/>
      <c r="Q2602" s="157"/>
      <c r="R2602" s="158"/>
      <c r="S2602" s="158"/>
      <c r="T2602" s="158"/>
      <c r="U2602" s="158"/>
      <c r="V2602" s="158"/>
      <c r="W2602" s="158"/>
      <c r="X2602" s="158"/>
      <c r="Y2602" s="158"/>
      <c r="Z2602" s="147"/>
      <c r="AA2602" s="147"/>
      <c r="AB2602" s="147"/>
      <c r="AC2602" s="147"/>
      <c r="AD2602" s="147"/>
      <c r="AE2602" s="147"/>
      <c r="AF2602" s="147"/>
      <c r="AG2602" s="147" t="s">
        <v>288</v>
      </c>
      <c r="AH2602" s="147">
        <v>0</v>
      </c>
      <c r="AI2602" s="147"/>
      <c r="AJ2602" s="147"/>
      <c r="AK2602" s="147"/>
      <c r="AL2602" s="147"/>
      <c r="AM2602" s="147"/>
      <c r="AN2602" s="147"/>
      <c r="AO2602" s="147"/>
      <c r="AP2602" s="147"/>
      <c r="AQ2602" s="147"/>
      <c r="AR2602" s="147"/>
      <c r="AS2602" s="147"/>
      <c r="AT2602" s="147"/>
      <c r="AU2602" s="147"/>
      <c r="AV2602" s="147"/>
      <c r="AW2602" s="147"/>
      <c r="AX2602" s="147"/>
      <c r="AY2602" s="147"/>
      <c r="AZ2602" s="147"/>
      <c r="BA2602" s="147"/>
      <c r="BB2602" s="147"/>
      <c r="BC2602" s="147"/>
      <c r="BD2602" s="147"/>
      <c r="BE2602" s="147"/>
      <c r="BF2602" s="147"/>
      <c r="BG2602" s="147"/>
      <c r="BH2602" s="147"/>
    </row>
    <row r="2603" spans="1:60" outlineLevel="3" x14ac:dyDescent="0.2">
      <c r="A2603" s="154"/>
      <c r="B2603" s="155"/>
      <c r="C2603" s="189" t="s">
        <v>1456</v>
      </c>
      <c r="D2603" s="160"/>
      <c r="E2603" s="161">
        <v>11.17</v>
      </c>
      <c r="F2603" s="158"/>
      <c r="G2603" s="158"/>
      <c r="H2603" s="158"/>
      <c r="I2603" s="158"/>
      <c r="J2603" s="158"/>
      <c r="K2603" s="158"/>
      <c r="L2603" s="158"/>
      <c r="M2603" s="158"/>
      <c r="N2603" s="157"/>
      <c r="O2603" s="157"/>
      <c r="P2603" s="157"/>
      <c r="Q2603" s="157"/>
      <c r="R2603" s="158"/>
      <c r="S2603" s="158"/>
      <c r="T2603" s="158"/>
      <c r="U2603" s="158"/>
      <c r="V2603" s="158"/>
      <c r="W2603" s="158"/>
      <c r="X2603" s="158"/>
      <c r="Y2603" s="158"/>
      <c r="Z2603" s="147"/>
      <c r="AA2603" s="147"/>
      <c r="AB2603" s="147"/>
      <c r="AC2603" s="147"/>
      <c r="AD2603" s="147"/>
      <c r="AE2603" s="147"/>
      <c r="AF2603" s="147"/>
      <c r="AG2603" s="147" t="s">
        <v>288</v>
      </c>
      <c r="AH2603" s="147">
        <v>0</v>
      </c>
      <c r="AI2603" s="147"/>
      <c r="AJ2603" s="147"/>
      <c r="AK2603" s="147"/>
      <c r="AL2603" s="147"/>
      <c r="AM2603" s="147"/>
      <c r="AN2603" s="147"/>
      <c r="AO2603" s="147"/>
      <c r="AP2603" s="147"/>
      <c r="AQ2603" s="147"/>
      <c r="AR2603" s="147"/>
      <c r="AS2603" s="147"/>
      <c r="AT2603" s="147"/>
      <c r="AU2603" s="147"/>
      <c r="AV2603" s="147"/>
      <c r="AW2603" s="147"/>
      <c r="AX2603" s="147"/>
      <c r="AY2603" s="147"/>
      <c r="AZ2603" s="147"/>
      <c r="BA2603" s="147"/>
      <c r="BB2603" s="147"/>
      <c r="BC2603" s="147"/>
      <c r="BD2603" s="147"/>
      <c r="BE2603" s="147"/>
      <c r="BF2603" s="147"/>
      <c r="BG2603" s="147"/>
      <c r="BH2603" s="147"/>
    </row>
    <row r="2604" spans="1:60" outlineLevel="3" x14ac:dyDescent="0.2">
      <c r="A2604" s="154"/>
      <c r="B2604" s="155"/>
      <c r="C2604" s="189" t="s">
        <v>1457</v>
      </c>
      <c r="D2604" s="160"/>
      <c r="E2604" s="161">
        <v>9.86</v>
      </c>
      <c r="F2604" s="158"/>
      <c r="G2604" s="158"/>
      <c r="H2604" s="158"/>
      <c r="I2604" s="158"/>
      <c r="J2604" s="158"/>
      <c r="K2604" s="158"/>
      <c r="L2604" s="158"/>
      <c r="M2604" s="158"/>
      <c r="N2604" s="157"/>
      <c r="O2604" s="157"/>
      <c r="P2604" s="157"/>
      <c r="Q2604" s="157"/>
      <c r="R2604" s="158"/>
      <c r="S2604" s="158"/>
      <c r="T2604" s="158"/>
      <c r="U2604" s="158"/>
      <c r="V2604" s="158"/>
      <c r="W2604" s="158"/>
      <c r="X2604" s="158"/>
      <c r="Y2604" s="158"/>
      <c r="Z2604" s="147"/>
      <c r="AA2604" s="147"/>
      <c r="AB2604" s="147"/>
      <c r="AC2604" s="147"/>
      <c r="AD2604" s="147"/>
      <c r="AE2604" s="147"/>
      <c r="AF2604" s="147"/>
      <c r="AG2604" s="147" t="s">
        <v>288</v>
      </c>
      <c r="AH2604" s="147">
        <v>0</v>
      </c>
      <c r="AI2604" s="147"/>
      <c r="AJ2604" s="147"/>
      <c r="AK2604" s="147"/>
      <c r="AL2604" s="147"/>
      <c r="AM2604" s="147"/>
      <c r="AN2604" s="147"/>
      <c r="AO2604" s="147"/>
      <c r="AP2604" s="147"/>
      <c r="AQ2604" s="147"/>
      <c r="AR2604" s="147"/>
      <c r="AS2604" s="147"/>
      <c r="AT2604" s="147"/>
      <c r="AU2604" s="147"/>
      <c r="AV2604" s="147"/>
      <c r="AW2604" s="147"/>
      <c r="AX2604" s="147"/>
      <c r="AY2604" s="147"/>
      <c r="AZ2604" s="147"/>
      <c r="BA2604" s="147"/>
      <c r="BB2604" s="147"/>
      <c r="BC2604" s="147"/>
      <c r="BD2604" s="147"/>
      <c r="BE2604" s="147"/>
      <c r="BF2604" s="147"/>
      <c r="BG2604" s="147"/>
      <c r="BH2604" s="147"/>
    </row>
    <row r="2605" spans="1:60" outlineLevel="3" x14ac:dyDescent="0.2">
      <c r="A2605" s="154"/>
      <c r="B2605" s="155"/>
      <c r="C2605" s="189" t="s">
        <v>1466</v>
      </c>
      <c r="D2605" s="160"/>
      <c r="E2605" s="161">
        <v>4.4800000000000004</v>
      </c>
      <c r="F2605" s="158"/>
      <c r="G2605" s="158"/>
      <c r="H2605" s="158"/>
      <c r="I2605" s="158"/>
      <c r="J2605" s="158"/>
      <c r="K2605" s="158"/>
      <c r="L2605" s="158"/>
      <c r="M2605" s="158"/>
      <c r="N2605" s="157"/>
      <c r="O2605" s="157"/>
      <c r="P2605" s="157"/>
      <c r="Q2605" s="157"/>
      <c r="R2605" s="158"/>
      <c r="S2605" s="158"/>
      <c r="T2605" s="158"/>
      <c r="U2605" s="158"/>
      <c r="V2605" s="158"/>
      <c r="W2605" s="158"/>
      <c r="X2605" s="158"/>
      <c r="Y2605" s="158"/>
      <c r="Z2605" s="147"/>
      <c r="AA2605" s="147"/>
      <c r="AB2605" s="147"/>
      <c r="AC2605" s="147"/>
      <c r="AD2605" s="147"/>
      <c r="AE2605" s="147"/>
      <c r="AF2605" s="147"/>
      <c r="AG2605" s="147" t="s">
        <v>288</v>
      </c>
      <c r="AH2605" s="147">
        <v>0</v>
      </c>
      <c r="AI2605" s="147"/>
      <c r="AJ2605" s="147"/>
      <c r="AK2605" s="147"/>
      <c r="AL2605" s="147"/>
      <c r="AM2605" s="147"/>
      <c r="AN2605" s="147"/>
      <c r="AO2605" s="147"/>
      <c r="AP2605" s="147"/>
      <c r="AQ2605" s="147"/>
      <c r="AR2605" s="147"/>
      <c r="AS2605" s="147"/>
      <c r="AT2605" s="147"/>
      <c r="AU2605" s="147"/>
      <c r="AV2605" s="147"/>
      <c r="AW2605" s="147"/>
      <c r="AX2605" s="147"/>
      <c r="AY2605" s="147"/>
      <c r="AZ2605" s="147"/>
      <c r="BA2605" s="147"/>
      <c r="BB2605" s="147"/>
      <c r="BC2605" s="147"/>
      <c r="BD2605" s="147"/>
      <c r="BE2605" s="147"/>
      <c r="BF2605" s="147"/>
      <c r="BG2605" s="147"/>
      <c r="BH2605" s="147"/>
    </row>
    <row r="2606" spans="1:60" outlineLevel="3" x14ac:dyDescent="0.2">
      <c r="A2606" s="154"/>
      <c r="B2606" s="155"/>
      <c r="C2606" s="189" t="s">
        <v>1458</v>
      </c>
      <c r="D2606" s="160"/>
      <c r="E2606" s="161">
        <v>10.24</v>
      </c>
      <c r="F2606" s="158"/>
      <c r="G2606" s="158"/>
      <c r="H2606" s="158"/>
      <c r="I2606" s="158"/>
      <c r="J2606" s="158"/>
      <c r="K2606" s="158"/>
      <c r="L2606" s="158"/>
      <c r="M2606" s="158"/>
      <c r="N2606" s="157"/>
      <c r="O2606" s="157"/>
      <c r="P2606" s="157"/>
      <c r="Q2606" s="157"/>
      <c r="R2606" s="158"/>
      <c r="S2606" s="158"/>
      <c r="T2606" s="158"/>
      <c r="U2606" s="158"/>
      <c r="V2606" s="158"/>
      <c r="W2606" s="158"/>
      <c r="X2606" s="158"/>
      <c r="Y2606" s="158"/>
      <c r="Z2606" s="147"/>
      <c r="AA2606" s="147"/>
      <c r="AB2606" s="147"/>
      <c r="AC2606" s="147"/>
      <c r="AD2606" s="147"/>
      <c r="AE2606" s="147"/>
      <c r="AF2606" s="147"/>
      <c r="AG2606" s="147" t="s">
        <v>288</v>
      </c>
      <c r="AH2606" s="147">
        <v>0</v>
      </c>
      <c r="AI2606" s="147"/>
      <c r="AJ2606" s="147"/>
      <c r="AK2606" s="147"/>
      <c r="AL2606" s="147"/>
      <c r="AM2606" s="147"/>
      <c r="AN2606" s="147"/>
      <c r="AO2606" s="147"/>
      <c r="AP2606" s="147"/>
      <c r="AQ2606" s="147"/>
      <c r="AR2606" s="147"/>
      <c r="AS2606" s="147"/>
      <c r="AT2606" s="147"/>
      <c r="AU2606" s="147"/>
      <c r="AV2606" s="147"/>
      <c r="AW2606" s="147"/>
      <c r="AX2606" s="147"/>
      <c r="AY2606" s="147"/>
      <c r="AZ2606" s="147"/>
      <c r="BA2606" s="147"/>
      <c r="BB2606" s="147"/>
      <c r="BC2606" s="147"/>
      <c r="BD2606" s="147"/>
      <c r="BE2606" s="147"/>
      <c r="BF2606" s="147"/>
      <c r="BG2606" s="147"/>
      <c r="BH2606" s="147"/>
    </row>
    <row r="2607" spans="1:60" outlineLevel="3" x14ac:dyDescent="0.2">
      <c r="A2607" s="154"/>
      <c r="B2607" s="155"/>
      <c r="C2607" s="189" t="s">
        <v>3086</v>
      </c>
      <c r="D2607" s="160"/>
      <c r="E2607" s="161">
        <v>22.195440000000001</v>
      </c>
      <c r="F2607" s="158"/>
      <c r="G2607" s="158"/>
      <c r="H2607" s="158"/>
      <c r="I2607" s="158"/>
      <c r="J2607" s="158"/>
      <c r="K2607" s="158"/>
      <c r="L2607" s="158"/>
      <c r="M2607" s="158"/>
      <c r="N2607" s="157"/>
      <c r="O2607" s="157"/>
      <c r="P2607" s="157"/>
      <c r="Q2607" s="157"/>
      <c r="R2607" s="158"/>
      <c r="S2607" s="158"/>
      <c r="T2607" s="158"/>
      <c r="U2607" s="158"/>
      <c r="V2607" s="158"/>
      <c r="W2607" s="158"/>
      <c r="X2607" s="158"/>
      <c r="Y2607" s="158"/>
      <c r="Z2607" s="147"/>
      <c r="AA2607" s="147"/>
      <c r="AB2607" s="147"/>
      <c r="AC2607" s="147"/>
      <c r="AD2607" s="147"/>
      <c r="AE2607" s="147"/>
      <c r="AF2607" s="147"/>
      <c r="AG2607" s="147" t="s">
        <v>288</v>
      </c>
      <c r="AH2607" s="147">
        <v>5</v>
      </c>
      <c r="AI2607" s="147"/>
      <c r="AJ2607" s="147"/>
      <c r="AK2607" s="147"/>
      <c r="AL2607" s="147"/>
      <c r="AM2607" s="147"/>
      <c r="AN2607" s="147"/>
      <c r="AO2607" s="147"/>
      <c r="AP2607" s="147"/>
      <c r="AQ2607" s="147"/>
      <c r="AR2607" s="147"/>
      <c r="AS2607" s="147"/>
      <c r="AT2607" s="147"/>
      <c r="AU2607" s="147"/>
      <c r="AV2607" s="147"/>
      <c r="AW2607" s="147"/>
      <c r="AX2607" s="147"/>
      <c r="AY2607" s="147"/>
      <c r="AZ2607" s="147"/>
      <c r="BA2607" s="147"/>
      <c r="BB2607" s="147"/>
      <c r="BC2607" s="147"/>
      <c r="BD2607" s="147"/>
      <c r="BE2607" s="147"/>
      <c r="BF2607" s="147"/>
      <c r="BG2607" s="147"/>
      <c r="BH2607" s="147"/>
    </row>
    <row r="2608" spans="1:60" outlineLevel="3" x14ac:dyDescent="0.2">
      <c r="A2608" s="154"/>
      <c r="B2608" s="155"/>
      <c r="C2608" s="189" t="s">
        <v>3087</v>
      </c>
      <c r="D2608" s="160"/>
      <c r="E2608" s="161">
        <v>4.1399999999999997</v>
      </c>
      <c r="F2608" s="158"/>
      <c r="G2608" s="158"/>
      <c r="H2608" s="158"/>
      <c r="I2608" s="158"/>
      <c r="J2608" s="158"/>
      <c r="K2608" s="158"/>
      <c r="L2608" s="158"/>
      <c r="M2608" s="158"/>
      <c r="N2608" s="157"/>
      <c r="O2608" s="157"/>
      <c r="P2608" s="157"/>
      <c r="Q2608" s="157"/>
      <c r="R2608" s="158"/>
      <c r="S2608" s="158"/>
      <c r="T2608" s="158"/>
      <c r="U2608" s="158"/>
      <c r="V2608" s="158"/>
      <c r="W2608" s="158"/>
      <c r="X2608" s="158"/>
      <c r="Y2608" s="158"/>
      <c r="Z2608" s="147"/>
      <c r="AA2608" s="147"/>
      <c r="AB2608" s="147"/>
      <c r="AC2608" s="147"/>
      <c r="AD2608" s="147"/>
      <c r="AE2608" s="147"/>
      <c r="AF2608" s="147"/>
      <c r="AG2608" s="147" t="s">
        <v>288</v>
      </c>
      <c r="AH2608" s="147">
        <v>5</v>
      </c>
      <c r="AI2608" s="147"/>
      <c r="AJ2608" s="147"/>
      <c r="AK2608" s="147"/>
      <c r="AL2608" s="147"/>
      <c r="AM2608" s="147"/>
      <c r="AN2608" s="147"/>
      <c r="AO2608" s="147"/>
      <c r="AP2608" s="147"/>
      <c r="AQ2608" s="147"/>
      <c r="AR2608" s="147"/>
      <c r="AS2608" s="147"/>
      <c r="AT2608" s="147"/>
      <c r="AU2608" s="147"/>
      <c r="AV2608" s="147"/>
      <c r="AW2608" s="147"/>
      <c r="AX2608" s="147"/>
      <c r="AY2608" s="147"/>
      <c r="AZ2608" s="147"/>
      <c r="BA2608" s="147"/>
      <c r="BB2608" s="147"/>
      <c r="BC2608" s="147"/>
      <c r="BD2608" s="147"/>
      <c r="BE2608" s="147"/>
      <c r="BF2608" s="147"/>
      <c r="BG2608" s="147"/>
      <c r="BH2608" s="147"/>
    </row>
    <row r="2609" spans="1:60" outlineLevel="3" x14ac:dyDescent="0.2">
      <c r="A2609" s="154"/>
      <c r="B2609" s="155"/>
      <c r="C2609" s="189" t="s">
        <v>3088</v>
      </c>
      <c r="D2609" s="160"/>
      <c r="E2609" s="161">
        <v>3.12412</v>
      </c>
      <c r="F2609" s="158"/>
      <c r="G2609" s="158"/>
      <c r="H2609" s="158"/>
      <c r="I2609" s="158"/>
      <c r="J2609" s="158"/>
      <c r="K2609" s="158"/>
      <c r="L2609" s="158"/>
      <c r="M2609" s="158"/>
      <c r="N2609" s="157"/>
      <c r="O2609" s="157"/>
      <c r="P2609" s="157"/>
      <c r="Q2609" s="157"/>
      <c r="R2609" s="158"/>
      <c r="S2609" s="158"/>
      <c r="T2609" s="158"/>
      <c r="U2609" s="158"/>
      <c r="V2609" s="158"/>
      <c r="W2609" s="158"/>
      <c r="X2609" s="158"/>
      <c r="Y2609" s="158"/>
      <c r="Z2609" s="147"/>
      <c r="AA2609" s="147"/>
      <c r="AB2609" s="147"/>
      <c r="AC2609" s="147"/>
      <c r="AD2609" s="147"/>
      <c r="AE2609" s="147"/>
      <c r="AF2609" s="147"/>
      <c r="AG2609" s="147" t="s">
        <v>288</v>
      </c>
      <c r="AH2609" s="147">
        <v>5</v>
      </c>
      <c r="AI2609" s="147"/>
      <c r="AJ2609" s="147"/>
      <c r="AK2609" s="147"/>
      <c r="AL2609" s="147"/>
      <c r="AM2609" s="147"/>
      <c r="AN2609" s="147"/>
      <c r="AO2609" s="147"/>
      <c r="AP2609" s="147"/>
      <c r="AQ2609" s="147"/>
      <c r="AR2609" s="147"/>
      <c r="AS2609" s="147"/>
      <c r="AT2609" s="147"/>
      <c r="AU2609" s="147"/>
      <c r="AV2609" s="147"/>
      <c r="AW2609" s="147"/>
      <c r="AX2609" s="147"/>
      <c r="AY2609" s="147"/>
      <c r="AZ2609" s="147"/>
      <c r="BA2609" s="147"/>
      <c r="BB2609" s="147"/>
      <c r="BC2609" s="147"/>
      <c r="BD2609" s="147"/>
      <c r="BE2609" s="147"/>
      <c r="BF2609" s="147"/>
      <c r="BG2609" s="147"/>
      <c r="BH2609" s="147"/>
    </row>
    <row r="2610" spans="1:60" outlineLevel="3" x14ac:dyDescent="0.2">
      <c r="A2610" s="154"/>
      <c r="B2610" s="155"/>
      <c r="C2610" s="189" t="s">
        <v>3089</v>
      </c>
      <c r="D2610" s="160"/>
      <c r="E2610" s="161">
        <v>1.0056400000000001</v>
      </c>
      <c r="F2610" s="158"/>
      <c r="G2610" s="158"/>
      <c r="H2610" s="158"/>
      <c r="I2610" s="158"/>
      <c r="J2610" s="158"/>
      <c r="K2610" s="158"/>
      <c r="L2610" s="158"/>
      <c r="M2610" s="158"/>
      <c r="N2610" s="157"/>
      <c r="O2610" s="157"/>
      <c r="P2610" s="157"/>
      <c r="Q2610" s="157"/>
      <c r="R2610" s="158"/>
      <c r="S2610" s="158"/>
      <c r="T2610" s="158"/>
      <c r="U2610" s="158"/>
      <c r="V2610" s="158"/>
      <c r="W2610" s="158"/>
      <c r="X2610" s="158"/>
      <c r="Y2610" s="158"/>
      <c r="Z2610" s="147"/>
      <c r="AA2610" s="147"/>
      <c r="AB2610" s="147"/>
      <c r="AC2610" s="147"/>
      <c r="AD2610" s="147"/>
      <c r="AE2610" s="147"/>
      <c r="AF2610" s="147"/>
      <c r="AG2610" s="147" t="s">
        <v>288</v>
      </c>
      <c r="AH2610" s="147">
        <v>5</v>
      </c>
      <c r="AI2610" s="147"/>
      <c r="AJ2610" s="147"/>
      <c r="AK2610" s="147"/>
      <c r="AL2610" s="147"/>
      <c r="AM2610" s="147"/>
      <c r="AN2610" s="147"/>
      <c r="AO2610" s="147"/>
      <c r="AP2610" s="147"/>
      <c r="AQ2610" s="147"/>
      <c r="AR2610" s="147"/>
      <c r="AS2610" s="147"/>
      <c r="AT2610" s="147"/>
      <c r="AU2610" s="147"/>
      <c r="AV2610" s="147"/>
      <c r="AW2610" s="147"/>
      <c r="AX2610" s="147"/>
      <c r="AY2610" s="147"/>
      <c r="AZ2610" s="147"/>
      <c r="BA2610" s="147"/>
      <c r="BB2610" s="147"/>
      <c r="BC2610" s="147"/>
      <c r="BD2610" s="147"/>
      <c r="BE2610" s="147"/>
      <c r="BF2610" s="147"/>
      <c r="BG2610" s="147"/>
      <c r="BH2610" s="147"/>
    </row>
    <row r="2611" spans="1:60" outlineLevel="1" x14ac:dyDescent="0.2">
      <c r="A2611" s="172">
        <v>387</v>
      </c>
      <c r="B2611" s="173" t="s">
        <v>3090</v>
      </c>
      <c r="C2611" s="188" t="s">
        <v>3091</v>
      </c>
      <c r="D2611" s="174" t="s">
        <v>279</v>
      </c>
      <c r="E2611" s="175">
        <v>200.02520000000001</v>
      </c>
      <c r="F2611" s="176"/>
      <c r="G2611" s="177">
        <f>ROUND(E2611*F2611,2)</f>
        <v>0</v>
      </c>
      <c r="H2611" s="176"/>
      <c r="I2611" s="177">
        <f>ROUND(E2611*H2611,2)</f>
        <v>0</v>
      </c>
      <c r="J2611" s="176"/>
      <c r="K2611" s="177">
        <f>ROUND(E2611*J2611,2)</f>
        <v>0</v>
      </c>
      <c r="L2611" s="177">
        <v>21</v>
      </c>
      <c r="M2611" s="177">
        <f>G2611*(1+L2611/100)</f>
        <v>0</v>
      </c>
      <c r="N2611" s="175">
        <v>2.1000000000000001E-4</v>
      </c>
      <c r="O2611" s="175">
        <f>ROUND(E2611*N2611,2)</f>
        <v>0.04</v>
      </c>
      <c r="P2611" s="175">
        <v>0</v>
      </c>
      <c r="Q2611" s="175">
        <f>ROUND(E2611*P2611,2)</f>
        <v>0</v>
      </c>
      <c r="R2611" s="177" t="s">
        <v>3080</v>
      </c>
      <c r="S2611" s="177" t="s">
        <v>281</v>
      </c>
      <c r="T2611" s="178" t="s">
        <v>281</v>
      </c>
      <c r="U2611" s="158">
        <v>0.05</v>
      </c>
      <c r="V2611" s="158">
        <f>ROUND(E2611*U2611,2)</f>
        <v>10</v>
      </c>
      <c r="W2611" s="158"/>
      <c r="X2611" s="158" t="s">
        <v>282</v>
      </c>
      <c r="Y2611" s="158" t="s">
        <v>283</v>
      </c>
      <c r="Z2611" s="147"/>
      <c r="AA2611" s="147"/>
      <c r="AB2611" s="147"/>
      <c r="AC2611" s="147"/>
      <c r="AD2611" s="147"/>
      <c r="AE2611" s="147"/>
      <c r="AF2611" s="147"/>
      <c r="AG2611" s="147" t="s">
        <v>284</v>
      </c>
      <c r="AH2611" s="147"/>
      <c r="AI2611" s="147"/>
      <c r="AJ2611" s="147"/>
      <c r="AK2611" s="147"/>
      <c r="AL2611" s="147"/>
      <c r="AM2611" s="147"/>
      <c r="AN2611" s="147"/>
      <c r="AO2611" s="147"/>
      <c r="AP2611" s="147"/>
      <c r="AQ2611" s="147"/>
      <c r="AR2611" s="147"/>
      <c r="AS2611" s="147"/>
      <c r="AT2611" s="147"/>
      <c r="AU2611" s="147"/>
      <c r="AV2611" s="147"/>
      <c r="AW2611" s="147"/>
      <c r="AX2611" s="147"/>
      <c r="AY2611" s="147"/>
      <c r="AZ2611" s="147"/>
      <c r="BA2611" s="147"/>
      <c r="BB2611" s="147"/>
      <c r="BC2611" s="147"/>
      <c r="BD2611" s="147"/>
      <c r="BE2611" s="147"/>
      <c r="BF2611" s="147"/>
      <c r="BG2611" s="147"/>
      <c r="BH2611" s="147"/>
    </row>
    <row r="2612" spans="1:60" outlineLevel="2" x14ac:dyDescent="0.2">
      <c r="A2612" s="154"/>
      <c r="B2612" s="155"/>
      <c r="C2612" s="189" t="s">
        <v>3092</v>
      </c>
      <c r="D2612" s="160"/>
      <c r="E2612" s="161"/>
      <c r="F2612" s="158"/>
      <c r="G2612" s="158"/>
      <c r="H2612" s="158"/>
      <c r="I2612" s="158"/>
      <c r="J2612" s="158"/>
      <c r="K2612" s="158"/>
      <c r="L2612" s="158"/>
      <c r="M2612" s="158"/>
      <c r="N2612" s="157"/>
      <c r="O2612" s="157"/>
      <c r="P2612" s="157"/>
      <c r="Q2612" s="157"/>
      <c r="R2612" s="158"/>
      <c r="S2612" s="158"/>
      <c r="T2612" s="158"/>
      <c r="U2612" s="158"/>
      <c r="V2612" s="158"/>
      <c r="W2612" s="158"/>
      <c r="X2612" s="158"/>
      <c r="Y2612" s="158"/>
      <c r="Z2612" s="147"/>
      <c r="AA2612" s="147"/>
      <c r="AB2612" s="147"/>
      <c r="AC2612" s="147"/>
      <c r="AD2612" s="147"/>
      <c r="AE2612" s="147"/>
      <c r="AF2612" s="147"/>
      <c r="AG2612" s="147" t="s">
        <v>288</v>
      </c>
      <c r="AH2612" s="147">
        <v>0</v>
      </c>
      <c r="AI2612" s="147"/>
      <c r="AJ2612" s="147"/>
      <c r="AK2612" s="147"/>
      <c r="AL2612" s="147"/>
      <c r="AM2612" s="147"/>
      <c r="AN2612" s="147"/>
      <c r="AO2612" s="147"/>
      <c r="AP2612" s="147"/>
      <c r="AQ2612" s="147"/>
      <c r="AR2612" s="147"/>
      <c r="AS2612" s="147"/>
      <c r="AT2612" s="147"/>
      <c r="AU2612" s="147"/>
      <c r="AV2612" s="147"/>
      <c r="AW2612" s="147"/>
      <c r="AX2612" s="147"/>
      <c r="AY2612" s="147"/>
      <c r="AZ2612" s="147"/>
      <c r="BA2612" s="147"/>
      <c r="BB2612" s="147"/>
      <c r="BC2612" s="147"/>
      <c r="BD2612" s="147"/>
      <c r="BE2612" s="147"/>
      <c r="BF2612" s="147"/>
      <c r="BG2612" s="147"/>
      <c r="BH2612" s="147"/>
    </row>
    <row r="2613" spans="1:60" outlineLevel="3" x14ac:dyDescent="0.2">
      <c r="A2613" s="154"/>
      <c r="B2613" s="155"/>
      <c r="C2613" s="189" t="s">
        <v>3082</v>
      </c>
      <c r="D2613" s="160"/>
      <c r="E2613" s="161"/>
      <c r="F2613" s="158"/>
      <c r="G2613" s="158"/>
      <c r="H2613" s="158"/>
      <c r="I2613" s="158"/>
      <c r="J2613" s="158"/>
      <c r="K2613" s="158"/>
      <c r="L2613" s="158"/>
      <c r="M2613" s="158"/>
      <c r="N2613" s="157"/>
      <c r="O2613" s="157"/>
      <c r="P2613" s="157"/>
      <c r="Q2613" s="157"/>
      <c r="R2613" s="158"/>
      <c r="S2613" s="158"/>
      <c r="T2613" s="158"/>
      <c r="U2613" s="158"/>
      <c r="V2613" s="158"/>
      <c r="W2613" s="158"/>
      <c r="X2613" s="158"/>
      <c r="Y2613" s="158"/>
      <c r="Z2613" s="147"/>
      <c r="AA2613" s="147"/>
      <c r="AB2613" s="147"/>
      <c r="AC2613" s="147"/>
      <c r="AD2613" s="147"/>
      <c r="AE2613" s="147"/>
      <c r="AF2613" s="147"/>
      <c r="AG2613" s="147" t="s">
        <v>288</v>
      </c>
      <c r="AH2613" s="147">
        <v>0</v>
      </c>
      <c r="AI2613" s="147"/>
      <c r="AJ2613" s="147"/>
      <c r="AK2613" s="147"/>
      <c r="AL2613" s="147"/>
      <c r="AM2613" s="147"/>
      <c r="AN2613" s="147"/>
      <c r="AO2613" s="147"/>
      <c r="AP2613" s="147"/>
      <c r="AQ2613" s="147"/>
      <c r="AR2613" s="147"/>
      <c r="AS2613" s="147"/>
      <c r="AT2613" s="147"/>
      <c r="AU2613" s="147"/>
      <c r="AV2613" s="147"/>
      <c r="AW2613" s="147"/>
      <c r="AX2613" s="147"/>
      <c r="AY2613" s="147"/>
      <c r="AZ2613" s="147"/>
      <c r="BA2613" s="147"/>
      <c r="BB2613" s="147"/>
      <c r="BC2613" s="147"/>
      <c r="BD2613" s="147"/>
      <c r="BE2613" s="147"/>
      <c r="BF2613" s="147"/>
      <c r="BG2613" s="147"/>
      <c r="BH2613" s="147"/>
    </row>
    <row r="2614" spans="1:60" outlineLevel="3" x14ac:dyDescent="0.2">
      <c r="A2614" s="154"/>
      <c r="B2614" s="155"/>
      <c r="C2614" s="189" t="s">
        <v>3083</v>
      </c>
      <c r="D2614" s="160"/>
      <c r="E2614" s="161"/>
      <c r="F2614" s="158"/>
      <c r="G2614" s="158"/>
      <c r="H2614" s="158"/>
      <c r="I2614" s="158"/>
      <c r="J2614" s="158"/>
      <c r="K2614" s="158"/>
      <c r="L2614" s="158"/>
      <c r="M2614" s="158"/>
      <c r="N2614" s="157"/>
      <c r="O2614" s="157"/>
      <c r="P2614" s="157"/>
      <c r="Q2614" s="157"/>
      <c r="R2614" s="158"/>
      <c r="S2614" s="158"/>
      <c r="T2614" s="158"/>
      <c r="U2614" s="158"/>
      <c r="V2614" s="158"/>
      <c r="W2614" s="158"/>
      <c r="X2614" s="158"/>
      <c r="Y2614" s="158"/>
      <c r="Z2614" s="147"/>
      <c r="AA2614" s="147"/>
      <c r="AB2614" s="147"/>
      <c r="AC2614" s="147"/>
      <c r="AD2614" s="147"/>
      <c r="AE2614" s="147"/>
      <c r="AF2614" s="147"/>
      <c r="AG2614" s="147" t="s">
        <v>288</v>
      </c>
      <c r="AH2614" s="147">
        <v>0</v>
      </c>
      <c r="AI2614" s="147"/>
      <c r="AJ2614" s="147"/>
      <c r="AK2614" s="147"/>
      <c r="AL2614" s="147"/>
      <c r="AM2614" s="147"/>
      <c r="AN2614" s="147"/>
      <c r="AO2614" s="147"/>
      <c r="AP2614" s="147"/>
      <c r="AQ2614" s="147"/>
      <c r="AR2614" s="147"/>
      <c r="AS2614" s="147"/>
      <c r="AT2614" s="147"/>
      <c r="AU2614" s="147"/>
      <c r="AV2614" s="147"/>
      <c r="AW2614" s="147"/>
      <c r="AX2614" s="147"/>
      <c r="AY2614" s="147"/>
      <c r="AZ2614" s="147"/>
      <c r="BA2614" s="147"/>
      <c r="BB2614" s="147"/>
      <c r="BC2614" s="147"/>
      <c r="BD2614" s="147"/>
      <c r="BE2614" s="147"/>
      <c r="BF2614" s="147"/>
      <c r="BG2614" s="147"/>
      <c r="BH2614" s="147"/>
    </row>
    <row r="2615" spans="1:60" outlineLevel="3" x14ac:dyDescent="0.2">
      <c r="A2615" s="154"/>
      <c r="B2615" s="155"/>
      <c r="C2615" s="189" t="s">
        <v>3093</v>
      </c>
      <c r="D2615" s="160"/>
      <c r="E2615" s="161">
        <v>200.02520000000001</v>
      </c>
      <c r="F2615" s="158"/>
      <c r="G2615" s="158"/>
      <c r="H2615" s="158"/>
      <c r="I2615" s="158"/>
      <c r="J2615" s="158"/>
      <c r="K2615" s="158"/>
      <c r="L2615" s="158"/>
      <c r="M2615" s="158"/>
      <c r="N2615" s="157"/>
      <c r="O2615" s="157"/>
      <c r="P2615" s="157"/>
      <c r="Q2615" s="157"/>
      <c r="R2615" s="158"/>
      <c r="S2615" s="158"/>
      <c r="T2615" s="158"/>
      <c r="U2615" s="158"/>
      <c r="V2615" s="158"/>
      <c r="W2615" s="158"/>
      <c r="X2615" s="158"/>
      <c r="Y2615" s="158"/>
      <c r="Z2615" s="147"/>
      <c r="AA2615" s="147"/>
      <c r="AB2615" s="147"/>
      <c r="AC2615" s="147"/>
      <c r="AD2615" s="147"/>
      <c r="AE2615" s="147"/>
      <c r="AF2615" s="147"/>
      <c r="AG2615" s="147" t="s">
        <v>288</v>
      </c>
      <c r="AH2615" s="147">
        <v>5</v>
      </c>
      <c r="AI2615" s="147"/>
      <c r="AJ2615" s="147"/>
      <c r="AK2615" s="147"/>
      <c r="AL2615" s="147"/>
      <c r="AM2615" s="147"/>
      <c r="AN2615" s="147"/>
      <c r="AO2615" s="147"/>
      <c r="AP2615" s="147"/>
      <c r="AQ2615" s="147"/>
      <c r="AR2615" s="147"/>
      <c r="AS2615" s="147"/>
      <c r="AT2615" s="147"/>
      <c r="AU2615" s="147"/>
      <c r="AV2615" s="147"/>
      <c r="AW2615" s="147"/>
      <c r="AX2615" s="147"/>
      <c r="AY2615" s="147"/>
      <c r="AZ2615" s="147"/>
      <c r="BA2615" s="147"/>
      <c r="BB2615" s="147"/>
      <c r="BC2615" s="147"/>
      <c r="BD2615" s="147"/>
      <c r="BE2615" s="147"/>
      <c r="BF2615" s="147"/>
      <c r="BG2615" s="147"/>
      <c r="BH2615" s="147"/>
    </row>
    <row r="2616" spans="1:60" ht="22.5" outlineLevel="1" x14ac:dyDescent="0.2">
      <c r="A2616" s="172">
        <v>388</v>
      </c>
      <c r="B2616" s="173" t="s">
        <v>3094</v>
      </c>
      <c r="C2616" s="188" t="s">
        <v>3095</v>
      </c>
      <c r="D2616" s="174" t="s">
        <v>366</v>
      </c>
      <c r="E2616" s="175">
        <v>9.5831999999999997</v>
      </c>
      <c r="F2616" s="176"/>
      <c r="G2616" s="177">
        <f>ROUND(E2616*F2616,2)</f>
        <v>0</v>
      </c>
      <c r="H2616" s="176"/>
      <c r="I2616" s="177">
        <f>ROUND(E2616*H2616,2)</f>
        <v>0</v>
      </c>
      <c r="J2616" s="176"/>
      <c r="K2616" s="177">
        <f>ROUND(E2616*J2616,2)</f>
        <v>0</v>
      </c>
      <c r="L2616" s="177">
        <v>21</v>
      </c>
      <c r="M2616" s="177">
        <f>G2616*(1+L2616/100)</f>
        <v>0</v>
      </c>
      <c r="N2616" s="175">
        <v>2.4399999999999999E-3</v>
      </c>
      <c r="O2616" s="175">
        <f>ROUND(E2616*N2616,2)</f>
        <v>0.02</v>
      </c>
      <c r="P2616" s="175">
        <v>0</v>
      </c>
      <c r="Q2616" s="175">
        <f>ROUND(E2616*P2616,2)</f>
        <v>0</v>
      </c>
      <c r="R2616" s="177" t="s">
        <v>3080</v>
      </c>
      <c r="S2616" s="177" t="s">
        <v>281</v>
      </c>
      <c r="T2616" s="178" t="s">
        <v>281</v>
      </c>
      <c r="U2616" s="158">
        <v>0.45600000000000002</v>
      </c>
      <c r="V2616" s="158">
        <f>ROUND(E2616*U2616,2)</f>
        <v>4.37</v>
      </c>
      <c r="W2616" s="158"/>
      <c r="X2616" s="158" t="s">
        <v>282</v>
      </c>
      <c r="Y2616" s="158" t="s">
        <v>283</v>
      </c>
      <c r="Z2616" s="147"/>
      <c r="AA2616" s="147"/>
      <c r="AB2616" s="147"/>
      <c r="AC2616" s="147"/>
      <c r="AD2616" s="147"/>
      <c r="AE2616" s="147"/>
      <c r="AF2616" s="147"/>
      <c r="AG2616" s="147" t="s">
        <v>284</v>
      </c>
      <c r="AH2616" s="147"/>
      <c r="AI2616" s="147"/>
      <c r="AJ2616" s="147"/>
      <c r="AK2616" s="147"/>
      <c r="AL2616" s="147"/>
      <c r="AM2616" s="147"/>
      <c r="AN2616" s="147"/>
      <c r="AO2616" s="147"/>
      <c r="AP2616" s="147"/>
      <c r="AQ2616" s="147"/>
      <c r="AR2616" s="147"/>
      <c r="AS2616" s="147"/>
      <c r="AT2616" s="147"/>
      <c r="AU2616" s="147"/>
      <c r="AV2616" s="147"/>
      <c r="AW2616" s="147"/>
      <c r="AX2616" s="147"/>
      <c r="AY2616" s="147"/>
      <c r="AZ2616" s="147"/>
      <c r="BA2616" s="147"/>
      <c r="BB2616" s="147"/>
      <c r="BC2616" s="147"/>
      <c r="BD2616" s="147"/>
      <c r="BE2616" s="147"/>
      <c r="BF2616" s="147"/>
      <c r="BG2616" s="147"/>
      <c r="BH2616" s="147"/>
    </row>
    <row r="2617" spans="1:60" outlineLevel="2" x14ac:dyDescent="0.2">
      <c r="A2617" s="154"/>
      <c r="B2617" s="155"/>
      <c r="C2617" s="189" t="s">
        <v>3096</v>
      </c>
      <c r="D2617" s="160"/>
      <c r="E2617" s="161"/>
      <c r="F2617" s="158"/>
      <c r="G2617" s="158"/>
      <c r="H2617" s="158"/>
      <c r="I2617" s="158"/>
      <c r="J2617" s="158"/>
      <c r="K2617" s="158"/>
      <c r="L2617" s="158"/>
      <c r="M2617" s="158"/>
      <c r="N2617" s="157"/>
      <c r="O2617" s="157"/>
      <c r="P2617" s="157"/>
      <c r="Q2617" s="157"/>
      <c r="R2617" s="158"/>
      <c r="S2617" s="158"/>
      <c r="T2617" s="158"/>
      <c r="U2617" s="158"/>
      <c r="V2617" s="158"/>
      <c r="W2617" s="158"/>
      <c r="X2617" s="158"/>
      <c r="Y2617" s="158"/>
      <c r="Z2617" s="147"/>
      <c r="AA2617" s="147"/>
      <c r="AB2617" s="147"/>
      <c r="AC2617" s="147"/>
      <c r="AD2617" s="147"/>
      <c r="AE2617" s="147"/>
      <c r="AF2617" s="147"/>
      <c r="AG2617" s="147" t="s">
        <v>288</v>
      </c>
      <c r="AH2617" s="147">
        <v>0</v>
      </c>
      <c r="AI2617" s="147"/>
      <c r="AJ2617" s="147"/>
      <c r="AK2617" s="147"/>
      <c r="AL2617" s="147"/>
      <c r="AM2617" s="147"/>
      <c r="AN2617" s="147"/>
      <c r="AO2617" s="147"/>
      <c r="AP2617" s="147"/>
      <c r="AQ2617" s="147"/>
      <c r="AR2617" s="147"/>
      <c r="AS2617" s="147"/>
      <c r="AT2617" s="147"/>
      <c r="AU2617" s="147"/>
      <c r="AV2617" s="147"/>
      <c r="AW2617" s="147"/>
      <c r="AX2617" s="147"/>
      <c r="AY2617" s="147"/>
      <c r="AZ2617" s="147"/>
      <c r="BA2617" s="147"/>
      <c r="BB2617" s="147"/>
      <c r="BC2617" s="147"/>
      <c r="BD2617" s="147"/>
      <c r="BE2617" s="147"/>
      <c r="BF2617" s="147"/>
      <c r="BG2617" s="147"/>
      <c r="BH2617" s="147"/>
    </row>
    <row r="2618" spans="1:60" outlineLevel="3" x14ac:dyDescent="0.2">
      <c r="A2618" s="154"/>
      <c r="B2618" s="155"/>
      <c r="C2618" s="189" t="s">
        <v>406</v>
      </c>
      <c r="D2618" s="160"/>
      <c r="E2618" s="161"/>
      <c r="F2618" s="158"/>
      <c r="G2618" s="158"/>
      <c r="H2618" s="158"/>
      <c r="I2618" s="158"/>
      <c r="J2618" s="158"/>
      <c r="K2618" s="158"/>
      <c r="L2618" s="158"/>
      <c r="M2618" s="158"/>
      <c r="N2618" s="157"/>
      <c r="O2618" s="157"/>
      <c r="P2618" s="157"/>
      <c r="Q2618" s="157"/>
      <c r="R2618" s="158"/>
      <c r="S2618" s="158"/>
      <c r="T2618" s="158"/>
      <c r="U2618" s="158"/>
      <c r="V2618" s="158"/>
      <c r="W2618" s="158"/>
      <c r="X2618" s="158"/>
      <c r="Y2618" s="158"/>
      <c r="Z2618" s="147"/>
      <c r="AA2618" s="147"/>
      <c r="AB2618" s="147"/>
      <c r="AC2618" s="147"/>
      <c r="AD2618" s="147"/>
      <c r="AE2618" s="147"/>
      <c r="AF2618" s="147"/>
      <c r="AG2618" s="147" t="s">
        <v>288</v>
      </c>
      <c r="AH2618" s="147">
        <v>0</v>
      </c>
      <c r="AI2618" s="147"/>
      <c r="AJ2618" s="147"/>
      <c r="AK2618" s="147"/>
      <c r="AL2618" s="147"/>
      <c r="AM2618" s="147"/>
      <c r="AN2618" s="147"/>
      <c r="AO2618" s="147"/>
      <c r="AP2618" s="147"/>
      <c r="AQ2618" s="147"/>
      <c r="AR2618" s="147"/>
      <c r="AS2618" s="147"/>
      <c r="AT2618" s="147"/>
      <c r="AU2618" s="147"/>
      <c r="AV2618" s="147"/>
      <c r="AW2618" s="147"/>
      <c r="AX2618" s="147"/>
      <c r="AY2618" s="147"/>
      <c r="AZ2618" s="147"/>
      <c r="BA2618" s="147"/>
      <c r="BB2618" s="147"/>
      <c r="BC2618" s="147"/>
      <c r="BD2618" s="147"/>
      <c r="BE2618" s="147"/>
      <c r="BF2618" s="147"/>
      <c r="BG2618" s="147"/>
      <c r="BH2618" s="147"/>
    </row>
    <row r="2619" spans="1:60" outlineLevel="3" x14ac:dyDescent="0.2">
      <c r="A2619" s="154"/>
      <c r="B2619" s="155"/>
      <c r="C2619" s="189" t="s">
        <v>3097</v>
      </c>
      <c r="D2619" s="160"/>
      <c r="E2619" s="161">
        <v>9.5831999999999997</v>
      </c>
      <c r="F2619" s="158"/>
      <c r="G2619" s="158"/>
      <c r="H2619" s="158"/>
      <c r="I2619" s="158"/>
      <c r="J2619" s="158"/>
      <c r="K2619" s="158"/>
      <c r="L2619" s="158"/>
      <c r="M2619" s="158"/>
      <c r="N2619" s="157"/>
      <c r="O2619" s="157"/>
      <c r="P2619" s="157"/>
      <c r="Q2619" s="157"/>
      <c r="R2619" s="158"/>
      <c r="S2619" s="158"/>
      <c r="T2619" s="158"/>
      <c r="U2619" s="158"/>
      <c r="V2619" s="158"/>
      <c r="W2619" s="158"/>
      <c r="X2619" s="158"/>
      <c r="Y2619" s="158"/>
      <c r="Z2619" s="147"/>
      <c r="AA2619" s="147"/>
      <c r="AB2619" s="147"/>
      <c r="AC2619" s="147"/>
      <c r="AD2619" s="147"/>
      <c r="AE2619" s="147"/>
      <c r="AF2619" s="147"/>
      <c r="AG2619" s="147" t="s">
        <v>288</v>
      </c>
      <c r="AH2619" s="147">
        <v>0</v>
      </c>
      <c r="AI2619" s="147"/>
      <c r="AJ2619" s="147"/>
      <c r="AK2619" s="147"/>
      <c r="AL2619" s="147"/>
      <c r="AM2619" s="147"/>
      <c r="AN2619" s="147"/>
      <c r="AO2619" s="147"/>
      <c r="AP2619" s="147"/>
      <c r="AQ2619" s="147"/>
      <c r="AR2619" s="147"/>
      <c r="AS2619" s="147"/>
      <c r="AT2619" s="147"/>
      <c r="AU2619" s="147"/>
      <c r="AV2619" s="147"/>
      <c r="AW2619" s="147"/>
      <c r="AX2619" s="147"/>
      <c r="AY2619" s="147"/>
      <c r="AZ2619" s="147"/>
      <c r="BA2619" s="147"/>
      <c r="BB2619" s="147"/>
      <c r="BC2619" s="147"/>
      <c r="BD2619" s="147"/>
      <c r="BE2619" s="147"/>
      <c r="BF2619" s="147"/>
      <c r="BG2619" s="147"/>
      <c r="BH2619" s="147"/>
    </row>
    <row r="2620" spans="1:60" ht="22.5" outlineLevel="1" x14ac:dyDescent="0.2">
      <c r="A2620" s="172">
        <v>389</v>
      </c>
      <c r="B2620" s="173" t="s">
        <v>3098</v>
      </c>
      <c r="C2620" s="188" t="s">
        <v>3099</v>
      </c>
      <c r="D2620" s="174" t="s">
        <v>366</v>
      </c>
      <c r="E2620" s="175">
        <v>5.6464800000000004</v>
      </c>
      <c r="F2620" s="176"/>
      <c r="G2620" s="177">
        <f>ROUND(E2620*F2620,2)</f>
        <v>0</v>
      </c>
      <c r="H2620" s="176"/>
      <c r="I2620" s="177">
        <f>ROUND(E2620*H2620,2)</f>
        <v>0</v>
      </c>
      <c r="J2620" s="176"/>
      <c r="K2620" s="177">
        <f>ROUND(E2620*J2620,2)</f>
        <v>0</v>
      </c>
      <c r="L2620" s="177">
        <v>21</v>
      </c>
      <c r="M2620" s="177">
        <f>G2620*(1+L2620/100)</f>
        <v>0</v>
      </c>
      <c r="N2620" s="175">
        <v>2.0200000000000001E-3</v>
      </c>
      <c r="O2620" s="175">
        <f>ROUND(E2620*N2620,2)</f>
        <v>0.01</v>
      </c>
      <c r="P2620" s="175">
        <v>0</v>
      </c>
      <c r="Q2620" s="175">
        <f>ROUND(E2620*P2620,2)</f>
        <v>0</v>
      </c>
      <c r="R2620" s="177" t="s">
        <v>3080</v>
      </c>
      <c r="S2620" s="177" t="s">
        <v>281</v>
      </c>
      <c r="T2620" s="178" t="s">
        <v>281</v>
      </c>
      <c r="U2620" s="158">
        <v>0.23</v>
      </c>
      <c r="V2620" s="158">
        <f>ROUND(E2620*U2620,2)</f>
        <v>1.3</v>
      </c>
      <c r="W2620" s="158"/>
      <c r="X2620" s="158" t="s">
        <v>282</v>
      </c>
      <c r="Y2620" s="158" t="s">
        <v>283</v>
      </c>
      <c r="Z2620" s="147"/>
      <c r="AA2620" s="147"/>
      <c r="AB2620" s="147"/>
      <c r="AC2620" s="147"/>
      <c r="AD2620" s="147"/>
      <c r="AE2620" s="147"/>
      <c r="AF2620" s="147"/>
      <c r="AG2620" s="147" t="s">
        <v>284</v>
      </c>
      <c r="AH2620" s="147"/>
      <c r="AI2620" s="147"/>
      <c r="AJ2620" s="147"/>
      <c r="AK2620" s="147"/>
      <c r="AL2620" s="147"/>
      <c r="AM2620" s="147"/>
      <c r="AN2620" s="147"/>
      <c r="AO2620" s="147"/>
      <c r="AP2620" s="147"/>
      <c r="AQ2620" s="147"/>
      <c r="AR2620" s="147"/>
      <c r="AS2620" s="147"/>
      <c r="AT2620" s="147"/>
      <c r="AU2620" s="147"/>
      <c r="AV2620" s="147"/>
      <c r="AW2620" s="147"/>
      <c r="AX2620" s="147"/>
      <c r="AY2620" s="147"/>
      <c r="AZ2620" s="147"/>
      <c r="BA2620" s="147"/>
      <c r="BB2620" s="147"/>
      <c r="BC2620" s="147"/>
      <c r="BD2620" s="147"/>
      <c r="BE2620" s="147"/>
      <c r="BF2620" s="147"/>
      <c r="BG2620" s="147"/>
      <c r="BH2620" s="147"/>
    </row>
    <row r="2621" spans="1:60" outlineLevel="2" x14ac:dyDescent="0.2">
      <c r="A2621" s="154"/>
      <c r="B2621" s="155"/>
      <c r="C2621" s="189" t="s">
        <v>3096</v>
      </c>
      <c r="D2621" s="160"/>
      <c r="E2621" s="161"/>
      <c r="F2621" s="158"/>
      <c r="G2621" s="158"/>
      <c r="H2621" s="158"/>
      <c r="I2621" s="158"/>
      <c r="J2621" s="158"/>
      <c r="K2621" s="158"/>
      <c r="L2621" s="158"/>
      <c r="M2621" s="158"/>
      <c r="N2621" s="157"/>
      <c r="O2621" s="157"/>
      <c r="P2621" s="157"/>
      <c r="Q2621" s="157"/>
      <c r="R2621" s="158"/>
      <c r="S2621" s="158"/>
      <c r="T2621" s="158"/>
      <c r="U2621" s="158"/>
      <c r="V2621" s="158"/>
      <c r="W2621" s="158"/>
      <c r="X2621" s="158"/>
      <c r="Y2621" s="158"/>
      <c r="Z2621" s="147"/>
      <c r="AA2621" s="147"/>
      <c r="AB2621" s="147"/>
      <c r="AC2621" s="147"/>
      <c r="AD2621" s="147"/>
      <c r="AE2621" s="147"/>
      <c r="AF2621" s="147"/>
      <c r="AG2621" s="147" t="s">
        <v>288</v>
      </c>
      <c r="AH2621" s="147">
        <v>0</v>
      </c>
      <c r="AI2621" s="147"/>
      <c r="AJ2621" s="147"/>
      <c r="AK2621" s="147"/>
      <c r="AL2621" s="147"/>
      <c r="AM2621" s="147"/>
      <c r="AN2621" s="147"/>
      <c r="AO2621" s="147"/>
      <c r="AP2621" s="147"/>
      <c r="AQ2621" s="147"/>
      <c r="AR2621" s="147"/>
      <c r="AS2621" s="147"/>
      <c r="AT2621" s="147"/>
      <c r="AU2621" s="147"/>
      <c r="AV2621" s="147"/>
      <c r="AW2621" s="147"/>
      <c r="AX2621" s="147"/>
      <c r="AY2621" s="147"/>
      <c r="AZ2621" s="147"/>
      <c r="BA2621" s="147"/>
      <c r="BB2621" s="147"/>
      <c r="BC2621" s="147"/>
      <c r="BD2621" s="147"/>
      <c r="BE2621" s="147"/>
      <c r="BF2621" s="147"/>
      <c r="BG2621" s="147"/>
      <c r="BH2621" s="147"/>
    </row>
    <row r="2622" spans="1:60" outlineLevel="3" x14ac:dyDescent="0.2">
      <c r="A2622" s="154"/>
      <c r="B2622" s="155"/>
      <c r="C2622" s="189" t="s">
        <v>406</v>
      </c>
      <c r="D2622" s="160"/>
      <c r="E2622" s="161"/>
      <c r="F2622" s="158"/>
      <c r="G2622" s="158"/>
      <c r="H2622" s="158"/>
      <c r="I2622" s="158"/>
      <c r="J2622" s="158"/>
      <c r="K2622" s="158"/>
      <c r="L2622" s="158"/>
      <c r="M2622" s="158"/>
      <c r="N2622" s="157"/>
      <c r="O2622" s="157"/>
      <c r="P2622" s="157"/>
      <c r="Q2622" s="157"/>
      <c r="R2622" s="158"/>
      <c r="S2622" s="158"/>
      <c r="T2622" s="158"/>
      <c r="U2622" s="158"/>
      <c r="V2622" s="158"/>
      <c r="W2622" s="158"/>
      <c r="X2622" s="158"/>
      <c r="Y2622" s="158"/>
      <c r="Z2622" s="147"/>
      <c r="AA2622" s="147"/>
      <c r="AB2622" s="147"/>
      <c r="AC2622" s="147"/>
      <c r="AD2622" s="147"/>
      <c r="AE2622" s="147"/>
      <c r="AF2622" s="147"/>
      <c r="AG2622" s="147" t="s">
        <v>288</v>
      </c>
      <c r="AH2622" s="147">
        <v>0</v>
      </c>
      <c r="AI2622" s="147"/>
      <c r="AJ2622" s="147"/>
      <c r="AK2622" s="147"/>
      <c r="AL2622" s="147"/>
      <c r="AM2622" s="147"/>
      <c r="AN2622" s="147"/>
      <c r="AO2622" s="147"/>
      <c r="AP2622" s="147"/>
      <c r="AQ2622" s="147"/>
      <c r="AR2622" s="147"/>
      <c r="AS2622" s="147"/>
      <c r="AT2622" s="147"/>
      <c r="AU2622" s="147"/>
      <c r="AV2622" s="147"/>
      <c r="AW2622" s="147"/>
      <c r="AX2622" s="147"/>
      <c r="AY2622" s="147"/>
      <c r="AZ2622" s="147"/>
      <c r="BA2622" s="147"/>
      <c r="BB2622" s="147"/>
      <c r="BC2622" s="147"/>
      <c r="BD2622" s="147"/>
      <c r="BE2622" s="147"/>
      <c r="BF2622" s="147"/>
      <c r="BG2622" s="147"/>
      <c r="BH2622" s="147"/>
    </row>
    <row r="2623" spans="1:60" outlineLevel="3" x14ac:dyDescent="0.2">
      <c r="A2623" s="154"/>
      <c r="B2623" s="155"/>
      <c r="C2623" s="189" t="s">
        <v>3100</v>
      </c>
      <c r="D2623" s="160"/>
      <c r="E2623" s="161">
        <v>5.6464800000000004</v>
      </c>
      <c r="F2623" s="158"/>
      <c r="G2623" s="158"/>
      <c r="H2623" s="158"/>
      <c r="I2623" s="158"/>
      <c r="J2623" s="158"/>
      <c r="K2623" s="158"/>
      <c r="L2623" s="158"/>
      <c r="M2623" s="158"/>
      <c r="N2623" s="157"/>
      <c r="O2623" s="157"/>
      <c r="P2623" s="157"/>
      <c r="Q2623" s="157"/>
      <c r="R2623" s="158"/>
      <c r="S2623" s="158"/>
      <c r="T2623" s="158"/>
      <c r="U2623" s="158"/>
      <c r="V2623" s="158"/>
      <c r="W2623" s="158"/>
      <c r="X2623" s="158"/>
      <c r="Y2623" s="158"/>
      <c r="Z2623" s="147"/>
      <c r="AA2623" s="147"/>
      <c r="AB2623" s="147"/>
      <c r="AC2623" s="147"/>
      <c r="AD2623" s="147"/>
      <c r="AE2623" s="147"/>
      <c r="AF2623" s="147"/>
      <c r="AG2623" s="147" t="s">
        <v>288</v>
      </c>
      <c r="AH2623" s="147">
        <v>0</v>
      </c>
      <c r="AI2623" s="147"/>
      <c r="AJ2623" s="147"/>
      <c r="AK2623" s="147"/>
      <c r="AL2623" s="147"/>
      <c r="AM2623" s="147"/>
      <c r="AN2623" s="147"/>
      <c r="AO2623" s="147"/>
      <c r="AP2623" s="147"/>
      <c r="AQ2623" s="147"/>
      <c r="AR2623" s="147"/>
      <c r="AS2623" s="147"/>
      <c r="AT2623" s="147"/>
      <c r="AU2623" s="147"/>
      <c r="AV2623" s="147"/>
      <c r="AW2623" s="147"/>
      <c r="AX2623" s="147"/>
      <c r="AY2623" s="147"/>
      <c r="AZ2623" s="147"/>
      <c r="BA2623" s="147"/>
      <c r="BB2623" s="147"/>
      <c r="BC2623" s="147"/>
      <c r="BD2623" s="147"/>
      <c r="BE2623" s="147"/>
      <c r="BF2623" s="147"/>
      <c r="BG2623" s="147"/>
      <c r="BH2623" s="147"/>
    </row>
    <row r="2624" spans="1:60" ht="22.5" outlineLevel="1" x14ac:dyDescent="0.2">
      <c r="A2624" s="172">
        <v>390</v>
      </c>
      <c r="B2624" s="173" t="s">
        <v>3101</v>
      </c>
      <c r="C2624" s="188" t="s">
        <v>3102</v>
      </c>
      <c r="D2624" s="174" t="s">
        <v>366</v>
      </c>
      <c r="E2624" s="175">
        <v>27.6</v>
      </c>
      <c r="F2624" s="176"/>
      <c r="G2624" s="177">
        <f>ROUND(E2624*F2624,2)</f>
        <v>0</v>
      </c>
      <c r="H2624" s="176"/>
      <c r="I2624" s="177">
        <f>ROUND(E2624*H2624,2)</f>
        <v>0</v>
      </c>
      <c r="J2624" s="176"/>
      <c r="K2624" s="177">
        <f>ROUND(E2624*J2624,2)</f>
        <v>0</v>
      </c>
      <c r="L2624" s="177">
        <v>21</v>
      </c>
      <c r="M2624" s="177">
        <f>G2624*(1+L2624/100)</f>
        <v>0</v>
      </c>
      <c r="N2624" s="175">
        <v>3.2000000000000003E-4</v>
      </c>
      <c r="O2624" s="175">
        <f>ROUND(E2624*N2624,2)</f>
        <v>0.01</v>
      </c>
      <c r="P2624" s="175">
        <v>0</v>
      </c>
      <c r="Q2624" s="175">
        <f>ROUND(E2624*P2624,2)</f>
        <v>0</v>
      </c>
      <c r="R2624" s="177" t="s">
        <v>3080</v>
      </c>
      <c r="S2624" s="177" t="s">
        <v>281</v>
      </c>
      <c r="T2624" s="178" t="s">
        <v>281</v>
      </c>
      <c r="U2624" s="158">
        <v>0.74</v>
      </c>
      <c r="V2624" s="158">
        <f>ROUND(E2624*U2624,2)</f>
        <v>20.420000000000002</v>
      </c>
      <c r="W2624" s="158"/>
      <c r="X2624" s="158" t="s">
        <v>282</v>
      </c>
      <c r="Y2624" s="158" t="s">
        <v>283</v>
      </c>
      <c r="Z2624" s="147"/>
      <c r="AA2624" s="147"/>
      <c r="AB2624" s="147"/>
      <c r="AC2624" s="147"/>
      <c r="AD2624" s="147"/>
      <c r="AE2624" s="147"/>
      <c r="AF2624" s="147"/>
      <c r="AG2624" s="147" t="s">
        <v>284</v>
      </c>
      <c r="AH2624" s="147"/>
      <c r="AI2624" s="147"/>
      <c r="AJ2624" s="147"/>
      <c r="AK2624" s="147"/>
      <c r="AL2624" s="147"/>
      <c r="AM2624" s="147"/>
      <c r="AN2624" s="147"/>
      <c r="AO2624" s="147"/>
      <c r="AP2624" s="147"/>
      <c r="AQ2624" s="147"/>
      <c r="AR2624" s="147"/>
      <c r="AS2624" s="147"/>
      <c r="AT2624" s="147"/>
      <c r="AU2624" s="147"/>
      <c r="AV2624" s="147"/>
      <c r="AW2624" s="147"/>
      <c r="AX2624" s="147"/>
      <c r="AY2624" s="147"/>
      <c r="AZ2624" s="147"/>
      <c r="BA2624" s="147"/>
      <c r="BB2624" s="147"/>
      <c r="BC2624" s="147"/>
      <c r="BD2624" s="147"/>
      <c r="BE2624" s="147"/>
      <c r="BF2624" s="147"/>
      <c r="BG2624" s="147"/>
      <c r="BH2624" s="147"/>
    </row>
    <row r="2625" spans="1:60" outlineLevel="2" x14ac:dyDescent="0.2">
      <c r="A2625" s="154"/>
      <c r="B2625" s="155"/>
      <c r="C2625" s="189" t="s">
        <v>3103</v>
      </c>
      <c r="D2625" s="160"/>
      <c r="E2625" s="161"/>
      <c r="F2625" s="158"/>
      <c r="G2625" s="158"/>
      <c r="H2625" s="158"/>
      <c r="I2625" s="158"/>
      <c r="J2625" s="158"/>
      <c r="K2625" s="158"/>
      <c r="L2625" s="158"/>
      <c r="M2625" s="158"/>
      <c r="N2625" s="157"/>
      <c r="O2625" s="157"/>
      <c r="P2625" s="157"/>
      <c r="Q2625" s="157"/>
      <c r="R2625" s="158"/>
      <c r="S2625" s="158"/>
      <c r="T2625" s="158"/>
      <c r="U2625" s="158"/>
      <c r="V2625" s="158"/>
      <c r="W2625" s="158"/>
      <c r="X2625" s="158"/>
      <c r="Y2625" s="158"/>
      <c r="Z2625" s="147"/>
      <c r="AA2625" s="147"/>
      <c r="AB2625" s="147"/>
      <c r="AC2625" s="147"/>
      <c r="AD2625" s="147"/>
      <c r="AE2625" s="147"/>
      <c r="AF2625" s="147"/>
      <c r="AG2625" s="147" t="s">
        <v>288</v>
      </c>
      <c r="AH2625" s="147">
        <v>0</v>
      </c>
      <c r="AI2625" s="147"/>
      <c r="AJ2625" s="147"/>
      <c r="AK2625" s="147"/>
      <c r="AL2625" s="147"/>
      <c r="AM2625" s="147"/>
      <c r="AN2625" s="147"/>
      <c r="AO2625" s="147"/>
      <c r="AP2625" s="147"/>
      <c r="AQ2625" s="147"/>
      <c r="AR2625" s="147"/>
      <c r="AS2625" s="147"/>
      <c r="AT2625" s="147"/>
      <c r="AU2625" s="147"/>
      <c r="AV2625" s="147"/>
      <c r="AW2625" s="147"/>
      <c r="AX2625" s="147"/>
      <c r="AY2625" s="147"/>
      <c r="AZ2625" s="147"/>
      <c r="BA2625" s="147"/>
      <c r="BB2625" s="147"/>
      <c r="BC2625" s="147"/>
      <c r="BD2625" s="147"/>
      <c r="BE2625" s="147"/>
      <c r="BF2625" s="147"/>
      <c r="BG2625" s="147"/>
      <c r="BH2625" s="147"/>
    </row>
    <row r="2626" spans="1:60" outlineLevel="3" x14ac:dyDescent="0.2">
      <c r="A2626" s="154"/>
      <c r="B2626" s="155"/>
      <c r="C2626" s="189" t="s">
        <v>903</v>
      </c>
      <c r="D2626" s="160"/>
      <c r="E2626" s="161">
        <v>27.6</v>
      </c>
      <c r="F2626" s="158"/>
      <c r="G2626" s="158"/>
      <c r="H2626" s="158"/>
      <c r="I2626" s="158"/>
      <c r="J2626" s="158"/>
      <c r="K2626" s="158"/>
      <c r="L2626" s="158"/>
      <c r="M2626" s="158"/>
      <c r="N2626" s="157"/>
      <c r="O2626" s="157"/>
      <c r="P2626" s="157"/>
      <c r="Q2626" s="157"/>
      <c r="R2626" s="158"/>
      <c r="S2626" s="158"/>
      <c r="T2626" s="158"/>
      <c r="U2626" s="158"/>
      <c r="V2626" s="158"/>
      <c r="W2626" s="158"/>
      <c r="X2626" s="158"/>
      <c r="Y2626" s="158"/>
      <c r="Z2626" s="147"/>
      <c r="AA2626" s="147"/>
      <c r="AB2626" s="147"/>
      <c r="AC2626" s="147"/>
      <c r="AD2626" s="147"/>
      <c r="AE2626" s="147"/>
      <c r="AF2626" s="147"/>
      <c r="AG2626" s="147" t="s">
        <v>288</v>
      </c>
      <c r="AH2626" s="147">
        <v>0</v>
      </c>
      <c r="AI2626" s="147"/>
      <c r="AJ2626" s="147"/>
      <c r="AK2626" s="147"/>
      <c r="AL2626" s="147"/>
      <c r="AM2626" s="147"/>
      <c r="AN2626" s="147"/>
      <c r="AO2626" s="147"/>
      <c r="AP2626" s="147"/>
      <c r="AQ2626" s="147"/>
      <c r="AR2626" s="147"/>
      <c r="AS2626" s="147"/>
      <c r="AT2626" s="147"/>
      <c r="AU2626" s="147"/>
      <c r="AV2626" s="147"/>
      <c r="AW2626" s="147"/>
      <c r="AX2626" s="147"/>
      <c r="AY2626" s="147"/>
      <c r="AZ2626" s="147"/>
      <c r="BA2626" s="147"/>
      <c r="BB2626" s="147"/>
      <c r="BC2626" s="147"/>
      <c r="BD2626" s="147"/>
      <c r="BE2626" s="147"/>
      <c r="BF2626" s="147"/>
      <c r="BG2626" s="147"/>
      <c r="BH2626" s="147"/>
    </row>
    <row r="2627" spans="1:60" ht="22.5" outlineLevel="1" x14ac:dyDescent="0.2">
      <c r="A2627" s="172">
        <v>391</v>
      </c>
      <c r="B2627" s="173" t="s">
        <v>3104</v>
      </c>
      <c r="C2627" s="188" t="s">
        <v>3105</v>
      </c>
      <c r="D2627" s="174" t="s">
        <v>366</v>
      </c>
      <c r="E2627" s="175">
        <v>147.96960000000001</v>
      </c>
      <c r="F2627" s="176"/>
      <c r="G2627" s="177">
        <f>ROUND(E2627*F2627,2)</f>
        <v>0</v>
      </c>
      <c r="H2627" s="176"/>
      <c r="I2627" s="177">
        <f>ROUND(E2627*H2627,2)</f>
        <v>0</v>
      </c>
      <c r="J2627" s="176"/>
      <c r="K2627" s="177">
        <f>ROUND(E2627*J2627,2)</f>
        <v>0</v>
      </c>
      <c r="L2627" s="177">
        <v>21</v>
      </c>
      <c r="M2627" s="177">
        <f>G2627*(1+L2627/100)</f>
        <v>0</v>
      </c>
      <c r="N2627" s="175">
        <v>3.2000000000000003E-4</v>
      </c>
      <c r="O2627" s="175">
        <f>ROUND(E2627*N2627,2)</f>
        <v>0.05</v>
      </c>
      <c r="P2627" s="175">
        <v>0</v>
      </c>
      <c r="Q2627" s="175">
        <f>ROUND(E2627*P2627,2)</f>
        <v>0</v>
      </c>
      <c r="R2627" s="177" t="s">
        <v>3080</v>
      </c>
      <c r="S2627" s="177" t="s">
        <v>281</v>
      </c>
      <c r="T2627" s="178" t="s">
        <v>281</v>
      </c>
      <c r="U2627" s="158">
        <v>0.23599999999999999</v>
      </c>
      <c r="V2627" s="158">
        <f>ROUND(E2627*U2627,2)</f>
        <v>34.92</v>
      </c>
      <c r="W2627" s="158"/>
      <c r="X2627" s="158" t="s">
        <v>282</v>
      </c>
      <c r="Y2627" s="158" t="s">
        <v>283</v>
      </c>
      <c r="Z2627" s="147"/>
      <c r="AA2627" s="147"/>
      <c r="AB2627" s="147"/>
      <c r="AC2627" s="147"/>
      <c r="AD2627" s="147"/>
      <c r="AE2627" s="147"/>
      <c r="AF2627" s="147"/>
      <c r="AG2627" s="147" t="s">
        <v>284</v>
      </c>
      <c r="AH2627" s="147"/>
      <c r="AI2627" s="147"/>
      <c r="AJ2627" s="147"/>
      <c r="AK2627" s="147"/>
      <c r="AL2627" s="147"/>
      <c r="AM2627" s="147"/>
      <c r="AN2627" s="147"/>
      <c r="AO2627" s="147"/>
      <c r="AP2627" s="147"/>
      <c r="AQ2627" s="147"/>
      <c r="AR2627" s="147"/>
      <c r="AS2627" s="147"/>
      <c r="AT2627" s="147"/>
      <c r="AU2627" s="147"/>
      <c r="AV2627" s="147"/>
      <c r="AW2627" s="147"/>
      <c r="AX2627" s="147"/>
      <c r="AY2627" s="147"/>
      <c r="AZ2627" s="147"/>
      <c r="BA2627" s="147"/>
      <c r="BB2627" s="147"/>
      <c r="BC2627" s="147"/>
      <c r="BD2627" s="147"/>
      <c r="BE2627" s="147"/>
      <c r="BF2627" s="147"/>
      <c r="BG2627" s="147"/>
      <c r="BH2627" s="147"/>
    </row>
    <row r="2628" spans="1:60" outlineLevel="2" x14ac:dyDescent="0.2">
      <c r="A2628" s="154"/>
      <c r="B2628" s="155"/>
      <c r="C2628" s="189" t="s">
        <v>3106</v>
      </c>
      <c r="D2628" s="160"/>
      <c r="E2628" s="161"/>
      <c r="F2628" s="158"/>
      <c r="G2628" s="158"/>
      <c r="H2628" s="158"/>
      <c r="I2628" s="158"/>
      <c r="J2628" s="158"/>
      <c r="K2628" s="158"/>
      <c r="L2628" s="158"/>
      <c r="M2628" s="158"/>
      <c r="N2628" s="157"/>
      <c r="O2628" s="157"/>
      <c r="P2628" s="157"/>
      <c r="Q2628" s="157"/>
      <c r="R2628" s="158"/>
      <c r="S2628" s="158"/>
      <c r="T2628" s="158"/>
      <c r="U2628" s="158"/>
      <c r="V2628" s="158"/>
      <c r="W2628" s="158"/>
      <c r="X2628" s="158"/>
      <c r="Y2628" s="158"/>
      <c r="Z2628" s="147"/>
      <c r="AA2628" s="147"/>
      <c r="AB2628" s="147"/>
      <c r="AC2628" s="147"/>
      <c r="AD2628" s="147"/>
      <c r="AE2628" s="147"/>
      <c r="AF2628" s="147"/>
      <c r="AG2628" s="147" t="s">
        <v>288</v>
      </c>
      <c r="AH2628" s="147">
        <v>0</v>
      </c>
      <c r="AI2628" s="147"/>
      <c r="AJ2628" s="147"/>
      <c r="AK2628" s="147"/>
      <c r="AL2628" s="147"/>
      <c r="AM2628" s="147"/>
      <c r="AN2628" s="147"/>
      <c r="AO2628" s="147"/>
      <c r="AP2628" s="147"/>
      <c r="AQ2628" s="147"/>
      <c r="AR2628" s="147"/>
      <c r="AS2628" s="147"/>
      <c r="AT2628" s="147"/>
      <c r="AU2628" s="147"/>
      <c r="AV2628" s="147"/>
      <c r="AW2628" s="147"/>
      <c r="AX2628" s="147"/>
      <c r="AY2628" s="147"/>
      <c r="AZ2628" s="147"/>
      <c r="BA2628" s="147"/>
      <c r="BB2628" s="147"/>
      <c r="BC2628" s="147"/>
      <c r="BD2628" s="147"/>
      <c r="BE2628" s="147"/>
      <c r="BF2628" s="147"/>
      <c r="BG2628" s="147"/>
      <c r="BH2628" s="147"/>
    </row>
    <row r="2629" spans="1:60" outlineLevel="3" x14ac:dyDescent="0.2">
      <c r="A2629" s="154"/>
      <c r="B2629" s="155"/>
      <c r="C2629" s="189" t="s">
        <v>1662</v>
      </c>
      <c r="D2629" s="160"/>
      <c r="E2629" s="161"/>
      <c r="F2629" s="158"/>
      <c r="G2629" s="158"/>
      <c r="H2629" s="158"/>
      <c r="I2629" s="158"/>
      <c r="J2629" s="158"/>
      <c r="K2629" s="158"/>
      <c r="L2629" s="158"/>
      <c r="M2629" s="158"/>
      <c r="N2629" s="157"/>
      <c r="O2629" s="157"/>
      <c r="P2629" s="157"/>
      <c r="Q2629" s="157"/>
      <c r="R2629" s="158"/>
      <c r="S2629" s="158"/>
      <c r="T2629" s="158"/>
      <c r="U2629" s="158"/>
      <c r="V2629" s="158"/>
      <c r="W2629" s="158"/>
      <c r="X2629" s="158"/>
      <c r="Y2629" s="158"/>
      <c r="Z2629" s="147"/>
      <c r="AA2629" s="147"/>
      <c r="AB2629" s="147"/>
      <c r="AC2629" s="147"/>
      <c r="AD2629" s="147"/>
      <c r="AE2629" s="147"/>
      <c r="AF2629" s="147"/>
      <c r="AG2629" s="147" t="s">
        <v>288</v>
      </c>
      <c r="AH2629" s="147">
        <v>0</v>
      </c>
      <c r="AI2629" s="147"/>
      <c r="AJ2629" s="147"/>
      <c r="AK2629" s="147"/>
      <c r="AL2629" s="147"/>
      <c r="AM2629" s="147"/>
      <c r="AN2629" s="147"/>
      <c r="AO2629" s="147"/>
      <c r="AP2629" s="147"/>
      <c r="AQ2629" s="147"/>
      <c r="AR2629" s="147"/>
      <c r="AS2629" s="147"/>
      <c r="AT2629" s="147"/>
      <c r="AU2629" s="147"/>
      <c r="AV2629" s="147"/>
      <c r="AW2629" s="147"/>
      <c r="AX2629" s="147"/>
      <c r="AY2629" s="147"/>
      <c r="AZ2629" s="147"/>
      <c r="BA2629" s="147"/>
      <c r="BB2629" s="147"/>
      <c r="BC2629" s="147"/>
      <c r="BD2629" s="147"/>
      <c r="BE2629" s="147"/>
      <c r="BF2629" s="147"/>
      <c r="BG2629" s="147"/>
      <c r="BH2629" s="147"/>
    </row>
    <row r="2630" spans="1:60" outlineLevel="3" x14ac:dyDescent="0.2">
      <c r="A2630" s="154"/>
      <c r="B2630" s="155"/>
      <c r="C2630" s="189" t="s">
        <v>2221</v>
      </c>
      <c r="D2630" s="160"/>
      <c r="E2630" s="161">
        <v>8.6</v>
      </c>
      <c r="F2630" s="158"/>
      <c r="G2630" s="158"/>
      <c r="H2630" s="158"/>
      <c r="I2630" s="158"/>
      <c r="J2630" s="158"/>
      <c r="K2630" s="158"/>
      <c r="L2630" s="158"/>
      <c r="M2630" s="158"/>
      <c r="N2630" s="157"/>
      <c r="O2630" s="157"/>
      <c r="P2630" s="157"/>
      <c r="Q2630" s="157"/>
      <c r="R2630" s="158"/>
      <c r="S2630" s="158"/>
      <c r="T2630" s="158"/>
      <c r="U2630" s="158"/>
      <c r="V2630" s="158"/>
      <c r="W2630" s="158"/>
      <c r="X2630" s="158"/>
      <c r="Y2630" s="158"/>
      <c r="Z2630" s="147"/>
      <c r="AA2630" s="147"/>
      <c r="AB2630" s="147"/>
      <c r="AC2630" s="147"/>
      <c r="AD2630" s="147"/>
      <c r="AE2630" s="147"/>
      <c r="AF2630" s="147"/>
      <c r="AG2630" s="147" t="s">
        <v>288</v>
      </c>
      <c r="AH2630" s="147">
        <v>0</v>
      </c>
      <c r="AI2630" s="147"/>
      <c r="AJ2630" s="147"/>
      <c r="AK2630" s="147"/>
      <c r="AL2630" s="147"/>
      <c r="AM2630" s="147"/>
      <c r="AN2630" s="147"/>
      <c r="AO2630" s="147"/>
      <c r="AP2630" s="147"/>
      <c r="AQ2630" s="147"/>
      <c r="AR2630" s="147"/>
      <c r="AS2630" s="147"/>
      <c r="AT2630" s="147"/>
      <c r="AU2630" s="147"/>
      <c r="AV2630" s="147"/>
      <c r="AW2630" s="147"/>
      <c r="AX2630" s="147"/>
      <c r="AY2630" s="147"/>
      <c r="AZ2630" s="147"/>
      <c r="BA2630" s="147"/>
      <c r="BB2630" s="147"/>
      <c r="BC2630" s="147"/>
      <c r="BD2630" s="147"/>
      <c r="BE2630" s="147"/>
      <c r="BF2630" s="147"/>
      <c r="BG2630" s="147"/>
      <c r="BH2630" s="147"/>
    </row>
    <row r="2631" spans="1:60" outlineLevel="3" x14ac:dyDescent="0.2">
      <c r="A2631" s="154"/>
      <c r="B2631" s="155"/>
      <c r="C2631" s="189" t="s">
        <v>2222</v>
      </c>
      <c r="D2631" s="160"/>
      <c r="E2631" s="161">
        <v>14.4</v>
      </c>
      <c r="F2631" s="158"/>
      <c r="G2631" s="158"/>
      <c r="H2631" s="158"/>
      <c r="I2631" s="158"/>
      <c r="J2631" s="158"/>
      <c r="K2631" s="158"/>
      <c r="L2631" s="158"/>
      <c r="M2631" s="158"/>
      <c r="N2631" s="157"/>
      <c r="O2631" s="157"/>
      <c r="P2631" s="157"/>
      <c r="Q2631" s="157"/>
      <c r="R2631" s="158"/>
      <c r="S2631" s="158"/>
      <c r="T2631" s="158"/>
      <c r="U2631" s="158"/>
      <c r="V2631" s="158"/>
      <c r="W2631" s="158"/>
      <c r="X2631" s="158"/>
      <c r="Y2631" s="158"/>
      <c r="Z2631" s="147"/>
      <c r="AA2631" s="147"/>
      <c r="AB2631" s="147"/>
      <c r="AC2631" s="147"/>
      <c r="AD2631" s="147"/>
      <c r="AE2631" s="147"/>
      <c r="AF2631" s="147"/>
      <c r="AG2631" s="147" t="s">
        <v>288</v>
      </c>
      <c r="AH2631" s="147">
        <v>0</v>
      </c>
      <c r="AI2631" s="147"/>
      <c r="AJ2631" s="147"/>
      <c r="AK2631" s="147"/>
      <c r="AL2631" s="147"/>
      <c r="AM2631" s="147"/>
      <c r="AN2631" s="147"/>
      <c r="AO2631" s="147"/>
      <c r="AP2631" s="147"/>
      <c r="AQ2631" s="147"/>
      <c r="AR2631" s="147"/>
      <c r="AS2631" s="147"/>
      <c r="AT2631" s="147"/>
      <c r="AU2631" s="147"/>
      <c r="AV2631" s="147"/>
      <c r="AW2631" s="147"/>
      <c r="AX2631" s="147"/>
      <c r="AY2631" s="147"/>
      <c r="AZ2631" s="147"/>
      <c r="BA2631" s="147"/>
      <c r="BB2631" s="147"/>
      <c r="BC2631" s="147"/>
      <c r="BD2631" s="147"/>
      <c r="BE2631" s="147"/>
      <c r="BF2631" s="147"/>
      <c r="BG2631" s="147"/>
      <c r="BH2631" s="147"/>
    </row>
    <row r="2632" spans="1:60" outlineLevel="3" x14ac:dyDescent="0.2">
      <c r="A2632" s="154"/>
      <c r="B2632" s="155"/>
      <c r="C2632" s="189" t="s">
        <v>2223</v>
      </c>
      <c r="D2632" s="160"/>
      <c r="E2632" s="161">
        <v>17.32</v>
      </c>
      <c r="F2632" s="158"/>
      <c r="G2632" s="158"/>
      <c r="H2632" s="158"/>
      <c r="I2632" s="158"/>
      <c r="J2632" s="158"/>
      <c r="K2632" s="158"/>
      <c r="L2632" s="158"/>
      <c r="M2632" s="158"/>
      <c r="N2632" s="157"/>
      <c r="O2632" s="157"/>
      <c r="P2632" s="157"/>
      <c r="Q2632" s="157"/>
      <c r="R2632" s="158"/>
      <c r="S2632" s="158"/>
      <c r="T2632" s="158"/>
      <c r="U2632" s="158"/>
      <c r="V2632" s="158"/>
      <c r="W2632" s="158"/>
      <c r="X2632" s="158"/>
      <c r="Y2632" s="158"/>
      <c r="Z2632" s="147"/>
      <c r="AA2632" s="147"/>
      <c r="AB2632" s="147"/>
      <c r="AC2632" s="147"/>
      <c r="AD2632" s="147"/>
      <c r="AE2632" s="147"/>
      <c r="AF2632" s="147"/>
      <c r="AG2632" s="147" t="s">
        <v>288</v>
      </c>
      <c r="AH2632" s="147">
        <v>0</v>
      </c>
      <c r="AI2632" s="147"/>
      <c r="AJ2632" s="147"/>
      <c r="AK2632" s="147"/>
      <c r="AL2632" s="147"/>
      <c r="AM2632" s="147"/>
      <c r="AN2632" s="147"/>
      <c r="AO2632" s="147"/>
      <c r="AP2632" s="147"/>
      <c r="AQ2632" s="147"/>
      <c r="AR2632" s="147"/>
      <c r="AS2632" s="147"/>
      <c r="AT2632" s="147"/>
      <c r="AU2632" s="147"/>
      <c r="AV2632" s="147"/>
      <c r="AW2632" s="147"/>
      <c r="AX2632" s="147"/>
      <c r="AY2632" s="147"/>
      <c r="AZ2632" s="147"/>
      <c r="BA2632" s="147"/>
      <c r="BB2632" s="147"/>
      <c r="BC2632" s="147"/>
      <c r="BD2632" s="147"/>
      <c r="BE2632" s="147"/>
      <c r="BF2632" s="147"/>
      <c r="BG2632" s="147"/>
      <c r="BH2632" s="147"/>
    </row>
    <row r="2633" spans="1:60" outlineLevel="3" x14ac:dyDescent="0.2">
      <c r="A2633" s="154"/>
      <c r="B2633" s="155"/>
      <c r="C2633" s="189" t="s">
        <v>2228</v>
      </c>
      <c r="D2633" s="160"/>
      <c r="E2633" s="161">
        <v>6.81</v>
      </c>
      <c r="F2633" s="158"/>
      <c r="G2633" s="158"/>
      <c r="H2633" s="158"/>
      <c r="I2633" s="158"/>
      <c r="J2633" s="158"/>
      <c r="K2633" s="158"/>
      <c r="L2633" s="158"/>
      <c r="M2633" s="158"/>
      <c r="N2633" s="157"/>
      <c r="O2633" s="157"/>
      <c r="P2633" s="157"/>
      <c r="Q2633" s="157"/>
      <c r="R2633" s="158"/>
      <c r="S2633" s="158"/>
      <c r="T2633" s="158"/>
      <c r="U2633" s="158"/>
      <c r="V2633" s="158"/>
      <c r="W2633" s="158"/>
      <c r="X2633" s="158"/>
      <c r="Y2633" s="158"/>
      <c r="Z2633" s="147"/>
      <c r="AA2633" s="147"/>
      <c r="AB2633" s="147"/>
      <c r="AC2633" s="147"/>
      <c r="AD2633" s="147"/>
      <c r="AE2633" s="147"/>
      <c r="AF2633" s="147"/>
      <c r="AG2633" s="147" t="s">
        <v>288</v>
      </c>
      <c r="AH2633" s="147">
        <v>0</v>
      </c>
      <c r="AI2633" s="147"/>
      <c r="AJ2633" s="147"/>
      <c r="AK2633" s="147"/>
      <c r="AL2633" s="147"/>
      <c r="AM2633" s="147"/>
      <c r="AN2633" s="147"/>
      <c r="AO2633" s="147"/>
      <c r="AP2633" s="147"/>
      <c r="AQ2633" s="147"/>
      <c r="AR2633" s="147"/>
      <c r="AS2633" s="147"/>
      <c r="AT2633" s="147"/>
      <c r="AU2633" s="147"/>
      <c r="AV2633" s="147"/>
      <c r="AW2633" s="147"/>
      <c r="AX2633" s="147"/>
      <c r="AY2633" s="147"/>
      <c r="AZ2633" s="147"/>
      <c r="BA2633" s="147"/>
      <c r="BB2633" s="147"/>
      <c r="BC2633" s="147"/>
      <c r="BD2633" s="147"/>
      <c r="BE2633" s="147"/>
      <c r="BF2633" s="147"/>
      <c r="BG2633" s="147"/>
      <c r="BH2633" s="147"/>
    </row>
    <row r="2634" spans="1:60" outlineLevel="3" x14ac:dyDescent="0.2">
      <c r="A2634" s="154"/>
      <c r="B2634" s="155"/>
      <c r="C2634" s="189" t="s">
        <v>2230</v>
      </c>
      <c r="D2634" s="160"/>
      <c r="E2634" s="161">
        <v>11.88</v>
      </c>
      <c r="F2634" s="158"/>
      <c r="G2634" s="158"/>
      <c r="H2634" s="158"/>
      <c r="I2634" s="158"/>
      <c r="J2634" s="158"/>
      <c r="K2634" s="158"/>
      <c r="L2634" s="158"/>
      <c r="M2634" s="158"/>
      <c r="N2634" s="157"/>
      <c r="O2634" s="157"/>
      <c r="P2634" s="157"/>
      <c r="Q2634" s="157"/>
      <c r="R2634" s="158"/>
      <c r="S2634" s="158"/>
      <c r="T2634" s="158"/>
      <c r="U2634" s="158"/>
      <c r="V2634" s="158"/>
      <c r="W2634" s="158"/>
      <c r="X2634" s="158"/>
      <c r="Y2634" s="158"/>
      <c r="Z2634" s="147"/>
      <c r="AA2634" s="147"/>
      <c r="AB2634" s="147"/>
      <c r="AC2634" s="147"/>
      <c r="AD2634" s="147"/>
      <c r="AE2634" s="147"/>
      <c r="AF2634" s="147"/>
      <c r="AG2634" s="147" t="s">
        <v>288</v>
      </c>
      <c r="AH2634" s="147">
        <v>0</v>
      </c>
      <c r="AI2634" s="147"/>
      <c r="AJ2634" s="147"/>
      <c r="AK2634" s="147"/>
      <c r="AL2634" s="147"/>
      <c r="AM2634" s="147"/>
      <c r="AN2634" s="147"/>
      <c r="AO2634" s="147"/>
      <c r="AP2634" s="147"/>
      <c r="AQ2634" s="147"/>
      <c r="AR2634" s="147"/>
      <c r="AS2634" s="147"/>
      <c r="AT2634" s="147"/>
      <c r="AU2634" s="147"/>
      <c r="AV2634" s="147"/>
      <c r="AW2634" s="147"/>
      <c r="AX2634" s="147"/>
      <c r="AY2634" s="147"/>
      <c r="AZ2634" s="147"/>
      <c r="BA2634" s="147"/>
      <c r="BB2634" s="147"/>
      <c r="BC2634" s="147"/>
      <c r="BD2634" s="147"/>
      <c r="BE2634" s="147"/>
      <c r="BF2634" s="147"/>
      <c r="BG2634" s="147"/>
      <c r="BH2634" s="147"/>
    </row>
    <row r="2635" spans="1:60" outlineLevel="3" x14ac:dyDescent="0.2">
      <c r="A2635" s="154"/>
      <c r="B2635" s="155"/>
      <c r="C2635" s="189" t="s">
        <v>3107</v>
      </c>
      <c r="D2635" s="160"/>
      <c r="E2635" s="161">
        <v>4.2096</v>
      </c>
      <c r="F2635" s="158"/>
      <c r="G2635" s="158"/>
      <c r="H2635" s="158"/>
      <c r="I2635" s="158"/>
      <c r="J2635" s="158"/>
      <c r="K2635" s="158"/>
      <c r="L2635" s="158"/>
      <c r="M2635" s="158"/>
      <c r="N2635" s="157"/>
      <c r="O2635" s="157"/>
      <c r="P2635" s="157"/>
      <c r="Q2635" s="157"/>
      <c r="R2635" s="158"/>
      <c r="S2635" s="158"/>
      <c r="T2635" s="158"/>
      <c r="U2635" s="158"/>
      <c r="V2635" s="158"/>
      <c r="W2635" s="158"/>
      <c r="X2635" s="158"/>
      <c r="Y2635" s="158"/>
      <c r="Z2635" s="147"/>
      <c r="AA2635" s="147"/>
      <c r="AB2635" s="147"/>
      <c r="AC2635" s="147"/>
      <c r="AD2635" s="147"/>
      <c r="AE2635" s="147"/>
      <c r="AF2635" s="147"/>
      <c r="AG2635" s="147" t="s">
        <v>288</v>
      </c>
      <c r="AH2635" s="147">
        <v>0</v>
      </c>
      <c r="AI2635" s="147"/>
      <c r="AJ2635" s="147"/>
      <c r="AK2635" s="147"/>
      <c r="AL2635" s="147"/>
      <c r="AM2635" s="147"/>
      <c r="AN2635" s="147"/>
      <c r="AO2635" s="147"/>
      <c r="AP2635" s="147"/>
      <c r="AQ2635" s="147"/>
      <c r="AR2635" s="147"/>
      <c r="AS2635" s="147"/>
      <c r="AT2635" s="147"/>
      <c r="AU2635" s="147"/>
      <c r="AV2635" s="147"/>
      <c r="AW2635" s="147"/>
      <c r="AX2635" s="147"/>
      <c r="AY2635" s="147"/>
      <c r="AZ2635" s="147"/>
      <c r="BA2635" s="147"/>
      <c r="BB2635" s="147"/>
      <c r="BC2635" s="147"/>
      <c r="BD2635" s="147"/>
      <c r="BE2635" s="147"/>
      <c r="BF2635" s="147"/>
      <c r="BG2635" s="147"/>
      <c r="BH2635" s="147"/>
    </row>
    <row r="2636" spans="1:60" outlineLevel="3" x14ac:dyDescent="0.2">
      <c r="A2636" s="154"/>
      <c r="B2636" s="155"/>
      <c r="C2636" s="189" t="s">
        <v>406</v>
      </c>
      <c r="D2636" s="160"/>
      <c r="E2636" s="161"/>
      <c r="F2636" s="158"/>
      <c r="G2636" s="158"/>
      <c r="H2636" s="158"/>
      <c r="I2636" s="158"/>
      <c r="J2636" s="158"/>
      <c r="K2636" s="158"/>
      <c r="L2636" s="158"/>
      <c r="M2636" s="158"/>
      <c r="N2636" s="157"/>
      <c r="O2636" s="157"/>
      <c r="P2636" s="157"/>
      <c r="Q2636" s="157"/>
      <c r="R2636" s="158"/>
      <c r="S2636" s="158"/>
      <c r="T2636" s="158"/>
      <c r="U2636" s="158"/>
      <c r="V2636" s="158"/>
      <c r="W2636" s="158"/>
      <c r="X2636" s="158"/>
      <c r="Y2636" s="158"/>
      <c r="Z2636" s="147"/>
      <c r="AA2636" s="147"/>
      <c r="AB2636" s="147"/>
      <c r="AC2636" s="147"/>
      <c r="AD2636" s="147"/>
      <c r="AE2636" s="147"/>
      <c r="AF2636" s="147"/>
      <c r="AG2636" s="147" t="s">
        <v>288</v>
      </c>
      <c r="AH2636" s="147">
        <v>0</v>
      </c>
      <c r="AI2636" s="147"/>
      <c r="AJ2636" s="147"/>
      <c r="AK2636" s="147"/>
      <c r="AL2636" s="147"/>
      <c r="AM2636" s="147"/>
      <c r="AN2636" s="147"/>
      <c r="AO2636" s="147"/>
      <c r="AP2636" s="147"/>
      <c r="AQ2636" s="147"/>
      <c r="AR2636" s="147"/>
      <c r="AS2636" s="147"/>
      <c r="AT2636" s="147"/>
      <c r="AU2636" s="147"/>
      <c r="AV2636" s="147"/>
      <c r="AW2636" s="147"/>
      <c r="AX2636" s="147"/>
      <c r="AY2636" s="147"/>
      <c r="AZ2636" s="147"/>
      <c r="BA2636" s="147"/>
      <c r="BB2636" s="147"/>
      <c r="BC2636" s="147"/>
      <c r="BD2636" s="147"/>
      <c r="BE2636" s="147"/>
      <c r="BF2636" s="147"/>
      <c r="BG2636" s="147"/>
      <c r="BH2636" s="147"/>
    </row>
    <row r="2637" spans="1:60" outlineLevel="3" x14ac:dyDescent="0.2">
      <c r="A2637" s="154"/>
      <c r="B2637" s="155"/>
      <c r="C2637" s="189" t="s">
        <v>2234</v>
      </c>
      <c r="D2637" s="160"/>
      <c r="E2637" s="161">
        <v>17.22</v>
      </c>
      <c r="F2637" s="158"/>
      <c r="G2637" s="158"/>
      <c r="H2637" s="158"/>
      <c r="I2637" s="158"/>
      <c r="J2637" s="158"/>
      <c r="K2637" s="158"/>
      <c r="L2637" s="158"/>
      <c r="M2637" s="158"/>
      <c r="N2637" s="157"/>
      <c r="O2637" s="157"/>
      <c r="P2637" s="157"/>
      <c r="Q2637" s="157"/>
      <c r="R2637" s="158"/>
      <c r="S2637" s="158"/>
      <c r="T2637" s="158"/>
      <c r="U2637" s="158"/>
      <c r="V2637" s="158"/>
      <c r="W2637" s="158"/>
      <c r="X2637" s="158"/>
      <c r="Y2637" s="158"/>
      <c r="Z2637" s="147"/>
      <c r="AA2637" s="147"/>
      <c r="AB2637" s="147"/>
      <c r="AC2637" s="147"/>
      <c r="AD2637" s="147"/>
      <c r="AE2637" s="147"/>
      <c r="AF2637" s="147"/>
      <c r="AG2637" s="147" t="s">
        <v>288</v>
      </c>
      <c r="AH2637" s="147">
        <v>0</v>
      </c>
      <c r="AI2637" s="147"/>
      <c r="AJ2637" s="147"/>
      <c r="AK2637" s="147"/>
      <c r="AL2637" s="147"/>
      <c r="AM2637" s="147"/>
      <c r="AN2637" s="147"/>
      <c r="AO2637" s="147"/>
      <c r="AP2637" s="147"/>
      <c r="AQ2637" s="147"/>
      <c r="AR2637" s="147"/>
      <c r="AS2637" s="147"/>
      <c r="AT2637" s="147"/>
      <c r="AU2637" s="147"/>
      <c r="AV2637" s="147"/>
      <c r="AW2637" s="147"/>
      <c r="AX2637" s="147"/>
      <c r="AY2637" s="147"/>
      <c r="AZ2637" s="147"/>
      <c r="BA2637" s="147"/>
      <c r="BB2637" s="147"/>
      <c r="BC2637" s="147"/>
      <c r="BD2637" s="147"/>
      <c r="BE2637" s="147"/>
      <c r="BF2637" s="147"/>
      <c r="BG2637" s="147"/>
      <c r="BH2637" s="147"/>
    </row>
    <row r="2638" spans="1:60" outlineLevel="3" x14ac:dyDescent="0.2">
      <c r="A2638" s="154"/>
      <c r="B2638" s="155"/>
      <c r="C2638" s="189" t="s">
        <v>2235</v>
      </c>
      <c r="D2638" s="160"/>
      <c r="E2638" s="161">
        <v>5.96</v>
      </c>
      <c r="F2638" s="158"/>
      <c r="G2638" s="158"/>
      <c r="H2638" s="158"/>
      <c r="I2638" s="158"/>
      <c r="J2638" s="158"/>
      <c r="K2638" s="158"/>
      <c r="L2638" s="158"/>
      <c r="M2638" s="158"/>
      <c r="N2638" s="157"/>
      <c r="O2638" s="157"/>
      <c r="P2638" s="157"/>
      <c r="Q2638" s="157"/>
      <c r="R2638" s="158"/>
      <c r="S2638" s="158"/>
      <c r="T2638" s="158"/>
      <c r="U2638" s="158"/>
      <c r="V2638" s="158"/>
      <c r="W2638" s="158"/>
      <c r="X2638" s="158"/>
      <c r="Y2638" s="158"/>
      <c r="Z2638" s="147"/>
      <c r="AA2638" s="147"/>
      <c r="AB2638" s="147"/>
      <c r="AC2638" s="147"/>
      <c r="AD2638" s="147"/>
      <c r="AE2638" s="147"/>
      <c r="AF2638" s="147"/>
      <c r="AG2638" s="147" t="s">
        <v>288</v>
      </c>
      <c r="AH2638" s="147">
        <v>0</v>
      </c>
      <c r="AI2638" s="147"/>
      <c r="AJ2638" s="147"/>
      <c r="AK2638" s="147"/>
      <c r="AL2638" s="147"/>
      <c r="AM2638" s="147"/>
      <c r="AN2638" s="147"/>
      <c r="AO2638" s="147"/>
      <c r="AP2638" s="147"/>
      <c r="AQ2638" s="147"/>
      <c r="AR2638" s="147"/>
      <c r="AS2638" s="147"/>
      <c r="AT2638" s="147"/>
      <c r="AU2638" s="147"/>
      <c r="AV2638" s="147"/>
      <c r="AW2638" s="147"/>
      <c r="AX2638" s="147"/>
      <c r="AY2638" s="147"/>
      <c r="AZ2638" s="147"/>
      <c r="BA2638" s="147"/>
      <c r="BB2638" s="147"/>
      <c r="BC2638" s="147"/>
      <c r="BD2638" s="147"/>
      <c r="BE2638" s="147"/>
      <c r="BF2638" s="147"/>
      <c r="BG2638" s="147"/>
      <c r="BH2638" s="147"/>
    </row>
    <row r="2639" spans="1:60" outlineLevel="3" x14ac:dyDescent="0.2">
      <c r="A2639" s="154"/>
      <c r="B2639" s="155"/>
      <c r="C2639" s="189" t="s">
        <v>2236</v>
      </c>
      <c r="D2639" s="160"/>
      <c r="E2639" s="161">
        <v>17.100000000000001</v>
      </c>
      <c r="F2639" s="158"/>
      <c r="G2639" s="158"/>
      <c r="H2639" s="158"/>
      <c r="I2639" s="158"/>
      <c r="J2639" s="158"/>
      <c r="K2639" s="158"/>
      <c r="L2639" s="158"/>
      <c r="M2639" s="158"/>
      <c r="N2639" s="157"/>
      <c r="O2639" s="157"/>
      <c r="P2639" s="157"/>
      <c r="Q2639" s="157"/>
      <c r="R2639" s="158"/>
      <c r="S2639" s="158"/>
      <c r="T2639" s="158"/>
      <c r="U2639" s="158"/>
      <c r="V2639" s="158"/>
      <c r="W2639" s="158"/>
      <c r="X2639" s="158"/>
      <c r="Y2639" s="158"/>
      <c r="Z2639" s="147"/>
      <c r="AA2639" s="147"/>
      <c r="AB2639" s="147"/>
      <c r="AC2639" s="147"/>
      <c r="AD2639" s="147"/>
      <c r="AE2639" s="147"/>
      <c r="AF2639" s="147"/>
      <c r="AG2639" s="147" t="s">
        <v>288</v>
      </c>
      <c r="AH2639" s="147">
        <v>0</v>
      </c>
      <c r="AI2639" s="147"/>
      <c r="AJ2639" s="147"/>
      <c r="AK2639" s="147"/>
      <c r="AL2639" s="147"/>
      <c r="AM2639" s="147"/>
      <c r="AN2639" s="147"/>
      <c r="AO2639" s="147"/>
      <c r="AP2639" s="147"/>
      <c r="AQ2639" s="147"/>
      <c r="AR2639" s="147"/>
      <c r="AS2639" s="147"/>
      <c r="AT2639" s="147"/>
      <c r="AU2639" s="147"/>
      <c r="AV2639" s="147"/>
      <c r="AW2639" s="147"/>
      <c r="AX2639" s="147"/>
      <c r="AY2639" s="147"/>
      <c r="AZ2639" s="147"/>
      <c r="BA2639" s="147"/>
      <c r="BB2639" s="147"/>
      <c r="BC2639" s="147"/>
      <c r="BD2639" s="147"/>
      <c r="BE2639" s="147"/>
      <c r="BF2639" s="147"/>
      <c r="BG2639" s="147"/>
      <c r="BH2639" s="147"/>
    </row>
    <row r="2640" spans="1:60" outlineLevel="3" x14ac:dyDescent="0.2">
      <c r="A2640" s="154"/>
      <c r="B2640" s="155"/>
      <c r="C2640" s="189" t="s">
        <v>2240</v>
      </c>
      <c r="D2640" s="160"/>
      <c r="E2640" s="161">
        <v>9.84</v>
      </c>
      <c r="F2640" s="158"/>
      <c r="G2640" s="158"/>
      <c r="H2640" s="158"/>
      <c r="I2640" s="158"/>
      <c r="J2640" s="158"/>
      <c r="K2640" s="158"/>
      <c r="L2640" s="158"/>
      <c r="M2640" s="158"/>
      <c r="N2640" s="157"/>
      <c r="O2640" s="157"/>
      <c r="P2640" s="157"/>
      <c r="Q2640" s="157"/>
      <c r="R2640" s="158"/>
      <c r="S2640" s="158"/>
      <c r="T2640" s="158"/>
      <c r="U2640" s="158"/>
      <c r="V2640" s="158"/>
      <c r="W2640" s="158"/>
      <c r="X2640" s="158"/>
      <c r="Y2640" s="158"/>
      <c r="Z2640" s="147"/>
      <c r="AA2640" s="147"/>
      <c r="AB2640" s="147"/>
      <c r="AC2640" s="147"/>
      <c r="AD2640" s="147"/>
      <c r="AE2640" s="147"/>
      <c r="AF2640" s="147"/>
      <c r="AG2640" s="147" t="s">
        <v>288</v>
      </c>
      <c r="AH2640" s="147">
        <v>0</v>
      </c>
      <c r="AI2640" s="147"/>
      <c r="AJ2640" s="147"/>
      <c r="AK2640" s="147"/>
      <c r="AL2640" s="147"/>
      <c r="AM2640" s="147"/>
      <c r="AN2640" s="147"/>
      <c r="AO2640" s="147"/>
      <c r="AP2640" s="147"/>
      <c r="AQ2640" s="147"/>
      <c r="AR2640" s="147"/>
      <c r="AS2640" s="147"/>
      <c r="AT2640" s="147"/>
      <c r="AU2640" s="147"/>
      <c r="AV2640" s="147"/>
      <c r="AW2640" s="147"/>
      <c r="AX2640" s="147"/>
      <c r="AY2640" s="147"/>
      <c r="AZ2640" s="147"/>
      <c r="BA2640" s="147"/>
      <c r="BB2640" s="147"/>
      <c r="BC2640" s="147"/>
      <c r="BD2640" s="147"/>
      <c r="BE2640" s="147"/>
      <c r="BF2640" s="147"/>
      <c r="BG2640" s="147"/>
      <c r="BH2640" s="147"/>
    </row>
    <row r="2641" spans="1:60" outlineLevel="3" x14ac:dyDescent="0.2">
      <c r="A2641" s="154"/>
      <c r="B2641" s="155"/>
      <c r="C2641" s="189" t="s">
        <v>2242</v>
      </c>
      <c r="D2641" s="160"/>
      <c r="E2641" s="161">
        <v>11.53</v>
      </c>
      <c r="F2641" s="158"/>
      <c r="G2641" s="158"/>
      <c r="H2641" s="158"/>
      <c r="I2641" s="158"/>
      <c r="J2641" s="158"/>
      <c r="K2641" s="158"/>
      <c r="L2641" s="158"/>
      <c r="M2641" s="158"/>
      <c r="N2641" s="157"/>
      <c r="O2641" s="157"/>
      <c r="P2641" s="157"/>
      <c r="Q2641" s="157"/>
      <c r="R2641" s="158"/>
      <c r="S2641" s="158"/>
      <c r="T2641" s="158"/>
      <c r="U2641" s="158"/>
      <c r="V2641" s="158"/>
      <c r="W2641" s="158"/>
      <c r="X2641" s="158"/>
      <c r="Y2641" s="158"/>
      <c r="Z2641" s="147"/>
      <c r="AA2641" s="147"/>
      <c r="AB2641" s="147"/>
      <c r="AC2641" s="147"/>
      <c r="AD2641" s="147"/>
      <c r="AE2641" s="147"/>
      <c r="AF2641" s="147"/>
      <c r="AG2641" s="147" t="s">
        <v>288</v>
      </c>
      <c r="AH2641" s="147">
        <v>0</v>
      </c>
      <c r="AI2641" s="147"/>
      <c r="AJ2641" s="147"/>
      <c r="AK2641" s="147"/>
      <c r="AL2641" s="147"/>
      <c r="AM2641" s="147"/>
      <c r="AN2641" s="147"/>
      <c r="AO2641" s="147"/>
      <c r="AP2641" s="147"/>
      <c r="AQ2641" s="147"/>
      <c r="AR2641" s="147"/>
      <c r="AS2641" s="147"/>
      <c r="AT2641" s="147"/>
      <c r="AU2641" s="147"/>
      <c r="AV2641" s="147"/>
      <c r="AW2641" s="147"/>
      <c r="AX2641" s="147"/>
      <c r="AY2641" s="147"/>
      <c r="AZ2641" s="147"/>
      <c r="BA2641" s="147"/>
      <c r="BB2641" s="147"/>
      <c r="BC2641" s="147"/>
      <c r="BD2641" s="147"/>
      <c r="BE2641" s="147"/>
      <c r="BF2641" s="147"/>
      <c r="BG2641" s="147"/>
      <c r="BH2641" s="147"/>
    </row>
    <row r="2642" spans="1:60" outlineLevel="3" x14ac:dyDescent="0.2">
      <c r="A2642" s="154"/>
      <c r="B2642" s="155"/>
      <c r="C2642" s="189" t="s">
        <v>2245</v>
      </c>
      <c r="D2642" s="160"/>
      <c r="E2642" s="161">
        <v>10.77</v>
      </c>
      <c r="F2642" s="158"/>
      <c r="G2642" s="158"/>
      <c r="H2642" s="158"/>
      <c r="I2642" s="158"/>
      <c r="J2642" s="158"/>
      <c r="K2642" s="158"/>
      <c r="L2642" s="158"/>
      <c r="M2642" s="158"/>
      <c r="N2642" s="157"/>
      <c r="O2642" s="157"/>
      <c r="P2642" s="157"/>
      <c r="Q2642" s="157"/>
      <c r="R2642" s="158"/>
      <c r="S2642" s="158"/>
      <c r="T2642" s="158"/>
      <c r="U2642" s="158"/>
      <c r="V2642" s="158"/>
      <c r="W2642" s="158"/>
      <c r="X2642" s="158"/>
      <c r="Y2642" s="158"/>
      <c r="Z2642" s="147"/>
      <c r="AA2642" s="147"/>
      <c r="AB2642" s="147"/>
      <c r="AC2642" s="147"/>
      <c r="AD2642" s="147"/>
      <c r="AE2642" s="147"/>
      <c r="AF2642" s="147"/>
      <c r="AG2642" s="147" t="s">
        <v>288</v>
      </c>
      <c r="AH2642" s="147">
        <v>0</v>
      </c>
      <c r="AI2642" s="147"/>
      <c r="AJ2642" s="147"/>
      <c r="AK2642" s="147"/>
      <c r="AL2642" s="147"/>
      <c r="AM2642" s="147"/>
      <c r="AN2642" s="147"/>
      <c r="AO2642" s="147"/>
      <c r="AP2642" s="147"/>
      <c r="AQ2642" s="147"/>
      <c r="AR2642" s="147"/>
      <c r="AS2642" s="147"/>
      <c r="AT2642" s="147"/>
      <c r="AU2642" s="147"/>
      <c r="AV2642" s="147"/>
      <c r="AW2642" s="147"/>
      <c r="AX2642" s="147"/>
      <c r="AY2642" s="147"/>
      <c r="AZ2642" s="147"/>
      <c r="BA2642" s="147"/>
      <c r="BB2642" s="147"/>
      <c r="BC2642" s="147"/>
      <c r="BD2642" s="147"/>
      <c r="BE2642" s="147"/>
      <c r="BF2642" s="147"/>
      <c r="BG2642" s="147"/>
      <c r="BH2642" s="147"/>
    </row>
    <row r="2643" spans="1:60" outlineLevel="3" x14ac:dyDescent="0.2">
      <c r="A2643" s="154"/>
      <c r="B2643" s="155"/>
      <c r="C2643" s="189" t="s">
        <v>2247</v>
      </c>
      <c r="D2643" s="160"/>
      <c r="E2643" s="161">
        <v>12.33</v>
      </c>
      <c r="F2643" s="158"/>
      <c r="G2643" s="158"/>
      <c r="H2643" s="158"/>
      <c r="I2643" s="158"/>
      <c r="J2643" s="158"/>
      <c r="K2643" s="158"/>
      <c r="L2643" s="158"/>
      <c r="M2643" s="158"/>
      <c r="N2643" s="157"/>
      <c r="O2643" s="157"/>
      <c r="P2643" s="157"/>
      <c r="Q2643" s="157"/>
      <c r="R2643" s="158"/>
      <c r="S2643" s="158"/>
      <c r="T2643" s="158"/>
      <c r="U2643" s="158"/>
      <c r="V2643" s="158"/>
      <c r="W2643" s="158"/>
      <c r="X2643" s="158"/>
      <c r="Y2643" s="158"/>
      <c r="Z2643" s="147"/>
      <c r="AA2643" s="147"/>
      <c r="AB2643" s="147"/>
      <c r="AC2643" s="147"/>
      <c r="AD2643" s="147"/>
      <c r="AE2643" s="147"/>
      <c r="AF2643" s="147"/>
      <c r="AG2643" s="147" t="s">
        <v>288</v>
      </c>
      <c r="AH2643" s="147">
        <v>0</v>
      </c>
      <c r="AI2643" s="147"/>
      <c r="AJ2643" s="147"/>
      <c r="AK2643" s="147"/>
      <c r="AL2643" s="147"/>
      <c r="AM2643" s="147"/>
      <c r="AN2643" s="147"/>
      <c r="AO2643" s="147"/>
      <c r="AP2643" s="147"/>
      <c r="AQ2643" s="147"/>
      <c r="AR2643" s="147"/>
      <c r="AS2643" s="147"/>
      <c r="AT2643" s="147"/>
      <c r="AU2643" s="147"/>
      <c r="AV2643" s="147"/>
      <c r="AW2643" s="147"/>
      <c r="AX2643" s="147"/>
      <c r="AY2643" s="147"/>
      <c r="AZ2643" s="147"/>
      <c r="BA2643" s="147"/>
      <c r="BB2643" s="147"/>
      <c r="BC2643" s="147"/>
      <c r="BD2643" s="147"/>
      <c r="BE2643" s="147"/>
      <c r="BF2643" s="147"/>
      <c r="BG2643" s="147"/>
      <c r="BH2643" s="147"/>
    </row>
    <row r="2644" spans="1:60" outlineLevel="1" x14ac:dyDescent="0.2">
      <c r="A2644" s="172">
        <v>392</v>
      </c>
      <c r="B2644" s="173" t="s">
        <v>3108</v>
      </c>
      <c r="C2644" s="188" t="s">
        <v>3109</v>
      </c>
      <c r="D2644" s="174" t="s">
        <v>366</v>
      </c>
      <c r="E2644" s="175">
        <v>28.8</v>
      </c>
      <c r="F2644" s="176"/>
      <c r="G2644" s="177">
        <f>ROUND(E2644*F2644,2)</f>
        <v>0</v>
      </c>
      <c r="H2644" s="176"/>
      <c r="I2644" s="177">
        <f>ROUND(E2644*H2644,2)</f>
        <v>0</v>
      </c>
      <c r="J2644" s="176"/>
      <c r="K2644" s="177">
        <f>ROUND(E2644*J2644,2)</f>
        <v>0</v>
      </c>
      <c r="L2644" s="177">
        <v>21</v>
      </c>
      <c r="M2644" s="177">
        <f>G2644*(1+L2644/100)</f>
        <v>0</v>
      </c>
      <c r="N2644" s="175">
        <v>0</v>
      </c>
      <c r="O2644" s="175">
        <f>ROUND(E2644*N2644,2)</f>
        <v>0</v>
      </c>
      <c r="P2644" s="175">
        <v>0</v>
      </c>
      <c r="Q2644" s="175">
        <f>ROUND(E2644*P2644,2)</f>
        <v>0</v>
      </c>
      <c r="R2644" s="177" t="s">
        <v>3080</v>
      </c>
      <c r="S2644" s="177" t="s">
        <v>281</v>
      </c>
      <c r="T2644" s="178" t="s">
        <v>281</v>
      </c>
      <c r="U2644" s="158">
        <v>0.15</v>
      </c>
      <c r="V2644" s="158">
        <f>ROUND(E2644*U2644,2)</f>
        <v>4.32</v>
      </c>
      <c r="W2644" s="158"/>
      <c r="X2644" s="158" t="s">
        <v>282</v>
      </c>
      <c r="Y2644" s="158" t="s">
        <v>283</v>
      </c>
      <c r="Z2644" s="147"/>
      <c r="AA2644" s="147"/>
      <c r="AB2644" s="147"/>
      <c r="AC2644" s="147"/>
      <c r="AD2644" s="147"/>
      <c r="AE2644" s="147"/>
      <c r="AF2644" s="147"/>
      <c r="AG2644" s="147" t="s">
        <v>284</v>
      </c>
      <c r="AH2644" s="147"/>
      <c r="AI2644" s="147"/>
      <c r="AJ2644" s="147"/>
      <c r="AK2644" s="147"/>
      <c r="AL2644" s="147"/>
      <c r="AM2644" s="147"/>
      <c r="AN2644" s="147"/>
      <c r="AO2644" s="147"/>
      <c r="AP2644" s="147"/>
      <c r="AQ2644" s="147"/>
      <c r="AR2644" s="147"/>
      <c r="AS2644" s="147"/>
      <c r="AT2644" s="147"/>
      <c r="AU2644" s="147"/>
      <c r="AV2644" s="147"/>
      <c r="AW2644" s="147"/>
      <c r="AX2644" s="147"/>
      <c r="AY2644" s="147"/>
      <c r="AZ2644" s="147"/>
      <c r="BA2644" s="147"/>
      <c r="BB2644" s="147"/>
      <c r="BC2644" s="147"/>
      <c r="BD2644" s="147"/>
      <c r="BE2644" s="147"/>
      <c r="BF2644" s="147"/>
      <c r="BG2644" s="147"/>
      <c r="BH2644" s="147"/>
    </row>
    <row r="2645" spans="1:60" outlineLevel="2" x14ac:dyDescent="0.2">
      <c r="A2645" s="154"/>
      <c r="B2645" s="155"/>
      <c r="C2645" s="189" t="s">
        <v>3110</v>
      </c>
      <c r="D2645" s="160"/>
      <c r="E2645" s="161"/>
      <c r="F2645" s="158"/>
      <c r="G2645" s="158"/>
      <c r="H2645" s="158"/>
      <c r="I2645" s="158"/>
      <c r="J2645" s="158"/>
      <c r="K2645" s="158"/>
      <c r="L2645" s="158"/>
      <c r="M2645" s="158"/>
      <c r="N2645" s="157"/>
      <c r="O2645" s="157"/>
      <c r="P2645" s="157"/>
      <c r="Q2645" s="157"/>
      <c r="R2645" s="158"/>
      <c r="S2645" s="158"/>
      <c r="T2645" s="158"/>
      <c r="U2645" s="158"/>
      <c r="V2645" s="158"/>
      <c r="W2645" s="158"/>
      <c r="X2645" s="158"/>
      <c r="Y2645" s="158"/>
      <c r="Z2645" s="147"/>
      <c r="AA2645" s="147"/>
      <c r="AB2645" s="147"/>
      <c r="AC2645" s="147"/>
      <c r="AD2645" s="147"/>
      <c r="AE2645" s="147"/>
      <c r="AF2645" s="147"/>
      <c r="AG2645" s="147" t="s">
        <v>288</v>
      </c>
      <c r="AH2645" s="147">
        <v>0</v>
      </c>
      <c r="AI2645" s="147"/>
      <c r="AJ2645" s="147"/>
      <c r="AK2645" s="147"/>
      <c r="AL2645" s="147"/>
      <c r="AM2645" s="147"/>
      <c r="AN2645" s="147"/>
      <c r="AO2645" s="147"/>
      <c r="AP2645" s="147"/>
      <c r="AQ2645" s="147"/>
      <c r="AR2645" s="147"/>
      <c r="AS2645" s="147"/>
      <c r="AT2645" s="147"/>
      <c r="AU2645" s="147"/>
      <c r="AV2645" s="147"/>
      <c r="AW2645" s="147"/>
      <c r="AX2645" s="147"/>
      <c r="AY2645" s="147"/>
      <c r="AZ2645" s="147"/>
      <c r="BA2645" s="147"/>
      <c r="BB2645" s="147"/>
      <c r="BC2645" s="147"/>
      <c r="BD2645" s="147"/>
      <c r="BE2645" s="147"/>
      <c r="BF2645" s="147"/>
      <c r="BG2645" s="147"/>
      <c r="BH2645" s="147"/>
    </row>
    <row r="2646" spans="1:60" outlineLevel="3" x14ac:dyDescent="0.2">
      <c r="A2646" s="154"/>
      <c r="B2646" s="155"/>
      <c r="C2646" s="189" t="s">
        <v>3111</v>
      </c>
      <c r="D2646" s="160"/>
      <c r="E2646" s="161">
        <v>28.8</v>
      </c>
      <c r="F2646" s="158"/>
      <c r="G2646" s="158"/>
      <c r="H2646" s="158"/>
      <c r="I2646" s="158"/>
      <c r="J2646" s="158"/>
      <c r="K2646" s="158"/>
      <c r="L2646" s="158"/>
      <c r="M2646" s="158"/>
      <c r="N2646" s="157"/>
      <c r="O2646" s="157"/>
      <c r="P2646" s="157"/>
      <c r="Q2646" s="157"/>
      <c r="R2646" s="158"/>
      <c r="S2646" s="158"/>
      <c r="T2646" s="158"/>
      <c r="U2646" s="158"/>
      <c r="V2646" s="158"/>
      <c r="W2646" s="158"/>
      <c r="X2646" s="158"/>
      <c r="Y2646" s="158"/>
      <c r="Z2646" s="147"/>
      <c r="AA2646" s="147"/>
      <c r="AB2646" s="147"/>
      <c r="AC2646" s="147"/>
      <c r="AD2646" s="147"/>
      <c r="AE2646" s="147"/>
      <c r="AF2646" s="147"/>
      <c r="AG2646" s="147" t="s">
        <v>288</v>
      </c>
      <c r="AH2646" s="147">
        <v>0</v>
      </c>
      <c r="AI2646" s="147"/>
      <c r="AJ2646" s="147"/>
      <c r="AK2646" s="147"/>
      <c r="AL2646" s="147"/>
      <c r="AM2646" s="147"/>
      <c r="AN2646" s="147"/>
      <c r="AO2646" s="147"/>
      <c r="AP2646" s="147"/>
      <c r="AQ2646" s="147"/>
      <c r="AR2646" s="147"/>
      <c r="AS2646" s="147"/>
      <c r="AT2646" s="147"/>
      <c r="AU2646" s="147"/>
      <c r="AV2646" s="147"/>
      <c r="AW2646" s="147"/>
      <c r="AX2646" s="147"/>
      <c r="AY2646" s="147"/>
      <c r="AZ2646" s="147"/>
      <c r="BA2646" s="147"/>
      <c r="BB2646" s="147"/>
      <c r="BC2646" s="147"/>
      <c r="BD2646" s="147"/>
      <c r="BE2646" s="147"/>
      <c r="BF2646" s="147"/>
      <c r="BG2646" s="147"/>
      <c r="BH2646" s="147"/>
    </row>
    <row r="2647" spans="1:60" ht="22.5" outlineLevel="1" x14ac:dyDescent="0.2">
      <c r="A2647" s="172">
        <v>393</v>
      </c>
      <c r="B2647" s="173" t="s">
        <v>3112</v>
      </c>
      <c r="C2647" s="188" t="s">
        <v>3113</v>
      </c>
      <c r="D2647" s="174" t="s">
        <v>279</v>
      </c>
      <c r="E2647" s="175">
        <v>169.56</v>
      </c>
      <c r="F2647" s="176"/>
      <c r="G2647" s="177">
        <f>ROUND(E2647*F2647,2)</f>
        <v>0</v>
      </c>
      <c r="H2647" s="176"/>
      <c r="I2647" s="177">
        <f>ROUND(E2647*H2647,2)</f>
        <v>0</v>
      </c>
      <c r="J2647" s="176"/>
      <c r="K2647" s="177">
        <f>ROUND(E2647*J2647,2)</f>
        <v>0</v>
      </c>
      <c r="L2647" s="177">
        <v>21</v>
      </c>
      <c r="M2647" s="177">
        <f>G2647*(1+L2647/100)</f>
        <v>0</v>
      </c>
      <c r="N2647" s="175">
        <v>6.9300000000000004E-3</v>
      </c>
      <c r="O2647" s="175">
        <f>ROUND(E2647*N2647,2)</f>
        <v>1.18</v>
      </c>
      <c r="P2647" s="175">
        <v>0</v>
      </c>
      <c r="Q2647" s="175">
        <f>ROUND(E2647*P2647,2)</f>
        <v>0</v>
      </c>
      <c r="R2647" s="177" t="s">
        <v>3080</v>
      </c>
      <c r="S2647" s="177" t="s">
        <v>281</v>
      </c>
      <c r="T2647" s="178" t="s">
        <v>281</v>
      </c>
      <c r="U2647" s="158">
        <v>1.35</v>
      </c>
      <c r="V2647" s="158">
        <f>ROUND(E2647*U2647,2)</f>
        <v>228.91</v>
      </c>
      <c r="W2647" s="158"/>
      <c r="X2647" s="158" t="s">
        <v>282</v>
      </c>
      <c r="Y2647" s="158" t="s">
        <v>283</v>
      </c>
      <c r="Z2647" s="147"/>
      <c r="AA2647" s="147"/>
      <c r="AB2647" s="147"/>
      <c r="AC2647" s="147"/>
      <c r="AD2647" s="147"/>
      <c r="AE2647" s="147"/>
      <c r="AF2647" s="147"/>
      <c r="AG2647" s="147" t="s">
        <v>284</v>
      </c>
      <c r="AH2647" s="147"/>
      <c r="AI2647" s="147"/>
      <c r="AJ2647" s="147"/>
      <c r="AK2647" s="147"/>
      <c r="AL2647" s="147"/>
      <c r="AM2647" s="147"/>
      <c r="AN2647" s="147"/>
      <c r="AO2647" s="147"/>
      <c r="AP2647" s="147"/>
      <c r="AQ2647" s="147"/>
      <c r="AR2647" s="147"/>
      <c r="AS2647" s="147"/>
      <c r="AT2647" s="147"/>
      <c r="AU2647" s="147"/>
      <c r="AV2647" s="147"/>
      <c r="AW2647" s="147"/>
      <c r="AX2647" s="147"/>
      <c r="AY2647" s="147"/>
      <c r="AZ2647" s="147"/>
      <c r="BA2647" s="147"/>
      <c r="BB2647" s="147"/>
      <c r="BC2647" s="147"/>
      <c r="BD2647" s="147"/>
      <c r="BE2647" s="147"/>
      <c r="BF2647" s="147"/>
      <c r="BG2647" s="147"/>
      <c r="BH2647" s="147"/>
    </row>
    <row r="2648" spans="1:60" outlineLevel="2" x14ac:dyDescent="0.2">
      <c r="A2648" s="154"/>
      <c r="B2648" s="155"/>
      <c r="C2648" s="189" t="s">
        <v>3114</v>
      </c>
      <c r="D2648" s="160"/>
      <c r="E2648" s="161"/>
      <c r="F2648" s="158"/>
      <c r="G2648" s="158"/>
      <c r="H2648" s="158"/>
      <c r="I2648" s="158"/>
      <c r="J2648" s="158"/>
      <c r="K2648" s="158"/>
      <c r="L2648" s="158"/>
      <c r="M2648" s="158"/>
      <c r="N2648" s="157"/>
      <c r="O2648" s="157"/>
      <c r="P2648" s="157"/>
      <c r="Q2648" s="157"/>
      <c r="R2648" s="158"/>
      <c r="S2648" s="158"/>
      <c r="T2648" s="158"/>
      <c r="U2648" s="158"/>
      <c r="V2648" s="158"/>
      <c r="W2648" s="158"/>
      <c r="X2648" s="158"/>
      <c r="Y2648" s="158"/>
      <c r="Z2648" s="147"/>
      <c r="AA2648" s="147"/>
      <c r="AB2648" s="147"/>
      <c r="AC2648" s="147"/>
      <c r="AD2648" s="147"/>
      <c r="AE2648" s="147"/>
      <c r="AF2648" s="147"/>
      <c r="AG2648" s="147" t="s">
        <v>288</v>
      </c>
      <c r="AH2648" s="147">
        <v>0</v>
      </c>
      <c r="AI2648" s="147"/>
      <c r="AJ2648" s="147"/>
      <c r="AK2648" s="147"/>
      <c r="AL2648" s="147"/>
      <c r="AM2648" s="147"/>
      <c r="AN2648" s="147"/>
      <c r="AO2648" s="147"/>
      <c r="AP2648" s="147"/>
      <c r="AQ2648" s="147"/>
      <c r="AR2648" s="147"/>
      <c r="AS2648" s="147"/>
      <c r="AT2648" s="147"/>
      <c r="AU2648" s="147"/>
      <c r="AV2648" s="147"/>
      <c r="AW2648" s="147"/>
      <c r="AX2648" s="147"/>
      <c r="AY2648" s="147"/>
      <c r="AZ2648" s="147"/>
      <c r="BA2648" s="147"/>
      <c r="BB2648" s="147"/>
      <c r="BC2648" s="147"/>
      <c r="BD2648" s="147"/>
      <c r="BE2648" s="147"/>
      <c r="BF2648" s="147"/>
      <c r="BG2648" s="147"/>
      <c r="BH2648" s="147"/>
    </row>
    <row r="2649" spans="1:60" outlineLevel="3" x14ac:dyDescent="0.2">
      <c r="A2649" s="154"/>
      <c r="B2649" s="155"/>
      <c r="C2649" s="189" t="s">
        <v>3082</v>
      </c>
      <c r="D2649" s="160"/>
      <c r="E2649" s="161"/>
      <c r="F2649" s="158"/>
      <c r="G2649" s="158"/>
      <c r="H2649" s="158"/>
      <c r="I2649" s="158"/>
      <c r="J2649" s="158"/>
      <c r="K2649" s="158"/>
      <c r="L2649" s="158"/>
      <c r="M2649" s="158"/>
      <c r="N2649" s="157"/>
      <c r="O2649" s="157"/>
      <c r="P2649" s="157"/>
      <c r="Q2649" s="157"/>
      <c r="R2649" s="158"/>
      <c r="S2649" s="158"/>
      <c r="T2649" s="158"/>
      <c r="U2649" s="158"/>
      <c r="V2649" s="158"/>
      <c r="W2649" s="158"/>
      <c r="X2649" s="158"/>
      <c r="Y2649" s="158"/>
      <c r="Z2649" s="147"/>
      <c r="AA2649" s="147"/>
      <c r="AB2649" s="147"/>
      <c r="AC2649" s="147"/>
      <c r="AD2649" s="147"/>
      <c r="AE2649" s="147"/>
      <c r="AF2649" s="147"/>
      <c r="AG2649" s="147" t="s">
        <v>288</v>
      </c>
      <c r="AH2649" s="147">
        <v>0</v>
      </c>
      <c r="AI2649" s="147"/>
      <c r="AJ2649" s="147"/>
      <c r="AK2649" s="147"/>
      <c r="AL2649" s="147"/>
      <c r="AM2649" s="147"/>
      <c r="AN2649" s="147"/>
      <c r="AO2649" s="147"/>
      <c r="AP2649" s="147"/>
      <c r="AQ2649" s="147"/>
      <c r="AR2649" s="147"/>
      <c r="AS2649" s="147"/>
      <c r="AT2649" s="147"/>
      <c r="AU2649" s="147"/>
      <c r="AV2649" s="147"/>
      <c r="AW2649" s="147"/>
      <c r="AX2649" s="147"/>
      <c r="AY2649" s="147"/>
      <c r="AZ2649" s="147"/>
      <c r="BA2649" s="147"/>
      <c r="BB2649" s="147"/>
      <c r="BC2649" s="147"/>
      <c r="BD2649" s="147"/>
      <c r="BE2649" s="147"/>
      <c r="BF2649" s="147"/>
      <c r="BG2649" s="147"/>
      <c r="BH2649" s="147"/>
    </row>
    <row r="2650" spans="1:60" outlineLevel="3" x14ac:dyDescent="0.2">
      <c r="A2650" s="154"/>
      <c r="B2650" s="155"/>
      <c r="C2650" s="189" t="s">
        <v>3083</v>
      </c>
      <c r="D2650" s="160"/>
      <c r="E2650" s="161"/>
      <c r="F2650" s="158"/>
      <c r="G2650" s="158"/>
      <c r="H2650" s="158"/>
      <c r="I2650" s="158"/>
      <c r="J2650" s="158"/>
      <c r="K2650" s="158"/>
      <c r="L2650" s="158"/>
      <c r="M2650" s="158"/>
      <c r="N2650" s="157"/>
      <c r="O2650" s="157"/>
      <c r="P2650" s="157"/>
      <c r="Q2650" s="157"/>
      <c r="R2650" s="158"/>
      <c r="S2650" s="158"/>
      <c r="T2650" s="158"/>
      <c r="U2650" s="158"/>
      <c r="V2650" s="158"/>
      <c r="W2650" s="158"/>
      <c r="X2650" s="158"/>
      <c r="Y2650" s="158"/>
      <c r="Z2650" s="147"/>
      <c r="AA2650" s="147"/>
      <c r="AB2650" s="147"/>
      <c r="AC2650" s="147"/>
      <c r="AD2650" s="147"/>
      <c r="AE2650" s="147"/>
      <c r="AF2650" s="147"/>
      <c r="AG2650" s="147" t="s">
        <v>288</v>
      </c>
      <c r="AH2650" s="147">
        <v>0</v>
      </c>
      <c r="AI2650" s="147"/>
      <c r="AJ2650" s="147"/>
      <c r="AK2650" s="147"/>
      <c r="AL2650" s="147"/>
      <c r="AM2650" s="147"/>
      <c r="AN2650" s="147"/>
      <c r="AO2650" s="147"/>
      <c r="AP2650" s="147"/>
      <c r="AQ2650" s="147"/>
      <c r="AR2650" s="147"/>
      <c r="AS2650" s="147"/>
      <c r="AT2650" s="147"/>
      <c r="AU2650" s="147"/>
      <c r="AV2650" s="147"/>
      <c r="AW2650" s="147"/>
      <c r="AX2650" s="147"/>
      <c r="AY2650" s="147"/>
      <c r="AZ2650" s="147"/>
      <c r="BA2650" s="147"/>
      <c r="BB2650" s="147"/>
      <c r="BC2650" s="147"/>
      <c r="BD2650" s="147"/>
      <c r="BE2650" s="147"/>
      <c r="BF2650" s="147"/>
      <c r="BG2650" s="147"/>
      <c r="BH2650" s="147"/>
    </row>
    <row r="2651" spans="1:60" outlineLevel="3" x14ac:dyDescent="0.2">
      <c r="A2651" s="154"/>
      <c r="B2651" s="155"/>
      <c r="C2651" s="189" t="s">
        <v>3093</v>
      </c>
      <c r="D2651" s="160"/>
      <c r="E2651" s="161">
        <v>200.02520000000001</v>
      </c>
      <c r="F2651" s="158"/>
      <c r="G2651" s="158"/>
      <c r="H2651" s="158"/>
      <c r="I2651" s="158"/>
      <c r="J2651" s="158"/>
      <c r="K2651" s="158"/>
      <c r="L2651" s="158"/>
      <c r="M2651" s="158"/>
      <c r="N2651" s="157"/>
      <c r="O2651" s="157"/>
      <c r="P2651" s="157"/>
      <c r="Q2651" s="157"/>
      <c r="R2651" s="158"/>
      <c r="S2651" s="158"/>
      <c r="T2651" s="158"/>
      <c r="U2651" s="158"/>
      <c r="V2651" s="158"/>
      <c r="W2651" s="158"/>
      <c r="X2651" s="158"/>
      <c r="Y2651" s="158"/>
      <c r="Z2651" s="147"/>
      <c r="AA2651" s="147"/>
      <c r="AB2651" s="147"/>
      <c r="AC2651" s="147"/>
      <c r="AD2651" s="147"/>
      <c r="AE2651" s="147"/>
      <c r="AF2651" s="147"/>
      <c r="AG2651" s="147" t="s">
        <v>288</v>
      </c>
      <c r="AH2651" s="147">
        <v>5</v>
      </c>
      <c r="AI2651" s="147"/>
      <c r="AJ2651" s="147"/>
      <c r="AK2651" s="147"/>
      <c r="AL2651" s="147"/>
      <c r="AM2651" s="147"/>
      <c r="AN2651" s="147"/>
      <c r="AO2651" s="147"/>
      <c r="AP2651" s="147"/>
      <c r="AQ2651" s="147"/>
      <c r="AR2651" s="147"/>
      <c r="AS2651" s="147"/>
      <c r="AT2651" s="147"/>
      <c r="AU2651" s="147"/>
      <c r="AV2651" s="147"/>
      <c r="AW2651" s="147"/>
      <c r="AX2651" s="147"/>
      <c r="AY2651" s="147"/>
      <c r="AZ2651" s="147"/>
      <c r="BA2651" s="147"/>
      <c r="BB2651" s="147"/>
      <c r="BC2651" s="147"/>
      <c r="BD2651" s="147"/>
      <c r="BE2651" s="147"/>
      <c r="BF2651" s="147"/>
      <c r="BG2651" s="147"/>
      <c r="BH2651" s="147"/>
    </row>
    <row r="2652" spans="1:60" outlineLevel="3" x14ac:dyDescent="0.2">
      <c r="A2652" s="154"/>
      <c r="B2652" s="155"/>
      <c r="C2652" s="189" t="s">
        <v>3115</v>
      </c>
      <c r="D2652" s="160"/>
      <c r="E2652" s="161">
        <v>-3.12412</v>
      </c>
      <c r="F2652" s="158"/>
      <c r="G2652" s="158"/>
      <c r="H2652" s="158"/>
      <c r="I2652" s="158"/>
      <c r="J2652" s="158"/>
      <c r="K2652" s="158"/>
      <c r="L2652" s="158"/>
      <c r="M2652" s="158"/>
      <c r="N2652" s="157"/>
      <c r="O2652" s="157"/>
      <c r="P2652" s="157"/>
      <c r="Q2652" s="157"/>
      <c r="R2652" s="158"/>
      <c r="S2652" s="158"/>
      <c r="T2652" s="158"/>
      <c r="U2652" s="158"/>
      <c r="V2652" s="158"/>
      <c r="W2652" s="158"/>
      <c r="X2652" s="158"/>
      <c r="Y2652" s="158"/>
      <c r="Z2652" s="147"/>
      <c r="AA2652" s="147"/>
      <c r="AB2652" s="147"/>
      <c r="AC2652" s="147"/>
      <c r="AD2652" s="147"/>
      <c r="AE2652" s="147"/>
      <c r="AF2652" s="147"/>
      <c r="AG2652" s="147" t="s">
        <v>288</v>
      </c>
      <c r="AH2652" s="147">
        <v>5</v>
      </c>
      <c r="AI2652" s="147"/>
      <c r="AJ2652" s="147"/>
      <c r="AK2652" s="147"/>
      <c r="AL2652" s="147"/>
      <c r="AM2652" s="147"/>
      <c r="AN2652" s="147"/>
      <c r="AO2652" s="147"/>
      <c r="AP2652" s="147"/>
      <c r="AQ2652" s="147"/>
      <c r="AR2652" s="147"/>
      <c r="AS2652" s="147"/>
      <c r="AT2652" s="147"/>
      <c r="AU2652" s="147"/>
      <c r="AV2652" s="147"/>
      <c r="AW2652" s="147"/>
      <c r="AX2652" s="147"/>
      <c r="AY2652" s="147"/>
      <c r="AZ2652" s="147"/>
      <c r="BA2652" s="147"/>
      <c r="BB2652" s="147"/>
      <c r="BC2652" s="147"/>
      <c r="BD2652" s="147"/>
      <c r="BE2652" s="147"/>
      <c r="BF2652" s="147"/>
      <c r="BG2652" s="147"/>
      <c r="BH2652" s="147"/>
    </row>
    <row r="2653" spans="1:60" outlineLevel="3" x14ac:dyDescent="0.2">
      <c r="A2653" s="154"/>
      <c r="B2653" s="155"/>
      <c r="C2653" s="189" t="s">
        <v>3116</v>
      </c>
      <c r="D2653" s="160"/>
      <c r="E2653" s="161">
        <v>-1.0056400000000001</v>
      </c>
      <c r="F2653" s="158"/>
      <c r="G2653" s="158"/>
      <c r="H2653" s="158"/>
      <c r="I2653" s="158"/>
      <c r="J2653" s="158"/>
      <c r="K2653" s="158"/>
      <c r="L2653" s="158"/>
      <c r="M2653" s="158"/>
      <c r="N2653" s="157"/>
      <c r="O2653" s="157"/>
      <c r="P2653" s="157"/>
      <c r="Q2653" s="157"/>
      <c r="R2653" s="158"/>
      <c r="S2653" s="158"/>
      <c r="T2653" s="158"/>
      <c r="U2653" s="158"/>
      <c r="V2653" s="158"/>
      <c r="W2653" s="158"/>
      <c r="X2653" s="158"/>
      <c r="Y2653" s="158"/>
      <c r="Z2653" s="147"/>
      <c r="AA2653" s="147"/>
      <c r="AB2653" s="147"/>
      <c r="AC2653" s="147"/>
      <c r="AD2653" s="147"/>
      <c r="AE2653" s="147"/>
      <c r="AF2653" s="147"/>
      <c r="AG2653" s="147" t="s">
        <v>288</v>
      </c>
      <c r="AH2653" s="147">
        <v>5</v>
      </c>
      <c r="AI2653" s="147"/>
      <c r="AJ2653" s="147"/>
      <c r="AK2653" s="147"/>
      <c r="AL2653" s="147"/>
      <c r="AM2653" s="147"/>
      <c r="AN2653" s="147"/>
      <c r="AO2653" s="147"/>
      <c r="AP2653" s="147"/>
      <c r="AQ2653" s="147"/>
      <c r="AR2653" s="147"/>
      <c r="AS2653" s="147"/>
      <c r="AT2653" s="147"/>
      <c r="AU2653" s="147"/>
      <c r="AV2653" s="147"/>
      <c r="AW2653" s="147"/>
      <c r="AX2653" s="147"/>
      <c r="AY2653" s="147"/>
      <c r="AZ2653" s="147"/>
      <c r="BA2653" s="147"/>
      <c r="BB2653" s="147"/>
      <c r="BC2653" s="147"/>
      <c r="BD2653" s="147"/>
      <c r="BE2653" s="147"/>
      <c r="BF2653" s="147"/>
      <c r="BG2653" s="147"/>
      <c r="BH2653" s="147"/>
    </row>
    <row r="2654" spans="1:60" outlineLevel="3" x14ac:dyDescent="0.2">
      <c r="A2654" s="154"/>
      <c r="B2654" s="155"/>
      <c r="C2654" s="189" t="s">
        <v>3117</v>
      </c>
      <c r="D2654" s="160"/>
      <c r="E2654" s="161">
        <v>-4.1399999999999997</v>
      </c>
      <c r="F2654" s="158"/>
      <c r="G2654" s="158"/>
      <c r="H2654" s="158"/>
      <c r="I2654" s="158"/>
      <c r="J2654" s="158"/>
      <c r="K2654" s="158"/>
      <c r="L2654" s="158"/>
      <c r="M2654" s="158"/>
      <c r="N2654" s="157"/>
      <c r="O2654" s="157"/>
      <c r="P2654" s="157"/>
      <c r="Q2654" s="157"/>
      <c r="R2654" s="158"/>
      <c r="S2654" s="158"/>
      <c r="T2654" s="158"/>
      <c r="U2654" s="158"/>
      <c r="V2654" s="158"/>
      <c r="W2654" s="158"/>
      <c r="X2654" s="158"/>
      <c r="Y2654" s="158"/>
      <c r="Z2654" s="147"/>
      <c r="AA2654" s="147"/>
      <c r="AB2654" s="147"/>
      <c r="AC2654" s="147"/>
      <c r="AD2654" s="147"/>
      <c r="AE2654" s="147"/>
      <c r="AF2654" s="147"/>
      <c r="AG2654" s="147" t="s">
        <v>288</v>
      </c>
      <c r="AH2654" s="147">
        <v>5</v>
      </c>
      <c r="AI2654" s="147"/>
      <c r="AJ2654" s="147"/>
      <c r="AK2654" s="147"/>
      <c r="AL2654" s="147"/>
      <c r="AM2654" s="147"/>
      <c r="AN2654" s="147"/>
      <c r="AO2654" s="147"/>
      <c r="AP2654" s="147"/>
      <c r="AQ2654" s="147"/>
      <c r="AR2654" s="147"/>
      <c r="AS2654" s="147"/>
      <c r="AT2654" s="147"/>
      <c r="AU2654" s="147"/>
      <c r="AV2654" s="147"/>
      <c r="AW2654" s="147"/>
      <c r="AX2654" s="147"/>
      <c r="AY2654" s="147"/>
      <c r="AZ2654" s="147"/>
      <c r="BA2654" s="147"/>
      <c r="BB2654" s="147"/>
      <c r="BC2654" s="147"/>
      <c r="BD2654" s="147"/>
      <c r="BE2654" s="147"/>
      <c r="BF2654" s="147"/>
      <c r="BG2654" s="147"/>
      <c r="BH2654" s="147"/>
    </row>
    <row r="2655" spans="1:60" outlineLevel="3" x14ac:dyDescent="0.2">
      <c r="A2655" s="154"/>
      <c r="B2655" s="155"/>
      <c r="C2655" s="189" t="s">
        <v>3118</v>
      </c>
      <c r="D2655" s="160"/>
      <c r="E2655" s="161">
        <v>-22.195440000000001</v>
      </c>
      <c r="F2655" s="158"/>
      <c r="G2655" s="158"/>
      <c r="H2655" s="158"/>
      <c r="I2655" s="158"/>
      <c r="J2655" s="158"/>
      <c r="K2655" s="158"/>
      <c r="L2655" s="158"/>
      <c r="M2655" s="158"/>
      <c r="N2655" s="157"/>
      <c r="O2655" s="157"/>
      <c r="P2655" s="157"/>
      <c r="Q2655" s="157"/>
      <c r="R2655" s="158"/>
      <c r="S2655" s="158"/>
      <c r="T2655" s="158"/>
      <c r="U2655" s="158"/>
      <c r="V2655" s="158"/>
      <c r="W2655" s="158"/>
      <c r="X2655" s="158"/>
      <c r="Y2655" s="158"/>
      <c r="Z2655" s="147"/>
      <c r="AA2655" s="147"/>
      <c r="AB2655" s="147"/>
      <c r="AC2655" s="147"/>
      <c r="AD2655" s="147"/>
      <c r="AE2655" s="147"/>
      <c r="AF2655" s="147"/>
      <c r="AG2655" s="147" t="s">
        <v>288</v>
      </c>
      <c r="AH2655" s="147">
        <v>5</v>
      </c>
      <c r="AI2655" s="147"/>
      <c r="AJ2655" s="147"/>
      <c r="AK2655" s="147"/>
      <c r="AL2655" s="147"/>
      <c r="AM2655" s="147"/>
      <c r="AN2655" s="147"/>
      <c r="AO2655" s="147"/>
      <c r="AP2655" s="147"/>
      <c r="AQ2655" s="147"/>
      <c r="AR2655" s="147"/>
      <c r="AS2655" s="147"/>
      <c r="AT2655" s="147"/>
      <c r="AU2655" s="147"/>
      <c r="AV2655" s="147"/>
      <c r="AW2655" s="147"/>
      <c r="AX2655" s="147"/>
      <c r="AY2655" s="147"/>
      <c r="AZ2655" s="147"/>
      <c r="BA2655" s="147"/>
      <c r="BB2655" s="147"/>
      <c r="BC2655" s="147"/>
      <c r="BD2655" s="147"/>
      <c r="BE2655" s="147"/>
      <c r="BF2655" s="147"/>
      <c r="BG2655" s="147"/>
      <c r="BH2655" s="147"/>
    </row>
    <row r="2656" spans="1:60" outlineLevel="1" x14ac:dyDescent="0.2">
      <c r="A2656" s="172">
        <v>394</v>
      </c>
      <c r="B2656" s="173" t="s">
        <v>3119</v>
      </c>
      <c r="C2656" s="188" t="s">
        <v>3120</v>
      </c>
      <c r="D2656" s="174" t="s">
        <v>366</v>
      </c>
      <c r="E2656" s="175">
        <v>415.9812</v>
      </c>
      <c r="F2656" s="176"/>
      <c r="G2656" s="177">
        <f>ROUND(E2656*F2656,2)</f>
        <v>0</v>
      </c>
      <c r="H2656" s="176"/>
      <c r="I2656" s="177">
        <f>ROUND(E2656*H2656,2)</f>
        <v>0</v>
      </c>
      <c r="J2656" s="176"/>
      <c r="K2656" s="177">
        <f>ROUND(E2656*J2656,2)</f>
        <v>0</v>
      </c>
      <c r="L2656" s="177">
        <v>21</v>
      </c>
      <c r="M2656" s="177">
        <f>G2656*(1+L2656/100)</f>
        <v>0</v>
      </c>
      <c r="N2656" s="175">
        <v>4.0000000000000003E-5</v>
      </c>
      <c r="O2656" s="175">
        <f>ROUND(E2656*N2656,2)</f>
        <v>0.02</v>
      </c>
      <c r="P2656" s="175">
        <v>0</v>
      </c>
      <c r="Q2656" s="175">
        <f>ROUND(E2656*P2656,2)</f>
        <v>0</v>
      </c>
      <c r="R2656" s="177" t="s">
        <v>3080</v>
      </c>
      <c r="S2656" s="177" t="s">
        <v>281</v>
      </c>
      <c r="T2656" s="178" t="s">
        <v>281</v>
      </c>
      <c r="U2656" s="158">
        <v>7.0000000000000007E-2</v>
      </c>
      <c r="V2656" s="158">
        <f>ROUND(E2656*U2656,2)</f>
        <v>29.12</v>
      </c>
      <c r="W2656" s="158"/>
      <c r="X2656" s="158" t="s">
        <v>282</v>
      </c>
      <c r="Y2656" s="158" t="s">
        <v>283</v>
      </c>
      <c r="Z2656" s="147"/>
      <c r="AA2656" s="147"/>
      <c r="AB2656" s="147"/>
      <c r="AC2656" s="147"/>
      <c r="AD2656" s="147"/>
      <c r="AE2656" s="147"/>
      <c r="AF2656" s="147"/>
      <c r="AG2656" s="147" t="s">
        <v>284</v>
      </c>
      <c r="AH2656" s="147"/>
      <c r="AI2656" s="147"/>
      <c r="AJ2656" s="147"/>
      <c r="AK2656" s="147"/>
      <c r="AL2656" s="147"/>
      <c r="AM2656" s="147"/>
      <c r="AN2656" s="147"/>
      <c r="AO2656" s="147"/>
      <c r="AP2656" s="147"/>
      <c r="AQ2656" s="147"/>
      <c r="AR2656" s="147"/>
      <c r="AS2656" s="147"/>
      <c r="AT2656" s="147"/>
      <c r="AU2656" s="147"/>
      <c r="AV2656" s="147"/>
      <c r="AW2656" s="147"/>
      <c r="AX2656" s="147"/>
      <c r="AY2656" s="147"/>
      <c r="AZ2656" s="147"/>
      <c r="BA2656" s="147"/>
      <c r="BB2656" s="147"/>
      <c r="BC2656" s="147"/>
      <c r="BD2656" s="147"/>
      <c r="BE2656" s="147"/>
      <c r="BF2656" s="147"/>
      <c r="BG2656" s="147"/>
      <c r="BH2656" s="147"/>
    </row>
    <row r="2657" spans="1:60" outlineLevel="2" x14ac:dyDescent="0.2">
      <c r="A2657" s="154"/>
      <c r="B2657" s="155"/>
      <c r="C2657" s="261" t="s">
        <v>3121</v>
      </c>
      <c r="D2657" s="262"/>
      <c r="E2657" s="262"/>
      <c r="F2657" s="262"/>
      <c r="G2657" s="262"/>
      <c r="H2657" s="158"/>
      <c r="I2657" s="158"/>
      <c r="J2657" s="158"/>
      <c r="K2657" s="158"/>
      <c r="L2657" s="158"/>
      <c r="M2657" s="158"/>
      <c r="N2657" s="157"/>
      <c r="O2657" s="157"/>
      <c r="P2657" s="157"/>
      <c r="Q2657" s="157"/>
      <c r="R2657" s="158"/>
      <c r="S2657" s="158"/>
      <c r="T2657" s="158"/>
      <c r="U2657" s="158"/>
      <c r="V2657" s="158"/>
      <c r="W2657" s="158"/>
      <c r="X2657" s="158"/>
      <c r="Y2657" s="158"/>
      <c r="Z2657" s="147"/>
      <c r="AA2657" s="147"/>
      <c r="AB2657" s="147"/>
      <c r="AC2657" s="147"/>
      <c r="AD2657" s="147"/>
      <c r="AE2657" s="147"/>
      <c r="AF2657" s="147"/>
      <c r="AG2657" s="147" t="s">
        <v>618</v>
      </c>
      <c r="AH2657" s="147"/>
      <c r="AI2657" s="147"/>
      <c r="AJ2657" s="147"/>
      <c r="AK2657" s="147"/>
      <c r="AL2657" s="147"/>
      <c r="AM2657" s="147"/>
      <c r="AN2657" s="147"/>
      <c r="AO2657" s="147"/>
      <c r="AP2657" s="147"/>
      <c r="AQ2657" s="147"/>
      <c r="AR2657" s="147"/>
      <c r="AS2657" s="147"/>
      <c r="AT2657" s="147"/>
      <c r="AU2657" s="147"/>
      <c r="AV2657" s="147"/>
      <c r="AW2657" s="147"/>
      <c r="AX2657" s="147"/>
      <c r="AY2657" s="147"/>
      <c r="AZ2657" s="147"/>
      <c r="BA2657" s="147"/>
      <c r="BB2657" s="147"/>
      <c r="BC2657" s="147"/>
      <c r="BD2657" s="147"/>
      <c r="BE2657" s="147"/>
      <c r="BF2657" s="147"/>
      <c r="BG2657" s="147"/>
      <c r="BH2657" s="147"/>
    </row>
    <row r="2658" spans="1:60" outlineLevel="2" x14ac:dyDescent="0.2">
      <c r="A2658" s="154"/>
      <c r="B2658" s="155"/>
      <c r="C2658" s="189" t="s">
        <v>3122</v>
      </c>
      <c r="D2658" s="160"/>
      <c r="E2658" s="161"/>
      <c r="F2658" s="158"/>
      <c r="G2658" s="158"/>
      <c r="H2658" s="158"/>
      <c r="I2658" s="158"/>
      <c r="J2658" s="158"/>
      <c r="K2658" s="158"/>
      <c r="L2658" s="158"/>
      <c r="M2658" s="158"/>
      <c r="N2658" s="157"/>
      <c r="O2658" s="157"/>
      <c r="P2658" s="157"/>
      <c r="Q2658" s="157"/>
      <c r="R2658" s="158"/>
      <c r="S2658" s="158"/>
      <c r="T2658" s="158"/>
      <c r="U2658" s="158"/>
      <c r="V2658" s="158"/>
      <c r="W2658" s="158"/>
      <c r="X2658" s="158"/>
      <c r="Y2658" s="158"/>
      <c r="Z2658" s="147"/>
      <c r="AA2658" s="147"/>
      <c r="AB2658" s="147"/>
      <c r="AC2658" s="147"/>
      <c r="AD2658" s="147"/>
      <c r="AE2658" s="147"/>
      <c r="AF2658" s="147"/>
      <c r="AG2658" s="147" t="s">
        <v>288</v>
      </c>
      <c r="AH2658" s="147">
        <v>0</v>
      </c>
      <c r="AI2658" s="147"/>
      <c r="AJ2658" s="147"/>
      <c r="AK2658" s="147"/>
      <c r="AL2658" s="147"/>
      <c r="AM2658" s="147"/>
      <c r="AN2658" s="147"/>
      <c r="AO2658" s="147"/>
      <c r="AP2658" s="147"/>
      <c r="AQ2658" s="147"/>
      <c r="AR2658" s="147"/>
      <c r="AS2658" s="147"/>
      <c r="AT2658" s="147"/>
      <c r="AU2658" s="147"/>
      <c r="AV2658" s="147"/>
      <c r="AW2658" s="147"/>
      <c r="AX2658" s="147"/>
      <c r="AY2658" s="147"/>
      <c r="AZ2658" s="147"/>
      <c r="BA2658" s="147"/>
      <c r="BB2658" s="147"/>
      <c r="BC2658" s="147"/>
      <c r="BD2658" s="147"/>
      <c r="BE2658" s="147"/>
      <c r="BF2658" s="147"/>
      <c r="BG2658" s="147"/>
      <c r="BH2658" s="147"/>
    </row>
    <row r="2659" spans="1:60" outlineLevel="3" x14ac:dyDescent="0.2">
      <c r="A2659" s="154"/>
      <c r="B2659" s="155"/>
      <c r="C2659" s="189" t="s">
        <v>1662</v>
      </c>
      <c r="D2659" s="160"/>
      <c r="E2659" s="161"/>
      <c r="F2659" s="158"/>
      <c r="G2659" s="158"/>
      <c r="H2659" s="158"/>
      <c r="I2659" s="158"/>
      <c r="J2659" s="158"/>
      <c r="K2659" s="158"/>
      <c r="L2659" s="158"/>
      <c r="M2659" s="158"/>
      <c r="N2659" s="157"/>
      <c r="O2659" s="157"/>
      <c r="P2659" s="157"/>
      <c r="Q2659" s="157"/>
      <c r="R2659" s="158"/>
      <c r="S2659" s="158"/>
      <c r="T2659" s="158"/>
      <c r="U2659" s="158"/>
      <c r="V2659" s="158"/>
      <c r="W2659" s="158"/>
      <c r="X2659" s="158"/>
      <c r="Y2659" s="158"/>
      <c r="Z2659" s="147"/>
      <c r="AA2659" s="147"/>
      <c r="AB2659" s="147"/>
      <c r="AC2659" s="147"/>
      <c r="AD2659" s="147"/>
      <c r="AE2659" s="147"/>
      <c r="AF2659" s="147"/>
      <c r="AG2659" s="147" t="s">
        <v>288</v>
      </c>
      <c r="AH2659" s="147">
        <v>0</v>
      </c>
      <c r="AI2659" s="147"/>
      <c r="AJ2659" s="147"/>
      <c r="AK2659" s="147"/>
      <c r="AL2659" s="147"/>
      <c r="AM2659" s="147"/>
      <c r="AN2659" s="147"/>
      <c r="AO2659" s="147"/>
      <c r="AP2659" s="147"/>
      <c r="AQ2659" s="147"/>
      <c r="AR2659" s="147"/>
      <c r="AS2659" s="147"/>
      <c r="AT2659" s="147"/>
      <c r="AU2659" s="147"/>
      <c r="AV2659" s="147"/>
      <c r="AW2659" s="147"/>
      <c r="AX2659" s="147"/>
      <c r="AY2659" s="147"/>
      <c r="AZ2659" s="147"/>
      <c r="BA2659" s="147"/>
      <c r="BB2659" s="147"/>
      <c r="BC2659" s="147"/>
      <c r="BD2659" s="147"/>
      <c r="BE2659" s="147"/>
      <c r="BF2659" s="147"/>
      <c r="BG2659" s="147"/>
      <c r="BH2659" s="147"/>
    </row>
    <row r="2660" spans="1:60" outlineLevel="3" x14ac:dyDescent="0.2">
      <c r="A2660" s="154"/>
      <c r="B2660" s="155"/>
      <c r="C2660" s="189" t="s">
        <v>2221</v>
      </c>
      <c r="D2660" s="160"/>
      <c r="E2660" s="161">
        <v>8.6</v>
      </c>
      <c r="F2660" s="158"/>
      <c r="G2660" s="158"/>
      <c r="H2660" s="158"/>
      <c r="I2660" s="158"/>
      <c r="J2660" s="158"/>
      <c r="K2660" s="158"/>
      <c r="L2660" s="158"/>
      <c r="M2660" s="158"/>
      <c r="N2660" s="157"/>
      <c r="O2660" s="157"/>
      <c r="P2660" s="157"/>
      <c r="Q2660" s="157"/>
      <c r="R2660" s="158"/>
      <c r="S2660" s="158"/>
      <c r="T2660" s="158"/>
      <c r="U2660" s="158"/>
      <c r="V2660" s="158"/>
      <c r="W2660" s="158"/>
      <c r="X2660" s="158"/>
      <c r="Y2660" s="158"/>
      <c r="Z2660" s="147"/>
      <c r="AA2660" s="147"/>
      <c r="AB2660" s="147"/>
      <c r="AC2660" s="147"/>
      <c r="AD2660" s="147"/>
      <c r="AE2660" s="147"/>
      <c r="AF2660" s="147"/>
      <c r="AG2660" s="147" t="s">
        <v>288</v>
      </c>
      <c r="AH2660" s="147">
        <v>0</v>
      </c>
      <c r="AI2660" s="147"/>
      <c r="AJ2660" s="147"/>
      <c r="AK2660" s="147"/>
      <c r="AL2660" s="147"/>
      <c r="AM2660" s="147"/>
      <c r="AN2660" s="147"/>
      <c r="AO2660" s="147"/>
      <c r="AP2660" s="147"/>
      <c r="AQ2660" s="147"/>
      <c r="AR2660" s="147"/>
      <c r="AS2660" s="147"/>
      <c r="AT2660" s="147"/>
      <c r="AU2660" s="147"/>
      <c r="AV2660" s="147"/>
      <c r="AW2660" s="147"/>
      <c r="AX2660" s="147"/>
      <c r="AY2660" s="147"/>
      <c r="AZ2660" s="147"/>
      <c r="BA2660" s="147"/>
      <c r="BB2660" s="147"/>
      <c r="BC2660" s="147"/>
      <c r="BD2660" s="147"/>
      <c r="BE2660" s="147"/>
      <c r="BF2660" s="147"/>
      <c r="BG2660" s="147"/>
      <c r="BH2660" s="147"/>
    </row>
    <row r="2661" spans="1:60" outlineLevel="3" x14ac:dyDescent="0.2">
      <c r="A2661" s="154"/>
      <c r="B2661" s="155"/>
      <c r="C2661" s="189" t="s">
        <v>2222</v>
      </c>
      <c r="D2661" s="160"/>
      <c r="E2661" s="161">
        <v>14.4</v>
      </c>
      <c r="F2661" s="158"/>
      <c r="G2661" s="158"/>
      <c r="H2661" s="158"/>
      <c r="I2661" s="158"/>
      <c r="J2661" s="158"/>
      <c r="K2661" s="158"/>
      <c r="L2661" s="158"/>
      <c r="M2661" s="158"/>
      <c r="N2661" s="157"/>
      <c r="O2661" s="157"/>
      <c r="P2661" s="157"/>
      <c r="Q2661" s="157"/>
      <c r="R2661" s="158"/>
      <c r="S2661" s="158"/>
      <c r="T2661" s="158"/>
      <c r="U2661" s="158"/>
      <c r="V2661" s="158"/>
      <c r="W2661" s="158"/>
      <c r="X2661" s="158"/>
      <c r="Y2661" s="158"/>
      <c r="Z2661" s="147"/>
      <c r="AA2661" s="147"/>
      <c r="AB2661" s="147"/>
      <c r="AC2661" s="147"/>
      <c r="AD2661" s="147"/>
      <c r="AE2661" s="147"/>
      <c r="AF2661" s="147"/>
      <c r="AG2661" s="147" t="s">
        <v>288</v>
      </c>
      <c r="AH2661" s="147">
        <v>0</v>
      </c>
      <c r="AI2661" s="147"/>
      <c r="AJ2661" s="147"/>
      <c r="AK2661" s="147"/>
      <c r="AL2661" s="147"/>
      <c r="AM2661" s="147"/>
      <c r="AN2661" s="147"/>
      <c r="AO2661" s="147"/>
      <c r="AP2661" s="147"/>
      <c r="AQ2661" s="147"/>
      <c r="AR2661" s="147"/>
      <c r="AS2661" s="147"/>
      <c r="AT2661" s="147"/>
      <c r="AU2661" s="147"/>
      <c r="AV2661" s="147"/>
      <c r="AW2661" s="147"/>
      <c r="AX2661" s="147"/>
      <c r="AY2661" s="147"/>
      <c r="AZ2661" s="147"/>
      <c r="BA2661" s="147"/>
      <c r="BB2661" s="147"/>
      <c r="BC2661" s="147"/>
      <c r="BD2661" s="147"/>
      <c r="BE2661" s="147"/>
      <c r="BF2661" s="147"/>
      <c r="BG2661" s="147"/>
      <c r="BH2661" s="147"/>
    </row>
    <row r="2662" spans="1:60" outlineLevel="3" x14ac:dyDescent="0.2">
      <c r="A2662" s="154"/>
      <c r="B2662" s="155"/>
      <c r="C2662" s="189" t="s">
        <v>2223</v>
      </c>
      <c r="D2662" s="160"/>
      <c r="E2662" s="161">
        <v>17.32</v>
      </c>
      <c r="F2662" s="158"/>
      <c r="G2662" s="158"/>
      <c r="H2662" s="158"/>
      <c r="I2662" s="158"/>
      <c r="J2662" s="158"/>
      <c r="K2662" s="158"/>
      <c r="L2662" s="158"/>
      <c r="M2662" s="158"/>
      <c r="N2662" s="157"/>
      <c r="O2662" s="157"/>
      <c r="P2662" s="157"/>
      <c r="Q2662" s="157"/>
      <c r="R2662" s="158"/>
      <c r="S2662" s="158"/>
      <c r="T2662" s="158"/>
      <c r="U2662" s="158"/>
      <c r="V2662" s="158"/>
      <c r="W2662" s="158"/>
      <c r="X2662" s="158"/>
      <c r="Y2662" s="158"/>
      <c r="Z2662" s="147"/>
      <c r="AA2662" s="147"/>
      <c r="AB2662" s="147"/>
      <c r="AC2662" s="147"/>
      <c r="AD2662" s="147"/>
      <c r="AE2662" s="147"/>
      <c r="AF2662" s="147"/>
      <c r="AG2662" s="147" t="s">
        <v>288</v>
      </c>
      <c r="AH2662" s="147">
        <v>0</v>
      </c>
      <c r="AI2662" s="147"/>
      <c r="AJ2662" s="147"/>
      <c r="AK2662" s="147"/>
      <c r="AL2662" s="147"/>
      <c r="AM2662" s="147"/>
      <c r="AN2662" s="147"/>
      <c r="AO2662" s="147"/>
      <c r="AP2662" s="147"/>
      <c r="AQ2662" s="147"/>
      <c r="AR2662" s="147"/>
      <c r="AS2662" s="147"/>
      <c r="AT2662" s="147"/>
      <c r="AU2662" s="147"/>
      <c r="AV2662" s="147"/>
      <c r="AW2662" s="147"/>
      <c r="AX2662" s="147"/>
      <c r="AY2662" s="147"/>
      <c r="AZ2662" s="147"/>
      <c r="BA2662" s="147"/>
      <c r="BB2662" s="147"/>
      <c r="BC2662" s="147"/>
      <c r="BD2662" s="147"/>
      <c r="BE2662" s="147"/>
      <c r="BF2662" s="147"/>
      <c r="BG2662" s="147"/>
      <c r="BH2662" s="147"/>
    </row>
    <row r="2663" spans="1:60" outlineLevel="3" x14ac:dyDescent="0.2">
      <c r="A2663" s="154"/>
      <c r="B2663" s="155"/>
      <c r="C2663" s="189" t="s">
        <v>2224</v>
      </c>
      <c r="D2663" s="160"/>
      <c r="E2663" s="161">
        <v>9.94</v>
      </c>
      <c r="F2663" s="158"/>
      <c r="G2663" s="158"/>
      <c r="H2663" s="158"/>
      <c r="I2663" s="158"/>
      <c r="J2663" s="158"/>
      <c r="K2663" s="158"/>
      <c r="L2663" s="158"/>
      <c r="M2663" s="158"/>
      <c r="N2663" s="157"/>
      <c r="O2663" s="157"/>
      <c r="P2663" s="157"/>
      <c r="Q2663" s="157"/>
      <c r="R2663" s="158"/>
      <c r="S2663" s="158"/>
      <c r="T2663" s="158"/>
      <c r="U2663" s="158"/>
      <c r="V2663" s="158"/>
      <c r="W2663" s="158"/>
      <c r="X2663" s="158"/>
      <c r="Y2663" s="158"/>
      <c r="Z2663" s="147"/>
      <c r="AA2663" s="147"/>
      <c r="AB2663" s="147"/>
      <c r="AC2663" s="147"/>
      <c r="AD2663" s="147"/>
      <c r="AE2663" s="147"/>
      <c r="AF2663" s="147"/>
      <c r="AG2663" s="147" t="s">
        <v>288</v>
      </c>
      <c r="AH2663" s="147">
        <v>0</v>
      </c>
      <c r="AI2663" s="147"/>
      <c r="AJ2663" s="147"/>
      <c r="AK2663" s="147"/>
      <c r="AL2663" s="147"/>
      <c r="AM2663" s="147"/>
      <c r="AN2663" s="147"/>
      <c r="AO2663" s="147"/>
      <c r="AP2663" s="147"/>
      <c r="AQ2663" s="147"/>
      <c r="AR2663" s="147"/>
      <c r="AS2663" s="147"/>
      <c r="AT2663" s="147"/>
      <c r="AU2663" s="147"/>
      <c r="AV2663" s="147"/>
      <c r="AW2663" s="147"/>
      <c r="AX2663" s="147"/>
      <c r="AY2663" s="147"/>
      <c r="AZ2663" s="147"/>
      <c r="BA2663" s="147"/>
      <c r="BB2663" s="147"/>
      <c r="BC2663" s="147"/>
      <c r="BD2663" s="147"/>
      <c r="BE2663" s="147"/>
      <c r="BF2663" s="147"/>
      <c r="BG2663" s="147"/>
      <c r="BH2663" s="147"/>
    </row>
    <row r="2664" spans="1:60" outlineLevel="3" x14ac:dyDescent="0.2">
      <c r="A2664" s="154"/>
      <c r="B2664" s="155"/>
      <c r="C2664" s="189" t="s">
        <v>2227</v>
      </c>
      <c r="D2664" s="160"/>
      <c r="E2664" s="161">
        <v>8.9499999999999993</v>
      </c>
      <c r="F2664" s="158"/>
      <c r="G2664" s="158"/>
      <c r="H2664" s="158"/>
      <c r="I2664" s="158"/>
      <c r="J2664" s="158"/>
      <c r="K2664" s="158"/>
      <c r="L2664" s="158"/>
      <c r="M2664" s="158"/>
      <c r="N2664" s="157"/>
      <c r="O2664" s="157"/>
      <c r="P2664" s="157"/>
      <c r="Q2664" s="157"/>
      <c r="R2664" s="158"/>
      <c r="S2664" s="158"/>
      <c r="T2664" s="158"/>
      <c r="U2664" s="158"/>
      <c r="V2664" s="158"/>
      <c r="W2664" s="158"/>
      <c r="X2664" s="158"/>
      <c r="Y2664" s="158"/>
      <c r="Z2664" s="147"/>
      <c r="AA2664" s="147"/>
      <c r="AB2664" s="147"/>
      <c r="AC2664" s="147"/>
      <c r="AD2664" s="147"/>
      <c r="AE2664" s="147"/>
      <c r="AF2664" s="147"/>
      <c r="AG2664" s="147" t="s">
        <v>288</v>
      </c>
      <c r="AH2664" s="147">
        <v>0</v>
      </c>
      <c r="AI2664" s="147"/>
      <c r="AJ2664" s="147"/>
      <c r="AK2664" s="147"/>
      <c r="AL2664" s="147"/>
      <c r="AM2664" s="147"/>
      <c r="AN2664" s="147"/>
      <c r="AO2664" s="147"/>
      <c r="AP2664" s="147"/>
      <c r="AQ2664" s="147"/>
      <c r="AR2664" s="147"/>
      <c r="AS2664" s="147"/>
      <c r="AT2664" s="147"/>
      <c r="AU2664" s="147"/>
      <c r="AV2664" s="147"/>
      <c r="AW2664" s="147"/>
      <c r="AX2664" s="147"/>
      <c r="AY2664" s="147"/>
      <c r="AZ2664" s="147"/>
      <c r="BA2664" s="147"/>
      <c r="BB2664" s="147"/>
      <c r="BC2664" s="147"/>
      <c r="BD2664" s="147"/>
      <c r="BE2664" s="147"/>
      <c r="BF2664" s="147"/>
      <c r="BG2664" s="147"/>
      <c r="BH2664" s="147"/>
    </row>
    <row r="2665" spans="1:60" outlineLevel="3" x14ac:dyDescent="0.2">
      <c r="A2665" s="154"/>
      <c r="B2665" s="155"/>
      <c r="C2665" s="189" t="s">
        <v>2228</v>
      </c>
      <c r="D2665" s="160"/>
      <c r="E2665" s="161">
        <v>6.81</v>
      </c>
      <c r="F2665" s="158"/>
      <c r="G2665" s="158"/>
      <c r="H2665" s="158"/>
      <c r="I2665" s="158"/>
      <c r="J2665" s="158"/>
      <c r="K2665" s="158"/>
      <c r="L2665" s="158"/>
      <c r="M2665" s="158"/>
      <c r="N2665" s="157"/>
      <c r="O2665" s="157"/>
      <c r="P2665" s="157"/>
      <c r="Q2665" s="157"/>
      <c r="R2665" s="158"/>
      <c r="S2665" s="158"/>
      <c r="T2665" s="158"/>
      <c r="U2665" s="158"/>
      <c r="V2665" s="158"/>
      <c r="W2665" s="158"/>
      <c r="X2665" s="158"/>
      <c r="Y2665" s="158"/>
      <c r="Z2665" s="147"/>
      <c r="AA2665" s="147"/>
      <c r="AB2665" s="147"/>
      <c r="AC2665" s="147"/>
      <c r="AD2665" s="147"/>
      <c r="AE2665" s="147"/>
      <c r="AF2665" s="147"/>
      <c r="AG2665" s="147" t="s">
        <v>288</v>
      </c>
      <c r="AH2665" s="147">
        <v>0</v>
      </c>
      <c r="AI2665" s="147"/>
      <c r="AJ2665" s="147"/>
      <c r="AK2665" s="147"/>
      <c r="AL2665" s="147"/>
      <c r="AM2665" s="147"/>
      <c r="AN2665" s="147"/>
      <c r="AO2665" s="147"/>
      <c r="AP2665" s="147"/>
      <c r="AQ2665" s="147"/>
      <c r="AR2665" s="147"/>
      <c r="AS2665" s="147"/>
      <c r="AT2665" s="147"/>
      <c r="AU2665" s="147"/>
      <c r="AV2665" s="147"/>
      <c r="AW2665" s="147"/>
      <c r="AX2665" s="147"/>
      <c r="AY2665" s="147"/>
      <c r="AZ2665" s="147"/>
      <c r="BA2665" s="147"/>
      <c r="BB2665" s="147"/>
      <c r="BC2665" s="147"/>
      <c r="BD2665" s="147"/>
      <c r="BE2665" s="147"/>
      <c r="BF2665" s="147"/>
      <c r="BG2665" s="147"/>
      <c r="BH2665" s="147"/>
    </row>
    <row r="2666" spans="1:60" outlineLevel="3" x14ac:dyDescent="0.2">
      <c r="A2666" s="154"/>
      <c r="B2666" s="155"/>
      <c r="C2666" s="189" t="s">
        <v>2230</v>
      </c>
      <c r="D2666" s="160"/>
      <c r="E2666" s="161">
        <v>11.88</v>
      </c>
      <c r="F2666" s="158"/>
      <c r="G2666" s="158"/>
      <c r="H2666" s="158"/>
      <c r="I2666" s="158"/>
      <c r="J2666" s="158"/>
      <c r="K2666" s="158"/>
      <c r="L2666" s="158"/>
      <c r="M2666" s="158"/>
      <c r="N2666" s="157"/>
      <c r="O2666" s="157"/>
      <c r="P2666" s="157"/>
      <c r="Q2666" s="157"/>
      <c r="R2666" s="158"/>
      <c r="S2666" s="158"/>
      <c r="T2666" s="158"/>
      <c r="U2666" s="158"/>
      <c r="V2666" s="158"/>
      <c r="W2666" s="158"/>
      <c r="X2666" s="158"/>
      <c r="Y2666" s="158"/>
      <c r="Z2666" s="147"/>
      <c r="AA2666" s="147"/>
      <c r="AB2666" s="147"/>
      <c r="AC2666" s="147"/>
      <c r="AD2666" s="147"/>
      <c r="AE2666" s="147"/>
      <c r="AF2666" s="147"/>
      <c r="AG2666" s="147" t="s">
        <v>288</v>
      </c>
      <c r="AH2666" s="147">
        <v>0</v>
      </c>
      <c r="AI2666" s="147"/>
      <c r="AJ2666" s="147"/>
      <c r="AK2666" s="147"/>
      <c r="AL2666" s="147"/>
      <c r="AM2666" s="147"/>
      <c r="AN2666" s="147"/>
      <c r="AO2666" s="147"/>
      <c r="AP2666" s="147"/>
      <c r="AQ2666" s="147"/>
      <c r="AR2666" s="147"/>
      <c r="AS2666" s="147"/>
      <c r="AT2666" s="147"/>
      <c r="AU2666" s="147"/>
      <c r="AV2666" s="147"/>
      <c r="AW2666" s="147"/>
      <c r="AX2666" s="147"/>
      <c r="AY2666" s="147"/>
      <c r="AZ2666" s="147"/>
      <c r="BA2666" s="147"/>
      <c r="BB2666" s="147"/>
      <c r="BC2666" s="147"/>
      <c r="BD2666" s="147"/>
      <c r="BE2666" s="147"/>
      <c r="BF2666" s="147"/>
      <c r="BG2666" s="147"/>
      <c r="BH2666" s="147"/>
    </row>
    <row r="2667" spans="1:60" outlineLevel="3" x14ac:dyDescent="0.2">
      <c r="A2667" s="154"/>
      <c r="B2667" s="155"/>
      <c r="C2667" s="189" t="s">
        <v>2231</v>
      </c>
      <c r="D2667" s="160"/>
      <c r="E2667" s="161">
        <v>9.42</v>
      </c>
      <c r="F2667" s="158"/>
      <c r="G2667" s="158"/>
      <c r="H2667" s="158"/>
      <c r="I2667" s="158"/>
      <c r="J2667" s="158"/>
      <c r="K2667" s="158"/>
      <c r="L2667" s="158"/>
      <c r="M2667" s="158"/>
      <c r="N2667" s="157"/>
      <c r="O2667" s="157"/>
      <c r="P2667" s="157"/>
      <c r="Q2667" s="157"/>
      <c r="R2667" s="158"/>
      <c r="S2667" s="158"/>
      <c r="T2667" s="158"/>
      <c r="U2667" s="158"/>
      <c r="V2667" s="158"/>
      <c r="W2667" s="158"/>
      <c r="X2667" s="158"/>
      <c r="Y2667" s="158"/>
      <c r="Z2667" s="147"/>
      <c r="AA2667" s="147"/>
      <c r="AB2667" s="147"/>
      <c r="AC2667" s="147"/>
      <c r="AD2667" s="147"/>
      <c r="AE2667" s="147"/>
      <c r="AF2667" s="147"/>
      <c r="AG2667" s="147" t="s">
        <v>288</v>
      </c>
      <c r="AH2667" s="147">
        <v>0</v>
      </c>
      <c r="AI2667" s="147"/>
      <c r="AJ2667" s="147"/>
      <c r="AK2667" s="147"/>
      <c r="AL2667" s="147"/>
      <c r="AM2667" s="147"/>
      <c r="AN2667" s="147"/>
      <c r="AO2667" s="147"/>
      <c r="AP2667" s="147"/>
      <c r="AQ2667" s="147"/>
      <c r="AR2667" s="147"/>
      <c r="AS2667" s="147"/>
      <c r="AT2667" s="147"/>
      <c r="AU2667" s="147"/>
      <c r="AV2667" s="147"/>
      <c r="AW2667" s="147"/>
      <c r="AX2667" s="147"/>
      <c r="AY2667" s="147"/>
      <c r="AZ2667" s="147"/>
      <c r="BA2667" s="147"/>
      <c r="BB2667" s="147"/>
      <c r="BC2667" s="147"/>
      <c r="BD2667" s="147"/>
      <c r="BE2667" s="147"/>
      <c r="BF2667" s="147"/>
      <c r="BG2667" s="147"/>
      <c r="BH2667" s="147"/>
    </row>
    <row r="2668" spans="1:60" outlineLevel="3" x14ac:dyDescent="0.2">
      <c r="A2668" s="154"/>
      <c r="B2668" s="155"/>
      <c r="C2668" s="189" t="s">
        <v>2232</v>
      </c>
      <c r="D2668" s="160"/>
      <c r="E2668" s="161">
        <v>8.73</v>
      </c>
      <c r="F2668" s="158"/>
      <c r="G2668" s="158"/>
      <c r="H2668" s="158"/>
      <c r="I2668" s="158"/>
      <c r="J2668" s="158"/>
      <c r="K2668" s="158"/>
      <c r="L2668" s="158"/>
      <c r="M2668" s="158"/>
      <c r="N2668" s="157"/>
      <c r="O2668" s="157"/>
      <c r="P2668" s="157"/>
      <c r="Q2668" s="157"/>
      <c r="R2668" s="158"/>
      <c r="S2668" s="158"/>
      <c r="T2668" s="158"/>
      <c r="U2668" s="158"/>
      <c r="V2668" s="158"/>
      <c r="W2668" s="158"/>
      <c r="X2668" s="158"/>
      <c r="Y2668" s="158"/>
      <c r="Z2668" s="147"/>
      <c r="AA2668" s="147"/>
      <c r="AB2668" s="147"/>
      <c r="AC2668" s="147"/>
      <c r="AD2668" s="147"/>
      <c r="AE2668" s="147"/>
      <c r="AF2668" s="147"/>
      <c r="AG2668" s="147" t="s">
        <v>288</v>
      </c>
      <c r="AH2668" s="147">
        <v>0</v>
      </c>
      <c r="AI2668" s="147"/>
      <c r="AJ2668" s="147"/>
      <c r="AK2668" s="147"/>
      <c r="AL2668" s="147"/>
      <c r="AM2668" s="147"/>
      <c r="AN2668" s="147"/>
      <c r="AO2668" s="147"/>
      <c r="AP2668" s="147"/>
      <c r="AQ2668" s="147"/>
      <c r="AR2668" s="147"/>
      <c r="AS2668" s="147"/>
      <c r="AT2668" s="147"/>
      <c r="AU2668" s="147"/>
      <c r="AV2668" s="147"/>
      <c r="AW2668" s="147"/>
      <c r="AX2668" s="147"/>
      <c r="AY2668" s="147"/>
      <c r="AZ2668" s="147"/>
      <c r="BA2668" s="147"/>
      <c r="BB2668" s="147"/>
      <c r="BC2668" s="147"/>
      <c r="BD2668" s="147"/>
      <c r="BE2668" s="147"/>
      <c r="BF2668" s="147"/>
      <c r="BG2668" s="147"/>
      <c r="BH2668" s="147"/>
    </row>
    <row r="2669" spans="1:60" outlineLevel="3" x14ac:dyDescent="0.2">
      <c r="A2669" s="154"/>
      <c r="B2669" s="155"/>
      <c r="C2669" s="189" t="s">
        <v>3107</v>
      </c>
      <c r="D2669" s="160"/>
      <c r="E2669" s="161">
        <v>4.2096</v>
      </c>
      <c r="F2669" s="158"/>
      <c r="G2669" s="158"/>
      <c r="H2669" s="158"/>
      <c r="I2669" s="158"/>
      <c r="J2669" s="158"/>
      <c r="K2669" s="158"/>
      <c r="L2669" s="158"/>
      <c r="M2669" s="158"/>
      <c r="N2669" s="157"/>
      <c r="O2669" s="157"/>
      <c r="P2669" s="157"/>
      <c r="Q2669" s="157"/>
      <c r="R2669" s="158"/>
      <c r="S2669" s="158"/>
      <c r="T2669" s="158"/>
      <c r="U2669" s="158"/>
      <c r="V2669" s="158"/>
      <c r="W2669" s="158"/>
      <c r="X2669" s="158"/>
      <c r="Y2669" s="158"/>
      <c r="Z2669" s="147"/>
      <c r="AA2669" s="147"/>
      <c r="AB2669" s="147"/>
      <c r="AC2669" s="147"/>
      <c r="AD2669" s="147"/>
      <c r="AE2669" s="147"/>
      <c r="AF2669" s="147"/>
      <c r="AG2669" s="147" t="s">
        <v>288</v>
      </c>
      <c r="AH2669" s="147">
        <v>0</v>
      </c>
      <c r="AI2669" s="147"/>
      <c r="AJ2669" s="147"/>
      <c r="AK2669" s="147"/>
      <c r="AL2669" s="147"/>
      <c r="AM2669" s="147"/>
      <c r="AN2669" s="147"/>
      <c r="AO2669" s="147"/>
      <c r="AP2669" s="147"/>
      <c r="AQ2669" s="147"/>
      <c r="AR2669" s="147"/>
      <c r="AS2669" s="147"/>
      <c r="AT2669" s="147"/>
      <c r="AU2669" s="147"/>
      <c r="AV2669" s="147"/>
      <c r="AW2669" s="147"/>
      <c r="AX2669" s="147"/>
      <c r="AY2669" s="147"/>
      <c r="AZ2669" s="147"/>
      <c r="BA2669" s="147"/>
      <c r="BB2669" s="147"/>
      <c r="BC2669" s="147"/>
      <c r="BD2669" s="147"/>
      <c r="BE2669" s="147"/>
      <c r="BF2669" s="147"/>
      <c r="BG2669" s="147"/>
      <c r="BH2669" s="147"/>
    </row>
    <row r="2670" spans="1:60" outlineLevel="3" x14ac:dyDescent="0.2">
      <c r="A2670" s="154"/>
      <c r="B2670" s="155"/>
      <c r="C2670" s="189" t="s">
        <v>406</v>
      </c>
      <c r="D2670" s="160"/>
      <c r="E2670" s="161"/>
      <c r="F2670" s="158"/>
      <c r="G2670" s="158"/>
      <c r="H2670" s="158"/>
      <c r="I2670" s="158"/>
      <c r="J2670" s="158"/>
      <c r="K2670" s="158"/>
      <c r="L2670" s="158"/>
      <c r="M2670" s="158"/>
      <c r="N2670" s="157"/>
      <c r="O2670" s="157"/>
      <c r="P2670" s="157"/>
      <c r="Q2670" s="157"/>
      <c r="R2670" s="158"/>
      <c r="S2670" s="158"/>
      <c r="T2670" s="158"/>
      <c r="U2670" s="158"/>
      <c r="V2670" s="158"/>
      <c r="W2670" s="158"/>
      <c r="X2670" s="158"/>
      <c r="Y2670" s="158"/>
      <c r="Z2670" s="147"/>
      <c r="AA2670" s="147"/>
      <c r="AB2670" s="147"/>
      <c r="AC2670" s="147"/>
      <c r="AD2670" s="147"/>
      <c r="AE2670" s="147"/>
      <c r="AF2670" s="147"/>
      <c r="AG2670" s="147" t="s">
        <v>288</v>
      </c>
      <c r="AH2670" s="147">
        <v>0</v>
      </c>
      <c r="AI2670" s="147"/>
      <c r="AJ2670" s="147"/>
      <c r="AK2670" s="147"/>
      <c r="AL2670" s="147"/>
      <c r="AM2670" s="147"/>
      <c r="AN2670" s="147"/>
      <c r="AO2670" s="147"/>
      <c r="AP2670" s="147"/>
      <c r="AQ2670" s="147"/>
      <c r="AR2670" s="147"/>
      <c r="AS2670" s="147"/>
      <c r="AT2670" s="147"/>
      <c r="AU2670" s="147"/>
      <c r="AV2670" s="147"/>
      <c r="AW2670" s="147"/>
      <c r="AX2670" s="147"/>
      <c r="AY2670" s="147"/>
      <c r="AZ2670" s="147"/>
      <c r="BA2670" s="147"/>
      <c r="BB2670" s="147"/>
      <c r="BC2670" s="147"/>
      <c r="BD2670" s="147"/>
      <c r="BE2670" s="147"/>
      <c r="BF2670" s="147"/>
      <c r="BG2670" s="147"/>
      <c r="BH2670" s="147"/>
    </row>
    <row r="2671" spans="1:60" outlineLevel="3" x14ac:dyDescent="0.2">
      <c r="A2671" s="154"/>
      <c r="B2671" s="155"/>
      <c r="C2671" s="189" t="s">
        <v>2234</v>
      </c>
      <c r="D2671" s="160"/>
      <c r="E2671" s="161">
        <v>17.22</v>
      </c>
      <c r="F2671" s="158"/>
      <c r="G2671" s="158"/>
      <c r="H2671" s="158"/>
      <c r="I2671" s="158"/>
      <c r="J2671" s="158"/>
      <c r="K2671" s="158"/>
      <c r="L2671" s="158"/>
      <c r="M2671" s="158"/>
      <c r="N2671" s="157"/>
      <c r="O2671" s="157"/>
      <c r="P2671" s="157"/>
      <c r="Q2671" s="157"/>
      <c r="R2671" s="158"/>
      <c r="S2671" s="158"/>
      <c r="T2671" s="158"/>
      <c r="U2671" s="158"/>
      <c r="V2671" s="158"/>
      <c r="W2671" s="158"/>
      <c r="X2671" s="158"/>
      <c r="Y2671" s="158"/>
      <c r="Z2671" s="147"/>
      <c r="AA2671" s="147"/>
      <c r="AB2671" s="147"/>
      <c r="AC2671" s="147"/>
      <c r="AD2671" s="147"/>
      <c r="AE2671" s="147"/>
      <c r="AF2671" s="147"/>
      <c r="AG2671" s="147" t="s">
        <v>288</v>
      </c>
      <c r="AH2671" s="147">
        <v>0</v>
      </c>
      <c r="AI2671" s="147"/>
      <c r="AJ2671" s="147"/>
      <c r="AK2671" s="147"/>
      <c r="AL2671" s="147"/>
      <c r="AM2671" s="147"/>
      <c r="AN2671" s="147"/>
      <c r="AO2671" s="147"/>
      <c r="AP2671" s="147"/>
      <c r="AQ2671" s="147"/>
      <c r="AR2671" s="147"/>
      <c r="AS2671" s="147"/>
      <c r="AT2671" s="147"/>
      <c r="AU2671" s="147"/>
      <c r="AV2671" s="147"/>
      <c r="AW2671" s="147"/>
      <c r="AX2671" s="147"/>
      <c r="AY2671" s="147"/>
      <c r="AZ2671" s="147"/>
      <c r="BA2671" s="147"/>
      <c r="BB2671" s="147"/>
      <c r="BC2671" s="147"/>
      <c r="BD2671" s="147"/>
      <c r="BE2671" s="147"/>
      <c r="BF2671" s="147"/>
      <c r="BG2671" s="147"/>
      <c r="BH2671" s="147"/>
    </row>
    <row r="2672" spans="1:60" outlineLevel="3" x14ac:dyDescent="0.2">
      <c r="A2672" s="154"/>
      <c r="B2672" s="155"/>
      <c r="C2672" s="189" t="s">
        <v>2235</v>
      </c>
      <c r="D2672" s="160"/>
      <c r="E2672" s="161">
        <v>5.96</v>
      </c>
      <c r="F2672" s="158"/>
      <c r="G2672" s="158"/>
      <c r="H2672" s="158"/>
      <c r="I2672" s="158"/>
      <c r="J2672" s="158"/>
      <c r="K2672" s="158"/>
      <c r="L2672" s="158"/>
      <c r="M2672" s="158"/>
      <c r="N2672" s="157"/>
      <c r="O2672" s="157"/>
      <c r="P2672" s="157"/>
      <c r="Q2672" s="157"/>
      <c r="R2672" s="158"/>
      <c r="S2672" s="158"/>
      <c r="T2672" s="158"/>
      <c r="U2672" s="158"/>
      <c r="V2672" s="158"/>
      <c r="W2672" s="158"/>
      <c r="X2672" s="158"/>
      <c r="Y2672" s="158"/>
      <c r="Z2672" s="147"/>
      <c r="AA2672" s="147"/>
      <c r="AB2672" s="147"/>
      <c r="AC2672" s="147"/>
      <c r="AD2672" s="147"/>
      <c r="AE2672" s="147"/>
      <c r="AF2672" s="147"/>
      <c r="AG2672" s="147" t="s">
        <v>288</v>
      </c>
      <c r="AH2672" s="147">
        <v>0</v>
      </c>
      <c r="AI2672" s="147"/>
      <c r="AJ2672" s="147"/>
      <c r="AK2672" s="147"/>
      <c r="AL2672" s="147"/>
      <c r="AM2672" s="147"/>
      <c r="AN2672" s="147"/>
      <c r="AO2672" s="147"/>
      <c r="AP2672" s="147"/>
      <c r="AQ2672" s="147"/>
      <c r="AR2672" s="147"/>
      <c r="AS2672" s="147"/>
      <c r="AT2672" s="147"/>
      <c r="AU2672" s="147"/>
      <c r="AV2672" s="147"/>
      <c r="AW2672" s="147"/>
      <c r="AX2672" s="147"/>
      <c r="AY2672" s="147"/>
      <c r="AZ2672" s="147"/>
      <c r="BA2672" s="147"/>
      <c r="BB2672" s="147"/>
      <c r="BC2672" s="147"/>
      <c r="BD2672" s="147"/>
      <c r="BE2672" s="147"/>
      <c r="BF2672" s="147"/>
      <c r="BG2672" s="147"/>
      <c r="BH2672" s="147"/>
    </row>
    <row r="2673" spans="1:60" outlineLevel="3" x14ac:dyDescent="0.2">
      <c r="A2673" s="154"/>
      <c r="B2673" s="155"/>
      <c r="C2673" s="189" t="s">
        <v>2236</v>
      </c>
      <c r="D2673" s="160"/>
      <c r="E2673" s="161">
        <v>17.100000000000001</v>
      </c>
      <c r="F2673" s="158"/>
      <c r="G2673" s="158"/>
      <c r="H2673" s="158"/>
      <c r="I2673" s="158"/>
      <c r="J2673" s="158"/>
      <c r="K2673" s="158"/>
      <c r="L2673" s="158"/>
      <c r="M2673" s="158"/>
      <c r="N2673" s="157"/>
      <c r="O2673" s="157"/>
      <c r="P2673" s="157"/>
      <c r="Q2673" s="157"/>
      <c r="R2673" s="158"/>
      <c r="S2673" s="158"/>
      <c r="T2673" s="158"/>
      <c r="U2673" s="158"/>
      <c r="V2673" s="158"/>
      <c r="W2673" s="158"/>
      <c r="X2673" s="158"/>
      <c r="Y2673" s="158"/>
      <c r="Z2673" s="147"/>
      <c r="AA2673" s="147"/>
      <c r="AB2673" s="147"/>
      <c r="AC2673" s="147"/>
      <c r="AD2673" s="147"/>
      <c r="AE2673" s="147"/>
      <c r="AF2673" s="147"/>
      <c r="AG2673" s="147" t="s">
        <v>288</v>
      </c>
      <c r="AH2673" s="147">
        <v>0</v>
      </c>
      <c r="AI2673" s="147"/>
      <c r="AJ2673" s="147"/>
      <c r="AK2673" s="147"/>
      <c r="AL2673" s="147"/>
      <c r="AM2673" s="147"/>
      <c r="AN2673" s="147"/>
      <c r="AO2673" s="147"/>
      <c r="AP2673" s="147"/>
      <c r="AQ2673" s="147"/>
      <c r="AR2673" s="147"/>
      <c r="AS2673" s="147"/>
      <c r="AT2673" s="147"/>
      <c r="AU2673" s="147"/>
      <c r="AV2673" s="147"/>
      <c r="AW2673" s="147"/>
      <c r="AX2673" s="147"/>
      <c r="AY2673" s="147"/>
      <c r="AZ2673" s="147"/>
      <c r="BA2673" s="147"/>
      <c r="BB2673" s="147"/>
      <c r="BC2673" s="147"/>
      <c r="BD2673" s="147"/>
      <c r="BE2673" s="147"/>
      <c r="BF2673" s="147"/>
      <c r="BG2673" s="147"/>
      <c r="BH2673" s="147"/>
    </row>
    <row r="2674" spans="1:60" outlineLevel="3" x14ac:dyDescent="0.2">
      <c r="A2674" s="154"/>
      <c r="B2674" s="155"/>
      <c r="C2674" s="189" t="s">
        <v>2237</v>
      </c>
      <c r="D2674" s="160"/>
      <c r="E2674" s="161">
        <v>7.28</v>
      </c>
      <c r="F2674" s="158"/>
      <c r="G2674" s="158"/>
      <c r="H2674" s="158"/>
      <c r="I2674" s="158"/>
      <c r="J2674" s="158"/>
      <c r="K2674" s="158"/>
      <c r="L2674" s="158"/>
      <c r="M2674" s="158"/>
      <c r="N2674" s="157"/>
      <c r="O2674" s="157"/>
      <c r="P2674" s="157"/>
      <c r="Q2674" s="157"/>
      <c r="R2674" s="158"/>
      <c r="S2674" s="158"/>
      <c r="T2674" s="158"/>
      <c r="U2674" s="158"/>
      <c r="V2674" s="158"/>
      <c r="W2674" s="158"/>
      <c r="X2674" s="158"/>
      <c r="Y2674" s="158"/>
      <c r="Z2674" s="147"/>
      <c r="AA2674" s="147"/>
      <c r="AB2674" s="147"/>
      <c r="AC2674" s="147"/>
      <c r="AD2674" s="147"/>
      <c r="AE2674" s="147"/>
      <c r="AF2674" s="147"/>
      <c r="AG2674" s="147" t="s">
        <v>288</v>
      </c>
      <c r="AH2674" s="147">
        <v>0</v>
      </c>
      <c r="AI2674" s="147"/>
      <c r="AJ2674" s="147"/>
      <c r="AK2674" s="147"/>
      <c r="AL2674" s="147"/>
      <c r="AM2674" s="147"/>
      <c r="AN2674" s="147"/>
      <c r="AO2674" s="147"/>
      <c r="AP2674" s="147"/>
      <c r="AQ2674" s="147"/>
      <c r="AR2674" s="147"/>
      <c r="AS2674" s="147"/>
      <c r="AT2674" s="147"/>
      <c r="AU2674" s="147"/>
      <c r="AV2674" s="147"/>
      <c r="AW2674" s="147"/>
      <c r="AX2674" s="147"/>
      <c r="AY2674" s="147"/>
      <c r="AZ2674" s="147"/>
      <c r="BA2674" s="147"/>
      <c r="BB2674" s="147"/>
      <c r="BC2674" s="147"/>
      <c r="BD2674" s="147"/>
      <c r="BE2674" s="147"/>
      <c r="BF2674" s="147"/>
      <c r="BG2674" s="147"/>
      <c r="BH2674" s="147"/>
    </row>
    <row r="2675" spans="1:60" outlineLevel="3" x14ac:dyDescent="0.2">
      <c r="A2675" s="154"/>
      <c r="B2675" s="155"/>
      <c r="C2675" s="189" t="s">
        <v>2240</v>
      </c>
      <c r="D2675" s="160"/>
      <c r="E2675" s="161">
        <v>9.84</v>
      </c>
      <c r="F2675" s="158"/>
      <c r="G2675" s="158"/>
      <c r="H2675" s="158"/>
      <c r="I2675" s="158"/>
      <c r="J2675" s="158"/>
      <c r="K2675" s="158"/>
      <c r="L2675" s="158"/>
      <c r="M2675" s="158"/>
      <c r="N2675" s="157"/>
      <c r="O2675" s="157"/>
      <c r="P2675" s="157"/>
      <c r="Q2675" s="157"/>
      <c r="R2675" s="158"/>
      <c r="S2675" s="158"/>
      <c r="T2675" s="158"/>
      <c r="U2675" s="158"/>
      <c r="V2675" s="158"/>
      <c r="W2675" s="158"/>
      <c r="X2675" s="158"/>
      <c r="Y2675" s="158"/>
      <c r="Z2675" s="147"/>
      <c r="AA2675" s="147"/>
      <c r="AB2675" s="147"/>
      <c r="AC2675" s="147"/>
      <c r="AD2675" s="147"/>
      <c r="AE2675" s="147"/>
      <c r="AF2675" s="147"/>
      <c r="AG2675" s="147" t="s">
        <v>288</v>
      </c>
      <c r="AH2675" s="147">
        <v>0</v>
      </c>
      <c r="AI2675" s="147"/>
      <c r="AJ2675" s="147"/>
      <c r="AK2675" s="147"/>
      <c r="AL2675" s="147"/>
      <c r="AM2675" s="147"/>
      <c r="AN2675" s="147"/>
      <c r="AO2675" s="147"/>
      <c r="AP2675" s="147"/>
      <c r="AQ2675" s="147"/>
      <c r="AR2675" s="147"/>
      <c r="AS2675" s="147"/>
      <c r="AT2675" s="147"/>
      <c r="AU2675" s="147"/>
      <c r="AV2675" s="147"/>
      <c r="AW2675" s="147"/>
      <c r="AX2675" s="147"/>
      <c r="AY2675" s="147"/>
      <c r="AZ2675" s="147"/>
      <c r="BA2675" s="147"/>
      <c r="BB2675" s="147"/>
      <c r="BC2675" s="147"/>
      <c r="BD2675" s="147"/>
      <c r="BE2675" s="147"/>
      <c r="BF2675" s="147"/>
      <c r="BG2675" s="147"/>
      <c r="BH2675" s="147"/>
    </row>
    <row r="2676" spans="1:60" outlineLevel="3" x14ac:dyDescent="0.2">
      <c r="A2676" s="154"/>
      <c r="B2676" s="155"/>
      <c r="C2676" s="189" t="s">
        <v>2241</v>
      </c>
      <c r="D2676" s="160"/>
      <c r="E2676" s="161">
        <v>11.872</v>
      </c>
      <c r="F2676" s="158"/>
      <c r="G2676" s="158"/>
      <c r="H2676" s="158"/>
      <c r="I2676" s="158"/>
      <c r="J2676" s="158"/>
      <c r="K2676" s="158"/>
      <c r="L2676" s="158"/>
      <c r="M2676" s="158"/>
      <c r="N2676" s="157"/>
      <c r="O2676" s="157"/>
      <c r="P2676" s="157"/>
      <c r="Q2676" s="157"/>
      <c r="R2676" s="158"/>
      <c r="S2676" s="158"/>
      <c r="T2676" s="158"/>
      <c r="U2676" s="158"/>
      <c r="V2676" s="158"/>
      <c r="W2676" s="158"/>
      <c r="X2676" s="158"/>
      <c r="Y2676" s="158"/>
      <c r="Z2676" s="147"/>
      <c r="AA2676" s="147"/>
      <c r="AB2676" s="147"/>
      <c r="AC2676" s="147"/>
      <c r="AD2676" s="147"/>
      <c r="AE2676" s="147"/>
      <c r="AF2676" s="147"/>
      <c r="AG2676" s="147" t="s">
        <v>288</v>
      </c>
      <c r="AH2676" s="147">
        <v>0</v>
      </c>
      <c r="AI2676" s="147"/>
      <c r="AJ2676" s="147"/>
      <c r="AK2676" s="147"/>
      <c r="AL2676" s="147"/>
      <c r="AM2676" s="147"/>
      <c r="AN2676" s="147"/>
      <c r="AO2676" s="147"/>
      <c r="AP2676" s="147"/>
      <c r="AQ2676" s="147"/>
      <c r="AR2676" s="147"/>
      <c r="AS2676" s="147"/>
      <c r="AT2676" s="147"/>
      <c r="AU2676" s="147"/>
      <c r="AV2676" s="147"/>
      <c r="AW2676" s="147"/>
      <c r="AX2676" s="147"/>
      <c r="AY2676" s="147"/>
      <c r="AZ2676" s="147"/>
      <c r="BA2676" s="147"/>
      <c r="BB2676" s="147"/>
      <c r="BC2676" s="147"/>
      <c r="BD2676" s="147"/>
      <c r="BE2676" s="147"/>
      <c r="BF2676" s="147"/>
      <c r="BG2676" s="147"/>
      <c r="BH2676" s="147"/>
    </row>
    <row r="2677" spans="1:60" outlineLevel="3" x14ac:dyDescent="0.2">
      <c r="A2677" s="154"/>
      <c r="B2677" s="155"/>
      <c r="C2677" s="189" t="s">
        <v>2242</v>
      </c>
      <c r="D2677" s="160"/>
      <c r="E2677" s="161">
        <v>11.53</v>
      </c>
      <c r="F2677" s="158"/>
      <c r="G2677" s="158"/>
      <c r="H2677" s="158"/>
      <c r="I2677" s="158"/>
      <c r="J2677" s="158"/>
      <c r="K2677" s="158"/>
      <c r="L2677" s="158"/>
      <c r="M2677" s="158"/>
      <c r="N2677" s="157"/>
      <c r="O2677" s="157"/>
      <c r="P2677" s="157"/>
      <c r="Q2677" s="157"/>
      <c r="R2677" s="158"/>
      <c r="S2677" s="158"/>
      <c r="T2677" s="158"/>
      <c r="U2677" s="158"/>
      <c r="V2677" s="158"/>
      <c r="W2677" s="158"/>
      <c r="X2677" s="158"/>
      <c r="Y2677" s="158"/>
      <c r="Z2677" s="147"/>
      <c r="AA2677" s="147"/>
      <c r="AB2677" s="147"/>
      <c r="AC2677" s="147"/>
      <c r="AD2677" s="147"/>
      <c r="AE2677" s="147"/>
      <c r="AF2677" s="147"/>
      <c r="AG2677" s="147" t="s">
        <v>288</v>
      </c>
      <c r="AH2677" s="147">
        <v>0</v>
      </c>
      <c r="AI2677" s="147"/>
      <c r="AJ2677" s="147"/>
      <c r="AK2677" s="147"/>
      <c r="AL2677" s="147"/>
      <c r="AM2677" s="147"/>
      <c r="AN2677" s="147"/>
      <c r="AO2677" s="147"/>
      <c r="AP2677" s="147"/>
      <c r="AQ2677" s="147"/>
      <c r="AR2677" s="147"/>
      <c r="AS2677" s="147"/>
      <c r="AT2677" s="147"/>
      <c r="AU2677" s="147"/>
      <c r="AV2677" s="147"/>
      <c r="AW2677" s="147"/>
      <c r="AX2677" s="147"/>
      <c r="AY2677" s="147"/>
      <c r="AZ2677" s="147"/>
      <c r="BA2677" s="147"/>
      <c r="BB2677" s="147"/>
      <c r="BC2677" s="147"/>
      <c r="BD2677" s="147"/>
      <c r="BE2677" s="147"/>
      <c r="BF2677" s="147"/>
      <c r="BG2677" s="147"/>
      <c r="BH2677" s="147"/>
    </row>
    <row r="2678" spans="1:60" outlineLevel="3" x14ac:dyDescent="0.2">
      <c r="A2678" s="154"/>
      <c r="B2678" s="155"/>
      <c r="C2678" s="189" t="s">
        <v>2245</v>
      </c>
      <c r="D2678" s="160"/>
      <c r="E2678" s="161">
        <v>10.77</v>
      </c>
      <c r="F2678" s="158"/>
      <c r="G2678" s="158"/>
      <c r="H2678" s="158"/>
      <c r="I2678" s="158"/>
      <c r="J2678" s="158"/>
      <c r="K2678" s="158"/>
      <c r="L2678" s="158"/>
      <c r="M2678" s="158"/>
      <c r="N2678" s="157"/>
      <c r="O2678" s="157"/>
      <c r="P2678" s="157"/>
      <c r="Q2678" s="157"/>
      <c r="R2678" s="158"/>
      <c r="S2678" s="158"/>
      <c r="T2678" s="158"/>
      <c r="U2678" s="158"/>
      <c r="V2678" s="158"/>
      <c r="W2678" s="158"/>
      <c r="X2678" s="158"/>
      <c r="Y2678" s="158"/>
      <c r="Z2678" s="147"/>
      <c r="AA2678" s="147"/>
      <c r="AB2678" s="147"/>
      <c r="AC2678" s="147"/>
      <c r="AD2678" s="147"/>
      <c r="AE2678" s="147"/>
      <c r="AF2678" s="147"/>
      <c r="AG2678" s="147" t="s">
        <v>288</v>
      </c>
      <c r="AH2678" s="147">
        <v>0</v>
      </c>
      <c r="AI2678" s="147"/>
      <c r="AJ2678" s="147"/>
      <c r="AK2678" s="147"/>
      <c r="AL2678" s="147"/>
      <c r="AM2678" s="147"/>
      <c r="AN2678" s="147"/>
      <c r="AO2678" s="147"/>
      <c r="AP2678" s="147"/>
      <c r="AQ2678" s="147"/>
      <c r="AR2678" s="147"/>
      <c r="AS2678" s="147"/>
      <c r="AT2678" s="147"/>
      <c r="AU2678" s="147"/>
      <c r="AV2678" s="147"/>
      <c r="AW2678" s="147"/>
      <c r="AX2678" s="147"/>
      <c r="AY2678" s="147"/>
      <c r="AZ2678" s="147"/>
      <c r="BA2678" s="147"/>
      <c r="BB2678" s="147"/>
      <c r="BC2678" s="147"/>
      <c r="BD2678" s="147"/>
      <c r="BE2678" s="147"/>
      <c r="BF2678" s="147"/>
      <c r="BG2678" s="147"/>
      <c r="BH2678" s="147"/>
    </row>
    <row r="2679" spans="1:60" outlineLevel="3" x14ac:dyDescent="0.2">
      <c r="A2679" s="154"/>
      <c r="B2679" s="155"/>
      <c r="C2679" s="189" t="s">
        <v>2246</v>
      </c>
      <c r="D2679" s="160"/>
      <c r="E2679" s="161">
        <v>8.65</v>
      </c>
      <c r="F2679" s="158"/>
      <c r="G2679" s="158"/>
      <c r="H2679" s="158"/>
      <c r="I2679" s="158"/>
      <c r="J2679" s="158"/>
      <c r="K2679" s="158"/>
      <c r="L2679" s="158"/>
      <c r="M2679" s="158"/>
      <c r="N2679" s="157"/>
      <c r="O2679" s="157"/>
      <c r="P2679" s="157"/>
      <c r="Q2679" s="157"/>
      <c r="R2679" s="158"/>
      <c r="S2679" s="158"/>
      <c r="T2679" s="158"/>
      <c r="U2679" s="158"/>
      <c r="V2679" s="158"/>
      <c r="W2679" s="158"/>
      <c r="X2679" s="158"/>
      <c r="Y2679" s="158"/>
      <c r="Z2679" s="147"/>
      <c r="AA2679" s="147"/>
      <c r="AB2679" s="147"/>
      <c r="AC2679" s="147"/>
      <c r="AD2679" s="147"/>
      <c r="AE2679" s="147"/>
      <c r="AF2679" s="147"/>
      <c r="AG2679" s="147" t="s">
        <v>288</v>
      </c>
      <c r="AH2679" s="147">
        <v>0</v>
      </c>
      <c r="AI2679" s="147"/>
      <c r="AJ2679" s="147"/>
      <c r="AK2679" s="147"/>
      <c r="AL2679" s="147"/>
      <c r="AM2679" s="147"/>
      <c r="AN2679" s="147"/>
      <c r="AO2679" s="147"/>
      <c r="AP2679" s="147"/>
      <c r="AQ2679" s="147"/>
      <c r="AR2679" s="147"/>
      <c r="AS2679" s="147"/>
      <c r="AT2679" s="147"/>
      <c r="AU2679" s="147"/>
      <c r="AV2679" s="147"/>
      <c r="AW2679" s="147"/>
      <c r="AX2679" s="147"/>
      <c r="AY2679" s="147"/>
      <c r="AZ2679" s="147"/>
      <c r="BA2679" s="147"/>
      <c r="BB2679" s="147"/>
      <c r="BC2679" s="147"/>
      <c r="BD2679" s="147"/>
      <c r="BE2679" s="147"/>
      <c r="BF2679" s="147"/>
      <c r="BG2679" s="147"/>
      <c r="BH2679" s="147"/>
    </row>
    <row r="2680" spans="1:60" outlineLevel="3" x14ac:dyDescent="0.2">
      <c r="A2680" s="154"/>
      <c r="B2680" s="155"/>
      <c r="C2680" s="189" t="s">
        <v>2247</v>
      </c>
      <c r="D2680" s="160"/>
      <c r="E2680" s="161">
        <v>12.33</v>
      </c>
      <c r="F2680" s="158"/>
      <c r="G2680" s="158"/>
      <c r="H2680" s="158"/>
      <c r="I2680" s="158"/>
      <c r="J2680" s="158"/>
      <c r="K2680" s="158"/>
      <c r="L2680" s="158"/>
      <c r="M2680" s="158"/>
      <c r="N2680" s="157"/>
      <c r="O2680" s="157"/>
      <c r="P2680" s="157"/>
      <c r="Q2680" s="157"/>
      <c r="R2680" s="158"/>
      <c r="S2680" s="158"/>
      <c r="T2680" s="158"/>
      <c r="U2680" s="158"/>
      <c r="V2680" s="158"/>
      <c r="W2680" s="158"/>
      <c r="X2680" s="158"/>
      <c r="Y2680" s="158"/>
      <c r="Z2680" s="147"/>
      <c r="AA2680" s="147"/>
      <c r="AB2680" s="147"/>
      <c r="AC2680" s="147"/>
      <c r="AD2680" s="147"/>
      <c r="AE2680" s="147"/>
      <c r="AF2680" s="147"/>
      <c r="AG2680" s="147" t="s">
        <v>288</v>
      </c>
      <c r="AH2680" s="147">
        <v>0</v>
      </c>
      <c r="AI2680" s="147"/>
      <c r="AJ2680" s="147"/>
      <c r="AK2680" s="147"/>
      <c r="AL2680" s="147"/>
      <c r="AM2680" s="147"/>
      <c r="AN2680" s="147"/>
      <c r="AO2680" s="147"/>
      <c r="AP2680" s="147"/>
      <c r="AQ2680" s="147"/>
      <c r="AR2680" s="147"/>
      <c r="AS2680" s="147"/>
      <c r="AT2680" s="147"/>
      <c r="AU2680" s="147"/>
      <c r="AV2680" s="147"/>
      <c r="AW2680" s="147"/>
      <c r="AX2680" s="147"/>
      <c r="AY2680" s="147"/>
      <c r="AZ2680" s="147"/>
      <c r="BA2680" s="147"/>
      <c r="BB2680" s="147"/>
      <c r="BC2680" s="147"/>
      <c r="BD2680" s="147"/>
      <c r="BE2680" s="147"/>
      <c r="BF2680" s="147"/>
      <c r="BG2680" s="147"/>
      <c r="BH2680" s="147"/>
    </row>
    <row r="2681" spans="1:60" outlineLevel="3" x14ac:dyDescent="0.2">
      <c r="A2681" s="154"/>
      <c r="B2681" s="155"/>
      <c r="C2681" s="189" t="s">
        <v>3123</v>
      </c>
      <c r="D2681" s="160"/>
      <c r="E2681" s="161"/>
      <c r="F2681" s="158"/>
      <c r="G2681" s="158"/>
      <c r="H2681" s="158"/>
      <c r="I2681" s="158"/>
      <c r="J2681" s="158"/>
      <c r="K2681" s="158"/>
      <c r="L2681" s="158"/>
      <c r="M2681" s="158"/>
      <c r="N2681" s="157"/>
      <c r="O2681" s="157"/>
      <c r="P2681" s="157"/>
      <c r="Q2681" s="157"/>
      <c r="R2681" s="158"/>
      <c r="S2681" s="158"/>
      <c r="T2681" s="158"/>
      <c r="U2681" s="158"/>
      <c r="V2681" s="158"/>
      <c r="W2681" s="158"/>
      <c r="X2681" s="158"/>
      <c r="Y2681" s="158"/>
      <c r="Z2681" s="147"/>
      <c r="AA2681" s="147"/>
      <c r="AB2681" s="147"/>
      <c r="AC2681" s="147"/>
      <c r="AD2681" s="147"/>
      <c r="AE2681" s="147"/>
      <c r="AF2681" s="147"/>
      <c r="AG2681" s="147" t="s">
        <v>288</v>
      </c>
      <c r="AH2681" s="147">
        <v>0</v>
      </c>
      <c r="AI2681" s="147"/>
      <c r="AJ2681" s="147"/>
      <c r="AK2681" s="147"/>
      <c r="AL2681" s="147"/>
      <c r="AM2681" s="147"/>
      <c r="AN2681" s="147"/>
      <c r="AO2681" s="147"/>
      <c r="AP2681" s="147"/>
      <c r="AQ2681" s="147"/>
      <c r="AR2681" s="147"/>
      <c r="AS2681" s="147"/>
      <c r="AT2681" s="147"/>
      <c r="AU2681" s="147"/>
      <c r="AV2681" s="147"/>
      <c r="AW2681" s="147"/>
      <c r="AX2681" s="147"/>
      <c r="AY2681" s="147"/>
      <c r="AZ2681" s="147"/>
      <c r="BA2681" s="147"/>
      <c r="BB2681" s="147"/>
      <c r="BC2681" s="147"/>
      <c r="BD2681" s="147"/>
      <c r="BE2681" s="147"/>
      <c r="BF2681" s="147"/>
      <c r="BG2681" s="147"/>
      <c r="BH2681" s="147"/>
    </row>
    <row r="2682" spans="1:60" outlineLevel="3" x14ac:dyDescent="0.2">
      <c r="A2682" s="154"/>
      <c r="B2682" s="155"/>
      <c r="C2682" s="189" t="s">
        <v>3124</v>
      </c>
      <c r="D2682" s="160"/>
      <c r="E2682" s="161">
        <v>147.96960000000001</v>
      </c>
      <c r="F2682" s="158"/>
      <c r="G2682" s="158"/>
      <c r="H2682" s="158"/>
      <c r="I2682" s="158"/>
      <c r="J2682" s="158"/>
      <c r="K2682" s="158"/>
      <c r="L2682" s="158"/>
      <c r="M2682" s="158"/>
      <c r="N2682" s="157"/>
      <c r="O2682" s="157"/>
      <c r="P2682" s="157"/>
      <c r="Q2682" s="157"/>
      <c r="R2682" s="158"/>
      <c r="S2682" s="158"/>
      <c r="T2682" s="158"/>
      <c r="U2682" s="158"/>
      <c r="V2682" s="158"/>
      <c r="W2682" s="158"/>
      <c r="X2682" s="158"/>
      <c r="Y2682" s="158"/>
      <c r="Z2682" s="147"/>
      <c r="AA2682" s="147"/>
      <c r="AB2682" s="147"/>
      <c r="AC2682" s="147"/>
      <c r="AD2682" s="147"/>
      <c r="AE2682" s="147"/>
      <c r="AF2682" s="147"/>
      <c r="AG2682" s="147" t="s">
        <v>288</v>
      </c>
      <c r="AH2682" s="147">
        <v>5</v>
      </c>
      <c r="AI2682" s="147"/>
      <c r="AJ2682" s="147"/>
      <c r="AK2682" s="147"/>
      <c r="AL2682" s="147"/>
      <c r="AM2682" s="147"/>
      <c r="AN2682" s="147"/>
      <c r="AO2682" s="147"/>
      <c r="AP2682" s="147"/>
      <c r="AQ2682" s="147"/>
      <c r="AR2682" s="147"/>
      <c r="AS2682" s="147"/>
      <c r="AT2682" s="147"/>
      <c r="AU2682" s="147"/>
      <c r="AV2682" s="147"/>
      <c r="AW2682" s="147"/>
      <c r="AX2682" s="147"/>
      <c r="AY2682" s="147"/>
      <c r="AZ2682" s="147"/>
      <c r="BA2682" s="147"/>
      <c r="BB2682" s="147"/>
      <c r="BC2682" s="147"/>
      <c r="BD2682" s="147"/>
      <c r="BE2682" s="147"/>
      <c r="BF2682" s="147"/>
      <c r="BG2682" s="147"/>
      <c r="BH2682" s="147"/>
    </row>
    <row r="2683" spans="1:60" outlineLevel="3" x14ac:dyDescent="0.2">
      <c r="A2683" s="154"/>
      <c r="B2683" s="155"/>
      <c r="C2683" s="189" t="s">
        <v>3125</v>
      </c>
      <c r="D2683" s="160"/>
      <c r="E2683" s="161"/>
      <c r="F2683" s="158"/>
      <c r="G2683" s="158"/>
      <c r="H2683" s="158"/>
      <c r="I2683" s="158"/>
      <c r="J2683" s="158"/>
      <c r="K2683" s="158"/>
      <c r="L2683" s="158"/>
      <c r="M2683" s="158"/>
      <c r="N2683" s="157"/>
      <c r="O2683" s="157"/>
      <c r="P2683" s="157"/>
      <c r="Q2683" s="157"/>
      <c r="R2683" s="158"/>
      <c r="S2683" s="158"/>
      <c r="T2683" s="158"/>
      <c r="U2683" s="158"/>
      <c r="V2683" s="158"/>
      <c r="W2683" s="158"/>
      <c r="X2683" s="158"/>
      <c r="Y2683" s="158"/>
      <c r="Z2683" s="147"/>
      <c r="AA2683" s="147"/>
      <c r="AB2683" s="147"/>
      <c r="AC2683" s="147"/>
      <c r="AD2683" s="147"/>
      <c r="AE2683" s="147"/>
      <c r="AF2683" s="147"/>
      <c r="AG2683" s="147" t="s">
        <v>288</v>
      </c>
      <c r="AH2683" s="147">
        <v>0</v>
      </c>
      <c r="AI2683" s="147"/>
      <c r="AJ2683" s="147"/>
      <c r="AK2683" s="147"/>
      <c r="AL2683" s="147"/>
      <c r="AM2683" s="147"/>
      <c r="AN2683" s="147"/>
      <c r="AO2683" s="147"/>
      <c r="AP2683" s="147"/>
      <c r="AQ2683" s="147"/>
      <c r="AR2683" s="147"/>
      <c r="AS2683" s="147"/>
      <c r="AT2683" s="147"/>
      <c r="AU2683" s="147"/>
      <c r="AV2683" s="147"/>
      <c r="AW2683" s="147"/>
      <c r="AX2683" s="147"/>
      <c r="AY2683" s="147"/>
      <c r="AZ2683" s="147"/>
      <c r="BA2683" s="147"/>
      <c r="BB2683" s="147"/>
      <c r="BC2683" s="147"/>
      <c r="BD2683" s="147"/>
      <c r="BE2683" s="147"/>
      <c r="BF2683" s="147"/>
      <c r="BG2683" s="147"/>
      <c r="BH2683" s="147"/>
    </row>
    <row r="2684" spans="1:60" outlineLevel="3" x14ac:dyDescent="0.2">
      <c r="A2684" s="154"/>
      <c r="B2684" s="155"/>
      <c r="C2684" s="189" t="s">
        <v>3126</v>
      </c>
      <c r="D2684" s="160"/>
      <c r="E2684" s="161">
        <v>55.2</v>
      </c>
      <c r="F2684" s="158"/>
      <c r="G2684" s="158"/>
      <c r="H2684" s="158"/>
      <c r="I2684" s="158"/>
      <c r="J2684" s="158"/>
      <c r="K2684" s="158"/>
      <c r="L2684" s="158"/>
      <c r="M2684" s="158"/>
      <c r="N2684" s="157"/>
      <c r="O2684" s="157"/>
      <c r="P2684" s="157"/>
      <c r="Q2684" s="157"/>
      <c r="R2684" s="158"/>
      <c r="S2684" s="158"/>
      <c r="T2684" s="158"/>
      <c r="U2684" s="158"/>
      <c r="V2684" s="158"/>
      <c r="W2684" s="158"/>
      <c r="X2684" s="158"/>
      <c r="Y2684" s="158"/>
      <c r="Z2684" s="147"/>
      <c r="AA2684" s="147"/>
      <c r="AB2684" s="147"/>
      <c r="AC2684" s="147"/>
      <c r="AD2684" s="147"/>
      <c r="AE2684" s="147"/>
      <c r="AF2684" s="147"/>
      <c r="AG2684" s="147" t="s">
        <v>288</v>
      </c>
      <c r="AH2684" s="147">
        <v>5</v>
      </c>
      <c r="AI2684" s="147"/>
      <c r="AJ2684" s="147"/>
      <c r="AK2684" s="147"/>
      <c r="AL2684" s="147"/>
      <c r="AM2684" s="147"/>
      <c r="AN2684" s="147"/>
      <c r="AO2684" s="147"/>
      <c r="AP2684" s="147"/>
      <c r="AQ2684" s="147"/>
      <c r="AR2684" s="147"/>
      <c r="AS2684" s="147"/>
      <c r="AT2684" s="147"/>
      <c r="AU2684" s="147"/>
      <c r="AV2684" s="147"/>
      <c r="AW2684" s="147"/>
      <c r="AX2684" s="147"/>
      <c r="AY2684" s="147"/>
      <c r="AZ2684" s="147"/>
      <c r="BA2684" s="147"/>
      <c r="BB2684" s="147"/>
      <c r="BC2684" s="147"/>
      <c r="BD2684" s="147"/>
      <c r="BE2684" s="147"/>
      <c r="BF2684" s="147"/>
      <c r="BG2684" s="147"/>
      <c r="BH2684" s="147"/>
    </row>
    <row r="2685" spans="1:60" ht="22.5" outlineLevel="1" x14ac:dyDescent="0.2">
      <c r="A2685" s="172">
        <v>395</v>
      </c>
      <c r="B2685" s="173" t="s">
        <v>3127</v>
      </c>
      <c r="C2685" s="188" t="s">
        <v>3128</v>
      </c>
      <c r="D2685" s="174" t="s">
        <v>279</v>
      </c>
      <c r="E2685" s="175">
        <v>76.959999999999994</v>
      </c>
      <c r="F2685" s="176"/>
      <c r="G2685" s="177">
        <f>ROUND(E2685*F2685,2)</f>
        <v>0</v>
      </c>
      <c r="H2685" s="176"/>
      <c r="I2685" s="177">
        <f>ROUND(E2685*H2685,2)</f>
        <v>0</v>
      </c>
      <c r="J2685" s="176"/>
      <c r="K2685" s="177">
        <f>ROUND(E2685*J2685,2)</f>
        <v>0</v>
      </c>
      <c r="L2685" s="177">
        <v>21</v>
      </c>
      <c r="M2685" s="177">
        <f>G2685*(1+L2685/100)</f>
        <v>0</v>
      </c>
      <c r="N2685" s="175">
        <v>0</v>
      </c>
      <c r="O2685" s="175">
        <f>ROUND(E2685*N2685,2)</f>
        <v>0</v>
      </c>
      <c r="P2685" s="175">
        <v>0</v>
      </c>
      <c r="Q2685" s="175">
        <f>ROUND(E2685*P2685,2)</f>
        <v>0</v>
      </c>
      <c r="R2685" s="177" t="s">
        <v>3080</v>
      </c>
      <c r="S2685" s="177" t="s">
        <v>281</v>
      </c>
      <c r="T2685" s="178" t="s">
        <v>281</v>
      </c>
      <c r="U2685" s="158">
        <v>0.16600000000000001</v>
      </c>
      <c r="V2685" s="158">
        <f>ROUND(E2685*U2685,2)</f>
        <v>12.78</v>
      </c>
      <c r="W2685" s="158"/>
      <c r="X2685" s="158" t="s">
        <v>282</v>
      </c>
      <c r="Y2685" s="158" t="s">
        <v>283</v>
      </c>
      <c r="Z2685" s="147"/>
      <c r="AA2685" s="147"/>
      <c r="AB2685" s="147"/>
      <c r="AC2685" s="147"/>
      <c r="AD2685" s="147"/>
      <c r="AE2685" s="147"/>
      <c r="AF2685" s="147"/>
      <c r="AG2685" s="147" t="s">
        <v>284</v>
      </c>
      <c r="AH2685" s="147"/>
      <c r="AI2685" s="147"/>
      <c r="AJ2685" s="147"/>
      <c r="AK2685" s="147"/>
      <c r="AL2685" s="147"/>
      <c r="AM2685" s="147"/>
      <c r="AN2685" s="147"/>
      <c r="AO2685" s="147"/>
      <c r="AP2685" s="147"/>
      <c r="AQ2685" s="147"/>
      <c r="AR2685" s="147"/>
      <c r="AS2685" s="147"/>
      <c r="AT2685" s="147"/>
      <c r="AU2685" s="147"/>
      <c r="AV2685" s="147"/>
      <c r="AW2685" s="147"/>
      <c r="AX2685" s="147"/>
      <c r="AY2685" s="147"/>
      <c r="AZ2685" s="147"/>
      <c r="BA2685" s="147"/>
      <c r="BB2685" s="147"/>
      <c r="BC2685" s="147"/>
      <c r="BD2685" s="147"/>
      <c r="BE2685" s="147"/>
      <c r="BF2685" s="147"/>
      <c r="BG2685" s="147"/>
      <c r="BH2685" s="147"/>
    </row>
    <row r="2686" spans="1:60" outlineLevel="2" x14ac:dyDescent="0.2">
      <c r="A2686" s="154"/>
      <c r="B2686" s="155"/>
      <c r="C2686" s="189" t="s">
        <v>3129</v>
      </c>
      <c r="D2686" s="160"/>
      <c r="E2686" s="161"/>
      <c r="F2686" s="158"/>
      <c r="G2686" s="158"/>
      <c r="H2686" s="158"/>
      <c r="I2686" s="158"/>
      <c r="J2686" s="158"/>
      <c r="K2686" s="158"/>
      <c r="L2686" s="158"/>
      <c r="M2686" s="158"/>
      <c r="N2686" s="157"/>
      <c r="O2686" s="157"/>
      <c r="P2686" s="157"/>
      <c r="Q2686" s="157"/>
      <c r="R2686" s="158"/>
      <c r="S2686" s="158"/>
      <c r="T2686" s="158"/>
      <c r="U2686" s="158"/>
      <c r="V2686" s="158"/>
      <c r="W2686" s="158"/>
      <c r="X2686" s="158"/>
      <c r="Y2686" s="158"/>
      <c r="Z2686" s="147"/>
      <c r="AA2686" s="147"/>
      <c r="AB2686" s="147"/>
      <c r="AC2686" s="147"/>
      <c r="AD2686" s="147"/>
      <c r="AE2686" s="147"/>
      <c r="AF2686" s="147"/>
      <c r="AG2686" s="147" t="s">
        <v>288</v>
      </c>
      <c r="AH2686" s="147">
        <v>0</v>
      </c>
      <c r="AI2686" s="147"/>
      <c r="AJ2686" s="147"/>
      <c r="AK2686" s="147"/>
      <c r="AL2686" s="147"/>
      <c r="AM2686" s="147"/>
      <c r="AN2686" s="147"/>
      <c r="AO2686" s="147"/>
      <c r="AP2686" s="147"/>
      <c r="AQ2686" s="147"/>
      <c r="AR2686" s="147"/>
      <c r="AS2686" s="147"/>
      <c r="AT2686" s="147"/>
      <c r="AU2686" s="147"/>
      <c r="AV2686" s="147"/>
      <c r="AW2686" s="147"/>
      <c r="AX2686" s="147"/>
      <c r="AY2686" s="147"/>
      <c r="AZ2686" s="147"/>
      <c r="BA2686" s="147"/>
      <c r="BB2686" s="147"/>
      <c r="BC2686" s="147"/>
      <c r="BD2686" s="147"/>
      <c r="BE2686" s="147"/>
      <c r="BF2686" s="147"/>
      <c r="BG2686" s="147"/>
      <c r="BH2686" s="147"/>
    </row>
    <row r="2687" spans="1:60" outlineLevel="3" x14ac:dyDescent="0.2">
      <c r="A2687" s="154"/>
      <c r="B2687" s="155"/>
      <c r="C2687" s="189" t="s">
        <v>3082</v>
      </c>
      <c r="D2687" s="160"/>
      <c r="E2687" s="161"/>
      <c r="F2687" s="158"/>
      <c r="G2687" s="158"/>
      <c r="H2687" s="158"/>
      <c r="I2687" s="158"/>
      <c r="J2687" s="158"/>
      <c r="K2687" s="158"/>
      <c r="L2687" s="158"/>
      <c r="M2687" s="158"/>
      <c r="N2687" s="157"/>
      <c r="O2687" s="157"/>
      <c r="P2687" s="157"/>
      <c r="Q2687" s="157"/>
      <c r="R2687" s="158"/>
      <c r="S2687" s="158"/>
      <c r="T2687" s="158"/>
      <c r="U2687" s="158"/>
      <c r="V2687" s="158"/>
      <c r="W2687" s="158"/>
      <c r="X2687" s="158"/>
      <c r="Y2687" s="158"/>
      <c r="Z2687" s="147"/>
      <c r="AA2687" s="147"/>
      <c r="AB2687" s="147"/>
      <c r="AC2687" s="147"/>
      <c r="AD2687" s="147"/>
      <c r="AE2687" s="147"/>
      <c r="AF2687" s="147"/>
      <c r="AG2687" s="147" t="s">
        <v>288</v>
      </c>
      <c r="AH2687" s="147">
        <v>0</v>
      </c>
      <c r="AI2687" s="147"/>
      <c r="AJ2687" s="147"/>
      <c r="AK2687" s="147"/>
      <c r="AL2687" s="147"/>
      <c r="AM2687" s="147"/>
      <c r="AN2687" s="147"/>
      <c r="AO2687" s="147"/>
      <c r="AP2687" s="147"/>
      <c r="AQ2687" s="147"/>
      <c r="AR2687" s="147"/>
      <c r="AS2687" s="147"/>
      <c r="AT2687" s="147"/>
      <c r="AU2687" s="147"/>
      <c r="AV2687" s="147"/>
      <c r="AW2687" s="147"/>
      <c r="AX2687" s="147"/>
      <c r="AY2687" s="147"/>
      <c r="AZ2687" s="147"/>
      <c r="BA2687" s="147"/>
      <c r="BB2687" s="147"/>
      <c r="BC2687" s="147"/>
      <c r="BD2687" s="147"/>
      <c r="BE2687" s="147"/>
      <c r="BF2687" s="147"/>
      <c r="BG2687" s="147"/>
      <c r="BH2687" s="147"/>
    </row>
    <row r="2688" spans="1:60" outlineLevel="3" x14ac:dyDescent="0.2">
      <c r="A2688" s="154"/>
      <c r="B2688" s="155"/>
      <c r="C2688" s="189" t="s">
        <v>1462</v>
      </c>
      <c r="D2688" s="160"/>
      <c r="E2688" s="161">
        <v>3.7</v>
      </c>
      <c r="F2688" s="158"/>
      <c r="G2688" s="158"/>
      <c r="H2688" s="158"/>
      <c r="I2688" s="158"/>
      <c r="J2688" s="158"/>
      <c r="K2688" s="158"/>
      <c r="L2688" s="158"/>
      <c r="M2688" s="158"/>
      <c r="N2688" s="157"/>
      <c r="O2688" s="157"/>
      <c r="P2688" s="157"/>
      <c r="Q2688" s="157"/>
      <c r="R2688" s="158"/>
      <c r="S2688" s="158"/>
      <c r="T2688" s="158"/>
      <c r="U2688" s="158"/>
      <c r="V2688" s="158"/>
      <c r="W2688" s="158"/>
      <c r="X2688" s="158"/>
      <c r="Y2688" s="158"/>
      <c r="Z2688" s="147"/>
      <c r="AA2688" s="147"/>
      <c r="AB2688" s="147"/>
      <c r="AC2688" s="147"/>
      <c r="AD2688" s="147"/>
      <c r="AE2688" s="147"/>
      <c r="AF2688" s="147"/>
      <c r="AG2688" s="147" t="s">
        <v>288</v>
      </c>
      <c r="AH2688" s="147">
        <v>0</v>
      </c>
      <c r="AI2688" s="147"/>
      <c r="AJ2688" s="147"/>
      <c r="AK2688" s="147"/>
      <c r="AL2688" s="147"/>
      <c r="AM2688" s="147"/>
      <c r="AN2688" s="147"/>
      <c r="AO2688" s="147"/>
      <c r="AP2688" s="147"/>
      <c r="AQ2688" s="147"/>
      <c r="AR2688" s="147"/>
      <c r="AS2688" s="147"/>
      <c r="AT2688" s="147"/>
      <c r="AU2688" s="147"/>
      <c r="AV2688" s="147"/>
      <c r="AW2688" s="147"/>
      <c r="AX2688" s="147"/>
      <c r="AY2688" s="147"/>
      <c r="AZ2688" s="147"/>
      <c r="BA2688" s="147"/>
      <c r="BB2688" s="147"/>
      <c r="BC2688" s="147"/>
      <c r="BD2688" s="147"/>
      <c r="BE2688" s="147"/>
      <c r="BF2688" s="147"/>
      <c r="BG2688" s="147"/>
      <c r="BH2688" s="147"/>
    </row>
    <row r="2689" spans="1:60" outlineLevel="3" x14ac:dyDescent="0.2">
      <c r="A2689" s="154"/>
      <c r="B2689" s="155"/>
      <c r="C2689" s="189" t="s">
        <v>1463</v>
      </c>
      <c r="D2689" s="160"/>
      <c r="E2689" s="161">
        <v>7.51</v>
      </c>
      <c r="F2689" s="158"/>
      <c r="G2689" s="158"/>
      <c r="H2689" s="158"/>
      <c r="I2689" s="158"/>
      <c r="J2689" s="158"/>
      <c r="K2689" s="158"/>
      <c r="L2689" s="158"/>
      <c r="M2689" s="158"/>
      <c r="N2689" s="157"/>
      <c r="O2689" s="157"/>
      <c r="P2689" s="157"/>
      <c r="Q2689" s="157"/>
      <c r="R2689" s="158"/>
      <c r="S2689" s="158"/>
      <c r="T2689" s="158"/>
      <c r="U2689" s="158"/>
      <c r="V2689" s="158"/>
      <c r="W2689" s="158"/>
      <c r="X2689" s="158"/>
      <c r="Y2689" s="158"/>
      <c r="Z2689" s="147"/>
      <c r="AA2689" s="147"/>
      <c r="AB2689" s="147"/>
      <c r="AC2689" s="147"/>
      <c r="AD2689" s="147"/>
      <c r="AE2689" s="147"/>
      <c r="AF2689" s="147"/>
      <c r="AG2689" s="147" t="s">
        <v>288</v>
      </c>
      <c r="AH2689" s="147">
        <v>0</v>
      </c>
      <c r="AI2689" s="147"/>
      <c r="AJ2689" s="147"/>
      <c r="AK2689" s="147"/>
      <c r="AL2689" s="147"/>
      <c r="AM2689" s="147"/>
      <c r="AN2689" s="147"/>
      <c r="AO2689" s="147"/>
      <c r="AP2689" s="147"/>
      <c r="AQ2689" s="147"/>
      <c r="AR2689" s="147"/>
      <c r="AS2689" s="147"/>
      <c r="AT2689" s="147"/>
      <c r="AU2689" s="147"/>
      <c r="AV2689" s="147"/>
      <c r="AW2689" s="147"/>
      <c r="AX2689" s="147"/>
      <c r="AY2689" s="147"/>
      <c r="AZ2689" s="147"/>
      <c r="BA2689" s="147"/>
      <c r="BB2689" s="147"/>
      <c r="BC2689" s="147"/>
      <c r="BD2689" s="147"/>
      <c r="BE2689" s="147"/>
      <c r="BF2689" s="147"/>
      <c r="BG2689" s="147"/>
      <c r="BH2689" s="147"/>
    </row>
    <row r="2690" spans="1:60" outlineLevel="3" x14ac:dyDescent="0.2">
      <c r="A2690" s="154"/>
      <c r="B2690" s="155"/>
      <c r="C2690" s="189" t="s">
        <v>2027</v>
      </c>
      <c r="D2690" s="160"/>
      <c r="E2690" s="161">
        <v>3.64</v>
      </c>
      <c r="F2690" s="158"/>
      <c r="G2690" s="158"/>
      <c r="H2690" s="158"/>
      <c r="I2690" s="158"/>
      <c r="J2690" s="158"/>
      <c r="K2690" s="158"/>
      <c r="L2690" s="158"/>
      <c r="M2690" s="158"/>
      <c r="N2690" s="157"/>
      <c r="O2690" s="157"/>
      <c r="P2690" s="157"/>
      <c r="Q2690" s="157"/>
      <c r="R2690" s="158"/>
      <c r="S2690" s="158"/>
      <c r="T2690" s="158"/>
      <c r="U2690" s="158"/>
      <c r="V2690" s="158"/>
      <c r="W2690" s="158"/>
      <c r="X2690" s="158"/>
      <c r="Y2690" s="158"/>
      <c r="Z2690" s="147"/>
      <c r="AA2690" s="147"/>
      <c r="AB2690" s="147"/>
      <c r="AC2690" s="147"/>
      <c r="AD2690" s="147"/>
      <c r="AE2690" s="147"/>
      <c r="AF2690" s="147"/>
      <c r="AG2690" s="147" t="s">
        <v>288</v>
      </c>
      <c r="AH2690" s="147">
        <v>0</v>
      </c>
      <c r="AI2690" s="147"/>
      <c r="AJ2690" s="147"/>
      <c r="AK2690" s="147"/>
      <c r="AL2690" s="147"/>
      <c r="AM2690" s="147"/>
      <c r="AN2690" s="147"/>
      <c r="AO2690" s="147"/>
      <c r="AP2690" s="147"/>
      <c r="AQ2690" s="147"/>
      <c r="AR2690" s="147"/>
      <c r="AS2690" s="147"/>
      <c r="AT2690" s="147"/>
      <c r="AU2690" s="147"/>
      <c r="AV2690" s="147"/>
      <c r="AW2690" s="147"/>
      <c r="AX2690" s="147"/>
      <c r="AY2690" s="147"/>
      <c r="AZ2690" s="147"/>
      <c r="BA2690" s="147"/>
      <c r="BB2690" s="147"/>
      <c r="BC2690" s="147"/>
      <c r="BD2690" s="147"/>
      <c r="BE2690" s="147"/>
      <c r="BF2690" s="147"/>
      <c r="BG2690" s="147"/>
      <c r="BH2690" s="147"/>
    </row>
    <row r="2691" spans="1:60" outlineLevel="3" x14ac:dyDescent="0.2">
      <c r="A2691" s="154"/>
      <c r="B2691" s="155"/>
      <c r="C2691" s="189" t="s">
        <v>1450</v>
      </c>
      <c r="D2691" s="160"/>
      <c r="E2691" s="161">
        <v>8.98</v>
      </c>
      <c r="F2691" s="158"/>
      <c r="G2691" s="158"/>
      <c r="H2691" s="158"/>
      <c r="I2691" s="158"/>
      <c r="J2691" s="158"/>
      <c r="K2691" s="158"/>
      <c r="L2691" s="158"/>
      <c r="M2691" s="158"/>
      <c r="N2691" s="157"/>
      <c r="O2691" s="157"/>
      <c r="P2691" s="157"/>
      <c r="Q2691" s="157"/>
      <c r="R2691" s="158"/>
      <c r="S2691" s="158"/>
      <c r="T2691" s="158"/>
      <c r="U2691" s="158"/>
      <c r="V2691" s="158"/>
      <c r="W2691" s="158"/>
      <c r="X2691" s="158"/>
      <c r="Y2691" s="158"/>
      <c r="Z2691" s="147"/>
      <c r="AA2691" s="147"/>
      <c r="AB2691" s="147"/>
      <c r="AC2691" s="147"/>
      <c r="AD2691" s="147"/>
      <c r="AE2691" s="147"/>
      <c r="AF2691" s="147"/>
      <c r="AG2691" s="147" t="s">
        <v>288</v>
      </c>
      <c r="AH2691" s="147">
        <v>0</v>
      </c>
      <c r="AI2691" s="147"/>
      <c r="AJ2691" s="147"/>
      <c r="AK2691" s="147"/>
      <c r="AL2691" s="147"/>
      <c r="AM2691" s="147"/>
      <c r="AN2691" s="147"/>
      <c r="AO2691" s="147"/>
      <c r="AP2691" s="147"/>
      <c r="AQ2691" s="147"/>
      <c r="AR2691" s="147"/>
      <c r="AS2691" s="147"/>
      <c r="AT2691" s="147"/>
      <c r="AU2691" s="147"/>
      <c r="AV2691" s="147"/>
      <c r="AW2691" s="147"/>
      <c r="AX2691" s="147"/>
      <c r="AY2691" s="147"/>
      <c r="AZ2691" s="147"/>
      <c r="BA2691" s="147"/>
      <c r="BB2691" s="147"/>
      <c r="BC2691" s="147"/>
      <c r="BD2691" s="147"/>
      <c r="BE2691" s="147"/>
      <c r="BF2691" s="147"/>
      <c r="BG2691" s="147"/>
      <c r="BH2691" s="147"/>
    </row>
    <row r="2692" spans="1:60" outlineLevel="3" x14ac:dyDescent="0.2">
      <c r="A2692" s="154"/>
      <c r="B2692" s="155"/>
      <c r="C2692" s="189" t="s">
        <v>1653</v>
      </c>
      <c r="D2692" s="160"/>
      <c r="E2692" s="161">
        <v>1.54</v>
      </c>
      <c r="F2692" s="158"/>
      <c r="G2692" s="158"/>
      <c r="H2692" s="158"/>
      <c r="I2692" s="158"/>
      <c r="J2692" s="158"/>
      <c r="K2692" s="158"/>
      <c r="L2692" s="158"/>
      <c r="M2692" s="158"/>
      <c r="N2692" s="157"/>
      <c r="O2692" s="157"/>
      <c r="P2692" s="157"/>
      <c r="Q2692" s="157"/>
      <c r="R2692" s="158"/>
      <c r="S2692" s="158"/>
      <c r="T2692" s="158"/>
      <c r="U2692" s="158"/>
      <c r="V2692" s="158"/>
      <c r="W2692" s="158"/>
      <c r="X2692" s="158"/>
      <c r="Y2692" s="158"/>
      <c r="Z2692" s="147"/>
      <c r="AA2692" s="147"/>
      <c r="AB2692" s="147"/>
      <c r="AC2692" s="147"/>
      <c r="AD2692" s="147"/>
      <c r="AE2692" s="147"/>
      <c r="AF2692" s="147"/>
      <c r="AG2692" s="147" t="s">
        <v>288</v>
      </c>
      <c r="AH2692" s="147">
        <v>0</v>
      </c>
      <c r="AI2692" s="147"/>
      <c r="AJ2692" s="147"/>
      <c r="AK2692" s="147"/>
      <c r="AL2692" s="147"/>
      <c r="AM2692" s="147"/>
      <c r="AN2692" s="147"/>
      <c r="AO2692" s="147"/>
      <c r="AP2692" s="147"/>
      <c r="AQ2692" s="147"/>
      <c r="AR2692" s="147"/>
      <c r="AS2692" s="147"/>
      <c r="AT2692" s="147"/>
      <c r="AU2692" s="147"/>
      <c r="AV2692" s="147"/>
      <c r="AW2692" s="147"/>
      <c r="AX2692" s="147"/>
      <c r="AY2692" s="147"/>
      <c r="AZ2692" s="147"/>
      <c r="BA2692" s="147"/>
      <c r="BB2692" s="147"/>
      <c r="BC2692" s="147"/>
      <c r="BD2692" s="147"/>
      <c r="BE2692" s="147"/>
      <c r="BF2692" s="147"/>
      <c r="BG2692" s="147"/>
      <c r="BH2692" s="147"/>
    </row>
    <row r="2693" spans="1:60" outlineLevel="3" x14ac:dyDescent="0.2">
      <c r="A2693" s="154"/>
      <c r="B2693" s="155"/>
      <c r="C2693" s="189" t="s">
        <v>3083</v>
      </c>
      <c r="D2693" s="160"/>
      <c r="E2693" s="161"/>
      <c r="F2693" s="158"/>
      <c r="G2693" s="158"/>
      <c r="H2693" s="158"/>
      <c r="I2693" s="158"/>
      <c r="J2693" s="158"/>
      <c r="K2693" s="158"/>
      <c r="L2693" s="158"/>
      <c r="M2693" s="158"/>
      <c r="N2693" s="157"/>
      <c r="O2693" s="157"/>
      <c r="P2693" s="157"/>
      <c r="Q2693" s="157"/>
      <c r="R2693" s="158"/>
      <c r="S2693" s="158"/>
      <c r="T2693" s="158"/>
      <c r="U2693" s="158"/>
      <c r="V2693" s="158"/>
      <c r="W2693" s="158"/>
      <c r="X2693" s="158"/>
      <c r="Y2693" s="158"/>
      <c r="Z2693" s="147"/>
      <c r="AA2693" s="147"/>
      <c r="AB2693" s="147"/>
      <c r="AC2693" s="147"/>
      <c r="AD2693" s="147"/>
      <c r="AE2693" s="147"/>
      <c r="AF2693" s="147"/>
      <c r="AG2693" s="147" t="s">
        <v>288</v>
      </c>
      <c r="AH2693" s="147">
        <v>0</v>
      </c>
      <c r="AI2693" s="147"/>
      <c r="AJ2693" s="147"/>
      <c r="AK2693" s="147"/>
      <c r="AL2693" s="147"/>
      <c r="AM2693" s="147"/>
      <c r="AN2693" s="147"/>
      <c r="AO2693" s="147"/>
      <c r="AP2693" s="147"/>
      <c r="AQ2693" s="147"/>
      <c r="AR2693" s="147"/>
      <c r="AS2693" s="147"/>
      <c r="AT2693" s="147"/>
      <c r="AU2693" s="147"/>
      <c r="AV2693" s="147"/>
      <c r="AW2693" s="147"/>
      <c r="AX2693" s="147"/>
      <c r="AY2693" s="147"/>
      <c r="AZ2693" s="147"/>
      <c r="BA2693" s="147"/>
      <c r="BB2693" s="147"/>
      <c r="BC2693" s="147"/>
      <c r="BD2693" s="147"/>
      <c r="BE2693" s="147"/>
      <c r="BF2693" s="147"/>
      <c r="BG2693" s="147"/>
      <c r="BH2693" s="147"/>
    </row>
    <row r="2694" spans="1:60" outlineLevel="3" x14ac:dyDescent="0.2">
      <c r="A2694" s="154"/>
      <c r="B2694" s="155"/>
      <c r="C2694" s="189" t="s">
        <v>1878</v>
      </c>
      <c r="D2694" s="160"/>
      <c r="E2694" s="161">
        <v>7.06</v>
      </c>
      <c r="F2694" s="158"/>
      <c r="G2694" s="158"/>
      <c r="H2694" s="158"/>
      <c r="I2694" s="158"/>
      <c r="J2694" s="158"/>
      <c r="K2694" s="158"/>
      <c r="L2694" s="158"/>
      <c r="M2694" s="158"/>
      <c r="N2694" s="157"/>
      <c r="O2694" s="157"/>
      <c r="P2694" s="157"/>
      <c r="Q2694" s="157"/>
      <c r="R2694" s="158"/>
      <c r="S2694" s="158"/>
      <c r="T2694" s="158"/>
      <c r="U2694" s="158"/>
      <c r="V2694" s="158"/>
      <c r="W2694" s="158"/>
      <c r="X2694" s="158"/>
      <c r="Y2694" s="158"/>
      <c r="Z2694" s="147"/>
      <c r="AA2694" s="147"/>
      <c r="AB2694" s="147"/>
      <c r="AC2694" s="147"/>
      <c r="AD2694" s="147"/>
      <c r="AE2694" s="147"/>
      <c r="AF2694" s="147"/>
      <c r="AG2694" s="147" t="s">
        <v>288</v>
      </c>
      <c r="AH2694" s="147">
        <v>0</v>
      </c>
      <c r="AI2694" s="147"/>
      <c r="AJ2694" s="147"/>
      <c r="AK2694" s="147"/>
      <c r="AL2694" s="147"/>
      <c r="AM2694" s="147"/>
      <c r="AN2694" s="147"/>
      <c r="AO2694" s="147"/>
      <c r="AP2694" s="147"/>
      <c r="AQ2694" s="147"/>
      <c r="AR2694" s="147"/>
      <c r="AS2694" s="147"/>
      <c r="AT2694" s="147"/>
      <c r="AU2694" s="147"/>
      <c r="AV2694" s="147"/>
      <c r="AW2694" s="147"/>
      <c r="AX2694" s="147"/>
      <c r="AY2694" s="147"/>
      <c r="AZ2694" s="147"/>
      <c r="BA2694" s="147"/>
      <c r="BB2694" s="147"/>
      <c r="BC2694" s="147"/>
      <c r="BD2694" s="147"/>
      <c r="BE2694" s="147"/>
      <c r="BF2694" s="147"/>
      <c r="BG2694" s="147"/>
      <c r="BH2694" s="147"/>
    </row>
    <row r="2695" spans="1:60" outlineLevel="3" x14ac:dyDescent="0.2">
      <c r="A2695" s="154"/>
      <c r="B2695" s="155"/>
      <c r="C2695" s="189" t="s">
        <v>1879</v>
      </c>
      <c r="D2695" s="160"/>
      <c r="E2695" s="161">
        <v>4.9400000000000004</v>
      </c>
      <c r="F2695" s="158"/>
      <c r="G2695" s="158"/>
      <c r="H2695" s="158"/>
      <c r="I2695" s="158"/>
      <c r="J2695" s="158"/>
      <c r="K2695" s="158"/>
      <c r="L2695" s="158"/>
      <c r="M2695" s="158"/>
      <c r="N2695" s="157"/>
      <c r="O2695" s="157"/>
      <c r="P2695" s="157"/>
      <c r="Q2695" s="157"/>
      <c r="R2695" s="158"/>
      <c r="S2695" s="158"/>
      <c r="T2695" s="158"/>
      <c r="U2695" s="158"/>
      <c r="V2695" s="158"/>
      <c r="W2695" s="158"/>
      <c r="X2695" s="158"/>
      <c r="Y2695" s="158"/>
      <c r="Z2695" s="147"/>
      <c r="AA2695" s="147"/>
      <c r="AB2695" s="147"/>
      <c r="AC2695" s="147"/>
      <c r="AD2695" s="147"/>
      <c r="AE2695" s="147"/>
      <c r="AF2695" s="147"/>
      <c r="AG2695" s="147" t="s">
        <v>288</v>
      </c>
      <c r="AH2695" s="147">
        <v>0</v>
      </c>
      <c r="AI2695" s="147"/>
      <c r="AJ2695" s="147"/>
      <c r="AK2695" s="147"/>
      <c r="AL2695" s="147"/>
      <c r="AM2695" s="147"/>
      <c r="AN2695" s="147"/>
      <c r="AO2695" s="147"/>
      <c r="AP2695" s="147"/>
      <c r="AQ2695" s="147"/>
      <c r="AR2695" s="147"/>
      <c r="AS2695" s="147"/>
      <c r="AT2695" s="147"/>
      <c r="AU2695" s="147"/>
      <c r="AV2695" s="147"/>
      <c r="AW2695" s="147"/>
      <c r="AX2695" s="147"/>
      <c r="AY2695" s="147"/>
      <c r="AZ2695" s="147"/>
      <c r="BA2695" s="147"/>
      <c r="BB2695" s="147"/>
      <c r="BC2695" s="147"/>
      <c r="BD2695" s="147"/>
      <c r="BE2695" s="147"/>
      <c r="BF2695" s="147"/>
      <c r="BG2695" s="147"/>
      <c r="BH2695" s="147"/>
    </row>
    <row r="2696" spans="1:60" outlineLevel="3" x14ac:dyDescent="0.2">
      <c r="A2696" s="154"/>
      <c r="B2696" s="155"/>
      <c r="C2696" s="189" t="s">
        <v>3084</v>
      </c>
      <c r="D2696" s="160"/>
      <c r="E2696" s="161"/>
      <c r="F2696" s="158"/>
      <c r="G2696" s="158"/>
      <c r="H2696" s="158"/>
      <c r="I2696" s="158"/>
      <c r="J2696" s="158"/>
      <c r="K2696" s="158"/>
      <c r="L2696" s="158"/>
      <c r="M2696" s="158"/>
      <c r="N2696" s="157"/>
      <c r="O2696" s="157"/>
      <c r="P2696" s="157"/>
      <c r="Q2696" s="157"/>
      <c r="R2696" s="158"/>
      <c r="S2696" s="158"/>
      <c r="T2696" s="158"/>
      <c r="U2696" s="158"/>
      <c r="V2696" s="158"/>
      <c r="W2696" s="158"/>
      <c r="X2696" s="158"/>
      <c r="Y2696" s="158"/>
      <c r="Z2696" s="147"/>
      <c r="AA2696" s="147"/>
      <c r="AB2696" s="147"/>
      <c r="AC2696" s="147"/>
      <c r="AD2696" s="147"/>
      <c r="AE2696" s="147"/>
      <c r="AF2696" s="147"/>
      <c r="AG2696" s="147" t="s">
        <v>288</v>
      </c>
      <c r="AH2696" s="147">
        <v>0</v>
      </c>
      <c r="AI2696" s="147"/>
      <c r="AJ2696" s="147"/>
      <c r="AK2696" s="147"/>
      <c r="AL2696" s="147"/>
      <c r="AM2696" s="147"/>
      <c r="AN2696" s="147"/>
      <c r="AO2696" s="147"/>
      <c r="AP2696" s="147"/>
      <c r="AQ2696" s="147"/>
      <c r="AR2696" s="147"/>
      <c r="AS2696" s="147"/>
      <c r="AT2696" s="147"/>
      <c r="AU2696" s="147"/>
      <c r="AV2696" s="147"/>
      <c r="AW2696" s="147"/>
      <c r="AX2696" s="147"/>
      <c r="AY2696" s="147"/>
      <c r="AZ2696" s="147"/>
      <c r="BA2696" s="147"/>
      <c r="BB2696" s="147"/>
      <c r="BC2696" s="147"/>
      <c r="BD2696" s="147"/>
      <c r="BE2696" s="147"/>
      <c r="BF2696" s="147"/>
      <c r="BG2696" s="147"/>
      <c r="BH2696" s="147"/>
    </row>
    <row r="2697" spans="1:60" outlineLevel="3" x14ac:dyDescent="0.2">
      <c r="A2697" s="154"/>
      <c r="B2697" s="155"/>
      <c r="C2697" s="189" t="s">
        <v>1453</v>
      </c>
      <c r="D2697" s="160"/>
      <c r="E2697" s="161">
        <v>8.5299999999999994</v>
      </c>
      <c r="F2697" s="158"/>
      <c r="G2697" s="158"/>
      <c r="H2697" s="158"/>
      <c r="I2697" s="158"/>
      <c r="J2697" s="158"/>
      <c r="K2697" s="158"/>
      <c r="L2697" s="158"/>
      <c r="M2697" s="158"/>
      <c r="N2697" s="157"/>
      <c r="O2697" s="157"/>
      <c r="P2697" s="157"/>
      <c r="Q2697" s="157"/>
      <c r="R2697" s="158"/>
      <c r="S2697" s="158"/>
      <c r="T2697" s="158"/>
      <c r="U2697" s="158"/>
      <c r="V2697" s="158"/>
      <c r="W2697" s="158"/>
      <c r="X2697" s="158"/>
      <c r="Y2697" s="158"/>
      <c r="Z2697" s="147"/>
      <c r="AA2697" s="147"/>
      <c r="AB2697" s="147"/>
      <c r="AC2697" s="147"/>
      <c r="AD2697" s="147"/>
      <c r="AE2697" s="147"/>
      <c r="AF2697" s="147"/>
      <c r="AG2697" s="147" t="s">
        <v>288</v>
      </c>
      <c r="AH2697" s="147">
        <v>0</v>
      </c>
      <c r="AI2697" s="147"/>
      <c r="AJ2697" s="147"/>
      <c r="AK2697" s="147"/>
      <c r="AL2697" s="147"/>
      <c r="AM2697" s="147"/>
      <c r="AN2697" s="147"/>
      <c r="AO2697" s="147"/>
      <c r="AP2697" s="147"/>
      <c r="AQ2697" s="147"/>
      <c r="AR2697" s="147"/>
      <c r="AS2697" s="147"/>
      <c r="AT2697" s="147"/>
      <c r="AU2697" s="147"/>
      <c r="AV2697" s="147"/>
      <c r="AW2697" s="147"/>
      <c r="AX2697" s="147"/>
      <c r="AY2697" s="147"/>
      <c r="AZ2697" s="147"/>
      <c r="BA2697" s="147"/>
      <c r="BB2697" s="147"/>
      <c r="BC2697" s="147"/>
      <c r="BD2697" s="147"/>
      <c r="BE2697" s="147"/>
      <c r="BF2697" s="147"/>
      <c r="BG2697" s="147"/>
      <c r="BH2697" s="147"/>
    </row>
    <row r="2698" spans="1:60" outlineLevel="3" x14ac:dyDescent="0.2">
      <c r="A2698" s="154"/>
      <c r="B2698" s="155"/>
      <c r="C2698" s="189" t="s">
        <v>1465</v>
      </c>
      <c r="D2698" s="160"/>
      <c r="E2698" s="161">
        <v>9.15</v>
      </c>
      <c r="F2698" s="158"/>
      <c r="G2698" s="158"/>
      <c r="H2698" s="158"/>
      <c r="I2698" s="158"/>
      <c r="J2698" s="158"/>
      <c r="K2698" s="158"/>
      <c r="L2698" s="158"/>
      <c r="M2698" s="158"/>
      <c r="N2698" s="157"/>
      <c r="O2698" s="157"/>
      <c r="P2698" s="157"/>
      <c r="Q2698" s="157"/>
      <c r="R2698" s="158"/>
      <c r="S2698" s="158"/>
      <c r="T2698" s="158"/>
      <c r="U2698" s="158"/>
      <c r="V2698" s="158"/>
      <c r="W2698" s="158"/>
      <c r="X2698" s="158"/>
      <c r="Y2698" s="158"/>
      <c r="Z2698" s="147"/>
      <c r="AA2698" s="147"/>
      <c r="AB2698" s="147"/>
      <c r="AC2698" s="147"/>
      <c r="AD2698" s="147"/>
      <c r="AE2698" s="147"/>
      <c r="AF2698" s="147"/>
      <c r="AG2698" s="147" t="s">
        <v>288</v>
      </c>
      <c r="AH2698" s="147">
        <v>0</v>
      </c>
      <c r="AI2698" s="147"/>
      <c r="AJ2698" s="147"/>
      <c r="AK2698" s="147"/>
      <c r="AL2698" s="147"/>
      <c r="AM2698" s="147"/>
      <c r="AN2698" s="147"/>
      <c r="AO2698" s="147"/>
      <c r="AP2698" s="147"/>
      <c r="AQ2698" s="147"/>
      <c r="AR2698" s="147"/>
      <c r="AS2698" s="147"/>
      <c r="AT2698" s="147"/>
      <c r="AU2698" s="147"/>
      <c r="AV2698" s="147"/>
      <c r="AW2698" s="147"/>
      <c r="AX2698" s="147"/>
      <c r="AY2698" s="147"/>
      <c r="AZ2698" s="147"/>
      <c r="BA2698" s="147"/>
      <c r="BB2698" s="147"/>
      <c r="BC2698" s="147"/>
      <c r="BD2698" s="147"/>
      <c r="BE2698" s="147"/>
      <c r="BF2698" s="147"/>
      <c r="BG2698" s="147"/>
      <c r="BH2698" s="147"/>
    </row>
    <row r="2699" spans="1:60" outlineLevel="3" x14ac:dyDescent="0.2">
      <c r="A2699" s="154"/>
      <c r="B2699" s="155"/>
      <c r="C2699" s="189" t="s">
        <v>3085</v>
      </c>
      <c r="D2699" s="160"/>
      <c r="E2699" s="161"/>
      <c r="F2699" s="158"/>
      <c r="G2699" s="158"/>
      <c r="H2699" s="158"/>
      <c r="I2699" s="158"/>
      <c r="J2699" s="158"/>
      <c r="K2699" s="158"/>
      <c r="L2699" s="158"/>
      <c r="M2699" s="158"/>
      <c r="N2699" s="157"/>
      <c r="O2699" s="157"/>
      <c r="P2699" s="157"/>
      <c r="Q2699" s="157"/>
      <c r="R2699" s="158"/>
      <c r="S2699" s="158"/>
      <c r="T2699" s="158"/>
      <c r="U2699" s="158"/>
      <c r="V2699" s="158"/>
      <c r="W2699" s="158"/>
      <c r="X2699" s="158"/>
      <c r="Y2699" s="158"/>
      <c r="Z2699" s="147"/>
      <c r="AA2699" s="147"/>
      <c r="AB2699" s="147"/>
      <c r="AC2699" s="147"/>
      <c r="AD2699" s="147"/>
      <c r="AE2699" s="147"/>
      <c r="AF2699" s="147"/>
      <c r="AG2699" s="147" t="s">
        <v>288</v>
      </c>
      <c r="AH2699" s="147">
        <v>0</v>
      </c>
      <c r="AI2699" s="147"/>
      <c r="AJ2699" s="147"/>
      <c r="AK2699" s="147"/>
      <c r="AL2699" s="147"/>
      <c r="AM2699" s="147"/>
      <c r="AN2699" s="147"/>
      <c r="AO2699" s="147"/>
      <c r="AP2699" s="147"/>
      <c r="AQ2699" s="147"/>
      <c r="AR2699" s="147"/>
      <c r="AS2699" s="147"/>
      <c r="AT2699" s="147"/>
      <c r="AU2699" s="147"/>
      <c r="AV2699" s="147"/>
      <c r="AW2699" s="147"/>
      <c r="AX2699" s="147"/>
      <c r="AY2699" s="147"/>
      <c r="AZ2699" s="147"/>
      <c r="BA2699" s="147"/>
      <c r="BB2699" s="147"/>
      <c r="BC2699" s="147"/>
      <c r="BD2699" s="147"/>
      <c r="BE2699" s="147"/>
      <c r="BF2699" s="147"/>
      <c r="BG2699" s="147"/>
      <c r="BH2699" s="147"/>
    </row>
    <row r="2700" spans="1:60" outlineLevel="3" x14ac:dyDescent="0.2">
      <c r="A2700" s="154"/>
      <c r="B2700" s="155"/>
      <c r="C2700" s="189" t="s">
        <v>823</v>
      </c>
      <c r="D2700" s="160"/>
      <c r="E2700" s="161">
        <v>4.9000000000000004</v>
      </c>
      <c r="F2700" s="158"/>
      <c r="G2700" s="158"/>
      <c r="H2700" s="158"/>
      <c r="I2700" s="158"/>
      <c r="J2700" s="158"/>
      <c r="K2700" s="158"/>
      <c r="L2700" s="158"/>
      <c r="M2700" s="158"/>
      <c r="N2700" s="157"/>
      <c r="O2700" s="157"/>
      <c r="P2700" s="157"/>
      <c r="Q2700" s="157"/>
      <c r="R2700" s="158"/>
      <c r="S2700" s="158"/>
      <c r="T2700" s="158"/>
      <c r="U2700" s="158"/>
      <c r="V2700" s="158"/>
      <c r="W2700" s="158"/>
      <c r="X2700" s="158"/>
      <c r="Y2700" s="158"/>
      <c r="Z2700" s="147"/>
      <c r="AA2700" s="147"/>
      <c r="AB2700" s="147"/>
      <c r="AC2700" s="147"/>
      <c r="AD2700" s="147"/>
      <c r="AE2700" s="147"/>
      <c r="AF2700" s="147"/>
      <c r="AG2700" s="147" t="s">
        <v>288</v>
      </c>
      <c r="AH2700" s="147">
        <v>0</v>
      </c>
      <c r="AI2700" s="147"/>
      <c r="AJ2700" s="147"/>
      <c r="AK2700" s="147"/>
      <c r="AL2700" s="147"/>
      <c r="AM2700" s="147"/>
      <c r="AN2700" s="147"/>
      <c r="AO2700" s="147"/>
      <c r="AP2700" s="147"/>
      <c r="AQ2700" s="147"/>
      <c r="AR2700" s="147"/>
      <c r="AS2700" s="147"/>
      <c r="AT2700" s="147"/>
      <c r="AU2700" s="147"/>
      <c r="AV2700" s="147"/>
      <c r="AW2700" s="147"/>
      <c r="AX2700" s="147"/>
      <c r="AY2700" s="147"/>
      <c r="AZ2700" s="147"/>
      <c r="BA2700" s="147"/>
      <c r="BB2700" s="147"/>
      <c r="BC2700" s="147"/>
      <c r="BD2700" s="147"/>
      <c r="BE2700" s="147"/>
      <c r="BF2700" s="147"/>
      <c r="BG2700" s="147"/>
      <c r="BH2700" s="147"/>
    </row>
    <row r="2701" spans="1:60" outlineLevel="3" x14ac:dyDescent="0.2">
      <c r="A2701" s="154"/>
      <c r="B2701" s="155"/>
      <c r="C2701" s="189" t="s">
        <v>822</v>
      </c>
      <c r="D2701" s="160"/>
      <c r="E2701" s="161">
        <v>2.67</v>
      </c>
      <c r="F2701" s="158"/>
      <c r="G2701" s="158"/>
      <c r="H2701" s="158"/>
      <c r="I2701" s="158"/>
      <c r="J2701" s="158"/>
      <c r="K2701" s="158"/>
      <c r="L2701" s="158"/>
      <c r="M2701" s="158"/>
      <c r="N2701" s="157"/>
      <c r="O2701" s="157"/>
      <c r="P2701" s="157"/>
      <c r="Q2701" s="157"/>
      <c r="R2701" s="158"/>
      <c r="S2701" s="158"/>
      <c r="T2701" s="158"/>
      <c r="U2701" s="158"/>
      <c r="V2701" s="158"/>
      <c r="W2701" s="158"/>
      <c r="X2701" s="158"/>
      <c r="Y2701" s="158"/>
      <c r="Z2701" s="147"/>
      <c r="AA2701" s="147"/>
      <c r="AB2701" s="147"/>
      <c r="AC2701" s="147"/>
      <c r="AD2701" s="147"/>
      <c r="AE2701" s="147"/>
      <c r="AF2701" s="147"/>
      <c r="AG2701" s="147" t="s">
        <v>288</v>
      </c>
      <c r="AH2701" s="147">
        <v>0</v>
      </c>
      <c r="AI2701" s="147"/>
      <c r="AJ2701" s="147"/>
      <c r="AK2701" s="147"/>
      <c r="AL2701" s="147"/>
      <c r="AM2701" s="147"/>
      <c r="AN2701" s="147"/>
      <c r="AO2701" s="147"/>
      <c r="AP2701" s="147"/>
      <c r="AQ2701" s="147"/>
      <c r="AR2701" s="147"/>
      <c r="AS2701" s="147"/>
      <c r="AT2701" s="147"/>
      <c r="AU2701" s="147"/>
      <c r="AV2701" s="147"/>
      <c r="AW2701" s="147"/>
      <c r="AX2701" s="147"/>
      <c r="AY2701" s="147"/>
      <c r="AZ2701" s="147"/>
      <c r="BA2701" s="147"/>
      <c r="BB2701" s="147"/>
      <c r="BC2701" s="147"/>
      <c r="BD2701" s="147"/>
      <c r="BE2701" s="147"/>
      <c r="BF2701" s="147"/>
      <c r="BG2701" s="147"/>
      <c r="BH2701" s="147"/>
    </row>
    <row r="2702" spans="1:60" outlineLevel="3" x14ac:dyDescent="0.2">
      <c r="A2702" s="154"/>
      <c r="B2702" s="155"/>
      <c r="C2702" s="189" t="s">
        <v>1457</v>
      </c>
      <c r="D2702" s="160"/>
      <c r="E2702" s="161">
        <v>9.86</v>
      </c>
      <c r="F2702" s="158"/>
      <c r="G2702" s="158"/>
      <c r="H2702" s="158"/>
      <c r="I2702" s="158"/>
      <c r="J2702" s="158"/>
      <c r="K2702" s="158"/>
      <c r="L2702" s="158"/>
      <c r="M2702" s="158"/>
      <c r="N2702" s="157"/>
      <c r="O2702" s="157"/>
      <c r="P2702" s="157"/>
      <c r="Q2702" s="157"/>
      <c r="R2702" s="158"/>
      <c r="S2702" s="158"/>
      <c r="T2702" s="158"/>
      <c r="U2702" s="158"/>
      <c r="V2702" s="158"/>
      <c r="W2702" s="158"/>
      <c r="X2702" s="158"/>
      <c r="Y2702" s="158"/>
      <c r="Z2702" s="147"/>
      <c r="AA2702" s="147"/>
      <c r="AB2702" s="147"/>
      <c r="AC2702" s="147"/>
      <c r="AD2702" s="147"/>
      <c r="AE2702" s="147"/>
      <c r="AF2702" s="147"/>
      <c r="AG2702" s="147" t="s">
        <v>288</v>
      </c>
      <c r="AH2702" s="147">
        <v>0</v>
      </c>
      <c r="AI2702" s="147"/>
      <c r="AJ2702" s="147"/>
      <c r="AK2702" s="147"/>
      <c r="AL2702" s="147"/>
      <c r="AM2702" s="147"/>
      <c r="AN2702" s="147"/>
      <c r="AO2702" s="147"/>
      <c r="AP2702" s="147"/>
      <c r="AQ2702" s="147"/>
      <c r="AR2702" s="147"/>
      <c r="AS2702" s="147"/>
      <c r="AT2702" s="147"/>
      <c r="AU2702" s="147"/>
      <c r="AV2702" s="147"/>
      <c r="AW2702" s="147"/>
      <c r="AX2702" s="147"/>
      <c r="AY2702" s="147"/>
      <c r="AZ2702" s="147"/>
      <c r="BA2702" s="147"/>
      <c r="BB2702" s="147"/>
      <c r="BC2702" s="147"/>
      <c r="BD2702" s="147"/>
      <c r="BE2702" s="147"/>
      <c r="BF2702" s="147"/>
      <c r="BG2702" s="147"/>
      <c r="BH2702" s="147"/>
    </row>
    <row r="2703" spans="1:60" outlineLevel="3" x14ac:dyDescent="0.2">
      <c r="A2703" s="154"/>
      <c r="B2703" s="155"/>
      <c r="C2703" s="189" t="s">
        <v>1466</v>
      </c>
      <c r="D2703" s="160"/>
      <c r="E2703" s="161">
        <v>4.4800000000000004</v>
      </c>
      <c r="F2703" s="158"/>
      <c r="G2703" s="158"/>
      <c r="H2703" s="158"/>
      <c r="I2703" s="158"/>
      <c r="J2703" s="158"/>
      <c r="K2703" s="158"/>
      <c r="L2703" s="158"/>
      <c r="M2703" s="158"/>
      <c r="N2703" s="157"/>
      <c r="O2703" s="157"/>
      <c r="P2703" s="157"/>
      <c r="Q2703" s="157"/>
      <c r="R2703" s="158"/>
      <c r="S2703" s="158"/>
      <c r="T2703" s="158"/>
      <c r="U2703" s="158"/>
      <c r="V2703" s="158"/>
      <c r="W2703" s="158"/>
      <c r="X2703" s="158"/>
      <c r="Y2703" s="158"/>
      <c r="Z2703" s="147"/>
      <c r="AA2703" s="147"/>
      <c r="AB2703" s="147"/>
      <c r="AC2703" s="147"/>
      <c r="AD2703" s="147"/>
      <c r="AE2703" s="147"/>
      <c r="AF2703" s="147"/>
      <c r="AG2703" s="147" t="s">
        <v>288</v>
      </c>
      <c r="AH2703" s="147">
        <v>0</v>
      </c>
      <c r="AI2703" s="147"/>
      <c r="AJ2703" s="147"/>
      <c r="AK2703" s="147"/>
      <c r="AL2703" s="147"/>
      <c r="AM2703" s="147"/>
      <c r="AN2703" s="147"/>
      <c r="AO2703" s="147"/>
      <c r="AP2703" s="147"/>
      <c r="AQ2703" s="147"/>
      <c r="AR2703" s="147"/>
      <c r="AS2703" s="147"/>
      <c r="AT2703" s="147"/>
      <c r="AU2703" s="147"/>
      <c r="AV2703" s="147"/>
      <c r="AW2703" s="147"/>
      <c r="AX2703" s="147"/>
      <c r="AY2703" s="147"/>
      <c r="AZ2703" s="147"/>
      <c r="BA2703" s="147"/>
      <c r="BB2703" s="147"/>
      <c r="BC2703" s="147"/>
      <c r="BD2703" s="147"/>
      <c r="BE2703" s="147"/>
      <c r="BF2703" s="147"/>
      <c r="BG2703" s="147"/>
      <c r="BH2703" s="147"/>
    </row>
    <row r="2704" spans="1:60" outlineLevel="1" x14ac:dyDescent="0.2">
      <c r="A2704" s="172">
        <v>396</v>
      </c>
      <c r="B2704" s="173" t="s">
        <v>3130</v>
      </c>
      <c r="C2704" s="188" t="s">
        <v>3131</v>
      </c>
      <c r="D2704" s="174" t="s">
        <v>279</v>
      </c>
      <c r="E2704" s="175">
        <v>200.02520000000001</v>
      </c>
      <c r="F2704" s="176"/>
      <c r="G2704" s="177">
        <f>ROUND(E2704*F2704,2)</f>
        <v>0</v>
      </c>
      <c r="H2704" s="176"/>
      <c r="I2704" s="177">
        <f>ROUND(E2704*H2704,2)</f>
        <v>0</v>
      </c>
      <c r="J2704" s="176"/>
      <c r="K2704" s="177">
        <f>ROUND(E2704*J2704,2)</f>
        <v>0</v>
      </c>
      <c r="L2704" s="177">
        <v>21</v>
      </c>
      <c r="M2704" s="177">
        <f>G2704*(1+L2704/100)</f>
        <v>0</v>
      </c>
      <c r="N2704" s="175">
        <v>1.1999999999999999E-3</v>
      </c>
      <c r="O2704" s="175">
        <f>ROUND(E2704*N2704,2)</f>
        <v>0.24</v>
      </c>
      <c r="P2704" s="175">
        <v>0</v>
      </c>
      <c r="Q2704" s="175">
        <f>ROUND(E2704*P2704,2)</f>
        <v>0</v>
      </c>
      <c r="R2704" s="177" t="s">
        <v>3080</v>
      </c>
      <c r="S2704" s="177" t="s">
        <v>281</v>
      </c>
      <c r="T2704" s="178" t="s">
        <v>281</v>
      </c>
      <c r="U2704" s="158">
        <v>0</v>
      </c>
      <c r="V2704" s="158">
        <f>ROUND(E2704*U2704,2)</f>
        <v>0</v>
      </c>
      <c r="W2704" s="158"/>
      <c r="X2704" s="158" t="s">
        <v>282</v>
      </c>
      <c r="Y2704" s="158" t="s">
        <v>283</v>
      </c>
      <c r="Z2704" s="147"/>
      <c r="AA2704" s="147"/>
      <c r="AB2704" s="147"/>
      <c r="AC2704" s="147"/>
      <c r="AD2704" s="147"/>
      <c r="AE2704" s="147"/>
      <c r="AF2704" s="147"/>
      <c r="AG2704" s="147" t="s">
        <v>284</v>
      </c>
      <c r="AH2704" s="147"/>
      <c r="AI2704" s="147"/>
      <c r="AJ2704" s="147"/>
      <c r="AK2704" s="147"/>
      <c r="AL2704" s="147"/>
      <c r="AM2704" s="147"/>
      <c r="AN2704" s="147"/>
      <c r="AO2704" s="147"/>
      <c r="AP2704" s="147"/>
      <c r="AQ2704" s="147"/>
      <c r="AR2704" s="147"/>
      <c r="AS2704" s="147"/>
      <c r="AT2704" s="147"/>
      <c r="AU2704" s="147"/>
      <c r="AV2704" s="147"/>
      <c r="AW2704" s="147"/>
      <c r="AX2704" s="147"/>
      <c r="AY2704" s="147"/>
      <c r="AZ2704" s="147"/>
      <c r="BA2704" s="147"/>
      <c r="BB2704" s="147"/>
      <c r="BC2704" s="147"/>
      <c r="BD2704" s="147"/>
      <c r="BE2704" s="147"/>
      <c r="BF2704" s="147"/>
      <c r="BG2704" s="147"/>
      <c r="BH2704" s="147"/>
    </row>
    <row r="2705" spans="1:60" outlineLevel="2" x14ac:dyDescent="0.2">
      <c r="A2705" s="154"/>
      <c r="B2705" s="155"/>
      <c r="C2705" s="189" t="s">
        <v>3132</v>
      </c>
      <c r="D2705" s="160"/>
      <c r="E2705" s="161"/>
      <c r="F2705" s="158"/>
      <c r="G2705" s="158"/>
      <c r="H2705" s="158"/>
      <c r="I2705" s="158"/>
      <c r="J2705" s="158"/>
      <c r="K2705" s="158"/>
      <c r="L2705" s="158"/>
      <c r="M2705" s="158"/>
      <c r="N2705" s="157"/>
      <c r="O2705" s="157"/>
      <c r="P2705" s="157"/>
      <c r="Q2705" s="157"/>
      <c r="R2705" s="158"/>
      <c r="S2705" s="158"/>
      <c r="T2705" s="158"/>
      <c r="U2705" s="158"/>
      <c r="V2705" s="158"/>
      <c r="W2705" s="158"/>
      <c r="X2705" s="158"/>
      <c r="Y2705" s="158"/>
      <c r="Z2705" s="147"/>
      <c r="AA2705" s="147"/>
      <c r="AB2705" s="147"/>
      <c r="AC2705" s="147"/>
      <c r="AD2705" s="147"/>
      <c r="AE2705" s="147"/>
      <c r="AF2705" s="147"/>
      <c r="AG2705" s="147" t="s">
        <v>288</v>
      </c>
      <c r="AH2705" s="147">
        <v>0</v>
      </c>
      <c r="AI2705" s="147"/>
      <c r="AJ2705" s="147"/>
      <c r="AK2705" s="147"/>
      <c r="AL2705" s="147"/>
      <c r="AM2705" s="147"/>
      <c r="AN2705" s="147"/>
      <c r="AO2705" s="147"/>
      <c r="AP2705" s="147"/>
      <c r="AQ2705" s="147"/>
      <c r="AR2705" s="147"/>
      <c r="AS2705" s="147"/>
      <c r="AT2705" s="147"/>
      <c r="AU2705" s="147"/>
      <c r="AV2705" s="147"/>
      <c r="AW2705" s="147"/>
      <c r="AX2705" s="147"/>
      <c r="AY2705" s="147"/>
      <c r="AZ2705" s="147"/>
      <c r="BA2705" s="147"/>
      <c r="BB2705" s="147"/>
      <c r="BC2705" s="147"/>
      <c r="BD2705" s="147"/>
      <c r="BE2705" s="147"/>
      <c r="BF2705" s="147"/>
      <c r="BG2705" s="147"/>
      <c r="BH2705" s="147"/>
    </row>
    <row r="2706" spans="1:60" outlineLevel="3" x14ac:dyDescent="0.2">
      <c r="A2706" s="154"/>
      <c r="B2706" s="155"/>
      <c r="C2706" s="189" t="s">
        <v>3082</v>
      </c>
      <c r="D2706" s="160"/>
      <c r="E2706" s="161"/>
      <c r="F2706" s="158"/>
      <c r="G2706" s="158"/>
      <c r="H2706" s="158"/>
      <c r="I2706" s="158"/>
      <c r="J2706" s="158"/>
      <c r="K2706" s="158"/>
      <c r="L2706" s="158"/>
      <c r="M2706" s="158"/>
      <c r="N2706" s="157"/>
      <c r="O2706" s="157"/>
      <c r="P2706" s="157"/>
      <c r="Q2706" s="157"/>
      <c r="R2706" s="158"/>
      <c r="S2706" s="158"/>
      <c r="T2706" s="158"/>
      <c r="U2706" s="158"/>
      <c r="V2706" s="158"/>
      <c r="W2706" s="158"/>
      <c r="X2706" s="158"/>
      <c r="Y2706" s="158"/>
      <c r="Z2706" s="147"/>
      <c r="AA2706" s="147"/>
      <c r="AB2706" s="147"/>
      <c r="AC2706" s="147"/>
      <c r="AD2706" s="147"/>
      <c r="AE2706" s="147"/>
      <c r="AF2706" s="147"/>
      <c r="AG2706" s="147" t="s">
        <v>288</v>
      </c>
      <c r="AH2706" s="147">
        <v>0</v>
      </c>
      <c r="AI2706" s="147"/>
      <c r="AJ2706" s="147"/>
      <c r="AK2706" s="147"/>
      <c r="AL2706" s="147"/>
      <c r="AM2706" s="147"/>
      <c r="AN2706" s="147"/>
      <c r="AO2706" s="147"/>
      <c r="AP2706" s="147"/>
      <c r="AQ2706" s="147"/>
      <c r="AR2706" s="147"/>
      <c r="AS2706" s="147"/>
      <c r="AT2706" s="147"/>
      <c r="AU2706" s="147"/>
      <c r="AV2706" s="147"/>
      <c r="AW2706" s="147"/>
      <c r="AX2706" s="147"/>
      <c r="AY2706" s="147"/>
      <c r="AZ2706" s="147"/>
      <c r="BA2706" s="147"/>
      <c r="BB2706" s="147"/>
      <c r="BC2706" s="147"/>
      <c r="BD2706" s="147"/>
      <c r="BE2706" s="147"/>
      <c r="BF2706" s="147"/>
      <c r="BG2706" s="147"/>
      <c r="BH2706" s="147"/>
    </row>
    <row r="2707" spans="1:60" outlineLevel="3" x14ac:dyDescent="0.2">
      <c r="A2707" s="154"/>
      <c r="B2707" s="155"/>
      <c r="C2707" s="189" t="s">
        <v>3083</v>
      </c>
      <c r="D2707" s="160"/>
      <c r="E2707" s="161"/>
      <c r="F2707" s="158"/>
      <c r="G2707" s="158"/>
      <c r="H2707" s="158"/>
      <c r="I2707" s="158"/>
      <c r="J2707" s="158"/>
      <c r="K2707" s="158"/>
      <c r="L2707" s="158"/>
      <c r="M2707" s="158"/>
      <c r="N2707" s="157"/>
      <c r="O2707" s="157"/>
      <c r="P2707" s="157"/>
      <c r="Q2707" s="157"/>
      <c r="R2707" s="158"/>
      <c r="S2707" s="158"/>
      <c r="T2707" s="158"/>
      <c r="U2707" s="158"/>
      <c r="V2707" s="158"/>
      <c r="W2707" s="158"/>
      <c r="X2707" s="158"/>
      <c r="Y2707" s="158"/>
      <c r="Z2707" s="147"/>
      <c r="AA2707" s="147"/>
      <c r="AB2707" s="147"/>
      <c r="AC2707" s="147"/>
      <c r="AD2707" s="147"/>
      <c r="AE2707" s="147"/>
      <c r="AF2707" s="147"/>
      <c r="AG2707" s="147" t="s">
        <v>288</v>
      </c>
      <c r="AH2707" s="147">
        <v>0</v>
      </c>
      <c r="AI2707" s="147"/>
      <c r="AJ2707" s="147"/>
      <c r="AK2707" s="147"/>
      <c r="AL2707" s="147"/>
      <c r="AM2707" s="147"/>
      <c r="AN2707" s="147"/>
      <c r="AO2707" s="147"/>
      <c r="AP2707" s="147"/>
      <c r="AQ2707" s="147"/>
      <c r="AR2707" s="147"/>
      <c r="AS2707" s="147"/>
      <c r="AT2707" s="147"/>
      <c r="AU2707" s="147"/>
      <c r="AV2707" s="147"/>
      <c r="AW2707" s="147"/>
      <c r="AX2707" s="147"/>
      <c r="AY2707" s="147"/>
      <c r="AZ2707" s="147"/>
      <c r="BA2707" s="147"/>
      <c r="BB2707" s="147"/>
      <c r="BC2707" s="147"/>
      <c r="BD2707" s="147"/>
      <c r="BE2707" s="147"/>
      <c r="BF2707" s="147"/>
      <c r="BG2707" s="147"/>
      <c r="BH2707" s="147"/>
    </row>
    <row r="2708" spans="1:60" outlineLevel="3" x14ac:dyDescent="0.2">
      <c r="A2708" s="154"/>
      <c r="B2708" s="155"/>
      <c r="C2708" s="189" t="s">
        <v>3093</v>
      </c>
      <c r="D2708" s="160"/>
      <c r="E2708" s="161">
        <v>200.02520000000001</v>
      </c>
      <c r="F2708" s="158"/>
      <c r="G2708" s="158"/>
      <c r="H2708" s="158"/>
      <c r="I2708" s="158"/>
      <c r="J2708" s="158"/>
      <c r="K2708" s="158"/>
      <c r="L2708" s="158"/>
      <c r="M2708" s="158"/>
      <c r="N2708" s="157"/>
      <c r="O2708" s="157"/>
      <c r="P2708" s="157"/>
      <c r="Q2708" s="157"/>
      <c r="R2708" s="158"/>
      <c r="S2708" s="158"/>
      <c r="T2708" s="158"/>
      <c r="U2708" s="158"/>
      <c r="V2708" s="158"/>
      <c r="W2708" s="158"/>
      <c r="X2708" s="158"/>
      <c r="Y2708" s="158"/>
      <c r="Z2708" s="147"/>
      <c r="AA2708" s="147"/>
      <c r="AB2708" s="147"/>
      <c r="AC2708" s="147"/>
      <c r="AD2708" s="147"/>
      <c r="AE2708" s="147"/>
      <c r="AF2708" s="147"/>
      <c r="AG2708" s="147" t="s">
        <v>288</v>
      </c>
      <c r="AH2708" s="147">
        <v>5</v>
      </c>
      <c r="AI2708" s="147"/>
      <c r="AJ2708" s="147"/>
      <c r="AK2708" s="147"/>
      <c r="AL2708" s="147"/>
      <c r="AM2708" s="147"/>
      <c r="AN2708" s="147"/>
      <c r="AO2708" s="147"/>
      <c r="AP2708" s="147"/>
      <c r="AQ2708" s="147"/>
      <c r="AR2708" s="147"/>
      <c r="AS2708" s="147"/>
      <c r="AT2708" s="147"/>
      <c r="AU2708" s="147"/>
      <c r="AV2708" s="147"/>
      <c r="AW2708" s="147"/>
      <c r="AX2708" s="147"/>
      <c r="AY2708" s="147"/>
      <c r="AZ2708" s="147"/>
      <c r="BA2708" s="147"/>
      <c r="BB2708" s="147"/>
      <c r="BC2708" s="147"/>
      <c r="BD2708" s="147"/>
      <c r="BE2708" s="147"/>
      <c r="BF2708" s="147"/>
      <c r="BG2708" s="147"/>
      <c r="BH2708" s="147"/>
    </row>
    <row r="2709" spans="1:60" outlineLevel="1" x14ac:dyDescent="0.2">
      <c r="A2709" s="172">
        <v>397</v>
      </c>
      <c r="B2709" s="173" t="s">
        <v>3133</v>
      </c>
      <c r="C2709" s="188" t="s">
        <v>3134</v>
      </c>
      <c r="D2709" s="174" t="s">
        <v>366</v>
      </c>
      <c r="E2709" s="175">
        <v>31.68</v>
      </c>
      <c r="F2709" s="176"/>
      <c r="G2709" s="177">
        <f>ROUND(E2709*F2709,2)</f>
        <v>0</v>
      </c>
      <c r="H2709" s="176"/>
      <c r="I2709" s="177">
        <f>ROUND(E2709*H2709,2)</f>
        <v>0</v>
      </c>
      <c r="J2709" s="176"/>
      <c r="K2709" s="177">
        <f>ROUND(E2709*J2709,2)</f>
        <v>0</v>
      </c>
      <c r="L2709" s="177">
        <v>21</v>
      </c>
      <c r="M2709" s="177">
        <f>G2709*(1+L2709/100)</f>
        <v>0</v>
      </c>
      <c r="N2709" s="175">
        <v>2.2000000000000001E-4</v>
      </c>
      <c r="O2709" s="175">
        <f>ROUND(E2709*N2709,2)</f>
        <v>0.01</v>
      </c>
      <c r="P2709" s="175">
        <v>0</v>
      </c>
      <c r="Q2709" s="175">
        <f>ROUND(E2709*P2709,2)</f>
        <v>0</v>
      </c>
      <c r="R2709" s="177" t="s">
        <v>1203</v>
      </c>
      <c r="S2709" s="177" t="s">
        <v>281</v>
      </c>
      <c r="T2709" s="178" t="s">
        <v>281</v>
      </c>
      <c r="U2709" s="158">
        <v>0</v>
      </c>
      <c r="V2709" s="158">
        <f>ROUND(E2709*U2709,2)</f>
        <v>0</v>
      </c>
      <c r="W2709" s="158"/>
      <c r="X2709" s="158" t="s">
        <v>1204</v>
      </c>
      <c r="Y2709" s="158" t="s">
        <v>283</v>
      </c>
      <c r="Z2709" s="147"/>
      <c r="AA2709" s="147"/>
      <c r="AB2709" s="147"/>
      <c r="AC2709" s="147"/>
      <c r="AD2709" s="147"/>
      <c r="AE2709" s="147"/>
      <c r="AF2709" s="147"/>
      <c r="AG2709" s="147" t="s">
        <v>1205</v>
      </c>
      <c r="AH2709" s="147"/>
      <c r="AI2709" s="147"/>
      <c r="AJ2709" s="147"/>
      <c r="AK2709" s="147"/>
      <c r="AL2709" s="147"/>
      <c r="AM2709" s="147"/>
      <c r="AN2709" s="147"/>
      <c r="AO2709" s="147"/>
      <c r="AP2709" s="147"/>
      <c r="AQ2709" s="147"/>
      <c r="AR2709" s="147"/>
      <c r="AS2709" s="147"/>
      <c r="AT2709" s="147"/>
      <c r="AU2709" s="147"/>
      <c r="AV2709" s="147"/>
      <c r="AW2709" s="147"/>
      <c r="AX2709" s="147"/>
      <c r="AY2709" s="147"/>
      <c r="AZ2709" s="147"/>
      <c r="BA2709" s="147"/>
      <c r="BB2709" s="147"/>
      <c r="BC2709" s="147"/>
      <c r="BD2709" s="147"/>
      <c r="BE2709" s="147"/>
      <c r="BF2709" s="147"/>
      <c r="BG2709" s="147"/>
      <c r="BH2709" s="147"/>
    </row>
    <row r="2710" spans="1:60" outlineLevel="2" x14ac:dyDescent="0.2">
      <c r="A2710" s="154"/>
      <c r="B2710" s="155"/>
      <c r="C2710" s="189" t="s">
        <v>3135</v>
      </c>
      <c r="D2710" s="160"/>
      <c r="E2710" s="161"/>
      <c r="F2710" s="158"/>
      <c r="G2710" s="158"/>
      <c r="H2710" s="158"/>
      <c r="I2710" s="158"/>
      <c r="J2710" s="158"/>
      <c r="K2710" s="158"/>
      <c r="L2710" s="158"/>
      <c r="M2710" s="158"/>
      <c r="N2710" s="157"/>
      <c r="O2710" s="157"/>
      <c r="P2710" s="157"/>
      <c r="Q2710" s="157"/>
      <c r="R2710" s="158"/>
      <c r="S2710" s="158"/>
      <c r="T2710" s="158"/>
      <c r="U2710" s="158"/>
      <c r="V2710" s="158"/>
      <c r="W2710" s="158"/>
      <c r="X2710" s="158"/>
      <c r="Y2710" s="158"/>
      <c r="Z2710" s="147"/>
      <c r="AA2710" s="147"/>
      <c r="AB2710" s="147"/>
      <c r="AC2710" s="147"/>
      <c r="AD2710" s="147"/>
      <c r="AE2710" s="147"/>
      <c r="AF2710" s="147"/>
      <c r="AG2710" s="147" t="s">
        <v>288</v>
      </c>
      <c r="AH2710" s="147">
        <v>0</v>
      </c>
      <c r="AI2710" s="147"/>
      <c r="AJ2710" s="147"/>
      <c r="AK2710" s="147"/>
      <c r="AL2710" s="147"/>
      <c r="AM2710" s="147"/>
      <c r="AN2710" s="147"/>
      <c r="AO2710" s="147"/>
      <c r="AP2710" s="147"/>
      <c r="AQ2710" s="147"/>
      <c r="AR2710" s="147"/>
      <c r="AS2710" s="147"/>
      <c r="AT2710" s="147"/>
      <c r="AU2710" s="147"/>
      <c r="AV2710" s="147"/>
      <c r="AW2710" s="147"/>
      <c r="AX2710" s="147"/>
      <c r="AY2710" s="147"/>
      <c r="AZ2710" s="147"/>
      <c r="BA2710" s="147"/>
      <c r="BB2710" s="147"/>
      <c r="BC2710" s="147"/>
      <c r="BD2710" s="147"/>
      <c r="BE2710" s="147"/>
      <c r="BF2710" s="147"/>
      <c r="BG2710" s="147"/>
      <c r="BH2710" s="147"/>
    </row>
    <row r="2711" spans="1:60" outlineLevel="3" x14ac:dyDescent="0.2">
      <c r="A2711" s="154"/>
      <c r="B2711" s="155"/>
      <c r="C2711" s="189" t="s">
        <v>3136</v>
      </c>
      <c r="D2711" s="160"/>
      <c r="E2711" s="161">
        <v>28.8</v>
      </c>
      <c r="F2711" s="158"/>
      <c r="G2711" s="158"/>
      <c r="H2711" s="158"/>
      <c r="I2711" s="158"/>
      <c r="J2711" s="158"/>
      <c r="K2711" s="158"/>
      <c r="L2711" s="158"/>
      <c r="M2711" s="158"/>
      <c r="N2711" s="157"/>
      <c r="O2711" s="157"/>
      <c r="P2711" s="157"/>
      <c r="Q2711" s="157"/>
      <c r="R2711" s="158"/>
      <c r="S2711" s="158"/>
      <c r="T2711" s="158"/>
      <c r="U2711" s="158"/>
      <c r="V2711" s="158"/>
      <c r="W2711" s="158"/>
      <c r="X2711" s="158"/>
      <c r="Y2711" s="158"/>
      <c r="Z2711" s="147"/>
      <c r="AA2711" s="147"/>
      <c r="AB2711" s="147"/>
      <c r="AC2711" s="147"/>
      <c r="AD2711" s="147"/>
      <c r="AE2711" s="147"/>
      <c r="AF2711" s="147"/>
      <c r="AG2711" s="147" t="s">
        <v>288</v>
      </c>
      <c r="AH2711" s="147">
        <v>5</v>
      </c>
      <c r="AI2711" s="147"/>
      <c r="AJ2711" s="147"/>
      <c r="AK2711" s="147"/>
      <c r="AL2711" s="147"/>
      <c r="AM2711" s="147"/>
      <c r="AN2711" s="147"/>
      <c r="AO2711" s="147"/>
      <c r="AP2711" s="147"/>
      <c r="AQ2711" s="147"/>
      <c r="AR2711" s="147"/>
      <c r="AS2711" s="147"/>
      <c r="AT2711" s="147"/>
      <c r="AU2711" s="147"/>
      <c r="AV2711" s="147"/>
      <c r="AW2711" s="147"/>
      <c r="AX2711" s="147"/>
      <c r="AY2711" s="147"/>
      <c r="AZ2711" s="147"/>
      <c r="BA2711" s="147"/>
      <c r="BB2711" s="147"/>
      <c r="BC2711" s="147"/>
      <c r="BD2711" s="147"/>
      <c r="BE2711" s="147"/>
      <c r="BF2711" s="147"/>
      <c r="BG2711" s="147"/>
      <c r="BH2711" s="147"/>
    </row>
    <row r="2712" spans="1:60" outlineLevel="3" x14ac:dyDescent="0.2">
      <c r="A2712" s="154"/>
      <c r="B2712" s="155"/>
      <c r="C2712" s="198" t="s">
        <v>1856</v>
      </c>
      <c r="D2712" s="195"/>
      <c r="E2712" s="196">
        <v>2.88</v>
      </c>
      <c r="F2712" s="158"/>
      <c r="G2712" s="158"/>
      <c r="H2712" s="158"/>
      <c r="I2712" s="158"/>
      <c r="J2712" s="158"/>
      <c r="K2712" s="158"/>
      <c r="L2712" s="158"/>
      <c r="M2712" s="158"/>
      <c r="N2712" s="157"/>
      <c r="O2712" s="157"/>
      <c r="P2712" s="157"/>
      <c r="Q2712" s="157"/>
      <c r="R2712" s="158"/>
      <c r="S2712" s="158"/>
      <c r="T2712" s="158"/>
      <c r="U2712" s="158"/>
      <c r="V2712" s="158"/>
      <c r="W2712" s="158"/>
      <c r="X2712" s="158"/>
      <c r="Y2712" s="158"/>
      <c r="Z2712" s="147"/>
      <c r="AA2712" s="147"/>
      <c r="AB2712" s="147"/>
      <c r="AC2712" s="147"/>
      <c r="AD2712" s="147"/>
      <c r="AE2712" s="147"/>
      <c r="AF2712" s="147"/>
      <c r="AG2712" s="147" t="s">
        <v>288</v>
      </c>
      <c r="AH2712" s="147">
        <v>4</v>
      </c>
      <c r="AI2712" s="147"/>
      <c r="AJ2712" s="147"/>
      <c r="AK2712" s="147"/>
      <c r="AL2712" s="147"/>
      <c r="AM2712" s="147"/>
      <c r="AN2712" s="147"/>
      <c r="AO2712" s="147"/>
      <c r="AP2712" s="147"/>
      <c r="AQ2712" s="147"/>
      <c r="AR2712" s="147"/>
      <c r="AS2712" s="147"/>
      <c r="AT2712" s="147"/>
      <c r="AU2712" s="147"/>
      <c r="AV2712" s="147"/>
      <c r="AW2712" s="147"/>
      <c r="AX2712" s="147"/>
      <c r="AY2712" s="147"/>
      <c r="AZ2712" s="147"/>
      <c r="BA2712" s="147"/>
      <c r="BB2712" s="147"/>
      <c r="BC2712" s="147"/>
      <c r="BD2712" s="147"/>
      <c r="BE2712" s="147"/>
      <c r="BF2712" s="147"/>
      <c r="BG2712" s="147"/>
      <c r="BH2712" s="147"/>
    </row>
    <row r="2713" spans="1:60" ht="22.5" outlineLevel="1" x14ac:dyDescent="0.2">
      <c r="A2713" s="172">
        <v>398</v>
      </c>
      <c r="B2713" s="173" t="s">
        <v>3137</v>
      </c>
      <c r="C2713" s="188" t="s">
        <v>3138</v>
      </c>
      <c r="D2713" s="174" t="s">
        <v>279</v>
      </c>
      <c r="E2713" s="175">
        <v>7.0580999999999996</v>
      </c>
      <c r="F2713" s="176"/>
      <c r="G2713" s="177">
        <f>ROUND(E2713*F2713,2)</f>
        <v>0</v>
      </c>
      <c r="H2713" s="176"/>
      <c r="I2713" s="177">
        <f>ROUND(E2713*H2713,2)</f>
        <v>0</v>
      </c>
      <c r="J2713" s="176"/>
      <c r="K2713" s="177">
        <f>ROUND(E2713*J2713,2)</f>
        <v>0</v>
      </c>
      <c r="L2713" s="177">
        <v>21</v>
      </c>
      <c r="M2713" s="177">
        <f>G2713*(1+L2713/100)</f>
        <v>0</v>
      </c>
      <c r="N2713" s="175">
        <v>1.9199999999999998E-2</v>
      </c>
      <c r="O2713" s="175">
        <f>ROUND(E2713*N2713,2)</f>
        <v>0.14000000000000001</v>
      </c>
      <c r="P2713" s="175">
        <v>0</v>
      </c>
      <c r="Q2713" s="175">
        <f>ROUND(E2713*P2713,2)</f>
        <v>0</v>
      </c>
      <c r="R2713" s="177" t="s">
        <v>1203</v>
      </c>
      <c r="S2713" s="177" t="s">
        <v>281</v>
      </c>
      <c r="T2713" s="178" t="s">
        <v>281</v>
      </c>
      <c r="U2713" s="158">
        <v>0</v>
      </c>
      <c r="V2713" s="158">
        <f>ROUND(E2713*U2713,2)</f>
        <v>0</v>
      </c>
      <c r="W2713" s="158"/>
      <c r="X2713" s="158" t="s">
        <v>1204</v>
      </c>
      <c r="Y2713" s="158" t="s">
        <v>283</v>
      </c>
      <c r="Z2713" s="147"/>
      <c r="AA2713" s="147"/>
      <c r="AB2713" s="147"/>
      <c r="AC2713" s="147"/>
      <c r="AD2713" s="147"/>
      <c r="AE2713" s="147"/>
      <c r="AF2713" s="147"/>
      <c r="AG2713" s="147" t="s">
        <v>1205</v>
      </c>
      <c r="AH2713" s="147"/>
      <c r="AI2713" s="147"/>
      <c r="AJ2713" s="147"/>
      <c r="AK2713" s="147"/>
      <c r="AL2713" s="147"/>
      <c r="AM2713" s="147"/>
      <c r="AN2713" s="147"/>
      <c r="AO2713" s="147"/>
      <c r="AP2713" s="147"/>
      <c r="AQ2713" s="147"/>
      <c r="AR2713" s="147"/>
      <c r="AS2713" s="147"/>
      <c r="AT2713" s="147"/>
      <c r="AU2713" s="147"/>
      <c r="AV2713" s="147"/>
      <c r="AW2713" s="147"/>
      <c r="AX2713" s="147"/>
      <c r="AY2713" s="147"/>
      <c r="AZ2713" s="147"/>
      <c r="BA2713" s="147"/>
      <c r="BB2713" s="147"/>
      <c r="BC2713" s="147"/>
      <c r="BD2713" s="147"/>
      <c r="BE2713" s="147"/>
      <c r="BF2713" s="147"/>
      <c r="BG2713" s="147"/>
      <c r="BH2713" s="147"/>
    </row>
    <row r="2714" spans="1:60" outlineLevel="2" x14ac:dyDescent="0.2">
      <c r="A2714" s="154"/>
      <c r="B2714" s="155"/>
      <c r="C2714" s="189" t="s">
        <v>3139</v>
      </c>
      <c r="D2714" s="160"/>
      <c r="E2714" s="161"/>
      <c r="F2714" s="158"/>
      <c r="G2714" s="158"/>
      <c r="H2714" s="158"/>
      <c r="I2714" s="158"/>
      <c r="J2714" s="158"/>
      <c r="K2714" s="158"/>
      <c r="L2714" s="158"/>
      <c r="M2714" s="158"/>
      <c r="N2714" s="157"/>
      <c r="O2714" s="157"/>
      <c r="P2714" s="157"/>
      <c r="Q2714" s="157"/>
      <c r="R2714" s="158"/>
      <c r="S2714" s="158"/>
      <c r="T2714" s="158"/>
      <c r="U2714" s="158"/>
      <c r="V2714" s="158"/>
      <c r="W2714" s="158"/>
      <c r="X2714" s="158"/>
      <c r="Y2714" s="158"/>
      <c r="Z2714" s="147"/>
      <c r="AA2714" s="147"/>
      <c r="AB2714" s="147"/>
      <c r="AC2714" s="147"/>
      <c r="AD2714" s="147"/>
      <c r="AE2714" s="147"/>
      <c r="AF2714" s="147"/>
      <c r="AG2714" s="147" t="s">
        <v>288</v>
      </c>
      <c r="AH2714" s="147">
        <v>0</v>
      </c>
      <c r="AI2714" s="147"/>
      <c r="AJ2714" s="147"/>
      <c r="AK2714" s="147"/>
      <c r="AL2714" s="147"/>
      <c r="AM2714" s="147"/>
      <c r="AN2714" s="147"/>
      <c r="AO2714" s="147"/>
      <c r="AP2714" s="147"/>
      <c r="AQ2714" s="147"/>
      <c r="AR2714" s="147"/>
      <c r="AS2714" s="147"/>
      <c r="AT2714" s="147"/>
      <c r="AU2714" s="147"/>
      <c r="AV2714" s="147"/>
      <c r="AW2714" s="147"/>
      <c r="AX2714" s="147"/>
      <c r="AY2714" s="147"/>
      <c r="AZ2714" s="147"/>
      <c r="BA2714" s="147"/>
      <c r="BB2714" s="147"/>
      <c r="BC2714" s="147"/>
      <c r="BD2714" s="147"/>
      <c r="BE2714" s="147"/>
      <c r="BF2714" s="147"/>
      <c r="BG2714" s="147"/>
      <c r="BH2714" s="147"/>
    </row>
    <row r="2715" spans="1:60" outlineLevel="3" x14ac:dyDescent="0.2">
      <c r="A2715" s="154"/>
      <c r="B2715" s="155"/>
      <c r="C2715" s="189" t="s">
        <v>3140</v>
      </c>
      <c r="D2715" s="160"/>
      <c r="E2715" s="161">
        <v>5.6464800000000004</v>
      </c>
      <c r="F2715" s="158"/>
      <c r="G2715" s="158"/>
      <c r="H2715" s="158"/>
      <c r="I2715" s="158"/>
      <c r="J2715" s="158"/>
      <c r="K2715" s="158"/>
      <c r="L2715" s="158"/>
      <c r="M2715" s="158"/>
      <c r="N2715" s="157"/>
      <c r="O2715" s="157"/>
      <c r="P2715" s="157"/>
      <c r="Q2715" s="157"/>
      <c r="R2715" s="158"/>
      <c r="S2715" s="158"/>
      <c r="T2715" s="158"/>
      <c r="U2715" s="158"/>
      <c r="V2715" s="158"/>
      <c r="W2715" s="158"/>
      <c r="X2715" s="158"/>
      <c r="Y2715" s="158"/>
      <c r="Z2715" s="147"/>
      <c r="AA2715" s="147"/>
      <c r="AB2715" s="147"/>
      <c r="AC2715" s="147"/>
      <c r="AD2715" s="147"/>
      <c r="AE2715" s="147"/>
      <c r="AF2715" s="147"/>
      <c r="AG2715" s="147" t="s">
        <v>288</v>
      </c>
      <c r="AH2715" s="147">
        <v>5</v>
      </c>
      <c r="AI2715" s="147"/>
      <c r="AJ2715" s="147"/>
      <c r="AK2715" s="147"/>
      <c r="AL2715" s="147"/>
      <c r="AM2715" s="147"/>
      <c r="AN2715" s="147"/>
      <c r="AO2715" s="147"/>
      <c r="AP2715" s="147"/>
      <c r="AQ2715" s="147"/>
      <c r="AR2715" s="147"/>
      <c r="AS2715" s="147"/>
      <c r="AT2715" s="147"/>
      <c r="AU2715" s="147"/>
      <c r="AV2715" s="147"/>
      <c r="AW2715" s="147"/>
      <c r="AX2715" s="147"/>
      <c r="AY2715" s="147"/>
      <c r="AZ2715" s="147"/>
      <c r="BA2715" s="147"/>
      <c r="BB2715" s="147"/>
      <c r="BC2715" s="147"/>
      <c r="BD2715" s="147"/>
      <c r="BE2715" s="147"/>
      <c r="BF2715" s="147"/>
      <c r="BG2715" s="147"/>
      <c r="BH2715" s="147"/>
    </row>
    <row r="2716" spans="1:60" outlineLevel="3" x14ac:dyDescent="0.2">
      <c r="A2716" s="154"/>
      <c r="B2716" s="155"/>
      <c r="C2716" s="198" t="s">
        <v>3141</v>
      </c>
      <c r="D2716" s="195"/>
      <c r="E2716" s="196">
        <v>1.4116200000000001</v>
      </c>
      <c r="F2716" s="158"/>
      <c r="G2716" s="158"/>
      <c r="H2716" s="158"/>
      <c r="I2716" s="158"/>
      <c r="J2716" s="158"/>
      <c r="K2716" s="158"/>
      <c r="L2716" s="158"/>
      <c r="M2716" s="158"/>
      <c r="N2716" s="157"/>
      <c r="O2716" s="157"/>
      <c r="P2716" s="157"/>
      <c r="Q2716" s="157"/>
      <c r="R2716" s="158"/>
      <c r="S2716" s="158"/>
      <c r="T2716" s="158"/>
      <c r="U2716" s="158"/>
      <c r="V2716" s="158"/>
      <c r="W2716" s="158"/>
      <c r="X2716" s="158"/>
      <c r="Y2716" s="158"/>
      <c r="Z2716" s="147"/>
      <c r="AA2716" s="147"/>
      <c r="AB2716" s="147"/>
      <c r="AC2716" s="147"/>
      <c r="AD2716" s="147"/>
      <c r="AE2716" s="147"/>
      <c r="AF2716" s="147"/>
      <c r="AG2716" s="147" t="s">
        <v>288</v>
      </c>
      <c r="AH2716" s="147">
        <v>4</v>
      </c>
      <c r="AI2716" s="147"/>
      <c r="AJ2716" s="147"/>
      <c r="AK2716" s="147"/>
      <c r="AL2716" s="147"/>
      <c r="AM2716" s="147"/>
      <c r="AN2716" s="147"/>
      <c r="AO2716" s="147"/>
      <c r="AP2716" s="147"/>
      <c r="AQ2716" s="147"/>
      <c r="AR2716" s="147"/>
      <c r="AS2716" s="147"/>
      <c r="AT2716" s="147"/>
      <c r="AU2716" s="147"/>
      <c r="AV2716" s="147"/>
      <c r="AW2716" s="147"/>
      <c r="AX2716" s="147"/>
      <c r="AY2716" s="147"/>
      <c r="AZ2716" s="147"/>
      <c r="BA2716" s="147"/>
      <c r="BB2716" s="147"/>
      <c r="BC2716" s="147"/>
      <c r="BD2716" s="147"/>
      <c r="BE2716" s="147"/>
      <c r="BF2716" s="147"/>
      <c r="BG2716" s="147"/>
      <c r="BH2716" s="147"/>
    </row>
    <row r="2717" spans="1:60" ht="22.5" outlineLevel="1" x14ac:dyDescent="0.2">
      <c r="A2717" s="172">
        <v>399</v>
      </c>
      <c r="B2717" s="173" t="s">
        <v>3142</v>
      </c>
      <c r="C2717" s="188" t="s">
        <v>3143</v>
      </c>
      <c r="D2717" s="174" t="s">
        <v>279</v>
      </c>
      <c r="E2717" s="175">
        <v>194.994</v>
      </c>
      <c r="F2717" s="176"/>
      <c r="G2717" s="177">
        <f>ROUND(E2717*F2717,2)</f>
        <v>0</v>
      </c>
      <c r="H2717" s="176"/>
      <c r="I2717" s="177">
        <f>ROUND(E2717*H2717,2)</f>
        <v>0</v>
      </c>
      <c r="J2717" s="176"/>
      <c r="K2717" s="177">
        <f>ROUND(E2717*J2717,2)</f>
        <v>0</v>
      </c>
      <c r="L2717" s="177">
        <v>21</v>
      </c>
      <c r="M2717" s="177">
        <f>G2717*(1+L2717/100)</f>
        <v>0</v>
      </c>
      <c r="N2717" s="175">
        <v>1.9199999999999998E-2</v>
      </c>
      <c r="O2717" s="175">
        <f>ROUND(E2717*N2717,2)</f>
        <v>3.74</v>
      </c>
      <c r="P2717" s="175">
        <v>0</v>
      </c>
      <c r="Q2717" s="175">
        <f>ROUND(E2717*P2717,2)</f>
        <v>0</v>
      </c>
      <c r="R2717" s="177" t="s">
        <v>1203</v>
      </c>
      <c r="S2717" s="177" t="s">
        <v>281</v>
      </c>
      <c r="T2717" s="178" t="s">
        <v>281</v>
      </c>
      <c r="U2717" s="158">
        <v>0</v>
      </c>
      <c r="V2717" s="158">
        <f>ROUND(E2717*U2717,2)</f>
        <v>0</v>
      </c>
      <c r="W2717" s="158"/>
      <c r="X2717" s="158" t="s">
        <v>1204</v>
      </c>
      <c r="Y2717" s="158" t="s">
        <v>283</v>
      </c>
      <c r="Z2717" s="147"/>
      <c r="AA2717" s="147"/>
      <c r="AB2717" s="147"/>
      <c r="AC2717" s="147"/>
      <c r="AD2717" s="147"/>
      <c r="AE2717" s="147"/>
      <c r="AF2717" s="147"/>
      <c r="AG2717" s="147" t="s">
        <v>1205</v>
      </c>
      <c r="AH2717" s="147"/>
      <c r="AI2717" s="147"/>
      <c r="AJ2717" s="147"/>
      <c r="AK2717" s="147"/>
      <c r="AL2717" s="147"/>
      <c r="AM2717" s="147"/>
      <c r="AN2717" s="147"/>
      <c r="AO2717" s="147"/>
      <c r="AP2717" s="147"/>
      <c r="AQ2717" s="147"/>
      <c r="AR2717" s="147"/>
      <c r="AS2717" s="147"/>
      <c r="AT2717" s="147"/>
      <c r="AU2717" s="147"/>
      <c r="AV2717" s="147"/>
      <c r="AW2717" s="147"/>
      <c r="AX2717" s="147"/>
      <c r="AY2717" s="147"/>
      <c r="AZ2717" s="147"/>
      <c r="BA2717" s="147"/>
      <c r="BB2717" s="147"/>
      <c r="BC2717" s="147"/>
      <c r="BD2717" s="147"/>
      <c r="BE2717" s="147"/>
      <c r="BF2717" s="147"/>
      <c r="BG2717" s="147"/>
      <c r="BH2717" s="147"/>
    </row>
    <row r="2718" spans="1:60" outlineLevel="2" x14ac:dyDescent="0.2">
      <c r="A2718" s="154"/>
      <c r="B2718" s="155"/>
      <c r="C2718" s="261" t="s">
        <v>1498</v>
      </c>
      <c r="D2718" s="262"/>
      <c r="E2718" s="262"/>
      <c r="F2718" s="262"/>
      <c r="G2718" s="262"/>
      <c r="H2718" s="158"/>
      <c r="I2718" s="158"/>
      <c r="J2718" s="158"/>
      <c r="K2718" s="158"/>
      <c r="L2718" s="158"/>
      <c r="M2718" s="158"/>
      <c r="N2718" s="157"/>
      <c r="O2718" s="157"/>
      <c r="P2718" s="157"/>
      <c r="Q2718" s="157"/>
      <c r="R2718" s="158"/>
      <c r="S2718" s="158"/>
      <c r="T2718" s="158"/>
      <c r="U2718" s="158"/>
      <c r="V2718" s="158"/>
      <c r="W2718" s="158"/>
      <c r="X2718" s="158"/>
      <c r="Y2718" s="158"/>
      <c r="Z2718" s="147"/>
      <c r="AA2718" s="147"/>
      <c r="AB2718" s="147"/>
      <c r="AC2718" s="147"/>
      <c r="AD2718" s="147"/>
      <c r="AE2718" s="147"/>
      <c r="AF2718" s="147"/>
      <c r="AG2718" s="147" t="s">
        <v>618</v>
      </c>
      <c r="AH2718" s="147"/>
      <c r="AI2718" s="147"/>
      <c r="AJ2718" s="147"/>
      <c r="AK2718" s="147"/>
      <c r="AL2718" s="147"/>
      <c r="AM2718" s="147"/>
      <c r="AN2718" s="147"/>
      <c r="AO2718" s="147"/>
      <c r="AP2718" s="147"/>
      <c r="AQ2718" s="147"/>
      <c r="AR2718" s="147"/>
      <c r="AS2718" s="147"/>
      <c r="AT2718" s="147"/>
      <c r="AU2718" s="147"/>
      <c r="AV2718" s="147"/>
      <c r="AW2718" s="147"/>
      <c r="AX2718" s="147"/>
      <c r="AY2718" s="147"/>
      <c r="AZ2718" s="147"/>
      <c r="BA2718" s="147"/>
      <c r="BB2718" s="147"/>
      <c r="BC2718" s="147"/>
      <c r="BD2718" s="147"/>
      <c r="BE2718" s="147"/>
      <c r="BF2718" s="147"/>
      <c r="BG2718" s="147"/>
      <c r="BH2718" s="147"/>
    </row>
    <row r="2719" spans="1:60" ht="22.5" outlineLevel="3" x14ac:dyDescent="0.2">
      <c r="A2719" s="154"/>
      <c r="B2719" s="155"/>
      <c r="C2719" s="257" t="s">
        <v>3144</v>
      </c>
      <c r="D2719" s="258"/>
      <c r="E2719" s="258"/>
      <c r="F2719" s="258"/>
      <c r="G2719" s="258"/>
      <c r="H2719" s="158"/>
      <c r="I2719" s="158"/>
      <c r="J2719" s="158"/>
      <c r="K2719" s="158"/>
      <c r="L2719" s="158"/>
      <c r="M2719" s="158"/>
      <c r="N2719" s="157"/>
      <c r="O2719" s="157"/>
      <c r="P2719" s="157"/>
      <c r="Q2719" s="157"/>
      <c r="R2719" s="158"/>
      <c r="S2719" s="158"/>
      <c r="T2719" s="158"/>
      <c r="U2719" s="158"/>
      <c r="V2719" s="158"/>
      <c r="W2719" s="158"/>
      <c r="X2719" s="158"/>
      <c r="Y2719" s="158"/>
      <c r="Z2719" s="147"/>
      <c r="AA2719" s="147"/>
      <c r="AB2719" s="147"/>
      <c r="AC2719" s="147"/>
      <c r="AD2719" s="147"/>
      <c r="AE2719" s="147"/>
      <c r="AF2719" s="147"/>
      <c r="AG2719" s="147" t="s">
        <v>618</v>
      </c>
      <c r="AH2719" s="147"/>
      <c r="AI2719" s="147"/>
      <c r="AJ2719" s="147"/>
      <c r="AK2719" s="147"/>
      <c r="AL2719" s="147"/>
      <c r="AM2719" s="147"/>
      <c r="AN2719" s="147"/>
      <c r="AO2719" s="147"/>
      <c r="AP2719" s="147"/>
      <c r="AQ2719" s="147"/>
      <c r="AR2719" s="147"/>
      <c r="AS2719" s="147"/>
      <c r="AT2719" s="147"/>
      <c r="AU2719" s="147"/>
      <c r="AV2719" s="147"/>
      <c r="AW2719" s="147"/>
      <c r="AX2719" s="147"/>
      <c r="AY2719" s="147"/>
      <c r="AZ2719" s="147"/>
      <c r="BA2719" s="179" t="str">
        <f>C2719</f>
        <v>Nášlapná vrstva podlahy (keramická dlažba na lepidlo) podlahy – velkoformátová keramická dlažba (600/600 mm) – tl. 10 mm (dekor dle požadavků investora); protiskluznost povrchu R11B</v>
      </c>
      <c r="BB2719" s="147"/>
      <c r="BC2719" s="147"/>
      <c r="BD2719" s="147"/>
      <c r="BE2719" s="147"/>
      <c r="BF2719" s="147"/>
      <c r="BG2719" s="147"/>
      <c r="BH2719" s="147"/>
    </row>
    <row r="2720" spans="1:60" outlineLevel="2" x14ac:dyDescent="0.2">
      <c r="A2720" s="154"/>
      <c r="B2720" s="155"/>
      <c r="C2720" s="189" t="s">
        <v>3145</v>
      </c>
      <c r="D2720" s="160"/>
      <c r="E2720" s="161"/>
      <c r="F2720" s="158"/>
      <c r="G2720" s="158"/>
      <c r="H2720" s="158"/>
      <c r="I2720" s="158"/>
      <c r="J2720" s="158"/>
      <c r="K2720" s="158"/>
      <c r="L2720" s="158"/>
      <c r="M2720" s="158"/>
      <c r="N2720" s="157"/>
      <c r="O2720" s="157"/>
      <c r="P2720" s="157"/>
      <c r="Q2720" s="157"/>
      <c r="R2720" s="158"/>
      <c r="S2720" s="158"/>
      <c r="T2720" s="158"/>
      <c r="U2720" s="158"/>
      <c r="V2720" s="158"/>
      <c r="W2720" s="158"/>
      <c r="X2720" s="158"/>
      <c r="Y2720" s="158"/>
      <c r="Z2720" s="147"/>
      <c r="AA2720" s="147"/>
      <c r="AB2720" s="147"/>
      <c r="AC2720" s="147"/>
      <c r="AD2720" s="147"/>
      <c r="AE2720" s="147"/>
      <c r="AF2720" s="147"/>
      <c r="AG2720" s="147" t="s">
        <v>288</v>
      </c>
      <c r="AH2720" s="147">
        <v>0</v>
      </c>
      <c r="AI2720" s="147"/>
      <c r="AJ2720" s="147"/>
      <c r="AK2720" s="147"/>
      <c r="AL2720" s="147"/>
      <c r="AM2720" s="147"/>
      <c r="AN2720" s="147"/>
      <c r="AO2720" s="147"/>
      <c r="AP2720" s="147"/>
      <c r="AQ2720" s="147"/>
      <c r="AR2720" s="147"/>
      <c r="AS2720" s="147"/>
      <c r="AT2720" s="147"/>
      <c r="AU2720" s="147"/>
      <c r="AV2720" s="147"/>
      <c r="AW2720" s="147"/>
      <c r="AX2720" s="147"/>
      <c r="AY2720" s="147"/>
      <c r="AZ2720" s="147"/>
      <c r="BA2720" s="147"/>
      <c r="BB2720" s="147"/>
      <c r="BC2720" s="147"/>
      <c r="BD2720" s="147"/>
      <c r="BE2720" s="147"/>
      <c r="BF2720" s="147"/>
      <c r="BG2720" s="147"/>
      <c r="BH2720" s="147"/>
    </row>
    <row r="2721" spans="1:60" outlineLevel="3" x14ac:dyDescent="0.2">
      <c r="A2721" s="154"/>
      <c r="B2721" s="155"/>
      <c r="C2721" s="189" t="s">
        <v>3146</v>
      </c>
      <c r="D2721" s="160"/>
      <c r="E2721" s="161">
        <v>169.56</v>
      </c>
      <c r="F2721" s="158"/>
      <c r="G2721" s="158"/>
      <c r="H2721" s="158"/>
      <c r="I2721" s="158"/>
      <c r="J2721" s="158"/>
      <c r="K2721" s="158"/>
      <c r="L2721" s="158"/>
      <c r="M2721" s="158"/>
      <c r="N2721" s="157"/>
      <c r="O2721" s="157"/>
      <c r="P2721" s="157"/>
      <c r="Q2721" s="157"/>
      <c r="R2721" s="158"/>
      <c r="S2721" s="158"/>
      <c r="T2721" s="158"/>
      <c r="U2721" s="158"/>
      <c r="V2721" s="158"/>
      <c r="W2721" s="158"/>
      <c r="X2721" s="158"/>
      <c r="Y2721" s="158"/>
      <c r="Z2721" s="147"/>
      <c r="AA2721" s="147"/>
      <c r="AB2721" s="147"/>
      <c r="AC2721" s="147"/>
      <c r="AD2721" s="147"/>
      <c r="AE2721" s="147"/>
      <c r="AF2721" s="147"/>
      <c r="AG2721" s="147" t="s">
        <v>288</v>
      </c>
      <c r="AH2721" s="147">
        <v>5</v>
      </c>
      <c r="AI2721" s="147"/>
      <c r="AJ2721" s="147"/>
      <c r="AK2721" s="147"/>
      <c r="AL2721" s="147"/>
      <c r="AM2721" s="147"/>
      <c r="AN2721" s="147"/>
      <c r="AO2721" s="147"/>
      <c r="AP2721" s="147"/>
      <c r="AQ2721" s="147"/>
      <c r="AR2721" s="147"/>
      <c r="AS2721" s="147"/>
      <c r="AT2721" s="147"/>
      <c r="AU2721" s="147"/>
      <c r="AV2721" s="147"/>
      <c r="AW2721" s="147"/>
      <c r="AX2721" s="147"/>
      <c r="AY2721" s="147"/>
      <c r="AZ2721" s="147"/>
      <c r="BA2721" s="147"/>
      <c r="BB2721" s="147"/>
      <c r="BC2721" s="147"/>
      <c r="BD2721" s="147"/>
      <c r="BE2721" s="147"/>
      <c r="BF2721" s="147"/>
      <c r="BG2721" s="147"/>
      <c r="BH2721" s="147"/>
    </row>
    <row r="2722" spans="1:60" outlineLevel="3" x14ac:dyDescent="0.2">
      <c r="A2722" s="154"/>
      <c r="B2722" s="155"/>
      <c r="C2722" s="198" t="s">
        <v>1963</v>
      </c>
      <c r="D2722" s="195"/>
      <c r="E2722" s="196">
        <v>25.434000000000001</v>
      </c>
      <c r="F2722" s="158"/>
      <c r="G2722" s="158"/>
      <c r="H2722" s="158"/>
      <c r="I2722" s="158"/>
      <c r="J2722" s="158"/>
      <c r="K2722" s="158"/>
      <c r="L2722" s="158"/>
      <c r="M2722" s="158"/>
      <c r="N2722" s="157"/>
      <c r="O2722" s="157"/>
      <c r="P2722" s="157"/>
      <c r="Q2722" s="157"/>
      <c r="R2722" s="158"/>
      <c r="S2722" s="158"/>
      <c r="T2722" s="158"/>
      <c r="U2722" s="158"/>
      <c r="V2722" s="158"/>
      <c r="W2722" s="158"/>
      <c r="X2722" s="158"/>
      <c r="Y2722" s="158"/>
      <c r="Z2722" s="147"/>
      <c r="AA2722" s="147"/>
      <c r="AB2722" s="147"/>
      <c r="AC2722" s="147"/>
      <c r="AD2722" s="147"/>
      <c r="AE2722" s="147"/>
      <c r="AF2722" s="147"/>
      <c r="AG2722" s="147" t="s">
        <v>288</v>
      </c>
      <c r="AH2722" s="147">
        <v>4</v>
      </c>
      <c r="AI2722" s="147"/>
      <c r="AJ2722" s="147"/>
      <c r="AK2722" s="147"/>
      <c r="AL2722" s="147"/>
      <c r="AM2722" s="147"/>
      <c r="AN2722" s="147"/>
      <c r="AO2722" s="147"/>
      <c r="AP2722" s="147"/>
      <c r="AQ2722" s="147"/>
      <c r="AR2722" s="147"/>
      <c r="AS2722" s="147"/>
      <c r="AT2722" s="147"/>
      <c r="AU2722" s="147"/>
      <c r="AV2722" s="147"/>
      <c r="AW2722" s="147"/>
      <c r="AX2722" s="147"/>
      <c r="AY2722" s="147"/>
      <c r="AZ2722" s="147"/>
      <c r="BA2722" s="147"/>
      <c r="BB2722" s="147"/>
      <c r="BC2722" s="147"/>
      <c r="BD2722" s="147"/>
      <c r="BE2722" s="147"/>
      <c r="BF2722" s="147"/>
      <c r="BG2722" s="147"/>
      <c r="BH2722" s="147"/>
    </row>
    <row r="2723" spans="1:60" ht="22.5" outlineLevel="1" x14ac:dyDescent="0.2">
      <c r="A2723" s="172">
        <v>400</v>
      </c>
      <c r="B2723" s="173" t="s">
        <v>3147</v>
      </c>
      <c r="C2723" s="188" t="s">
        <v>3148</v>
      </c>
      <c r="D2723" s="174" t="s">
        <v>279</v>
      </c>
      <c r="E2723" s="175">
        <v>11.978999999999999</v>
      </c>
      <c r="F2723" s="176"/>
      <c r="G2723" s="177">
        <f>ROUND(E2723*F2723,2)</f>
        <v>0</v>
      </c>
      <c r="H2723" s="176"/>
      <c r="I2723" s="177">
        <f>ROUND(E2723*H2723,2)</f>
        <v>0</v>
      </c>
      <c r="J2723" s="176"/>
      <c r="K2723" s="177">
        <f>ROUND(E2723*J2723,2)</f>
        <v>0</v>
      </c>
      <c r="L2723" s="177">
        <v>21</v>
      </c>
      <c r="M2723" s="177">
        <f>G2723*(1+L2723/100)</f>
        <v>0</v>
      </c>
      <c r="N2723" s="175">
        <v>1.9199999999999998E-2</v>
      </c>
      <c r="O2723" s="175">
        <f>ROUND(E2723*N2723,2)</f>
        <v>0.23</v>
      </c>
      <c r="P2723" s="175">
        <v>0</v>
      </c>
      <c r="Q2723" s="175">
        <f>ROUND(E2723*P2723,2)</f>
        <v>0</v>
      </c>
      <c r="R2723" s="177" t="s">
        <v>1203</v>
      </c>
      <c r="S2723" s="177" t="s">
        <v>281</v>
      </c>
      <c r="T2723" s="178" t="s">
        <v>281</v>
      </c>
      <c r="U2723" s="158">
        <v>0</v>
      </c>
      <c r="V2723" s="158">
        <f>ROUND(E2723*U2723,2)</f>
        <v>0</v>
      </c>
      <c r="W2723" s="158"/>
      <c r="X2723" s="158" t="s">
        <v>1204</v>
      </c>
      <c r="Y2723" s="158" t="s">
        <v>283</v>
      </c>
      <c r="Z2723" s="147"/>
      <c r="AA2723" s="147"/>
      <c r="AB2723" s="147"/>
      <c r="AC2723" s="147"/>
      <c r="AD2723" s="147"/>
      <c r="AE2723" s="147"/>
      <c r="AF2723" s="147"/>
      <c r="AG2723" s="147" t="s">
        <v>1205</v>
      </c>
      <c r="AH2723" s="147"/>
      <c r="AI2723" s="147"/>
      <c r="AJ2723" s="147"/>
      <c r="AK2723" s="147"/>
      <c r="AL2723" s="147"/>
      <c r="AM2723" s="147"/>
      <c r="AN2723" s="147"/>
      <c r="AO2723" s="147"/>
      <c r="AP2723" s="147"/>
      <c r="AQ2723" s="147"/>
      <c r="AR2723" s="147"/>
      <c r="AS2723" s="147"/>
      <c r="AT2723" s="147"/>
      <c r="AU2723" s="147"/>
      <c r="AV2723" s="147"/>
      <c r="AW2723" s="147"/>
      <c r="AX2723" s="147"/>
      <c r="AY2723" s="147"/>
      <c r="AZ2723" s="147"/>
      <c r="BA2723" s="147"/>
      <c r="BB2723" s="147"/>
      <c r="BC2723" s="147"/>
      <c r="BD2723" s="147"/>
      <c r="BE2723" s="147"/>
      <c r="BF2723" s="147"/>
      <c r="BG2723" s="147"/>
      <c r="BH2723" s="147"/>
    </row>
    <row r="2724" spans="1:60" outlineLevel="2" x14ac:dyDescent="0.2">
      <c r="A2724" s="154"/>
      <c r="B2724" s="155"/>
      <c r="C2724" s="189" t="s">
        <v>3149</v>
      </c>
      <c r="D2724" s="160"/>
      <c r="E2724" s="161"/>
      <c r="F2724" s="158"/>
      <c r="G2724" s="158"/>
      <c r="H2724" s="158"/>
      <c r="I2724" s="158"/>
      <c r="J2724" s="158"/>
      <c r="K2724" s="158"/>
      <c r="L2724" s="158"/>
      <c r="M2724" s="158"/>
      <c r="N2724" s="157"/>
      <c r="O2724" s="157"/>
      <c r="P2724" s="157"/>
      <c r="Q2724" s="157"/>
      <c r="R2724" s="158"/>
      <c r="S2724" s="158"/>
      <c r="T2724" s="158"/>
      <c r="U2724" s="158"/>
      <c r="V2724" s="158"/>
      <c r="W2724" s="158"/>
      <c r="X2724" s="158"/>
      <c r="Y2724" s="158"/>
      <c r="Z2724" s="147"/>
      <c r="AA2724" s="147"/>
      <c r="AB2724" s="147"/>
      <c r="AC2724" s="147"/>
      <c r="AD2724" s="147"/>
      <c r="AE2724" s="147"/>
      <c r="AF2724" s="147"/>
      <c r="AG2724" s="147" t="s">
        <v>288</v>
      </c>
      <c r="AH2724" s="147">
        <v>0</v>
      </c>
      <c r="AI2724" s="147"/>
      <c r="AJ2724" s="147"/>
      <c r="AK2724" s="147"/>
      <c r="AL2724" s="147"/>
      <c r="AM2724" s="147"/>
      <c r="AN2724" s="147"/>
      <c r="AO2724" s="147"/>
      <c r="AP2724" s="147"/>
      <c r="AQ2724" s="147"/>
      <c r="AR2724" s="147"/>
      <c r="AS2724" s="147"/>
      <c r="AT2724" s="147"/>
      <c r="AU2724" s="147"/>
      <c r="AV2724" s="147"/>
      <c r="AW2724" s="147"/>
      <c r="AX2724" s="147"/>
      <c r="AY2724" s="147"/>
      <c r="AZ2724" s="147"/>
      <c r="BA2724" s="147"/>
      <c r="BB2724" s="147"/>
      <c r="BC2724" s="147"/>
      <c r="BD2724" s="147"/>
      <c r="BE2724" s="147"/>
      <c r="BF2724" s="147"/>
      <c r="BG2724" s="147"/>
      <c r="BH2724" s="147"/>
    </row>
    <row r="2725" spans="1:60" outlineLevel="3" x14ac:dyDescent="0.2">
      <c r="A2725" s="154"/>
      <c r="B2725" s="155"/>
      <c r="C2725" s="189" t="s">
        <v>3150</v>
      </c>
      <c r="D2725" s="160"/>
      <c r="E2725" s="161">
        <v>9.5831999999999997</v>
      </c>
      <c r="F2725" s="158"/>
      <c r="G2725" s="158"/>
      <c r="H2725" s="158"/>
      <c r="I2725" s="158"/>
      <c r="J2725" s="158"/>
      <c r="K2725" s="158"/>
      <c r="L2725" s="158"/>
      <c r="M2725" s="158"/>
      <c r="N2725" s="157"/>
      <c r="O2725" s="157"/>
      <c r="P2725" s="157"/>
      <c r="Q2725" s="157"/>
      <c r="R2725" s="158"/>
      <c r="S2725" s="158"/>
      <c r="T2725" s="158"/>
      <c r="U2725" s="158"/>
      <c r="V2725" s="158"/>
      <c r="W2725" s="158"/>
      <c r="X2725" s="158"/>
      <c r="Y2725" s="158"/>
      <c r="Z2725" s="147"/>
      <c r="AA2725" s="147"/>
      <c r="AB2725" s="147"/>
      <c r="AC2725" s="147"/>
      <c r="AD2725" s="147"/>
      <c r="AE2725" s="147"/>
      <c r="AF2725" s="147"/>
      <c r="AG2725" s="147" t="s">
        <v>288</v>
      </c>
      <c r="AH2725" s="147">
        <v>5</v>
      </c>
      <c r="AI2725" s="147"/>
      <c r="AJ2725" s="147"/>
      <c r="AK2725" s="147"/>
      <c r="AL2725" s="147"/>
      <c r="AM2725" s="147"/>
      <c r="AN2725" s="147"/>
      <c r="AO2725" s="147"/>
      <c r="AP2725" s="147"/>
      <c r="AQ2725" s="147"/>
      <c r="AR2725" s="147"/>
      <c r="AS2725" s="147"/>
      <c r="AT2725" s="147"/>
      <c r="AU2725" s="147"/>
      <c r="AV2725" s="147"/>
      <c r="AW2725" s="147"/>
      <c r="AX2725" s="147"/>
      <c r="AY2725" s="147"/>
      <c r="AZ2725" s="147"/>
      <c r="BA2725" s="147"/>
      <c r="BB2725" s="147"/>
      <c r="BC2725" s="147"/>
      <c r="BD2725" s="147"/>
      <c r="BE2725" s="147"/>
      <c r="BF2725" s="147"/>
      <c r="BG2725" s="147"/>
      <c r="BH2725" s="147"/>
    </row>
    <row r="2726" spans="1:60" outlineLevel="3" x14ac:dyDescent="0.2">
      <c r="A2726" s="154"/>
      <c r="B2726" s="155"/>
      <c r="C2726" s="198" t="s">
        <v>3141</v>
      </c>
      <c r="D2726" s="195"/>
      <c r="E2726" s="196">
        <v>2.3957999999999999</v>
      </c>
      <c r="F2726" s="158"/>
      <c r="G2726" s="158"/>
      <c r="H2726" s="158"/>
      <c r="I2726" s="158"/>
      <c r="J2726" s="158"/>
      <c r="K2726" s="158"/>
      <c r="L2726" s="158"/>
      <c r="M2726" s="158"/>
      <c r="N2726" s="157"/>
      <c r="O2726" s="157"/>
      <c r="P2726" s="157"/>
      <c r="Q2726" s="157"/>
      <c r="R2726" s="158"/>
      <c r="S2726" s="158"/>
      <c r="T2726" s="158"/>
      <c r="U2726" s="158"/>
      <c r="V2726" s="158"/>
      <c r="W2726" s="158"/>
      <c r="X2726" s="158"/>
      <c r="Y2726" s="158"/>
      <c r="Z2726" s="147"/>
      <c r="AA2726" s="147"/>
      <c r="AB2726" s="147"/>
      <c r="AC2726" s="147"/>
      <c r="AD2726" s="147"/>
      <c r="AE2726" s="147"/>
      <c r="AF2726" s="147"/>
      <c r="AG2726" s="147" t="s">
        <v>288</v>
      </c>
      <c r="AH2726" s="147">
        <v>4</v>
      </c>
      <c r="AI2726" s="147"/>
      <c r="AJ2726" s="147"/>
      <c r="AK2726" s="147"/>
      <c r="AL2726" s="147"/>
      <c r="AM2726" s="147"/>
      <c r="AN2726" s="147"/>
      <c r="AO2726" s="147"/>
      <c r="AP2726" s="147"/>
      <c r="AQ2726" s="147"/>
      <c r="AR2726" s="147"/>
      <c r="AS2726" s="147"/>
      <c r="AT2726" s="147"/>
      <c r="AU2726" s="147"/>
      <c r="AV2726" s="147"/>
      <c r="AW2726" s="147"/>
      <c r="AX2726" s="147"/>
      <c r="AY2726" s="147"/>
      <c r="AZ2726" s="147"/>
      <c r="BA2726" s="147"/>
      <c r="BB2726" s="147"/>
      <c r="BC2726" s="147"/>
      <c r="BD2726" s="147"/>
      <c r="BE2726" s="147"/>
      <c r="BF2726" s="147"/>
      <c r="BG2726" s="147"/>
      <c r="BH2726" s="147"/>
    </row>
    <row r="2727" spans="1:60" ht="22.5" outlineLevel="1" x14ac:dyDescent="0.2">
      <c r="A2727" s="172">
        <v>401</v>
      </c>
      <c r="B2727" s="173" t="s">
        <v>3151</v>
      </c>
      <c r="C2727" s="188" t="s">
        <v>3152</v>
      </c>
      <c r="D2727" s="174" t="s">
        <v>418</v>
      </c>
      <c r="E2727" s="175">
        <v>673.01679999999999</v>
      </c>
      <c r="F2727" s="176"/>
      <c r="G2727" s="177">
        <f>ROUND(E2727*F2727,2)</f>
        <v>0</v>
      </c>
      <c r="H2727" s="176"/>
      <c r="I2727" s="177">
        <f>ROUND(E2727*H2727,2)</f>
        <v>0</v>
      </c>
      <c r="J2727" s="176"/>
      <c r="K2727" s="177">
        <f>ROUND(E2727*J2727,2)</f>
        <v>0</v>
      </c>
      <c r="L2727" s="177">
        <v>21</v>
      </c>
      <c r="M2727" s="177">
        <f>G2727*(1+L2727/100)</f>
        <v>0</v>
      </c>
      <c r="N2727" s="175">
        <v>4.4999999999999999E-4</v>
      </c>
      <c r="O2727" s="175">
        <f>ROUND(E2727*N2727,2)</f>
        <v>0.3</v>
      </c>
      <c r="P2727" s="175">
        <v>0</v>
      </c>
      <c r="Q2727" s="175">
        <f>ROUND(E2727*P2727,2)</f>
        <v>0</v>
      </c>
      <c r="R2727" s="177" t="s">
        <v>1203</v>
      </c>
      <c r="S2727" s="177" t="s">
        <v>281</v>
      </c>
      <c r="T2727" s="178" t="s">
        <v>281</v>
      </c>
      <c r="U2727" s="158">
        <v>0</v>
      </c>
      <c r="V2727" s="158">
        <f>ROUND(E2727*U2727,2)</f>
        <v>0</v>
      </c>
      <c r="W2727" s="158"/>
      <c r="X2727" s="158" t="s">
        <v>1204</v>
      </c>
      <c r="Y2727" s="158" t="s">
        <v>283</v>
      </c>
      <c r="Z2727" s="147"/>
      <c r="AA2727" s="147"/>
      <c r="AB2727" s="147"/>
      <c r="AC2727" s="147"/>
      <c r="AD2727" s="147"/>
      <c r="AE2727" s="147"/>
      <c r="AF2727" s="147"/>
      <c r="AG2727" s="147" t="s">
        <v>1205</v>
      </c>
      <c r="AH2727" s="147"/>
      <c r="AI2727" s="147"/>
      <c r="AJ2727" s="147"/>
      <c r="AK2727" s="147"/>
      <c r="AL2727" s="147"/>
      <c r="AM2727" s="147"/>
      <c r="AN2727" s="147"/>
      <c r="AO2727" s="147"/>
      <c r="AP2727" s="147"/>
      <c r="AQ2727" s="147"/>
      <c r="AR2727" s="147"/>
      <c r="AS2727" s="147"/>
      <c r="AT2727" s="147"/>
      <c r="AU2727" s="147"/>
      <c r="AV2727" s="147"/>
      <c r="AW2727" s="147"/>
      <c r="AX2727" s="147"/>
      <c r="AY2727" s="147"/>
      <c r="AZ2727" s="147"/>
      <c r="BA2727" s="147"/>
      <c r="BB2727" s="147"/>
      <c r="BC2727" s="147"/>
      <c r="BD2727" s="147"/>
      <c r="BE2727" s="147"/>
      <c r="BF2727" s="147"/>
      <c r="BG2727" s="147"/>
      <c r="BH2727" s="147"/>
    </row>
    <row r="2728" spans="1:60" outlineLevel="2" x14ac:dyDescent="0.2">
      <c r="A2728" s="154"/>
      <c r="B2728" s="155"/>
      <c r="C2728" s="189" t="s">
        <v>3153</v>
      </c>
      <c r="D2728" s="160"/>
      <c r="E2728" s="161"/>
      <c r="F2728" s="158"/>
      <c r="G2728" s="158"/>
      <c r="H2728" s="158"/>
      <c r="I2728" s="158"/>
      <c r="J2728" s="158"/>
      <c r="K2728" s="158"/>
      <c r="L2728" s="158"/>
      <c r="M2728" s="158"/>
      <c r="N2728" s="157"/>
      <c r="O2728" s="157"/>
      <c r="P2728" s="157"/>
      <c r="Q2728" s="157"/>
      <c r="R2728" s="158"/>
      <c r="S2728" s="158"/>
      <c r="T2728" s="158"/>
      <c r="U2728" s="158"/>
      <c r="V2728" s="158"/>
      <c r="W2728" s="158"/>
      <c r="X2728" s="158"/>
      <c r="Y2728" s="158"/>
      <c r="Z2728" s="147"/>
      <c r="AA2728" s="147"/>
      <c r="AB2728" s="147"/>
      <c r="AC2728" s="147"/>
      <c r="AD2728" s="147"/>
      <c r="AE2728" s="147"/>
      <c r="AF2728" s="147"/>
      <c r="AG2728" s="147" t="s">
        <v>288</v>
      </c>
      <c r="AH2728" s="147">
        <v>0</v>
      </c>
      <c r="AI2728" s="147"/>
      <c r="AJ2728" s="147"/>
      <c r="AK2728" s="147"/>
      <c r="AL2728" s="147"/>
      <c r="AM2728" s="147"/>
      <c r="AN2728" s="147"/>
      <c r="AO2728" s="147"/>
      <c r="AP2728" s="147"/>
      <c r="AQ2728" s="147"/>
      <c r="AR2728" s="147"/>
      <c r="AS2728" s="147"/>
      <c r="AT2728" s="147"/>
      <c r="AU2728" s="147"/>
      <c r="AV2728" s="147"/>
      <c r="AW2728" s="147"/>
      <c r="AX2728" s="147"/>
      <c r="AY2728" s="147"/>
      <c r="AZ2728" s="147"/>
      <c r="BA2728" s="147"/>
      <c r="BB2728" s="147"/>
      <c r="BC2728" s="147"/>
      <c r="BD2728" s="147"/>
      <c r="BE2728" s="147"/>
      <c r="BF2728" s="147"/>
      <c r="BG2728" s="147"/>
      <c r="BH2728" s="147"/>
    </row>
    <row r="2729" spans="1:60" outlineLevel="3" x14ac:dyDescent="0.2">
      <c r="A2729" s="154"/>
      <c r="B2729" s="155"/>
      <c r="C2729" s="189" t="s">
        <v>3154</v>
      </c>
      <c r="D2729" s="160"/>
      <c r="E2729" s="161">
        <v>493.23200000000003</v>
      </c>
      <c r="F2729" s="158"/>
      <c r="G2729" s="158"/>
      <c r="H2729" s="158"/>
      <c r="I2729" s="158"/>
      <c r="J2729" s="158"/>
      <c r="K2729" s="158"/>
      <c r="L2729" s="158"/>
      <c r="M2729" s="158"/>
      <c r="N2729" s="157"/>
      <c r="O2729" s="157"/>
      <c r="P2729" s="157"/>
      <c r="Q2729" s="157"/>
      <c r="R2729" s="158"/>
      <c r="S2729" s="158"/>
      <c r="T2729" s="158"/>
      <c r="U2729" s="158"/>
      <c r="V2729" s="158"/>
      <c r="W2729" s="158"/>
      <c r="X2729" s="158"/>
      <c r="Y2729" s="158"/>
      <c r="Z2729" s="147"/>
      <c r="AA2729" s="147"/>
      <c r="AB2729" s="147"/>
      <c r="AC2729" s="147"/>
      <c r="AD2729" s="147"/>
      <c r="AE2729" s="147"/>
      <c r="AF2729" s="147"/>
      <c r="AG2729" s="147" t="s">
        <v>288</v>
      </c>
      <c r="AH2729" s="147">
        <v>0</v>
      </c>
      <c r="AI2729" s="147"/>
      <c r="AJ2729" s="147"/>
      <c r="AK2729" s="147"/>
      <c r="AL2729" s="147"/>
      <c r="AM2729" s="147"/>
      <c r="AN2729" s="147"/>
      <c r="AO2729" s="147"/>
      <c r="AP2729" s="147"/>
      <c r="AQ2729" s="147"/>
      <c r="AR2729" s="147"/>
      <c r="AS2729" s="147"/>
      <c r="AT2729" s="147"/>
      <c r="AU2729" s="147"/>
      <c r="AV2729" s="147"/>
      <c r="AW2729" s="147"/>
      <c r="AX2729" s="147"/>
      <c r="AY2729" s="147"/>
      <c r="AZ2729" s="147"/>
      <c r="BA2729" s="147"/>
      <c r="BB2729" s="147"/>
      <c r="BC2729" s="147"/>
      <c r="BD2729" s="147"/>
      <c r="BE2729" s="147"/>
      <c r="BF2729" s="147"/>
      <c r="BG2729" s="147"/>
      <c r="BH2729" s="147"/>
    </row>
    <row r="2730" spans="1:60" outlineLevel="3" x14ac:dyDescent="0.2">
      <c r="A2730" s="154"/>
      <c r="B2730" s="155"/>
      <c r="C2730" s="189" t="s">
        <v>3155</v>
      </c>
      <c r="D2730" s="160"/>
      <c r="E2730" s="161">
        <v>92</v>
      </c>
      <c r="F2730" s="158"/>
      <c r="G2730" s="158"/>
      <c r="H2730" s="158"/>
      <c r="I2730" s="158"/>
      <c r="J2730" s="158"/>
      <c r="K2730" s="158"/>
      <c r="L2730" s="158"/>
      <c r="M2730" s="158"/>
      <c r="N2730" s="157"/>
      <c r="O2730" s="157"/>
      <c r="P2730" s="157"/>
      <c r="Q2730" s="157"/>
      <c r="R2730" s="158"/>
      <c r="S2730" s="158"/>
      <c r="T2730" s="158"/>
      <c r="U2730" s="158"/>
      <c r="V2730" s="158"/>
      <c r="W2730" s="158"/>
      <c r="X2730" s="158"/>
      <c r="Y2730" s="158"/>
      <c r="Z2730" s="147"/>
      <c r="AA2730" s="147"/>
      <c r="AB2730" s="147"/>
      <c r="AC2730" s="147"/>
      <c r="AD2730" s="147"/>
      <c r="AE2730" s="147"/>
      <c r="AF2730" s="147"/>
      <c r="AG2730" s="147" t="s">
        <v>288</v>
      </c>
      <c r="AH2730" s="147">
        <v>0</v>
      </c>
      <c r="AI2730" s="147"/>
      <c r="AJ2730" s="147"/>
      <c r="AK2730" s="147"/>
      <c r="AL2730" s="147"/>
      <c r="AM2730" s="147"/>
      <c r="AN2730" s="147"/>
      <c r="AO2730" s="147"/>
      <c r="AP2730" s="147"/>
      <c r="AQ2730" s="147"/>
      <c r="AR2730" s="147"/>
      <c r="AS2730" s="147"/>
      <c r="AT2730" s="147"/>
      <c r="AU2730" s="147"/>
      <c r="AV2730" s="147"/>
      <c r="AW2730" s="147"/>
      <c r="AX2730" s="147"/>
      <c r="AY2730" s="147"/>
      <c r="AZ2730" s="147"/>
      <c r="BA2730" s="147"/>
      <c r="BB2730" s="147"/>
      <c r="BC2730" s="147"/>
      <c r="BD2730" s="147"/>
      <c r="BE2730" s="147"/>
      <c r="BF2730" s="147"/>
      <c r="BG2730" s="147"/>
      <c r="BH2730" s="147"/>
    </row>
    <row r="2731" spans="1:60" outlineLevel="3" x14ac:dyDescent="0.2">
      <c r="A2731" s="154"/>
      <c r="B2731" s="155"/>
      <c r="C2731" s="198" t="s">
        <v>1260</v>
      </c>
      <c r="D2731" s="195"/>
      <c r="E2731" s="196">
        <v>87.784800000000004</v>
      </c>
      <c r="F2731" s="158"/>
      <c r="G2731" s="158"/>
      <c r="H2731" s="158"/>
      <c r="I2731" s="158"/>
      <c r="J2731" s="158"/>
      <c r="K2731" s="158"/>
      <c r="L2731" s="158"/>
      <c r="M2731" s="158"/>
      <c r="N2731" s="157"/>
      <c r="O2731" s="157"/>
      <c r="P2731" s="157"/>
      <c r="Q2731" s="157"/>
      <c r="R2731" s="158"/>
      <c r="S2731" s="158"/>
      <c r="T2731" s="158"/>
      <c r="U2731" s="158"/>
      <c r="V2731" s="158"/>
      <c r="W2731" s="158"/>
      <c r="X2731" s="158"/>
      <c r="Y2731" s="158"/>
      <c r="Z2731" s="147"/>
      <c r="AA2731" s="147"/>
      <c r="AB2731" s="147"/>
      <c r="AC2731" s="147"/>
      <c r="AD2731" s="147"/>
      <c r="AE2731" s="147"/>
      <c r="AF2731" s="147"/>
      <c r="AG2731" s="147" t="s">
        <v>288</v>
      </c>
      <c r="AH2731" s="147">
        <v>4</v>
      </c>
      <c r="AI2731" s="147"/>
      <c r="AJ2731" s="147"/>
      <c r="AK2731" s="147"/>
      <c r="AL2731" s="147"/>
      <c r="AM2731" s="147"/>
      <c r="AN2731" s="147"/>
      <c r="AO2731" s="147"/>
      <c r="AP2731" s="147"/>
      <c r="AQ2731" s="147"/>
      <c r="AR2731" s="147"/>
      <c r="AS2731" s="147"/>
      <c r="AT2731" s="147"/>
      <c r="AU2731" s="147"/>
      <c r="AV2731" s="147"/>
      <c r="AW2731" s="147"/>
      <c r="AX2731" s="147"/>
      <c r="AY2731" s="147"/>
      <c r="AZ2731" s="147"/>
      <c r="BA2731" s="147"/>
      <c r="BB2731" s="147"/>
      <c r="BC2731" s="147"/>
      <c r="BD2731" s="147"/>
      <c r="BE2731" s="147"/>
      <c r="BF2731" s="147"/>
      <c r="BG2731" s="147"/>
      <c r="BH2731" s="147"/>
    </row>
    <row r="2732" spans="1:60" outlineLevel="1" x14ac:dyDescent="0.2">
      <c r="A2732" s="154">
        <v>402</v>
      </c>
      <c r="B2732" s="155" t="s">
        <v>3156</v>
      </c>
      <c r="C2732" s="199" t="s">
        <v>3157</v>
      </c>
      <c r="D2732" s="156" t="s">
        <v>0</v>
      </c>
      <c r="E2732" s="197"/>
      <c r="F2732" s="159"/>
      <c r="G2732" s="158">
        <f>ROUND(E2732*F2732,2)</f>
        <v>0</v>
      </c>
      <c r="H2732" s="159"/>
      <c r="I2732" s="158">
        <f>ROUND(E2732*H2732,2)</f>
        <v>0</v>
      </c>
      <c r="J2732" s="159"/>
      <c r="K2732" s="158">
        <f>ROUND(E2732*J2732,2)</f>
        <v>0</v>
      </c>
      <c r="L2732" s="158">
        <v>21</v>
      </c>
      <c r="M2732" s="158">
        <f>G2732*(1+L2732/100)</f>
        <v>0</v>
      </c>
      <c r="N2732" s="157">
        <v>0</v>
      </c>
      <c r="O2732" s="157">
        <f>ROUND(E2732*N2732,2)</f>
        <v>0</v>
      </c>
      <c r="P2732" s="157">
        <v>0</v>
      </c>
      <c r="Q2732" s="157">
        <f>ROUND(E2732*P2732,2)</f>
        <v>0</v>
      </c>
      <c r="R2732" s="158" t="s">
        <v>3080</v>
      </c>
      <c r="S2732" s="158" t="s">
        <v>281</v>
      </c>
      <c r="T2732" s="158" t="s">
        <v>281</v>
      </c>
      <c r="U2732" s="158">
        <v>0</v>
      </c>
      <c r="V2732" s="158">
        <f>ROUND(E2732*U2732,2)</f>
        <v>0</v>
      </c>
      <c r="W2732" s="158"/>
      <c r="X2732" s="158" t="s">
        <v>2136</v>
      </c>
      <c r="Y2732" s="158" t="s">
        <v>283</v>
      </c>
      <c r="Z2732" s="147"/>
      <c r="AA2732" s="147"/>
      <c r="AB2732" s="147"/>
      <c r="AC2732" s="147"/>
      <c r="AD2732" s="147"/>
      <c r="AE2732" s="147"/>
      <c r="AF2732" s="147"/>
      <c r="AG2732" s="147" t="s">
        <v>2137</v>
      </c>
      <c r="AH2732" s="147"/>
      <c r="AI2732" s="147"/>
      <c r="AJ2732" s="147"/>
      <c r="AK2732" s="147"/>
      <c r="AL2732" s="147"/>
      <c r="AM2732" s="147"/>
      <c r="AN2732" s="147"/>
      <c r="AO2732" s="147"/>
      <c r="AP2732" s="147"/>
      <c r="AQ2732" s="147"/>
      <c r="AR2732" s="147"/>
      <c r="AS2732" s="147"/>
      <c r="AT2732" s="147"/>
      <c r="AU2732" s="147"/>
      <c r="AV2732" s="147"/>
      <c r="AW2732" s="147"/>
      <c r="AX2732" s="147"/>
      <c r="AY2732" s="147"/>
      <c r="AZ2732" s="147"/>
      <c r="BA2732" s="147"/>
      <c r="BB2732" s="147"/>
      <c r="BC2732" s="147"/>
      <c r="BD2732" s="147"/>
      <c r="BE2732" s="147"/>
      <c r="BF2732" s="147"/>
      <c r="BG2732" s="147"/>
      <c r="BH2732" s="147"/>
    </row>
    <row r="2733" spans="1:60" outlineLevel="2" x14ac:dyDescent="0.2">
      <c r="A2733" s="154"/>
      <c r="B2733" s="155"/>
      <c r="C2733" s="270" t="s">
        <v>2191</v>
      </c>
      <c r="D2733" s="271"/>
      <c r="E2733" s="271"/>
      <c r="F2733" s="271"/>
      <c r="G2733" s="271"/>
      <c r="H2733" s="158"/>
      <c r="I2733" s="158"/>
      <c r="J2733" s="158"/>
      <c r="K2733" s="158"/>
      <c r="L2733" s="158"/>
      <c r="M2733" s="158"/>
      <c r="N2733" s="157"/>
      <c r="O2733" s="157"/>
      <c r="P2733" s="157"/>
      <c r="Q2733" s="157"/>
      <c r="R2733" s="158"/>
      <c r="S2733" s="158"/>
      <c r="T2733" s="158"/>
      <c r="U2733" s="158"/>
      <c r="V2733" s="158"/>
      <c r="W2733" s="158"/>
      <c r="X2733" s="158"/>
      <c r="Y2733" s="158"/>
      <c r="Z2733" s="147"/>
      <c r="AA2733" s="147"/>
      <c r="AB2733" s="147"/>
      <c r="AC2733" s="147"/>
      <c r="AD2733" s="147"/>
      <c r="AE2733" s="147"/>
      <c r="AF2733" s="147"/>
      <c r="AG2733" s="147" t="s">
        <v>286</v>
      </c>
      <c r="AH2733" s="147"/>
      <c r="AI2733" s="147"/>
      <c r="AJ2733" s="147"/>
      <c r="AK2733" s="147"/>
      <c r="AL2733" s="147"/>
      <c r="AM2733" s="147"/>
      <c r="AN2733" s="147"/>
      <c r="AO2733" s="147"/>
      <c r="AP2733" s="147"/>
      <c r="AQ2733" s="147"/>
      <c r="AR2733" s="147"/>
      <c r="AS2733" s="147"/>
      <c r="AT2733" s="147"/>
      <c r="AU2733" s="147"/>
      <c r="AV2733" s="147"/>
      <c r="AW2733" s="147"/>
      <c r="AX2733" s="147"/>
      <c r="AY2733" s="147"/>
      <c r="AZ2733" s="147"/>
      <c r="BA2733" s="147"/>
      <c r="BB2733" s="147"/>
      <c r="BC2733" s="147"/>
      <c r="BD2733" s="147"/>
      <c r="BE2733" s="147"/>
      <c r="BF2733" s="147"/>
      <c r="BG2733" s="147"/>
      <c r="BH2733" s="147"/>
    </row>
    <row r="2734" spans="1:60" x14ac:dyDescent="0.2">
      <c r="A2734" s="165" t="s">
        <v>275</v>
      </c>
      <c r="B2734" s="166" t="s">
        <v>227</v>
      </c>
      <c r="C2734" s="187" t="s">
        <v>228</v>
      </c>
      <c r="D2734" s="167"/>
      <c r="E2734" s="168"/>
      <c r="F2734" s="169"/>
      <c r="G2734" s="169">
        <f>SUMIF(AG2735:AG2739,"&lt;&gt;NOR",G2735:G2739)</f>
        <v>0</v>
      </c>
      <c r="H2734" s="169"/>
      <c r="I2734" s="169">
        <f>SUM(I2735:I2739)</f>
        <v>0</v>
      </c>
      <c r="J2734" s="169"/>
      <c r="K2734" s="169">
        <f>SUM(K2735:K2739)</f>
        <v>0</v>
      </c>
      <c r="L2734" s="169"/>
      <c r="M2734" s="169">
        <f>SUM(M2735:M2739)</f>
        <v>0</v>
      </c>
      <c r="N2734" s="168"/>
      <c r="O2734" s="168">
        <f>SUM(O2735:O2739)</f>
        <v>1.18</v>
      </c>
      <c r="P2734" s="168"/>
      <c r="Q2734" s="168">
        <f>SUM(Q2735:Q2739)</f>
        <v>0</v>
      </c>
      <c r="R2734" s="169"/>
      <c r="S2734" s="169"/>
      <c r="T2734" s="170"/>
      <c r="U2734" s="164"/>
      <c r="V2734" s="164">
        <f>SUM(V2735:V2739)</f>
        <v>21.76</v>
      </c>
      <c r="W2734" s="164"/>
      <c r="X2734" s="164"/>
      <c r="Y2734" s="164"/>
      <c r="AG2734" t="s">
        <v>276</v>
      </c>
    </row>
    <row r="2735" spans="1:60" outlineLevel="1" x14ac:dyDescent="0.2">
      <c r="A2735" s="172">
        <v>403</v>
      </c>
      <c r="B2735" s="173" t="s">
        <v>3158</v>
      </c>
      <c r="C2735" s="188" t="s">
        <v>3159</v>
      </c>
      <c r="D2735" s="174" t="s">
        <v>279</v>
      </c>
      <c r="E2735" s="175">
        <v>15.458</v>
      </c>
      <c r="F2735" s="176"/>
      <c r="G2735" s="177">
        <f>ROUND(E2735*F2735,2)</f>
        <v>0</v>
      </c>
      <c r="H2735" s="176"/>
      <c r="I2735" s="177">
        <f>ROUND(E2735*H2735,2)</f>
        <v>0</v>
      </c>
      <c r="J2735" s="176"/>
      <c r="K2735" s="177">
        <f>ROUND(E2735*J2735,2)</f>
        <v>0</v>
      </c>
      <c r="L2735" s="177">
        <v>21</v>
      </c>
      <c r="M2735" s="177">
        <f>G2735*(1+L2735/100)</f>
        <v>0</v>
      </c>
      <c r="N2735" s="175">
        <v>7.6509999999999995E-2</v>
      </c>
      <c r="O2735" s="175">
        <f>ROUND(E2735*N2735,2)</f>
        <v>1.18</v>
      </c>
      <c r="P2735" s="175">
        <v>0</v>
      </c>
      <c r="Q2735" s="175">
        <f>ROUND(E2735*P2735,2)</f>
        <v>0</v>
      </c>
      <c r="R2735" s="177" t="s">
        <v>1846</v>
      </c>
      <c r="S2735" s="177" t="s">
        <v>281</v>
      </c>
      <c r="T2735" s="178" t="s">
        <v>281</v>
      </c>
      <c r="U2735" s="158">
        <v>1.4079999999999999</v>
      </c>
      <c r="V2735" s="158">
        <f>ROUND(E2735*U2735,2)</f>
        <v>21.76</v>
      </c>
      <c r="W2735" s="158"/>
      <c r="X2735" s="158" t="s">
        <v>282</v>
      </c>
      <c r="Y2735" s="158" t="s">
        <v>283</v>
      </c>
      <c r="Z2735" s="147"/>
      <c r="AA2735" s="147"/>
      <c r="AB2735" s="147"/>
      <c r="AC2735" s="147"/>
      <c r="AD2735" s="147"/>
      <c r="AE2735" s="147"/>
      <c r="AF2735" s="147"/>
      <c r="AG2735" s="147" t="s">
        <v>284</v>
      </c>
      <c r="AH2735" s="147"/>
      <c r="AI2735" s="147"/>
      <c r="AJ2735" s="147"/>
      <c r="AK2735" s="147"/>
      <c r="AL2735" s="147"/>
      <c r="AM2735" s="147"/>
      <c r="AN2735" s="147"/>
      <c r="AO2735" s="147"/>
      <c r="AP2735" s="147"/>
      <c r="AQ2735" s="147"/>
      <c r="AR2735" s="147"/>
      <c r="AS2735" s="147"/>
      <c r="AT2735" s="147"/>
      <c r="AU2735" s="147"/>
      <c r="AV2735" s="147"/>
      <c r="AW2735" s="147"/>
      <c r="AX2735" s="147"/>
      <c r="AY2735" s="147"/>
      <c r="AZ2735" s="147"/>
      <c r="BA2735" s="147"/>
      <c r="BB2735" s="147"/>
      <c r="BC2735" s="147"/>
      <c r="BD2735" s="147"/>
      <c r="BE2735" s="147"/>
      <c r="BF2735" s="147"/>
      <c r="BG2735" s="147"/>
      <c r="BH2735" s="147"/>
    </row>
    <row r="2736" spans="1:60" outlineLevel="2" x14ac:dyDescent="0.2">
      <c r="A2736" s="154"/>
      <c r="B2736" s="155"/>
      <c r="C2736" s="189" t="s">
        <v>3160</v>
      </c>
      <c r="D2736" s="160"/>
      <c r="E2736" s="161"/>
      <c r="F2736" s="158"/>
      <c r="G2736" s="158"/>
      <c r="H2736" s="158"/>
      <c r="I2736" s="158"/>
      <c r="J2736" s="158"/>
      <c r="K2736" s="158"/>
      <c r="L2736" s="158"/>
      <c r="M2736" s="158"/>
      <c r="N2736" s="157"/>
      <c r="O2736" s="157"/>
      <c r="P2736" s="157"/>
      <c r="Q2736" s="157"/>
      <c r="R2736" s="158"/>
      <c r="S2736" s="158"/>
      <c r="T2736" s="158"/>
      <c r="U2736" s="158"/>
      <c r="V2736" s="158"/>
      <c r="W2736" s="158"/>
      <c r="X2736" s="158"/>
      <c r="Y2736" s="158"/>
      <c r="Z2736" s="147"/>
      <c r="AA2736" s="147"/>
      <c r="AB2736" s="147"/>
      <c r="AC2736" s="147"/>
      <c r="AD2736" s="147"/>
      <c r="AE2736" s="147"/>
      <c r="AF2736" s="147"/>
      <c r="AG2736" s="147" t="s">
        <v>288</v>
      </c>
      <c r="AH2736" s="147">
        <v>0</v>
      </c>
      <c r="AI2736" s="147"/>
      <c r="AJ2736" s="147"/>
      <c r="AK2736" s="147"/>
      <c r="AL2736" s="147"/>
      <c r="AM2736" s="147"/>
      <c r="AN2736" s="147"/>
      <c r="AO2736" s="147"/>
      <c r="AP2736" s="147"/>
      <c r="AQ2736" s="147"/>
      <c r="AR2736" s="147"/>
      <c r="AS2736" s="147"/>
      <c r="AT2736" s="147"/>
      <c r="AU2736" s="147"/>
      <c r="AV2736" s="147"/>
      <c r="AW2736" s="147"/>
      <c r="AX2736" s="147"/>
      <c r="AY2736" s="147"/>
      <c r="AZ2736" s="147"/>
      <c r="BA2736" s="147"/>
      <c r="BB2736" s="147"/>
      <c r="BC2736" s="147"/>
      <c r="BD2736" s="147"/>
      <c r="BE2736" s="147"/>
      <c r="BF2736" s="147"/>
      <c r="BG2736" s="147"/>
      <c r="BH2736" s="147"/>
    </row>
    <row r="2737" spans="1:60" outlineLevel="3" x14ac:dyDescent="0.2">
      <c r="A2737" s="154"/>
      <c r="B2737" s="155"/>
      <c r="C2737" s="189" t="s">
        <v>3161</v>
      </c>
      <c r="D2737" s="160"/>
      <c r="E2737" s="161">
        <v>15.458</v>
      </c>
      <c r="F2737" s="158"/>
      <c r="G2737" s="158"/>
      <c r="H2737" s="158"/>
      <c r="I2737" s="158"/>
      <c r="J2737" s="158"/>
      <c r="K2737" s="158"/>
      <c r="L2737" s="158"/>
      <c r="M2737" s="158"/>
      <c r="N2737" s="157"/>
      <c r="O2737" s="157"/>
      <c r="P2737" s="157"/>
      <c r="Q2737" s="157"/>
      <c r="R2737" s="158"/>
      <c r="S2737" s="158"/>
      <c r="T2737" s="158"/>
      <c r="U2737" s="158"/>
      <c r="V2737" s="158"/>
      <c r="W2737" s="158"/>
      <c r="X2737" s="158"/>
      <c r="Y2737" s="158"/>
      <c r="Z2737" s="147"/>
      <c r="AA2737" s="147"/>
      <c r="AB2737" s="147"/>
      <c r="AC2737" s="147"/>
      <c r="AD2737" s="147"/>
      <c r="AE2737" s="147"/>
      <c r="AF2737" s="147"/>
      <c r="AG2737" s="147" t="s">
        <v>288</v>
      </c>
      <c r="AH2737" s="147">
        <v>0</v>
      </c>
      <c r="AI2737" s="147"/>
      <c r="AJ2737" s="147"/>
      <c r="AK2737" s="147"/>
      <c r="AL2737" s="147"/>
      <c r="AM2737" s="147"/>
      <c r="AN2737" s="147"/>
      <c r="AO2737" s="147"/>
      <c r="AP2737" s="147"/>
      <c r="AQ2737" s="147"/>
      <c r="AR2737" s="147"/>
      <c r="AS2737" s="147"/>
      <c r="AT2737" s="147"/>
      <c r="AU2737" s="147"/>
      <c r="AV2737" s="147"/>
      <c r="AW2737" s="147"/>
      <c r="AX2737" s="147"/>
      <c r="AY2737" s="147"/>
      <c r="AZ2737" s="147"/>
      <c r="BA2737" s="147"/>
      <c r="BB2737" s="147"/>
      <c r="BC2737" s="147"/>
      <c r="BD2737" s="147"/>
      <c r="BE2737" s="147"/>
      <c r="BF2737" s="147"/>
      <c r="BG2737" s="147"/>
      <c r="BH2737" s="147"/>
    </row>
    <row r="2738" spans="1:60" outlineLevel="1" x14ac:dyDescent="0.2">
      <c r="A2738" s="154">
        <v>404</v>
      </c>
      <c r="B2738" s="155" t="s">
        <v>3162</v>
      </c>
      <c r="C2738" s="199" t="s">
        <v>3163</v>
      </c>
      <c r="D2738" s="156" t="s">
        <v>0</v>
      </c>
      <c r="E2738" s="197"/>
      <c r="F2738" s="159"/>
      <c r="G2738" s="158">
        <f>ROUND(E2738*F2738,2)</f>
        <v>0</v>
      </c>
      <c r="H2738" s="159"/>
      <c r="I2738" s="158">
        <f>ROUND(E2738*H2738,2)</f>
        <v>0</v>
      </c>
      <c r="J2738" s="159"/>
      <c r="K2738" s="158">
        <f>ROUND(E2738*J2738,2)</f>
        <v>0</v>
      </c>
      <c r="L2738" s="158">
        <v>21</v>
      </c>
      <c r="M2738" s="158">
        <f>G2738*(1+L2738/100)</f>
        <v>0</v>
      </c>
      <c r="N2738" s="157">
        <v>0</v>
      </c>
      <c r="O2738" s="157">
        <f>ROUND(E2738*N2738,2)</f>
        <v>0</v>
      </c>
      <c r="P2738" s="157">
        <v>0</v>
      </c>
      <c r="Q2738" s="157">
        <f>ROUND(E2738*P2738,2)</f>
        <v>0</v>
      </c>
      <c r="R2738" s="158" t="s">
        <v>1846</v>
      </c>
      <c r="S2738" s="158" t="s">
        <v>281</v>
      </c>
      <c r="T2738" s="158" t="s">
        <v>281</v>
      </c>
      <c r="U2738" s="158">
        <v>0</v>
      </c>
      <c r="V2738" s="158">
        <f>ROUND(E2738*U2738,2)</f>
        <v>0</v>
      </c>
      <c r="W2738" s="158"/>
      <c r="X2738" s="158" t="s">
        <v>2136</v>
      </c>
      <c r="Y2738" s="158" t="s">
        <v>283</v>
      </c>
      <c r="Z2738" s="147"/>
      <c r="AA2738" s="147"/>
      <c r="AB2738" s="147"/>
      <c r="AC2738" s="147"/>
      <c r="AD2738" s="147"/>
      <c r="AE2738" s="147"/>
      <c r="AF2738" s="147"/>
      <c r="AG2738" s="147" t="s">
        <v>2137</v>
      </c>
      <c r="AH2738" s="147"/>
      <c r="AI2738" s="147"/>
      <c r="AJ2738" s="147"/>
      <c r="AK2738" s="147"/>
      <c r="AL2738" s="147"/>
      <c r="AM2738" s="147"/>
      <c r="AN2738" s="147"/>
      <c r="AO2738" s="147"/>
      <c r="AP2738" s="147"/>
      <c r="AQ2738" s="147"/>
      <c r="AR2738" s="147"/>
      <c r="AS2738" s="147"/>
      <c r="AT2738" s="147"/>
      <c r="AU2738" s="147"/>
      <c r="AV2738" s="147"/>
      <c r="AW2738" s="147"/>
      <c r="AX2738" s="147"/>
      <c r="AY2738" s="147"/>
      <c r="AZ2738" s="147"/>
      <c r="BA2738" s="147"/>
      <c r="BB2738" s="147"/>
      <c r="BC2738" s="147"/>
      <c r="BD2738" s="147"/>
      <c r="BE2738" s="147"/>
      <c r="BF2738" s="147"/>
      <c r="BG2738" s="147"/>
      <c r="BH2738" s="147"/>
    </row>
    <row r="2739" spans="1:60" outlineLevel="2" x14ac:dyDescent="0.2">
      <c r="A2739" s="154"/>
      <c r="B2739" s="155"/>
      <c r="C2739" s="270" t="s">
        <v>2191</v>
      </c>
      <c r="D2739" s="271"/>
      <c r="E2739" s="271"/>
      <c r="F2739" s="271"/>
      <c r="G2739" s="271"/>
      <c r="H2739" s="158"/>
      <c r="I2739" s="158"/>
      <c r="J2739" s="158"/>
      <c r="K2739" s="158"/>
      <c r="L2739" s="158"/>
      <c r="M2739" s="158"/>
      <c r="N2739" s="157"/>
      <c r="O2739" s="157"/>
      <c r="P2739" s="157"/>
      <c r="Q2739" s="157"/>
      <c r="R2739" s="158"/>
      <c r="S2739" s="158"/>
      <c r="T2739" s="158"/>
      <c r="U2739" s="158"/>
      <c r="V2739" s="158"/>
      <c r="W2739" s="158"/>
      <c r="X2739" s="158"/>
      <c r="Y2739" s="158"/>
      <c r="Z2739" s="147"/>
      <c r="AA2739" s="147"/>
      <c r="AB2739" s="147"/>
      <c r="AC2739" s="147"/>
      <c r="AD2739" s="147"/>
      <c r="AE2739" s="147"/>
      <c r="AF2739" s="147"/>
      <c r="AG2739" s="147" t="s">
        <v>286</v>
      </c>
      <c r="AH2739" s="147"/>
      <c r="AI2739" s="147"/>
      <c r="AJ2739" s="147"/>
      <c r="AK2739" s="147"/>
      <c r="AL2739" s="147"/>
      <c r="AM2739" s="147"/>
      <c r="AN2739" s="147"/>
      <c r="AO2739" s="147"/>
      <c r="AP2739" s="147"/>
      <c r="AQ2739" s="147"/>
      <c r="AR2739" s="147"/>
      <c r="AS2739" s="147"/>
      <c r="AT2739" s="147"/>
      <c r="AU2739" s="147"/>
      <c r="AV2739" s="147"/>
      <c r="AW2739" s="147"/>
      <c r="AX2739" s="147"/>
      <c r="AY2739" s="147"/>
      <c r="AZ2739" s="147"/>
      <c r="BA2739" s="147"/>
      <c r="BB2739" s="147"/>
      <c r="BC2739" s="147"/>
      <c r="BD2739" s="147"/>
      <c r="BE2739" s="147"/>
      <c r="BF2739" s="147"/>
      <c r="BG2739" s="147"/>
      <c r="BH2739" s="147"/>
    </row>
    <row r="2740" spans="1:60" x14ac:dyDescent="0.2">
      <c r="A2740" s="165" t="s">
        <v>275</v>
      </c>
      <c r="B2740" s="166" t="s">
        <v>231</v>
      </c>
      <c r="C2740" s="187" t="s">
        <v>232</v>
      </c>
      <c r="D2740" s="167"/>
      <c r="E2740" s="168"/>
      <c r="F2740" s="169"/>
      <c r="G2740" s="169">
        <f>SUMIF(AG2741:AG2812,"&lt;&gt;NOR",G2741:G2812)</f>
        <v>0</v>
      </c>
      <c r="H2740" s="169"/>
      <c r="I2740" s="169">
        <f>SUM(I2741:I2812)</f>
        <v>0</v>
      </c>
      <c r="J2740" s="169"/>
      <c r="K2740" s="169">
        <f>SUM(K2741:K2812)</f>
        <v>0</v>
      </c>
      <c r="L2740" s="169"/>
      <c r="M2740" s="169">
        <f>SUM(M2741:M2812)</f>
        <v>0</v>
      </c>
      <c r="N2740" s="168"/>
      <c r="O2740" s="168">
        <f>SUM(O2741:O2812)</f>
        <v>6.18</v>
      </c>
      <c r="P2740" s="168"/>
      <c r="Q2740" s="168">
        <f>SUM(Q2741:Q2812)</f>
        <v>0</v>
      </c>
      <c r="R2740" s="169"/>
      <c r="S2740" s="169"/>
      <c r="T2740" s="170"/>
      <c r="U2740" s="164"/>
      <c r="V2740" s="164">
        <f>SUM(V2741:V2812)</f>
        <v>212.45000000000002</v>
      </c>
      <c r="W2740" s="164"/>
      <c r="X2740" s="164"/>
      <c r="Y2740" s="164"/>
      <c r="AG2740" t="s">
        <v>276</v>
      </c>
    </row>
    <row r="2741" spans="1:60" ht="22.5" outlineLevel="1" x14ac:dyDescent="0.2">
      <c r="A2741" s="172">
        <v>405</v>
      </c>
      <c r="B2741" s="173" t="s">
        <v>3164</v>
      </c>
      <c r="C2741" s="188" t="s">
        <v>3165</v>
      </c>
      <c r="D2741" s="174" t="s">
        <v>279</v>
      </c>
      <c r="E2741" s="175">
        <v>197.75</v>
      </c>
      <c r="F2741" s="176"/>
      <c r="G2741" s="177">
        <f>ROUND(E2741*F2741,2)</f>
        <v>0</v>
      </c>
      <c r="H2741" s="176"/>
      <c r="I2741" s="177">
        <f>ROUND(E2741*H2741,2)</f>
        <v>0</v>
      </c>
      <c r="J2741" s="176"/>
      <c r="K2741" s="177">
        <f>ROUND(E2741*J2741,2)</f>
        <v>0</v>
      </c>
      <c r="L2741" s="177">
        <v>21</v>
      </c>
      <c r="M2741" s="177">
        <f>G2741*(1+L2741/100)</f>
        <v>0</v>
      </c>
      <c r="N2741" s="175">
        <v>2.6939999999999999E-2</v>
      </c>
      <c r="O2741" s="175">
        <f>ROUND(E2741*N2741,2)</f>
        <v>5.33</v>
      </c>
      <c r="P2741" s="175">
        <v>0</v>
      </c>
      <c r="Q2741" s="175">
        <f>ROUND(E2741*P2741,2)</f>
        <v>0</v>
      </c>
      <c r="R2741" s="177" t="s">
        <v>1012</v>
      </c>
      <c r="S2741" s="177" t="s">
        <v>281</v>
      </c>
      <c r="T2741" s="178" t="s">
        <v>281</v>
      </c>
      <c r="U2741" s="158">
        <v>0.39</v>
      </c>
      <c r="V2741" s="158">
        <f>ROUND(E2741*U2741,2)</f>
        <v>77.12</v>
      </c>
      <c r="W2741" s="158"/>
      <c r="X2741" s="158" t="s">
        <v>282</v>
      </c>
      <c r="Y2741" s="158" t="s">
        <v>283</v>
      </c>
      <c r="Z2741" s="147"/>
      <c r="AA2741" s="147"/>
      <c r="AB2741" s="147"/>
      <c r="AC2741" s="147"/>
      <c r="AD2741" s="147"/>
      <c r="AE2741" s="147"/>
      <c r="AF2741" s="147"/>
      <c r="AG2741" s="147" t="s">
        <v>284</v>
      </c>
      <c r="AH2741" s="147"/>
      <c r="AI2741" s="147"/>
      <c r="AJ2741" s="147"/>
      <c r="AK2741" s="147"/>
      <c r="AL2741" s="147"/>
      <c r="AM2741" s="147"/>
      <c r="AN2741" s="147"/>
      <c r="AO2741" s="147"/>
      <c r="AP2741" s="147"/>
      <c r="AQ2741" s="147"/>
      <c r="AR2741" s="147"/>
      <c r="AS2741" s="147"/>
      <c r="AT2741" s="147"/>
      <c r="AU2741" s="147"/>
      <c r="AV2741" s="147"/>
      <c r="AW2741" s="147"/>
      <c r="AX2741" s="147"/>
      <c r="AY2741" s="147"/>
      <c r="AZ2741" s="147"/>
      <c r="BA2741" s="147"/>
      <c r="BB2741" s="147"/>
      <c r="BC2741" s="147"/>
      <c r="BD2741" s="147"/>
      <c r="BE2741" s="147"/>
      <c r="BF2741" s="147"/>
      <c r="BG2741" s="147"/>
      <c r="BH2741" s="147"/>
    </row>
    <row r="2742" spans="1:60" outlineLevel="2" x14ac:dyDescent="0.2">
      <c r="A2742" s="154"/>
      <c r="B2742" s="155"/>
      <c r="C2742" s="259" t="s">
        <v>1842</v>
      </c>
      <c r="D2742" s="260"/>
      <c r="E2742" s="260"/>
      <c r="F2742" s="260"/>
      <c r="G2742" s="260"/>
      <c r="H2742" s="158"/>
      <c r="I2742" s="158"/>
      <c r="J2742" s="158"/>
      <c r="K2742" s="158"/>
      <c r="L2742" s="158"/>
      <c r="M2742" s="158"/>
      <c r="N2742" s="157"/>
      <c r="O2742" s="157"/>
      <c r="P2742" s="157"/>
      <c r="Q2742" s="157"/>
      <c r="R2742" s="158"/>
      <c r="S2742" s="158"/>
      <c r="T2742" s="158"/>
      <c r="U2742" s="158"/>
      <c r="V2742" s="158"/>
      <c r="W2742" s="158"/>
      <c r="X2742" s="158"/>
      <c r="Y2742" s="158"/>
      <c r="Z2742" s="147"/>
      <c r="AA2742" s="147"/>
      <c r="AB2742" s="147"/>
      <c r="AC2742" s="147"/>
      <c r="AD2742" s="147"/>
      <c r="AE2742" s="147"/>
      <c r="AF2742" s="147"/>
      <c r="AG2742" s="147" t="s">
        <v>286</v>
      </c>
      <c r="AH2742" s="147"/>
      <c r="AI2742" s="147"/>
      <c r="AJ2742" s="147"/>
      <c r="AK2742" s="147"/>
      <c r="AL2742" s="147"/>
      <c r="AM2742" s="147"/>
      <c r="AN2742" s="147"/>
      <c r="AO2742" s="147"/>
      <c r="AP2742" s="147"/>
      <c r="AQ2742" s="147"/>
      <c r="AR2742" s="147"/>
      <c r="AS2742" s="147"/>
      <c r="AT2742" s="147"/>
      <c r="AU2742" s="147"/>
      <c r="AV2742" s="147"/>
      <c r="AW2742" s="147"/>
      <c r="AX2742" s="147"/>
      <c r="AY2742" s="147"/>
      <c r="AZ2742" s="147"/>
      <c r="BA2742" s="147"/>
      <c r="BB2742" s="147"/>
      <c r="BC2742" s="147"/>
      <c r="BD2742" s="147"/>
      <c r="BE2742" s="147"/>
      <c r="BF2742" s="147"/>
      <c r="BG2742" s="147"/>
      <c r="BH2742" s="147"/>
    </row>
    <row r="2743" spans="1:60" outlineLevel="2" x14ac:dyDescent="0.2">
      <c r="A2743" s="154"/>
      <c r="B2743" s="155"/>
      <c r="C2743" s="189" t="s">
        <v>3166</v>
      </c>
      <c r="D2743" s="160"/>
      <c r="E2743" s="161"/>
      <c r="F2743" s="158"/>
      <c r="G2743" s="158"/>
      <c r="H2743" s="158"/>
      <c r="I2743" s="158"/>
      <c r="J2743" s="158"/>
      <c r="K2743" s="158"/>
      <c r="L2743" s="158"/>
      <c r="M2743" s="158"/>
      <c r="N2743" s="157"/>
      <c r="O2743" s="157"/>
      <c r="P2743" s="157"/>
      <c r="Q2743" s="157"/>
      <c r="R2743" s="158"/>
      <c r="S2743" s="158"/>
      <c r="T2743" s="158"/>
      <c r="U2743" s="158"/>
      <c r="V2743" s="158"/>
      <c r="W2743" s="158"/>
      <c r="X2743" s="158"/>
      <c r="Y2743" s="158"/>
      <c r="Z2743" s="147"/>
      <c r="AA2743" s="147"/>
      <c r="AB2743" s="147"/>
      <c r="AC2743" s="147"/>
      <c r="AD2743" s="147"/>
      <c r="AE2743" s="147"/>
      <c r="AF2743" s="147"/>
      <c r="AG2743" s="147" t="s">
        <v>288</v>
      </c>
      <c r="AH2743" s="147">
        <v>0</v>
      </c>
      <c r="AI2743" s="147"/>
      <c r="AJ2743" s="147"/>
      <c r="AK2743" s="147"/>
      <c r="AL2743" s="147"/>
      <c r="AM2743" s="147"/>
      <c r="AN2743" s="147"/>
      <c r="AO2743" s="147"/>
      <c r="AP2743" s="147"/>
      <c r="AQ2743" s="147"/>
      <c r="AR2743" s="147"/>
      <c r="AS2743" s="147"/>
      <c r="AT2743" s="147"/>
      <c r="AU2743" s="147"/>
      <c r="AV2743" s="147"/>
      <c r="AW2743" s="147"/>
      <c r="AX2743" s="147"/>
      <c r="AY2743" s="147"/>
      <c r="AZ2743" s="147"/>
      <c r="BA2743" s="147"/>
      <c r="BB2743" s="147"/>
      <c r="BC2743" s="147"/>
      <c r="BD2743" s="147"/>
      <c r="BE2743" s="147"/>
      <c r="BF2743" s="147"/>
      <c r="BG2743" s="147"/>
      <c r="BH2743" s="147"/>
    </row>
    <row r="2744" spans="1:60" outlineLevel="3" x14ac:dyDescent="0.2">
      <c r="A2744" s="154"/>
      <c r="B2744" s="155"/>
      <c r="C2744" s="189" t="s">
        <v>3167</v>
      </c>
      <c r="D2744" s="160"/>
      <c r="E2744" s="161"/>
      <c r="F2744" s="158"/>
      <c r="G2744" s="158"/>
      <c r="H2744" s="158"/>
      <c r="I2744" s="158"/>
      <c r="J2744" s="158"/>
      <c r="K2744" s="158"/>
      <c r="L2744" s="158"/>
      <c r="M2744" s="158"/>
      <c r="N2744" s="157"/>
      <c r="O2744" s="157"/>
      <c r="P2744" s="157"/>
      <c r="Q2744" s="157"/>
      <c r="R2744" s="158"/>
      <c r="S2744" s="158"/>
      <c r="T2744" s="158"/>
      <c r="U2744" s="158"/>
      <c r="V2744" s="158"/>
      <c r="W2744" s="158"/>
      <c r="X2744" s="158"/>
      <c r="Y2744" s="158"/>
      <c r="Z2744" s="147"/>
      <c r="AA2744" s="147"/>
      <c r="AB2744" s="147"/>
      <c r="AC2744" s="147"/>
      <c r="AD2744" s="147"/>
      <c r="AE2744" s="147"/>
      <c r="AF2744" s="147"/>
      <c r="AG2744" s="147" t="s">
        <v>288</v>
      </c>
      <c r="AH2744" s="147">
        <v>0</v>
      </c>
      <c r="AI2744" s="147"/>
      <c r="AJ2744" s="147"/>
      <c r="AK2744" s="147"/>
      <c r="AL2744" s="147"/>
      <c r="AM2744" s="147"/>
      <c r="AN2744" s="147"/>
      <c r="AO2744" s="147"/>
      <c r="AP2744" s="147"/>
      <c r="AQ2744" s="147"/>
      <c r="AR2744" s="147"/>
      <c r="AS2744" s="147"/>
      <c r="AT2744" s="147"/>
      <c r="AU2744" s="147"/>
      <c r="AV2744" s="147"/>
      <c r="AW2744" s="147"/>
      <c r="AX2744" s="147"/>
      <c r="AY2744" s="147"/>
      <c r="AZ2744" s="147"/>
      <c r="BA2744" s="147"/>
      <c r="BB2744" s="147"/>
      <c r="BC2744" s="147"/>
      <c r="BD2744" s="147"/>
      <c r="BE2744" s="147"/>
      <c r="BF2744" s="147"/>
      <c r="BG2744" s="147"/>
      <c r="BH2744" s="147"/>
    </row>
    <row r="2745" spans="1:60" outlineLevel="3" x14ac:dyDescent="0.2">
      <c r="A2745" s="154"/>
      <c r="B2745" s="155"/>
      <c r="C2745" s="189" t="s">
        <v>3168</v>
      </c>
      <c r="D2745" s="160"/>
      <c r="E2745" s="161"/>
      <c r="F2745" s="158"/>
      <c r="G2745" s="158"/>
      <c r="H2745" s="158"/>
      <c r="I2745" s="158"/>
      <c r="J2745" s="158"/>
      <c r="K2745" s="158"/>
      <c r="L2745" s="158"/>
      <c r="M2745" s="158"/>
      <c r="N2745" s="157"/>
      <c r="O2745" s="157"/>
      <c r="P2745" s="157"/>
      <c r="Q2745" s="157"/>
      <c r="R2745" s="158"/>
      <c r="S2745" s="158"/>
      <c r="T2745" s="158"/>
      <c r="U2745" s="158"/>
      <c r="V2745" s="158"/>
      <c r="W2745" s="158"/>
      <c r="X2745" s="158"/>
      <c r="Y2745" s="158"/>
      <c r="Z2745" s="147"/>
      <c r="AA2745" s="147"/>
      <c r="AB2745" s="147"/>
      <c r="AC2745" s="147"/>
      <c r="AD2745" s="147"/>
      <c r="AE2745" s="147"/>
      <c r="AF2745" s="147"/>
      <c r="AG2745" s="147" t="s">
        <v>288</v>
      </c>
      <c r="AH2745" s="147">
        <v>0</v>
      </c>
      <c r="AI2745" s="147"/>
      <c r="AJ2745" s="147"/>
      <c r="AK2745" s="147"/>
      <c r="AL2745" s="147"/>
      <c r="AM2745" s="147"/>
      <c r="AN2745" s="147"/>
      <c r="AO2745" s="147"/>
      <c r="AP2745" s="147"/>
      <c r="AQ2745" s="147"/>
      <c r="AR2745" s="147"/>
      <c r="AS2745" s="147"/>
      <c r="AT2745" s="147"/>
      <c r="AU2745" s="147"/>
      <c r="AV2745" s="147"/>
      <c r="AW2745" s="147"/>
      <c r="AX2745" s="147"/>
      <c r="AY2745" s="147"/>
      <c r="AZ2745" s="147"/>
      <c r="BA2745" s="147"/>
      <c r="BB2745" s="147"/>
      <c r="BC2745" s="147"/>
      <c r="BD2745" s="147"/>
      <c r="BE2745" s="147"/>
      <c r="BF2745" s="147"/>
      <c r="BG2745" s="147"/>
      <c r="BH2745" s="147"/>
    </row>
    <row r="2746" spans="1:60" outlineLevel="3" x14ac:dyDescent="0.2">
      <c r="A2746" s="154"/>
      <c r="B2746" s="155"/>
      <c r="C2746" s="189" t="s">
        <v>3169</v>
      </c>
      <c r="D2746" s="160"/>
      <c r="E2746" s="161">
        <v>197.75</v>
      </c>
      <c r="F2746" s="158"/>
      <c r="G2746" s="158"/>
      <c r="H2746" s="158"/>
      <c r="I2746" s="158"/>
      <c r="J2746" s="158"/>
      <c r="K2746" s="158"/>
      <c r="L2746" s="158"/>
      <c r="M2746" s="158"/>
      <c r="N2746" s="157"/>
      <c r="O2746" s="157"/>
      <c r="P2746" s="157"/>
      <c r="Q2746" s="157"/>
      <c r="R2746" s="158"/>
      <c r="S2746" s="158"/>
      <c r="T2746" s="158"/>
      <c r="U2746" s="158"/>
      <c r="V2746" s="158"/>
      <c r="W2746" s="158"/>
      <c r="X2746" s="158"/>
      <c r="Y2746" s="158"/>
      <c r="Z2746" s="147"/>
      <c r="AA2746" s="147"/>
      <c r="AB2746" s="147"/>
      <c r="AC2746" s="147"/>
      <c r="AD2746" s="147"/>
      <c r="AE2746" s="147"/>
      <c r="AF2746" s="147"/>
      <c r="AG2746" s="147" t="s">
        <v>288</v>
      </c>
      <c r="AH2746" s="147">
        <v>5</v>
      </c>
      <c r="AI2746" s="147"/>
      <c r="AJ2746" s="147"/>
      <c r="AK2746" s="147"/>
      <c r="AL2746" s="147"/>
      <c r="AM2746" s="147"/>
      <c r="AN2746" s="147"/>
      <c r="AO2746" s="147"/>
      <c r="AP2746" s="147"/>
      <c r="AQ2746" s="147"/>
      <c r="AR2746" s="147"/>
      <c r="AS2746" s="147"/>
      <c r="AT2746" s="147"/>
      <c r="AU2746" s="147"/>
      <c r="AV2746" s="147"/>
      <c r="AW2746" s="147"/>
      <c r="AX2746" s="147"/>
      <c r="AY2746" s="147"/>
      <c r="AZ2746" s="147"/>
      <c r="BA2746" s="147"/>
      <c r="BB2746" s="147"/>
      <c r="BC2746" s="147"/>
      <c r="BD2746" s="147"/>
      <c r="BE2746" s="147"/>
      <c r="BF2746" s="147"/>
      <c r="BG2746" s="147"/>
      <c r="BH2746" s="147"/>
    </row>
    <row r="2747" spans="1:60" outlineLevel="1" x14ac:dyDescent="0.2">
      <c r="A2747" s="172">
        <v>406</v>
      </c>
      <c r="B2747" s="173" t="s">
        <v>3170</v>
      </c>
      <c r="C2747" s="188" t="s">
        <v>3171</v>
      </c>
      <c r="D2747" s="174" t="s">
        <v>366</v>
      </c>
      <c r="E2747" s="175">
        <v>143.392</v>
      </c>
      <c r="F2747" s="176"/>
      <c r="G2747" s="177">
        <f>ROUND(E2747*F2747,2)</f>
        <v>0</v>
      </c>
      <c r="H2747" s="176"/>
      <c r="I2747" s="177">
        <f>ROUND(E2747*H2747,2)</f>
        <v>0</v>
      </c>
      <c r="J2747" s="176"/>
      <c r="K2747" s="177">
        <f>ROUND(E2747*J2747,2)</f>
        <v>0</v>
      </c>
      <c r="L2747" s="177">
        <v>21</v>
      </c>
      <c r="M2747" s="177">
        <f>G2747*(1+L2747/100)</f>
        <v>0</v>
      </c>
      <c r="N2747" s="175">
        <v>0</v>
      </c>
      <c r="O2747" s="175">
        <f>ROUND(E2747*N2747,2)</f>
        <v>0</v>
      </c>
      <c r="P2747" s="175">
        <v>0</v>
      </c>
      <c r="Q2747" s="175">
        <f>ROUND(E2747*P2747,2)</f>
        <v>0</v>
      </c>
      <c r="R2747" s="177" t="s">
        <v>906</v>
      </c>
      <c r="S2747" s="177" t="s">
        <v>281</v>
      </c>
      <c r="T2747" s="178" t="s">
        <v>281</v>
      </c>
      <c r="U2747" s="158">
        <v>0.15</v>
      </c>
      <c r="V2747" s="158">
        <f>ROUND(E2747*U2747,2)</f>
        <v>21.51</v>
      </c>
      <c r="W2747" s="158"/>
      <c r="X2747" s="158" t="s">
        <v>282</v>
      </c>
      <c r="Y2747" s="158" t="s">
        <v>283</v>
      </c>
      <c r="Z2747" s="147"/>
      <c r="AA2747" s="147"/>
      <c r="AB2747" s="147"/>
      <c r="AC2747" s="147"/>
      <c r="AD2747" s="147"/>
      <c r="AE2747" s="147"/>
      <c r="AF2747" s="147"/>
      <c r="AG2747" s="147" t="s">
        <v>284</v>
      </c>
      <c r="AH2747" s="147"/>
      <c r="AI2747" s="147"/>
      <c r="AJ2747" s="147"/>
      <c r="AK2747" s="147"/>
      <c r="AL2747" s="147"/>
      <c r="AM2747" s="147"/>
      <c r="AN2747" s="147"/>
      <c r="AO2747" s="147"/>
      <c r="AP2747" s="147"/>
      <c r="AQ2747" s="147"/>
      <c r="AR2747" s="147"/>
      <c r="AS2747" s="147"/>
      <c r="AT2747" s="147"/>
      <c r="AU2747" s="147"/>
      <c r="AV2747" s="147"/>
      <c r="AW2747" s="147"/>
      <c r="AX2747" s="147"/>
      <c r="AY2747" s="147"/>
      <c r="AZ2747" s="147"/>
      <c r="BA2747" s="147"/>
      <c r="BB2747" s="147"/>
      <c r="BC2747" s="147"/>
      <c r="BD2747" s="147"/>
      <c r="BE2747" s="147"/>
      <c r="BF2747" s="147"/>
      <c r="BG2747" s="147"/>
      <c r="BH2747" s="147"/>
    </row>
    <row r="2748" spans="1:60" outlineLevel="2" x14ac:dyDescent="0.2">
      <c r="A2748" s="154"/>
      <c r="B2748" s="155"/>
      <c r="C2748" s="259" t="s">
        <v>3172</v>
      </c>
      <c r="D2748" s="260"/>
      <c r="E2748" s="260"/>
      <c r="F2748" s="260"/>
      <c r="G2748" s="260"/>
      <c r="H2748" s="158"/>
      <c r="I2748" s="158"/>
      <c r="J2748" s="158"/>
      <c r="K2748" s="158"/>
      <c r="L2748" s="158"/>
      <c r="M2748" s="158"/>
      <c r="N2748" s="157"/>
      <c r="O2748" s="157"/>
      <c r="P2748" s="157"/>
      <c r="Q2748" s="157"/>
      <c r="R2748" s="158"/>
      <c r="S2748" s="158"/>
      <c r="T2748" s="158"/>
      <c r="U2748" s="158"/>
      <c r="V2748" s="158"/>
      <c r="W2748" s="158"/>
      <c r="X2748" s="158"/>
      <c r="Y2748" s="158"/>
      <c r="Z2748" s="147"/>
      <c r="AA2748" s="147"/>
      <c r="AB2748" s="147"/>
      <c r="AC2748" s="147"/>
      <c r="AD2748" s="147"/>
      <c r="AE2748" s="147"/>
      <c r="AF2748" s="147"/>
      <c r="AG2748" s="147" t="s">
        <v>286</v>
      </c>
      <c r="AH2748" s="147"/>
      <c r="AI2748" s="147"/>
      <c r="AJ2748" s="147"/>
      <c r="AK2748" s="147"/>
      <c r="AL2748" s="147"/>
      <c r="AM2748" s="147"/>
      <c r="AN2748" s="147"/>
      <c r="AO2748" s="147"/>
      <c r="AP2748" s="147"/>
      <c r="AQ2748" s="147"/>
      <c r="AR2748" s="147"/>
      <c r="AS2748" s="147"/>
      <c r="AT2748" s="147"/>
      <c r="AU2748" s="147"/>
      <c r="AV2748" s="147"/>
      <c r="AW2748" s="147"/>
      <c r="AX2748" s="147"/>
      <c r="AY2748" s="147"/>
      <c r="AZ2748" s="147"/>
      <c r="BA2748" s="147"/>
      <c r="BB2748" s="147"/>
      <c r="BC2748" s="147"/>
      <c r="BD2748" s="147"/>
      <c r="BE2748" s="147"/>
      <c r="BF2748" s="147"/>
      <c r="BG2748" s="147"/>
      <c r="BH2748" s="147"/>
    </row>
    <row r="2749" spans="1:60" outlineLevel="2" x14ac:dyDescent="0.2">
      <c r="A2749" s="154"/>
      <c r="B2749" s="155"/>
      <c r="C2749" s="257" t="s">
        <v>2609</v>
      </c>
      <c r="D2749" s="258"/>
      <c r="E2749" s="258"/>
      <c r="F2749" s="258"/>
      <c r="G2749" s="258"/>
      <c r="H2749" s="158"/>
      <c r="I2749" s="158"/>
      <c r="J2749" s="158"/>
      <c r="K2749" s="158"/>
      <c r="L2749" s="158"/>
      <c r="M2749" s="158"/>
      <c r="N2749" s="157"/>
      <c r="O2749" s="157"/>
      <c r="P2749" s="157"/>
      <c r="Q2749" s="157"/>
      <c r="R2749" s="158"/>
      <c r="S2749" s="158"/>
      <c r="T2749" s="158"/>
      <c r="U2749" s="158"/>
      <c r="V2749" s="158"/>
      <c r="W2749" s="158"/>
      <c r="X2749" s="158"/>
      <c r="Y2749" s="158"/>
      <c r="Z2749" s="147"/>
      <c r="AA2749" s="147"/>
      <c r="AB2749" s="147"/>
      <c r="AC2749" s="147"/>
      <c r="AD2749" s="147"/>
      <c r="AE2749" s="147"/>
      <c r="AF2749" s="147"/>
      <c r="AG2749" s="147" t="s">
        <v>618</v>
      </c>
      <c r="AH2749" s="147"/>
      <c r="AI2749" s="147"/>
      <c r="AJ2749" s="147"/>
      <c r="AK2749" s="147"/>
      <c r="AL2749" s="147"/>
      <c r="AM2749" s="147"/>
      <c r="AN2749" s="147"/>
      <c r="AO2749" s="147"/>
      <c r="AP2749" s="147"/>
      <c r="AQ2749" s="147"/>
      <c r="AR2749" s="147"/>
      <c r="AS2749" s="147"/>
      <c r="AT2749" s="147"/>
      <c r="AU2749" s="147"/>
      <c r="AV2749" s="147"/>
      <c r="AW2749" s="147"/>
      <c r="AX2749" s="147"/>
      <c r="AY2749" s="147"/>
      <c r="AZ2749" s="147"/>
      <c r="BA2749" s="147"/>
      <c r="BB2749" s="147"/>
      <c r="BC2749" s="147"/>
      <c r="BD2749" s="147"/>
      <c r="BE2749" s="147"/>
      <c r="BF2749" s="147"/>
      <c r="BG2749" s="147"/>
      <c r="BH2749" s="147"/>
    </row>
    <row r="2750" spans="1:60" outlineLevel="2" x14ac:dyDescent="0.2">
      <c r="A2750" s="154"/>
      <c r="B2750" s="155"/>
      <c r="C2750" s="189" t="s">
        <v>3173</v>
      </c>
      <c r="D2750" s="160"/>
      <c r="E2750" s="161"/>
      <c r="F2750" s="158"/>
      <c r="G2750" s="158"/>
      <c r="H2750" s="158"/>
      <c r="I2750" s="158"/>
      <c r="J2750" s="158"/>
      <c r="K2750" s="158"/>
      <c r="L2750" s="158"/>
      <c r="M2750" s="158"/>
      <c r="N2750" s="157"/>
      <c r="O2750" s="157"/>
      <c r="P2750" s="157"/>
      <c r="Q2750" s="157"/>
      <c r="R2750" s="158"/>
      <c r="S2750" s="158"/>
      <c r="T2750" s="158"/>
      <c r="U2750" s="158"/>
      <c r="V2750" s="158"/>
      <c r="W2750" s="158"/>
      <c r="X2750" s="158"/>
      <c r="Y2750" s="158"/>
      <c r="Z2750" s="147"/>
      <c r="AA2750" s="147"/>
      <c r="AB2750" s="147"/>
      <c r="AC2750" s="147"/>
      <c r="AD2750" s="147"/>
      <c r="AE2750" s="147"/>
      <c r="AF2750" s="147"/>
      <c r="AG2750" s="147" t="s">
        <v>288</v>
      </c>
      <c r="AH2750" s="147">
        <v>0</v>
      </c>
      <c r="AI2750" s="147"/>
      <c r="AJ2750" s="147"/>
      <c r="AK2750" s="147"/>
      <c r="AL2750" s="147"/>
      <c r="AM2750" s="147"/>
      <c r="AN2750" s="147"/>
      <c r="AO2750" s="147"/>
      <c r="AP2750" s="147"/>
      <c r="AQ2750" s="147"/>
      <c r="AR2750" s="147"/>
      <c r="AS2750" s="147"/>
      <c r="AT2750" s="147"/>
      <c r="AU2750" s="147"/>
      <c r="AV2750" s="147"/>
      <c r="AW2750" s="147"/>
      <c r="AX2750" s="147"/>
      <c r="AY2750" s="147"/>
      <c r="AZ2750" s="147"/>
      <c r="BA2750" s="147"/>
      <c r="BB2750" s="147"/>
      <c r="BC2750" s="147"/>
      <c r="BD2750" s="147"/>
      <c r="BE2750" s="147"/>
      <c r="BF2750" s="147"/>
      <c r="BG2750" s="147"/>
      <c r="BH2750" s="147"/>
    </row>
    <row r="2751" spans="1:60" outlineLevel="3" x14ac:dyDescent="0.2">
      <c r="A2751" s="154"/>
      <c r="B2751" s="155"/>
      <c r="C2751" s="189" t="s">
        <v>399</v>
      </c>
      <c r="D2751" s="160"/>
      <c r="E2751" s="161"/>
      <c r="F2751" s="158"/>
      <c r="G2751" s="158"/>
      <c r="H2751" s="158"/>
      <c r="I2751" s="158"/>
      <c r="J2751" s="158"/>
      <c r="K2751" s="158"/>
      <c r="L2751" s="158"/>
      <c r="M2751" s="158"/>
      <c r="N2751" s="157"/>
      <c r="O2751" s="157"/>
      <c r="P2751" s="157"/>
      <c r="Q2751" s="157"/>
      <c r="R2751" s="158"/>
      <c r="S2751" s="158"/>
      <c r="T2751" s="158"/>
      <c r="U2751" s="158"/>
      <c r="V2751" s="158"/>
      <c r="W2751" s="158"/>
      <c r="X2751" s="158"/>
      <c r="Y2751" s="158"/>
      <c r="Z2751" s="147"/>
      <c r="AA2751" s="147"/>
      <c r="AB2751" s="147"/>
      <c r="AC2751" s="147"/>
      <c r="AD2751" s="147"/>
      <c r="AE2751" s="147"/>
      <c r="AF2751" s="147"/>
      <c r="AG2751" s="147" t="s">
        <v>288</v>
      </c>
      <c r="AH2751" s="147">
        <v>0</v>
      </c>
      <c r="AI2751" s="147"/>
      <c r="AJ2751" s="147"/>
      <c r="AK2751" s="147"/>
      <c r="AL2751" s="147"/>
      <c r="AM2751" s="147"/>
      <c r="AN2751" s="147"/>
      <c r="AO2751" s="147"/>
      <c r="AP2751" s="147"/>
      <c r="AQ2751" s="147"/>
      <c r="AR2751" s="147"/>
      <c r="AS2751" s="147"/>
      <c r="AT2751" s="147"/>
      <c r="AU2751" s="147"/>
      <c r="AV2751" s="147"/>
      <c r="AW2751" s="147"/>
      <c r="AX2751" s="147"/>
      <c r="AY2751" s="147"/>
      <c r="AZ2751" s="147"/>
      <c r="BA2751" s="147"/>
      <c r="BB2751" s="147"/>
      <c r="BC2751" s="147"/>
      <c r="BD2751" s="147"/>
      <c r="BE2751" s="147"/>
      <c r="BF2751" s="147"/>
      <c r="BG2751" s="147"/>
      <c r="BH2751" s="147"/>
    </row>
    <row r="2752" spans="1:60" outlineLevel="3" x14ac:dyDescent="0.2">
      <c r="A2752" s="154"/>
      <c r="B2752" s="155"/>
      <c r="C2752" s="189" t="s">
        <v>2225</v>
      </c>
      <c r="D2752" s="160"/>
      <c r="E2752" s="161">
        <v>18.024999999999999</v>
      </c>
      <c r="F2752" s="158"/>
      <c r="G2752" s="158"/>
      <c r="H2752" s="158"/>
      <c r="I2752" s="158"/>
      <c r="J2752" s="158"/>
      <c r="K2752" s="158"/>
      <c r="L2752" s="158"/>
      <c r="M2752" s="158"/>
      <c r="N2752" s="157"/>
      <c r="O2752" s="157"/>
      <c r="P2752" s="157"/>
      <c r="Q2752" s="157"/>
      <c r="R2752" s="158"/>
      <c r="S2752" s="158"/>
      <c r="T2752" s="158"/>
      <c r="U2752" s="158"/>
      <c r="V2752" s="158"/>
      <c r="W2752" s="158"/>
      <c r="X2752" s="158"/>
      <c r="Y2752" s="158"/>
      <c r="Z2752" s="147"/>
      <c r="AA2752" s="147"/>
      <c r="AB2752" s="147"/>
      <c r="AC2752" s="147"/>
      <c r="AD2752" s="147"/>
      <c r="AE2752" s="147"/>
      <c r="AF2752" s="147"/>
      <c r="AG2752" s="147" t="s">
        <v>288</v>
      </c>
      <c r="AH2752" s="147">
        <v>0</v>
      </c>
      <c r="AI2752" s="147"/>
      <c r="AJ2752" s="147"/>
      <c r="AK2752" s="147"/>
      <c r="AL2752" s="147"/>
      <c r="AM2752" s="147"/>
      <c r="AN2752" s="147"/>
      <c r="AO2752" s="147"/>
      <c r="AP2752" s="147"/>
      <c r="AQ2752" s="147"/>
      <c r="AR2752" s="147"/>
      <c r="AS2752" s="147"/>
      <c r="AT2752" s="147"/>
      <c r="AU2752" s="147"/>
      <c r="AV2752" s="147"/>
      <c r="AW2752" s="147"/>
      <c r="AX2752" s="147"/>
      <c r="AY2752" s="147"/>
      <c r="AZ2752" s="147"/>
      <c r="BA2752" s="147"/>
      <c r="BB2752" s="147"/>
      <c r="BC2752" s="147"/>
      <c r="BD2752" s="147"/>
      <c r="BE2752" s="147"/>
      <c r="BF2752" s="147"/>
      <c r="BG2752" s="147"/>
      <c r="BH2752" s="147"/>
    </row>
    <row r="2753" spans="1:60" outlineLevel="3" x14ac:dyDescent="0.2">
      <c r="A2753" s="154"/>
      <c r="B2753" s="155"/>
      <c r="C2753" s="189" t="s">
        <v>2226</v>
      </c>
      <c r="D2753" s="160"/>
      <c r="E2753" s="161">
        <v>21.655000000000001</v>
      </c>
      <c r="F2753" s="158"/>
      <c r="G2753" s="158"/>
      <c r="H2753" s="158"/>
      <c r="I2753" s="158"/>
      <c r="J2753" s="158"/>
      <c r="K2753" s="158"/>
      <c r="L2753" s="158"/>
      <c r="M2753" s="158"/>
      <c r="N2753" s="157"/>
      <c r="O2753" s="157"/>
      <c r="P2753" s="157"/>
      <c r="Q2753" s="157"/>
      <c r="R2753" s="158"/>
      <c r="S2753" s="158"/>
      <c r="T2753" s="158"/>
      <c r="U2753" s="158"/>
      <c r="V2753" s="158"/>
      <c r="W2753" s="158"/>
      <c r="X2753" s="158"/>
      <c r="Y2753" s="158"/>
      <c r="Z2753" s="147"/>
      <c r="AA2753" s="147"/>
      <c r="AB2753" s="147"/>
      <c r="AC2753" s="147"/>
      <c r="AD2753" s="147"/>
      <c r="AE2753" s="147"/>
      <c r="AF2753" s="147"/>
      <c r="AG2753" s="147" t="s">
        <v>288</v>
      </c>
      <c r="AH2753" s="147">
        <v>0</v>
      </c>
      <c r="AI2753" s="147"/>
      <c r="AJ2753" s="147"/>
      <c r="AK2753" s="147"/>
      <c r="AL2753" s="147"/>
      <c r="AM2753" s="147"/>
      <c r="AN2753" s="147"/>
      <c r="AO2753" s="147"/>
      <c r="AP2753" s="147"/>
      <c r="AQ2753" s="147"/>
      <c r="AR2753" s="147"/>
      <c r="AS2753" s="147"/>
      <c r="AT2753" s="147"/>
      <c r="AU2753" s="147"/>
      <c r="AV2753" s="147"/>
      <c r="AW2753" s="147"/>
      <c r="AX2753" s="147"/>
      <c r="AY2753" s="147"/>
      <c r="AZ2753" s="147"/>
      <c r="BA2753" s="147"/>
      <c r="BB2753" s="147"/>
      <c r="BC2753" s="147"/>
      <c r="BD2753" s="147"/>
      <c r="BE2753" s="147"/>
      <c r="BF2753" s="147"/>
      <c r="BG2753" s="147"/>
      <c r="BH2753" s="147"/>
    </row>
    <row r="2754" spans="1:60" ht="22.5" outlineLevel="3" x14ac:dyDescent="0.2">
      <c r="A2754" s="154"/>
      <c r="B2754" s="155"/>
      <c r="C2754" s="189" t="s">
        <v>2229</v>
      </c>
      <c r="D2754" s="160"/>
      <c r="E2754" s="161">
        <v>30.957000000000001</v>
      </c>
      <c r="F2754" s="158"/>
      <c r="G2754" s="158"/>
      <c r="H2754" s="158"/>
      <c r="I2754" s="158"/>
      <c r="J2754" s="158"/>
      <c r="K2754" s="158"/>
      <c r="L2754" s="158"/>
      <c r="M2754" s="158"/>
      <c r="N2754" s="157"/>
      <c r="O2754" s="157"/>
      <c r="P2754" s="157"/>
      <c r="Q2754" s="157"/>
      <c r="R2754" s="158"/>
      <c r="S2754" s="158"/>
      <c r="T2754" s="158"/>
      <c r="U2754" s="158"/>
      <c r="V2754" s="158"/>
      <c r="W2754" s="158"/>
      <c r="X2754" s="158"/>
      <c r="Y2754" s="158"/>
      <c r="Z2754" s="147"/>
      <c r="AA2754" s="147"/>
      <c r="AB2754" s="147"/>
      <c r="AC2754" s="147"/>
      <c r="AD2754" s="147"/>
      <c r="AE2754" s="147"/>
      <c r="AF2754" s="147"/>
      <c r="AG2754" s="147" t="s">
        <v>288</v>
      </c>
      <c r="AH2754" s="147">
        <v>0</v>
      </c>
      <c r="AI2754" s="147"/>
      <c r="AJ2754" s="147"/>
      <c r="AK2754" s="147"/>
      <c r="AL2754" s="147"/>
      <c r="AM2754" s="147"/>
      <c r="AN2754" s="147"/>
      <c r="AO2754" s="147"/>
      <c r="AP2754" s="147"/>
      <c r="AQ2754" s="147"/>
      <c r="AR2754" s="147"/>
      <c r="AS2754" s="147"/>
      <c r="AT2754" s="147"/>
      <c r="AU2754" s="147"/>
      <c r="AV2754" s="147"/>
      <c r="AW2754" s="147"/>
      <c r="AX2754" s="147"/>
      <c r="AY2754" s="147"/>
      <c r="AZ2754" s="147"/>
      <c r="BA2754" s="147"/>
      <c r="BB2754" s="147"/>
      <c r="BC2754" s="147"/>
      <c r="BD2754" s="147"/>
      <c r="BE2754" s="147"/>
      <c r="BF2754" s="147"/>
      <c r="BG2754" s="147"/>
      <c r="BH2754" s="147"/>
    </row>
    <row r="2755" spans="1:60" outlineLevel="3" x14ac:dyDescent="0.2">
      <c r="A2755" s="154"/>
      <c r="B2755" s="155"/>
      <c r="C2755" s="189" t="s">
        <v>406</v>
      </c>
      <c r="D2755" s="160"/>
      <c r="E2755" s="161"/>
      <c r="F2755" s="158"/>
      <c r="G2755" s="158"/>
      <c r="H2755" s="158"/>
      <c r="I2755" s="158"/>
      <c r="J2755" s="158"/>
      <c r="K2755" s="158"/>
      <c r="L2755" s="158"/>
      <c r="M2755" s="158"/>
      <c r="N2755" s="157"/>
      <c r="O2755" s="157"/>
      <c r="P2755" s="157"/>
      <c r="Q2755" s="157"/>
      <c r="R2755" s="158"/>
      <c r="S2755" s="158"/>
      <c r="T2755" s="158"/>
      <c r="U2755" s="158"/>
      <c r="V2755" s="158"/>
      <c r="W2755" s="158"/>
      <c r="X2755" s="158"/>
      <c r="Y2755" s="158"/>
      <c r="Z2755" s="147"/>
      <c r="AA2755" s="147"/>
      <c r="AB2755" s="147"/>
      <c r="AC2755" s="147"/>
      <c r="AD2755" s="147"/>
      <c r="AE2755" s="147"/>
      <c r="AF2755" s="147"/>
      <c r="AG2755" s="147" t="s">
        <v>288</v>
      </c>
      <c r="AH2755" s="147">
        <v>0</v>
      </c>
      <c r="AI2755" s="147"/>
      <c r="AJ2755" s="147"/>
      <c r="AK2755" s="147"/>
      <c r="AL2755" s="147"/>
      <c r="AM2755" s="147"/>
      <c r="AN2755" s="147"/>
      <c r="AO2755" s="147"/>
      <c r="AP2755" s="147"/>
      <c r="AQ2755" s="147"/>
      <c r="AR2755" s="147"/>
      <c r="AS2755" s="147"/>
      <c r="AT2755" s="147"/>
      <c r="AU2755" s="147"/>
      <c r="AV2755" s="147"/>
      <c r="AW2755" s="147"/>
      <c r="AX2755" s="147"/>
      <c r="AY2755" s="147"/>
      <c r="AZ2755" s="147"/>
      <c r="BA2755" s="147"/>
      <c r="BB2755" s="147"/>
      <c r="BC2755" s="147"/>
      <c r="BD2755" s="147"/>
      <c r="BE2755" s="147"/>
      <c r="BF2755" s="147"/>
      <c r="BG2755" s="147"/>
      <c r="BH2755" s="147"/>
    </row>
    <row r="2756" spans="1:60" outlineLevel="3" x14ac:dyDescent="0.2">
      <c r="A2756" s="154"/>
      <c r="B2756" s="155"/>
      <c r="C2756" s="189" t="s">
        <v>2238</v>
      </c>
      <c r="D2756" s="160"/>
      <c r="E2756" s="161">
        <v>17.12</v>
      </c>
      <c r="F2756" s="158"/>
      <c r="G2756" s="158"/>
      <c r="H2756" s="158"/>
      <c r="I2756" s="158"/>
      <c r="J2756" s="158"/>
      <c r="K2756" s="158"/>
      <c r="L2756" s="158"/>
      <c r="M2756" s="158"/>
      <c r="N2756" s="157"/>
      <c r="O2756" s="157"/>
      <c r="P2756" s="157"/>
      <c r="Q2756" s="157"/>
      <c r="R2756" s="158"/>
      <c r="S2756" s="158"/>
      <c r="T2756" s="158"/>
      <c r="U2756" s="158"/>
      <c r="V2756" s="158"/>
      <c r="W2756" s="158"/>
      <c r="X2756" s="158"/>
      <c r="Y2756" s="158"/>
      <c r="Z2756" s="147"/>
      <c r="AA2756" s="147"/>
      <c r="AB2756" s="147"/>
      <c r="AC2756" s="147"/>
      <c r="AD2756" s="147"/>
      <c r="AE2756" s="147"/>
      <c r="AF2756" s="147"/>
      <c r="AG2756" s="147" t="s">
        <v>288</v>
      </c>
      <c r="AH2756" s="147">
        <v>0</v>
      </c>
      <c r="AI2756" s="147"/>
      <c r="AJ2756" s="147"/>
      <c r="AK2756" s="147"/>
      <c r="AL2756" s="147"/>
      <c r="AM2756" s="147"/>
      <c r="AN2756" s="147"/>
      <c r="AO2756" s="147"/>
      <c r="AP2756" s="147"/>
      <c r="AQ2756" s="147"/>
      <c r="AR2756" s="147"/>
      <c r="AS2756" s="147"/>
      <c r="AT2756" s="147"/>
      <c r="AU2756" s="147"/>
      <c r="AV2756" s="147"/>
      <c r="AW2756" s="147"/>
      <c r="AX2756" s="147"/>
      <c r="AY2756" s="147"/>
      <c r="AZ2756" s="147"/>
      <c r="BA2756" s="147"/>
      <c r="BB2756" s="147"/>
      <c r="BC2756" s="147"/>
      <c r="BD2756" s="147"/>
      <c r="BE2756" s="147"/>
      <c r="BF2756" s="147"/>
      <c r="BG2756" s="147"/>
      <c r="BH2756" s="147"/>
    </row>
    <row r="2757" spans="1:60" outlineLevel="3" x14ac:dyDescent="0.2">
      <c r="A2757" s="154"/>
      <c r="B2757" s="155"/>
      <c r="C2757" s="189" t="s">
        <v>2239</v>
      </c>
      <c r="D2757" s="160"/>
      <c r="E2757" s="161">
        <v>20.149999999999999</v>
      </c>
      <c r="F2757" s="158"/>
      <c r="G2757" s="158"/>
      <c r="H2757" s="158"/>
      <c r="I2757" s="158"/>
      <c r="J2757" s="158"/>
      <c r="K2757" s="158"/>
      <c r="L2757" s="158"/>
      <c r="M2757" s="158"/>
      <c r="N2757" s="157"/>
      <c r="O2757" s="157"/>
      <c r="P2757" s="157"/>
      <c r="Q2757" s="157"/>
      <c r="R2757" s="158"/>
      <c r="S2757" s="158"/>
      <c r="T2757" s="158"/>
      <c r="U2757" s="158"/>
      <c r="V2757" s="158"/>
      <c r="W2757" s="158"/>
      <c r="X2757" s="158"/>
      <c r="Y2757" s="158"/>
      <c r="Z2757" s="147"/>
      <c r="AA2757" s="147"/>
      <c r="AB2757" s="147"/>
      <c r="AC2757" s="147"/>
      <c r="AD2757" s="147"/>
      <c r="AE2757" s="147"/>
      <c r="AF2757" s="147"/>
      <c r="AG2757" s="147" t="s">
        <v>288</v>
      </c>
      <c r="AH2757" s="147">
        <v>0</v>
      </c>
      <c r="AI2757" s="147"/>
      <c r="AJ2757" s="147"/>
      <c r="AK2757" s="147"/>
      <c r="AL2757" s="147"/>
      <c r="AM2757" s="147"/>
      <c r="AN2757" s="147"/>
      <c r="AO2757" s="147"/>
      <c r="AP2757" s="147"/>
      <c r="AQ2757" s="147"/>
      <c r="AR2757" s="147"/>
      <c r="AS2757" s="147"/>
      <c r="AT2757" s="147"/>
      <c r="AU2757" s="147"/>
      <c r="AV2757" s="147"/>
      <c r="AW2757" s="147"/>
      <c r="AX2757" s="147"/>
      <c r="AY2757" s="147"/>
      <c r="AZ2757" s="147"/>
      <c r="BA2757" s="147"/>
      <c r="BB2757" s="147"/>
      <c r="BC2757" s="147"/>
      <c r="BD2757" s="147"/>
      <c r="BE2757" s="147"/>
      <c r="BF2757" s="147"/>
      <c r="BG2757" s="147"/>
      <c r="BH2757" s="147"/>
    </row>
    <row r="2758" spans="1:60" outlineLevel="3" x14ac:dyDescent="0.2">
      <c r="A2758" s="154"/>
      <c r="B2758" s="155"/>
      <c r="C2758" s="189" t="s">
        <v>2243</v>
      </c>
      <c r="D2758" s="160"/>
      <c r="E2758" s="161">
        <v>20.7</v>
      </c>
      <c r="F2758" s="158"/>
      <c r="G2758" s="158"/>
      <c r="H2758" s="158"/>
      <c r="I2758" s="158"/>
      <c r="J2758" s="158"/>
      <c r="K2758" s="158"/>
      <c r="L2758" s="158"/>
      <c r="M2758" s="158"/>
      <c r="N2758" s="157"/>
      <c r="O2758" s="157"/>
      <c r="P2758" s="157"/>
      <c r="Q2758" s="157"/>
      <c r="R2758" s="158"/>
      <c r="S2758" s="158"/>
      <c r="T2758" s="158"/>
      <c r="U2758" s="158"/>
      <c r="V2758" s="158"/>
      <c r="W2758" s="158"/>
      <c r="X2758" s="158"/>
      <c r="Y2758" s="158"/>
      <c r="Z2758" s="147"/>
      <c r="AA2758" s="147"/>
      <c r="AB2758" s="147"/>
      <c r="AC2758" s="147"/>
      <c r="AD2758" s="147"/>
      <c r="AE2758" s="147"/>
      <c r="AF2758" s="147"/>
      <c r="AG2758" s="147" t="s">
        <v>288</v>
      </c>
      <c r="AH2758" s="147">
        <v>0</v>
      </c>
      <c r="AI2758" s="147"/>
      <c r="AJ2758" s="147"/>
      <c r="AK2758" s="147"/>
      <c r="AL2758" s="147"/>
      <c r="AM2758" s="147"/>
      <c r="AN2758" s="147"/>
      <c r="AO2758" s="147"/>
      <c r="AP2758" s="147"/>
      <c r="AQ2758" s="147"/>
      <c r="AR2758" s="147"/>
      <c r="AS2758" s="147"/>
      <c r="AT2758" s="147"/>
      <c r="AU2758" s="147"/>
      <c r="AV2758" s="147"/>
      <c r="AW2758" s="147"/>
      <c r="AX2758" s="147"/>
      <c r="AY2758" s="147"/>
      <c r="AZ2758" s="147"/>
      <c r="BA2758" s="147"/>
      <c r="BB2758" s="147"/>
      <c r="BC2758" s="147"/>
      <c r="BD2758" s="147"/>
      <c r="BE2758" s="147"/>
      <c r="BF2758" s="147"/>
      <c r="BG2758" s="147"/>
      <c r="BH2758" s="147"/>
    </row>
    <row r="2759" spans="1:60" outlineLevel="3" x14ac:dyDescent="0.2">
      <c r="A2759" s="154"/>
      <c r="B2759" s="155"/>
      <c r="C2759" s="189" t="s">
        <v>2244</v>
      </c>
      <c r="D2759" s="160"/>
      <c r="E2759" s="161">
        <v>14.785</v>
      </c>
      <c r="F2759" s="158"/>
      <c r="G2759" s="158"/>
      <c r="H2759" s="158"/>
      <c r="I2759" s="158"/>
      <c r="J2759" s="158"/>
      <c r="K2759" s="158"/>
      <c r="L2759" s="158"/>
      <c r="M2759" s="158"/>
      <c r="N2759" s="157"/>
      <c r="O2759" s="157"/>
      <c r="P2759" s="157"/>
      <c r="Q2759" s="157"/>
      <c r="R2759" s="158"/>
      <c r="S2759" s="158"/>
      <c r="T2759" s="158"/>
      <c r="U2759" s="158"/>
      <c r="V2759" s="158"/>
      <c r="W2759" s="158"/>
      <c r="X2759" s="158"/>
      <c r="Y2759" s="158"/>
      <c r="Z2759" s="147"/>
      <c r="AA2759" s="147"/>
      <c r="AB2759" s="147"/>
      <c r="AC2759" s="147"/>
      <c r="AD2759" s="147"/>
      <c r="AE2759" s="147"/>
      <c r="AF2759" s="147"/>
      <c r="AG2759" s="147" t="s">
        <v>288</v>
      </c>
      <c r="AH2759" s="147">
        <v>0</v>
      </c>
      <c r="AI2759" s="147"/>
      <c r="AJ2759" s="147"/>
      <c r="AK2759" s="147"/>
      <c r="AL2759" s="147"/>
      <c r="AM2759" s="147"/>
      <c r="AN2759" s="147"/>
      <c r="AO2759" s="147"/>
      <c r="AP2759" s="147"/>
      <c r="AQ2759" s="147"/>
      <c r="AR2759" s="147"/>
      <c r="AS2759" s="147"/>
      <c r="AT2759" s="147"/>
      <c r="AU2759" s="147"/>
      <c r="AV2759" s="147"/>
      <c r="AW2759" s="147"/>
      <c r="AX2759" s="147"/>
      <c r="AY2759" s="147"/>
      <c r="AZ2759" s="147"/>
      <c r="BA2759" s="147"/>
      <c r="BB2759" s="147"/>
      <c r="BC2759" s="147"/>
      <c r="BD2759" s="147"/>
      <c r="BE2759" s="147"/>
      <c r="BF2759" s="147"/>
      <c r="BG2759" s="147"/>
      <c r="BH2759" s="147"/>
    </row>
    <row r="2760" spans="1:60" outlineLevel="1" x14ac:dyDescent="0.2">
      <c r="A2760" s="172">
        <v>407</v>
      </c>
      <c r="B2760" s="173" t="s">
        <v>3174</v>
      </c>
      <c r="C2760" s="188" t="s">
        <v>3175</v>
      </c>
      <c r="D2760" s="174" t="s">
        <v>279</v>
      </c>
      <c r="E2760" s="175">
        <v>197.75</v>
      </c>
      <c r="F2760" s="176"/>
      <c r="G2760" s="177">
        <f>ROUND(E2760*F2760,2)</f>
        <v>0</v>
      </c>
      <c r="H2760" s="176"/>
      <c r="I2760" s="177">
        <f>ROUND(E2760*H2760,2)</f>
        <v>0</v>
      </c>
      <c r="J2760" s="176"/>
      <c r="K2760" s="177">
        <f>ROUND(E2760*J2760,2)</f>
        <v>0</v>
      </c>
      <c r="L2760" s="177">
        <v>21</v>
      </c>
      <c r="M2760" s="177">
        <f>G2760*(1+L2760/100)</f>
        <v>0</v>
      </c>
      <c r="N2760" s="175">
        <v>0</v>
      </c>
      <c r="O2760" s="175">
        <f>ROUND(E2760*N2760,2)</f>
        <v>0</v>
      </c>
      <c r="P2760" s="175">
        <v>0</v>
      </c>
      <c r="Q2760" s="175">
        <f>ROUND(E2760*P2760,2)</f>
        <v>0</v>
      </c>
      <c r="R2760" s="177" t="s">
        <v>906</v>
      </c>
      <c r="S2760" s="177" t="s">
        <v>281</v>
      </c>
      <c r="T2760" s="178" t="s">
        <v>281</v>
      </c>
      <c r="U2760" s="158">
        <v>1.6E-2</v>
      </c>
      <c r="V2760" s="158">
        <f>ROUND(E2760*U2760,2)</f>
        <v>3.16</v>
      </c>
      <c r="W2760" s="158"/>
      <c r="X2760" s="158" t="s">
        <v>282</v>
      </c>
      <c r="Y2760" s="158" t="s">
        <v>283</v>
      </c>
      <c r="Z2760" s="147"/>
      <c r="AA2760" s="147"/>
      <c r="AB2760" s="147"/>
      <c r="AC2760" s="147"/>
      <c r="AD2760" s="147"/>
      <c r="AE2760" s="147"/>
      <c r="AF2760" s="147"/>
      <c r="AG2760" s="147" t="s">
        <v>284</v>
      </c>
      <c r="AH2760" s="147"/>
      <c r="AI2760" s="147"/>
      <c r="AJ2760" s="147"/>
      <c r="AK2760" s="147"/>
      <c r="AL2760" s="147"/>
      <c r="AM2760" s="147"/>
      <c r="AN2760" s="147"/>
      <c r="AO2760" s="147"/>
      <c r="AP2760" s="147"/>
      <c r="AQ2760" s="147"/>
      <c r="AR2760" s="147"/>
      <c r="AS2760" s="147"/>
      <c r="AT2760" s="147"/>
      <c r="AU2760" s="147"/>
      <c r="AV2760" s="147"/>
      <c r="AW2760" s="147"/>
      <c r="AX2760" s="147"/>
      <c r="AY2760" s="147"/>
      <c r="AZ2760" s="147"/>
      <c r="BA2760" s="147"/>
      <c r="BB2760" s="147"/>
      <c r="BC2760" s="147"/>
      <c r="BD2760" s="147"/>
      <c r="BE2760" s="147"/>
      <c r="BF2760" s="147"/>
      <c r="BG2760" s="147"/>
      <c r="BH2760" s="147"/>
    </row>
    <row r="2761" spans="1:60" outlineLevel="2" x14ac:dyDescent="0.2">
      <c r="A2761" s="154"/>
      <c r="B2761" s="155"/>
      <c r="C2761" s="259" t="s">
        <v>3176</v>
      </c>
      <c r="D2761" s="260"/>
      <c r="E2761" s="260"/>
      <c r="F2761" s="260"/>
      <c r="G2761" s="260"/>
      <c r="H2761" s="158"/>
      <c r="I2761" s="158"/>
      <c r="J2761" s="158"/>
      <c r="K2761" s="158"/>
      <c r="L2761" s="158"/>
      <c r="M2761" s="158"/>
      <c r="N2761" s="157"/>
      <c r="O2761" s="157"/>
      <c r="P2761" s="157"/>
      <c r="Q2761" s="157"/>
      <c r="R2761" s="158"/>
      <c r="S2761" s="158"/>
      <c r="T2761" s="158"/>
      <c r="U2761" s="158"/>
      <c r="V2761" s="158"/>
      <c r="W2761" s="158"/>
      <c r="X2761" s="158"/>
      <c r="Y2761" s="158"/>
      <c r="Z2761" s="147"/>
      <c r="AA2761" s="147"/>
      <c r="AB2761" s="147"/>
      <c r="AC2761" s="147"/>
      <c r="AD2761" s="147"/>
      <c r="AE2761" s="147"/>
      <c r="AF2761" s="147"/>
      <c r="AG2761" s="147" t="s">
        <v>286</v>
      </c>
      <c r="AH2761" s="147"/>
      <c r="AI2761" s="147"/>
      <c r="AJ2761" s="147"/>
      <c r="AK2761" s="147"/>
      <c r="AL2761" s="147"/>
      <c r="AM2761" s="147"/>
      <c r="AN2761" s="147"/>
      <c r="AO2761" s="147"/>
      <c r="AP2761" s="147"/>
      <c r="AQ2761" s="147"/>
      <c r="AR2761" s="147"/>
      <c r="AS2761" s="147"/>
      <c r="AT2761" s="147"/>
      <c r="AU2761" s="147"/>
      <c r="AV2761" s="147"/>
      <c r="AW2761" s="147"/>
      <c r="AX2761" s="147"/>
      <c r="AY2761" s="147"/>
      <c r="AZ2761" s="147"/>
      <c r="BA2761" s="147"/>
      <c r="BB2761" s="147"/>
      <c r="BC2761" s="147"/>
      <c r="BD2761" s="147"/>
      <c r="BE2761" s="147"/>
      <c r="BF2761" s="147"/>
      <c r="BG2761" s="147"/>
      <c r="BH2761" s="147"/>
    </row>
    <row r="2762" spans="1:60" outlineLevel="2" x14ac:dyDescent="0.2">
      <c r="A2762" s="154"/>
      <c r="B2762" s="155"/>
      <c r="C2762" s="189" t="s">
        <v>3177</v>
      </c>
      <c r="D2762" s="160"/>
      <c r="E2762" s="161"/>
      <c r="F2762" s="158"/>
      <c r="G2762" s="158"/>
      <c r="H2762" s="158"/>
      <c r="I2762" s="158"/>
      <c r="J2762" s="158"/>
      <c r="K2762" s="158"/>
      <c r="L2762" s="158"/>
      <c r="M2762" s="158"/>
      <c r="N2762" s="157"/>
      <c r="O2762" s="157"/>
      <c r="P2762" s="157"/>
      <c r="Q2762" s="157"/>
      <c r="R2762" s="158"/>
      <c r="S2762" s="158"/>
      <c r="T2762" s="158"/>
      <c r="U2762" s="158"/>
      <c r="V2762" s="158"/>
      <c r="W2762" s="158"/>
      <c r="X2762" s="158"/>
      <c r="Y2762" s="158"/>
      <c r="Z2762" s="147"/>
      <c r="AA2762" s="147"/>
      <c r="AB2762" s="147"/>
      <c r="AC2762" s="147"/>
      <c r="AD2762" s="147"/>
      <c r="AE2762" s="147"/>
      <c r="AF2762" s="147"/>
      <c r="AG2762" s="147" t="s">
        <v>288</v>
      </c>
      <c r="AH2762" s="147">
        <v>0</v>
      </c>
      <c r="AI2762" s="147"/>
      <c r="AJ2762" s="147"/>
      <c r="AK2762" s="147"/>
      <c r="AL2762" s="147"/>
      <c r="AM2762" s="147"/>
      <c r="AN2762" s="147"/>
      <c r="AO2762" s="147"/>
      <c r="AP2762" s="147"/>
      <c r="AQ2762" s="147"/>
      <c r="AR2762" s="147"/>
      <c r="AS2762" s="147"/>
      <c r="AT2762" s="147"/>
      <c r="AU2762" s="147"/>
      <c r="AV2762" s="147"/>
      <c r="AW2762" s="147"/>
      <c r="AX2762" s="147"/>
      <c r="AY2762" s="147"/>
      <c r="AZ2762" s="147"/>
      <c r="BA2762" s="147"/>
      <c r="BB2762" s="147"/>
      <c r="BC2762" s="147"/>
      <c r="BD2762" s="147"/>
      <c r="BE2762" s="147"/>
      <c r="BF2762" s="147"/>
      <c r="BG2762" s="147"/>
      <c r="BH2762" s="147"/>
    </row>
    <row r="2763" spans="1:60" outlineLevel="3" x14ac:dyDescent="0.2">
      <c r="A2763" s="154"/>
      <c r="B2763" s="155"/>
      <c r="C2763" s="189" t="s">
        <v>3178</v>
      </c>
      <c r="D2763" s="160"/>
      <c r="E2763" s="161"/>
      <c r="F2763" s="158"/>
      <c r="G2763" s="158"/>
      <c r="H2763" s="158"/>
      <c r="I2763" s="158"/>
      <c r="J2763" s="158"/>
      <c r="K2763" s="158"/>
      <c r="L2763" s="158"/>
      <c r="M2763" s="158"/>
      <c r="N2763" s="157"/>
      <c r="O2763" s="157"/>
      <c r="P2763" s="157"/>
      <c r="Q2763" s="157"/>
      <c r="R2763" s="158"/>
      <c r="S2763" s="158"/>
      <c r="T2763" s="158"/>
      <c r="U2763" s="158"/>
      <c r="V2763" s="158"/>
      <c r="W2763" s="158"/>
      <c r="X2763" s="158"/>
      <c r="Y2763" s="158"/>
      <c r="Z2763" s="147"/>
      <c r="AA2763" s="147"/>
      <c r="AB2763" s="147"/>
      <c r="AC2763" s="147"/>
      <c r="AD2763" s="147"/>
      <c r="AE2763" s="147"/>
      <c r="AF2763" s="147"/>
      <c r="AG2763" s="147" t="s">
        <v>288</v>
      </c>
      <c r="AH2763" s="147">
        <v>0</v>
      </c>
      <c r="AI2763" s="147"/>
      <c r="AJ2763" s="147"/>
      <c r="AK2763" s="147"/>
      <c r="AL2763" s="147"/>
      <c r="AM2763" s="147"/>
      <c r="AN2763" s="147"/>
      <c r="AO2763" s="147"/>
      <c r="AP2763" s="147"/>
      <c r="AQ2763" s="147"/>
      <c r="AR2763" s="147"/>
      <c r="AS2763" s="147"/>
      <c r="AT2763" s="147"/>
      <c r="AU2763" s="147"/>
      <c r="AV2763" s="147"/>
      <c r="AW2763" s="147"/>
      <c r="AX2763" s="147"/>
      <c r="AY2763" s="147"/>
      <c r="AZ2763" s="147"/>
      <c r="BA2763" s="147"/>
      <c r="BB2763" s="147"/>
      <c r="BC2763" s="147"/>
      <c r="BD2763" s="147"/>
      <c r="BE2763" s="147"/>
      <c r="BF2763" s="147"/>
      <c r="BG2763" s="147"/>
      <c r="BH2763" s="147"/>
    </row>
    <row r="2764" spans="1:60" outlineLevel="3" x14ac:dyDescent="0.2">
      <c r="A2764" s="154"/>
      <c r="B2764" s="155"/>
      <c r="C2764" s="189" t="s">
        <v>1492</v>
      </c>
      <c r="D2764" s="160"/>
      <c r="E2764" s="161">
        <v>57.99</v>
      </c>
      <c r="F2764" s="158"/>
      <c r="G2764" s="158"/>
      <c r="H2764" s="158"/>
      <c r="I2764" s="158"/>
      <c r="J2764" s="158"/>
      <c r="K2764" s="158"/>
      <c r="L2764" s="158"/>
      <c r="M2764" s="158"/>
      <c r="N2764" s="157"/>
      <c r="O2764" s="157"/>
      <c r="P2764" s="157"/>
      <c r="Q2764" s="157"/>
      <c r="R2764" s="158"/>
      <c r="S2764" s="158"/>
      <c r="T2764" s="158"/>
      <c r="U2764" s="158"/>
      <c r="V2764" s="158"/>
      <c r="W2764" s="158"/>
      <c r="X2764" s="158"/>
      <c r="Y2764" s="158"/>
      <c r="Z2764" s="147"/>
      <c r="AA2764" s="147"/>
      <c r="AB2764" s="147"/>
      <c r="AC2764" s="147"/>
      <c r="AD2764" s="147"/>
      <c r="AE2764" s="147"/>
      <c r="AF2764" s="147"/>
      <c r="AG2764" s="147" t="s">
        <v>288</v>
      </c>
      <c r="AH2764" s="147">
        <v>0</v>
      </c>
      <c r="AI2764" s="147"/>
      <c r="AJ2764" s="147"/>
      <c r="AK2764" s="147"/>
      <c r="AL2764" s="147"/>
      <c r="AM2764" s="147"/>
      <c r="AN2764" s="147"/>
      <c r="AO2764" s="147"/>
      <c r="AP2764" s="147"/>
      <c r="AQ2764" s="147"/>
      <c r="AR2764" s="147"/>
      <c r="AS2764" s="147"/>
      <c r="AT2764" s="147"/>
      <c r="AU2764" s="147"/>
      <c r="AV2764" s="147"/>
      <c r="AW2764" s="147"/>
      <c r="AX2764" s="147"/>
      <c r="AY2764" s="147"/>
      <c r="AZ2764" s="147"/>
      <c r="BA2764" s="147"/>
      <c r="BB2764" s="147"/>
      <c r="BC2764" s="147"/>
      <c r="BD2764" s="147"/>
      <c r="BE2764" s="147"/>
      <c r="BF2764" s="147"/>
      <c r="BG2764" s="147"/>
      <c r="BH2764" s="147"/>
    </row>
    <row r="2765" spans="1:60" outlineLevel="3" x14ac:dyDescent="0.2">
      <c r="A2765" s="154"/>
      <c r="B2765" s="155"/>
      <c r="C2765" s="189" t="s">
        <v>3179</v>
      </c>
      <c r="D2765" s="160"/>
      <c r="E2765" s="161"/>
      <c r="F2765" s="158"/>
      <c r="G2765" s="158"/>
      <c r="H2765" s="158"/>
      <c r="I2765" s="158"/>
      <c r="J2765" s="158"/>
      <c r="K2765" s="158"/>
      <c r="L2765" s="158"/>
      <c r="M2765" s="158"/>
      <c r="N2765" s="157"/>
      <c r="O2765" s="157"/>
      <c r="P2765" s="157"/>
      <c r="Q2765" s="157"/>
      <c r="R2765" s="158"/>
      <c r="S2765" s="158"/>
      <c r="T2765" s="158"/>
      <c r="U2765" s="158"/>
      <c r="V2765" s="158"/>
      <c r="W2765" s="158"/>
      <c r="X2765" s="158"/>
      <c r="Y2765" s="158"/>
      <c r="Z2765" s="147"/>
      <c r="AA2765" s="147"/>
      <c r="AB2765" s="147"/>
      <c r="AC2765" s="147"/>
      <c r="AD2765" s="147"/>
      <c r="AE2765" s="147"/>
      <c r="AF2765" s="147"/>
      <c r="AG2765" s="147" t="s">
        <v>288</v>
      </c>
      <c r="AH2765" s="147">
        <v>0</v>
      </c>
      <c r="AI2765" s="147"/>
      <c r="AJ2765" s="147"/>
      <c r="AK2765" s="147"/>
      <c r="AL2765" s="147"/>
      <c r="AM2765" s="147"/>
      <c r="AN2765" s="147"/>
      <c r="AO2765" s="147"/>
      <c r="AP2765" s="147"/>
      <c r="AQ2765" s="147"/>
      <c r="AR2765" s="147"/>
      <c r="AS2765" s="147"/>
      <c r="AT2765" s="147"/>
      <c r="AU2765" s="147"/>
      <c r="AV2765" s="147"/>
      <c r="AW2765" s="147"/>
      <c r="AX2765" s="147"/>
      <c r="AY2765" s="147"/>
      <c r="AZ2765" s="147"/>
      <c r="BA2765" s="147"/>
      <c r="BB2765" s="147"/>
      <c r="BC2765" s="147"/>
      <c r="BD2765" s="147"/>
      <c r="BE2765" s="147"/>
      <c r="BF2765" s="147"/>
      <c r="BG2765" s="147"/>
      <c r="BH2765" s="147"/>
    </row>
    <row r="2766" spans="1:60" outlineLevel="3" x14ac:dyDescent="0.2">
      <c r="A2766" s="154"/>
      <c r="B2766" s="155"/>
      <c r="C2766" s="189" t="s">
        <v>1493</v>
      </c>
      <c r="D2766" s="160"/>
      <c r="E2766" s="161">
        <v>46.88</v>
      </c>
      <c r="F2766" s="158"/>
      <c r="G2766" s="158"/>
      <c r="H2766" s="158"/>
      <c r="I2766" s="158"/>
      <c r="J2766" s="158"/>
      <c r="K2766" s="158"/>
      <c r="L2766" s="158"/>
      <c r="M2766" s="158"/>
      <c r="N2766" s="157"/>
      <c r="O2766" s="157"/>
      <c r="P2766" s="157"/>
      <c r="Q2766" s="157"/>
      <c r="R2766" s="158"/>
      <c r="S2766" s="158"/>
      <c r="T2766" s="158"/>
      <c r="U2766" s="158"/>
      <c r="V2766" s="158"/>
      <c r="W2766" s="158"/>
      <c r="X2766" s="158"/>
      <c r="Y2766" s="158"/>
      <c r="Z2766" s="147"/>
      <c r="AA2766" s="147"/>
      <c r="AB2766" s="147"/>
      <c r="AC2766" s="147"/>
      <c r="AD2766" s="147"/>
      <c r="AE2766" s="147"/>
      <c r="AF2766" s="147"/>
      <c r="AG2766" s="147" t="s">
        <v>288</v>
      </c>
      <c r="AH2766" s="147">
        <v>0</v>
      </c>
      <c r="AI2766" s="147"/>
      <c r="AJ2766" s="147"/>
      <c r="AK2766" s="147"/>
      <c r="AL2766" s="147"/>
      <c r="AM2766" s="147"/>
      <c r="AN2766" s="147"/>
      <c r="AO2766" s="147"/>
      <c r="AP2766" s="147"/>
      <c r="AQ2766" s="147"/>
      <c r="AR2766" s="147"/>
      <c r="AS2766" s="147"/>
      <c r="AT2766" s="147"/>
      <c r="AU2766" s="147"/>
      <c r="AV2766" s="147"/>
      <c r="AW2766" s="147"/>
      <c r="AX2766" s="147"/>
      <c r="AY2766" s="147"/>
      <c r="AZ2766" s="147"/>
      <c r="BA2766" s="147"/>
      <c r="BB2766" s="147"/>
      <c r="BC2766" s="147"/>
      <c r="BD2766" s="147"/>
      <c r="BE2766" s="147"/>
      <c r="BF2766" s="147"/>
      <c r="BG2766" s="147"/>
      <c r="BH2766" s="147"/>
    </row>
    <row r="2767" spans="1:60" outlineLevel="3" x14ac:dyDescent="0.2">
      <c r="A2767" s="154"/>
      <c r="B2767" s="155"/>
      <c r="C2767" s="189" t="s">
        <v>3180</v>
      </c>
      <c r="D2767" s="160"/>
      <c r="E2767" s="161"/>
      <c r="F2767" s="158"/>
      <c r="G2767" s="158"/>
      <c r="H2767" s="158"/>
      <c r="I2767" s="158"/>
      <c r="J2767" s="158"/>
      <c r="K2767" s="158"/>
      <c r="L2767" s="158"/>
      <c r="M2767" s="158"/>
      <c r="N2767" s="157"/>
      <c r="O2767" s="157"/>
      <c r="P2767" s="157"/>
      <c r="Q2767" s="157"/>
      <c r="R2767" s="158"/>
      <c r="S2767" s="158"/>
      <c r="T2767" s="158"/>
      <c r="U2767" s="158"/>
      <c r="V2767" s="158"/>
      <c r="W2767" s="158"/>
      <c r="X2767" s="158"/>
      <c r="Y2767" s="158"/>
      <c r="Z2767" s="147"/>
      <c r="AA2767" s="147"/>
      <c r="AB2767" s="147"/>
      <c r="AC2767" s="147"/>
      <c r="AD2767" s="147"/>
      <c r="AE2767" s="147"/>
      <c r="AF2767" s="147"/>
      <c r="AG2767" s="147" t="s">
        <v>288</v>
      </c>
      <c r="AH2767" s="147">
        <v>0</v>
      </c>
      <c r="AI2767" s="147"/>
      <c r="AJ2767" s="147"/>
      <c r="AK2767" s="147"/>
      <c r="AL2767" s="147"/>
      <c r="AM2767" s="147"/>
      <c r="AN2767" s="147"/>
      <c r="AO2767" s="147"/>
      <c r="AP2767" s="147"/>
      <c r="AQ2767" s="147"/>
      <c r="AR2767" s="147"/>
      <c r="AS2767" s="147"/>
      <c r="AT2767" s="147"/>
      <c r="AU2767" s="147"/>
      <c r="AV2767" s="147"/>
      <c r="AW2767" s="147"/>
      <c r="AX2767" s="147"/>
      <c r="AY2767" s="147"/>
      <c r="AZ2767" s="147"/>
      <c r="BA2767" s="147"/>
      <c r="BB2767" s="147"/>
      <c r="BC2767" s="147"/>
      <c r="BD2767" s="147"/>
      <c r="BE2767" s="147"/>
      <c r="BF2767" s="147"/>
      <c r="BG2767" s="147"/>
      <c r="BH2767" s="147"/>
    </row>
    <row r="2768" spans="1:60" outlineLevel="3" x14ac:dyDescent="0.2">
      <c r="A2768" s="154"/>
      <c r="B2768" s="155"/>
      <c r="C2768" s="189" t="s">
        <v>1495</v>
      </c>
      <c r="D2768" s="160"/>
      <c r="E2768" s="161">
        <v>58.66</v>
      </c>
      <c r="F2768" s="158"/>
      <c r="G2768" s="158"/>
      <c r="H2768" s="158"/>
      <c r="I2768" s="158"/>
      <c r="J2768" s="158"/>
      <c r="K2768" s="158"/>
      <c r="L2768" s="158"/>
      <c r="M2768" s="158"/>
      <c r="N2768" s="157"/>
      <c r="O2768" s="157"/>
      <c r="P2768" s="157"/>
      <c r="Q2768" s="157"/>
      <c r="R2768" s="158"/>
      <c r="S2768" s="158"/>
      <c r="T2768" s="158"/>
      <c r="U2768" s="158"/>
      <c r="V2768" s="158"/>
      <c r="W2768" s="158"/>
      <c r="X2768" s="158"/>
      <c r="Y2768" s="158"/>
      <c r="Z2768" s="147"/>
      <c r="AA2768" s="147"/>
      <c r="AB2768" s="147"/>
      <c r="AC2768" s="147"/>
      <c r="AD2768" s="147"/>
      <c r="AE2768" s="147"/>
      <c r="AF2768" s="147"/>
      <c r="AG2768" s="147" t="s">
        <v>288</v>
      </c>
      <c r="AH2768" s="147">
        <v>0</v>
      </c>
      <c r="AI2768" s="147"/>
      <c r="AJ2768" s="147"/>
      <c r="AK2768" s="147"/>
      <c r="AL2768" s="147"/>
      <c r="AM2768" s="147"/>
      <c r="AN2768" s="147"/>
      <c r="AO2768" s="147"/>
      <c r="AP2768" s="147"/>
      <c r="AQ2768" s="147"/>
      <c r="AR2768" s="147"/>
      <c r="AS2768" s="147"/>
      <c r="AT2768" s="147"/>
      <c r="AU2768" s="147"/>
      <c r="AV2768" s="147"/>
      <c r="AW2768" s="147"/>
      <c r="AX2768" s="147"/>
      <c r="AY2768" s="147"/>
      <c r="AZ2768" s="147"/>
      <c r="BA2768" s="147"/>
      <c r="BB2768" s="147"/>
      <c r="BC2768" s="147"/>
      <c r="BD2768" s="147"/>
      <c r="BE2768" s="147"/>
      <c r="BF2768" s="147"/>
      <c r="BG2768" s="147"/>
      <c r="BH2768" s="147"/>
    </row>
    <row r="2769" spans="1:60" outlineLevel="3" x14ac:dyDescent="0.2">
      <c r="A2769" s="154"/>
      <c r="B2769" s="155"/>
      <c r="C2769" s="189" t="s">
        <v>1454</v>
      </c>
      <c r="D2769" s="160"/>
      <c r="E2769" s="161">
        <v>20.65</v>
      </c>
      <c r="F2769" s="158"/>
      <c r="G2769" s="158"/>
      <c r="H2769" s="158"/>
      <c r="I2769" s="158"/>
      <c r="J2769" s="158"/>
      <c r="K2769" s="158"/>
      <c r="L2769" s="158"/>
      <c r="M2769" s="158"/>
      <c r="N2769" s="157"/>
      <c r="O2769" s="157"/>
      <c r="P2769" s="157"/>
      <c r="Q2769" s="157"/>
      <c r="R2769" s="158"/>
      <c r="S2769" s="158"/>
      <c r="T2769" s="158"/>
      <c r="U2769" s="158"/>
      <c r="V2769" s="158"/>
      <c r="W2769" s="158"/>
      <c r="X2769" s="158"/>
      <c r="Y2769" s="158"/>
      <c r="Z2769" s="147"/>
      <c r="AA2769" s="147"/>
      <c r="AB2769" s="147"/>
      <c r="AC2769" s="147"/>
      <c r="AD2769" s="147"/>
      <c r="AE2769" s="147"/>
      <c r="AF2769" s="147"/>
      <c r="AG2769" s="147" t="s">
        <v>288</v>
      </c>
      <c r="AH2769" s="147">
        <v>0</v>
      </c>
      <c r="AI2769" s="147"/>
      <c r="AJ2769" s="147"/>
      <c r="AK2769" s="147"/>
      <c r="AL2769" s="147"/>
      <c r="AM2769" s="147"/>
      <c r="AN2769" s="147"/>
      <c r="AO2769" s="147"/>
      <c r="AP2769" s="147"/>
      <c r="AQ2769" s="147"/>
      <c r="AR2769" s="147"/>
      <c r="AS2769" s="147"/>
      <c r="AT2769" s="147"/>
      <c r="AU2769" s="147"/>
      <c r="AV2769" s="147"/>
      <c r="AW2769" s="147"/>
      <c r="AX2769" s="147"/>
      <c r="AY2769" s="147"/>
      <c r="AZ2769" s="147"/>
      <c r="BA2769" s="147"/>
      <c r="BB2769" s="147"/>
      <c r="BC2769" s="147"/>
      <c r="BD2769" s="147"/>
      <c r="BE2769" s="147"/>
      <c r="BF2769" s="147"/>
      <c r="BG2769" s="147"/>
      <c r="BH2769" s="147"/>
    </row>
    <row r="2770" spans="1:60" outlineLevel="3" x14ac:dyDescent="0.2">
      <c r="A2770" s="154"/>
      <c r="B2770" s="155"/>
      <c r="C2770" s="189" t="s">
        <v>1455</v>
      </c>
      <c r="D2770" s="160"/>
      <c r="E2770" s="161">
        <v>13.57</v>
      </c>
      <c r="F2770" s="158"/>
      <c r="G2770" s="158"/>
      <c r="H2770" s="158"/>
      <c r="I2770" s="158"/>
      <c r="J2770" s="158"/>
      <c r="K2770" s="158"/>
      <c r="L2770" s="158"/>
      <c r="M2770" s="158"/>
      <c r="N2770" s="157"/>
      <c r="O2770" s="157"/>
      <c r="P2770" s="157"/>
      <c r="Q2770" s="157"/>
      <c r="R2770" s="158"/>
      <c r="S2770" s="158"/>
      <c r="T2770" s="158"/>
      <c r="U2770" s="158"/>
      <c r="V2770" s="158"/>
      <c r="W2770" s="158"/>
      <c r="X2770" s="158"/>
      <c r="Y2770" s="158"/>
      <c r="Z2770" s="147"/>
      <c r="AA2770" s="147"/>
      <c r="AB2770" s="147"/>
      <c r="AC2770" s="147"/>
      <c r="AD2770" s="147"/>
      <c r="AE2770" s="147"/>
      <c r="AF2770" s="147"/>
      <c r="AG2770" s="147" t="s">
        <v>288</v>
      </c>
      <c r="AH2770" s="147">
        <v>0</v>
      </c>
      <c r="AI2770" s="147"/>
      <c r="AJ2770" s="147"/>
      <c r="AK2770" s="147"/>
      <c r="AL2770" s="147"/>
      <c r="AM2770" s="147"/>
      <c r="AN2770" s="147"/>
      <c r="AO2770" s="147"/>
      <c r="AP2770" s="147"/>
      <c r="AQ2770" s="147"/>
      <c r="AR2770" s="147"/>
      <c r="AS2770" s="147"/>
      <c r="AT2770" s="147"/>
      <c r="AU2770" s="147"/>
      <c r="AV2770" s="147"/>
      <c r="AW2770" s="147"/>
      <c r="AX2770" s="147"/>
      <c r="AY2770" s="147"/>
      <c r="AZ2770" s="147"/>
      <c r="BA2770" s="147"/>
      <c r="BB2770" s="147"/>
      <c r="BC2770" s="147"/>
      <c r="BD2770" s="147"/>
      <c r="BE2770" s="147"/>
      <c r="BF2770" s="147"/>
      <c r="BG2770" s="147"/>
      <c r="BH2770" s="147"/>
    </row>
    <row r="2771" spans="1:60" outlineLevel="1" x14ac:dyDescent="0.2">
      <c r="A2771" s="172">
        <v>408</v>
      </c>
      <c r="B2771" s="173" t="s">
        <v>3181</v>
      </c>
      <c r="C2771" s="188" t="s">
        <v>3182</v>
      </c>
      <c r="D2771" s="174" t="s">
        <v>279</v>
      </c>
      <c r="E2771" s="175">
        <v>197.75</v>
      </c>
      <c r="F2771" s="176"/>
      <c r="G2771" s="177">
        <f>ROUND(E2771*F2771,2)</f>
        <v>0</v>
      </c>
      <c r="H2771" s="176"/>
      <c r="I2771" s="177">
        <f>ROUND(E2771*H2771,2)</f>
        <v>0</v>
      </c>
      <c r="J2771" s="176"/>
      <c r="K2771" s="177">
        <f>ROUND(E2771*J2771,2)</f>
        <v>0</v>
      </c>
      <c r="L2771" s="177">
        <v>21</v>
      </c>
      <c r="M2771" s="177">
        <f>G2771*(1+L2771/100)</f>
        <v>0</v>
      </c>
      <c r="N2771" s="175">
        <v>0</v>
      </c>
      <c r="O2771" s="175">
        <f>ROUND(E2771*N2771,2)</f>
        <v>0</v>
      </c>
      <c r="P2771" s="175">
        <v>0</v>
      </c>
      <c r="Q2771" s="175">
        <f>ROUND(E2771*P2771,2)</f>
        <v>0</v>
      </c>
      <c r="R2771" s="177" t="s">
        <v>906</v>
      </c>
      <c r="S2771" s="177" t="s">
        <v>281</v>
      </c>
      <c r="T2771" s="178" t="s">
        <v>281</v>
      </c>
      <c r="U2771" s="158">
        <v>0.05</v>
      </c>
      <c r="V2771" s="158">
        <f>ROUND(E2771*U2771,2)</f>
        <v>9.89</v>
      </c>
      <c r="W2771" s="158"/>
      <c r="X2771" s="158" t="s">
        <v>282</v>
      </c>
      <c r="Y2771" s="158" t="s">
        <v>283</v>
      </c>
      <c r="Z2771" s="147"/>
      <c r="AA2771" s="147"/>
      <c r="AB2771" s="147"/>
      <c r="AC2771" s="147"/>
      <c r="AD2771" s="147"/>
      <c r="AE2771" s="147"/>
      <c r="AF2771" s="147"/>
      <c r="AG2771" s="147" t="s">
        <v>284</v>
      </c>
      <c r="AH2771" s="147"/>
      <c r="AI2771" s="147"/>
      <c r="AJ2771" s="147"/>
      <c r="AK2771" s="147"/>
      <c r="AL2771" s="147"/>
      <c r="AM2771" s="147"/>
      <c r="AN2771" s="147"/>
      <c r="AO2771" s="147"/>
      <c r="AP2771" s="147"/>
      <c r="AQ2771" s="147"/>
      <c r="AR2771" s="147"/>
      <c r="AS2771" s="147"/>
      <c r="AT2771" s="147"/>
      <c r="AU2771" s="147"/>
      <c r="AV2771" s="147"/>
      <c r="AW2771" s="147"/>
      <c r="AX2771" s="147"/>
      <c r="AY2771" s="147"/>
      <c r="AZ2771" s="147"/>
      <c r="BA2771" s="147"/>
      <c r="BB2771" s="147"/>
      <c r="BC2771" s="147"/>
      <c r="BD2771" s="147"/>
      <c r="BE2771" s="147"/>
      <c r="BF2771" s="147"/>
      <c r="BG2771" s="147"/>
      <c r="BH2771" s="147"/>
    </row>
    <row r="2772" spans="1:60" outlineLevel="2" x14ac:dyDescent="0.2">
      <c r="A2772" s="154"/>
      <c r="B2772" s="155"/>
      <c r="C2772" s="259" t="s">
        <v>3176</v>
      </c>
      <c r="D2772" s="260"/>
      <c r="E2772" s="260"/>
      <c r="F2772" s="260"/>
      <c r="G2772" s="260"/>
      <c r="H2772" s="158"/>
      <c r="I2772" s="158"/>
      <c r="J2772" s="158"/>
      <c r="K2772" s="158"/>
      <c r="L2772" s="158"/>
      <c r="M2772" s="158"/>
      <c r="N2772" s="157"/>
      <c r="O2772" s="157"/>
      <c r="P2772" s="157"/>
      <c r="Q2772" s="157"/>
      <c r="R2772" s="158"/>
      <c r="S2772" s="158"/>
      <c r="T2772" s="158"/>
      <c r="U2772" s="158"/>
      <c r="V2772" s="158"/>
      <c r="W2772" s="158"/>
      <c r="X2772" s="158"/>
      <c r="Y2772" s="158"/>
      <c r="Z2772" s="147"/>
      <c r="AA2772" s="147"/>
      <c r="AB2772" s="147"/>
      <c r="AC2772" s="147"/>
      <c r="AD2772" s="147"/>
      <c r="AE2772" s="147"/>
      <c r="AF2772" s="147"/>
      <c r="AG2772" s="147" t="s">
        <v>286</v>
      </c>
      <c r="AH2772" s="147"/>
      <c r="AI2772" s="147"/>
      <c r="AJ2772" s="147"/>
      <c r="AK2772" s="147"/>
      <c r="AL2772" s="147"/>
      <c r="AM2772" s="147"/>
      <c r="AN2772" s="147"/>
      <c r="AO2772" s="147"/>
      <c r="AP2772" s="147"/>
      <c r="AQ2772" s="147"/>
      <c r="AR2772" s="147"/>
      <c r="AS2772" s="147"/>
      <c r="AT2772" s="147"/>
      <c r="AU2772" s="147"/>
      <c r="AV2772" s="147"/>
      <c r="AW2772" s="147"/>
      <c r="AX2772" s="147"/>
      <c r="AY2772" s="147"/>
      <c r="AZ2772" s="147"/>
      <c r="BA2772" s="147"/>
      <c r="BB2772" s="147"/>
      <c r="BC2772" s="147"/>
      <c r="BD2772" s="147"/>
      <c r="BE2772" s="147"/>
      <c r="BF2772" s="147"/>
      <c r="BG2772" s="147"/>
      <c r="BH2772" s="147"/>
    </row>
    <row r="2773" spans="1:60" outlineLevel="2" x14ac:dyDescent="0.2">
      <c r="A2773" s="154"/>
      <c r="B2773" s="155"/>
      <c r="C2773" s="189" t="s">
        <v>3183</v>
      </c>
      <c r="D2773" s="160"/>
      <c r="E2773" s="161"/>
      <c r="F2773" s="158"/>
      <c r="G2773" s="158"/>
      <c r="H2773" s="158"/>
      <c r="I2773" s="158"/>
      <c r="J2773" s="158"/>
      <c r="K2773" s="158"/>
      <c r="L2773" s="158"/>
      <c r="M2773" s="158"/>
      <c r="N2773" s="157"/>
      <c r="O2773" s="157"/>
      <c r="P2773" s="157"/>
      <c r="Q2773" s="157"/>
      <c r="R2773" s="158"/>
      <c r="S2773" s="158"/>
      <c r="T2773" s="158"/>
      <c r="U2773" s="158"/>
      <c r="V2773" s="158"/>
      <c r="W2773" s="158"/>
      <c r="X2773" s="158"/>
      <c r="Y2773" s="158"/>
      <c r="Z2773" s="147"/>
      <c r="AA2773" s="147"/>
      <c r="AB2773" s="147"/>
      <c r="AC2773" s="147"/>
      <c r="AD2773" s="147"/>
      <c r="AE2773" s="147"/>
      <c r="AF2773" s="147"/>
      <c r="AG2773" s="147" t="s">
        <v>288</v>
      </c>
      <c r="AH2773" s="147">
        <v>0</v>
      </c>
      <c r="AI2773" s="147"/>
      <c r="AJ2773" s="147"/>
      <c r="AK2773" s="147"/>
      <c r="AL2773" s="147"/>
      <c r="AM2773" s="147"/>
      <c r="AN2773" s="147"/>
      <c r="AO2773" s="147"/>
      <c r="AP2773" s="147"/>
      <c r="AQ2773" s="147"/>
      <c r="AR2773" s="147"/>
      <c r="AS2773" s="147"/>
      <c r="AT2773" s="147"/>
      <c r="AU2773" s="147"/>
      <c r="AV2773" s="147"/>
      <c r="AW2773" s="147"/>
      <c r="AX2773" s="147"/>
      <c r="AY2773" s="147"/>
      <c r="AZ2773" s="147"/>
      <c r="BA2773" s="147"/>
      <c r="BB2773" s="147"/>
      <c r="BC2773" s="147"/>
      <c r="BD2773" s="147"/>
      <c r="BE2773" s="147"/>
      <c r="BF2773" s="147"/>
      <c r="BG2773" s="147"/>
      <c r="BH2773" s="147"/>
    </row>
    <row r="2774" spans="1:60" outlineLevel="3" x14ac:dyDescent="0.2">
      <c r="A2774" s="154"/>
      <c r="B2774" s="155"/>
      <c r="C2774" s="189" t="s">
        <v>3178</v>
      </c>
      <c r="D2774" s="160"/>
      <c r="E2774" s="161"/>
      <c r="F2774" s="158"/>
      <c r="G2774" s="158"/>
      <c r="H2774" s="158"/>
      <c r="I2774" s="158"/>
      <c r="J2774" s="158"/>
      <c r="K2774" s="158"/>
      <c r="L2774" s="158"/>
      <c r="M2774" s="158"/>
      <c r="N2774" s="157"/>
      <c r="O2774" s="157"/>
      <c r="P2774" s="157"/>
      <c r="Q2774" s="157"/>
      <c r="R2774" s="158"/>
      <c r="S2774" s="158"/>
      <c r="T2774" s="158"/>
      <c r="U2774" s="158"/>
      <c r="V2774" s="158"/>
      <c r="W2774" s="158"/>
      <c r="X2774" s="158"/>
      <c r="Y2774" s="158"/>
      <c r="Z2774" s="147"/>
      <c r="AA2774" s="147"/>
      <c r="AB2774" s="147"/>
      <c r="AC2774" s="147"/>
      <c r="AD2774" s="147"/>
      <c r="AE2774" s="147"/>
      <c r="AF2774" s="147"/>
      <c r="AG2774" s="147" t="s">
        <v>288</v>
      </c>
      <c r="AH2774" s="147">
        <v>0</v>
      </c>
      <c r="AI2774" s="147"/>
      <c r="AJ2774" s="147"/>
      <c r="AK2774" s="147"/>
      <c r="AL2774" s="147"/>
      <c r="AM2774" s="147"/>
      <c r="AN2774" s="147"/>
      <c r="AO2774" s="147"/>
      <c r="AP2774" s="147"/>
      <c r="AQ2774" s="147"/>
      <c r="AR2774" s="147"/>
      <c r="AS2774" s="147"/>
      <c r="AT2774" s="147"/>
      <c r="AU2774" s="147"/>
      <c r="AV2774" s="147"/>
      <c r="AW2774" s="147"/>
      <c r="AX2774" s="147"/>
      <c r="AY2774" s="147"/>
      <c r="AZ2774" s="147"/>
      <c r="BA2774" s="147"/>
      <c r="BB2774" s="147"/>
      <c r="BC2774" s="147"/>
      <c r="BD2774" s="147"/>
      <c r="BE2774" s="147"/>
      <c r="BF2774" s="147"/>
      <c r="BG2774" s="147"/>
      <c r="BH2774" s="147"/>
    </row>
    <row r="2775" spans="1:60" outlineLevel="3" x14ac:dyDescent="0.2">
      <c r="A2775" s="154"/>
      <c r="B2775" s="155"/>
      <c r="C2775" s="189" t="s">
        <v>3169</v>
      </c>
      <c r="D2775" s="160"/>
      <c r="E2775" s="161">
        <v>197.75</v>
      </c>
      <c r="F2775" s="158"/>
      <c r="G2775" s="158"/>
      <c r="H2775" s="158"/>
      <c r="I2775" s="158"/>
      <c r="J2775" s="158"/>
      <c r="K2775" s="158"/>
      <c r="L2775" s="158"/>
      <c r="M2775" s="158"/>
      <c r="N2775" s="157"/>
      <c r="O2775" s="157"/>
      <c r="P2775" s="157"/>
      <c r="Q2775" s="157"/>
      <c r="R2775" s="158"/>
      <c r="S2775" s="158"/>
      <c r="T2775" s="158"/>
      <c r="U2775" s="158"/>
      <c r="V2775" s="158"/>
      <c r="W2775" s="158"/>
      <c r="X2775" s="158"/>
      <c r="Y2775" s="158"/>
      <c r="Z2775" s="147"/>
      <c r="AA2775" s="147"/>
      <c r="AB2775" s="147"/>
      <c r="AC2775" s="147"/>
      <c r="AD2775" s="147"/>
      <c r="AE2775" s="147"/>
      <c r="AF2775" s="147"/>
      <c r="AG2775" s="147" t="s">
        <v>288</v>
      </c>
      <c r="AH2775" s="147">
        <v>5</v>
      </c>
      <c r="AI2775" s="147"/>
      <c r="AJ2775" s="147"/>
      <c r="AK2775" s="147"/>
      <c r="AL2775" s="147"/>
      <c r="AM2775" s="147"/>
      <c r="AN2775" s="147"/>
      <c r="AO2775" s="147"/>
      <c r="AP2775" s="147"/>
      <c r="AQ2775" s="147"/>
      <c r="AR2775" s="147"/>
      <c r="AS2775" s="147"/>
      <c r="AT2775" s="147"/>
      <c r="AU2775" s="147"/>
      <c r="AV2775" s="147"/>
      <c r="AW2775" s="147"/>
      <c r="AX2775" s="147"/>
      <c r="AY2775" s="147"/>
      <c r="AZ2775" s="147"/>
      <c r="BA2775" s="147"/>
      <c r="BB2775" s="147"/>
      <c r="BC2775" s="147"/>
      <c r="BD2775" s="147"/>
      <c r="BE2775" s="147"/>
      <c r="BF2775" s="147"/>
      <c r="BG2775" s="147"/>
      <c r="BH2775" s="147"/>
    </row>
    <row r="2776" spans="1:60" ht="22.5" outlineLevel="1" x14ac:dyDescent="0.2">
      <c r="A2776" s="172">
        <v>409</v>
      </c>
      <c r="B2776" s="173" t="s">
        <v>3184</v>
      </c>
      <c r="C2776" s="188" t="s">
        <v>3185</v>
      </c>
      <c r="D2776" s="174" t="s">
        <v>279</v>
      </c>
      <c r="E2776" s="175">
        <v>197.75</v>
      </c>
      <c r="F2776" s="176"/>
      <c r="G2776" s="177">
        <f>ROUND(E2776*F2776,2)</f>
        <v>0</v>
      </c>
      <c r="H2776" s="176"/>
      <c r="I2776" s="177">
        <f>ROUND(E2776*H2776,2)</f>
        <v>0</v>
      </c>
      <c r="J2776" s="176"/>
      <c r="K2776" s="177">
        <f>ROUND(E2776*J2776,2)</f>
        <v>0</v>
      </c>
      <c r="L2776" s="177">
        <v>21</v>
      </c>
      <c r="M2776" s="177">
        <f>G2776*(1+L2776/100)</f>
        <v>0</v>
      </c>
      <c r="N2776" s="175">
        <v>3.3E-4</v>
      </c>
      <c r="O2776" s="175">
        <f>ROUND(E2776*N2776,2)</f>
        <v>7.0000000000000007E-2</v>
      </c>
      <c r="P2776" s="175">
        <v>0</v>
      </c>
      <c r="Q2776" s="175">
        <f>ROUND(E2776*P2776,2)</f>
        <v>0</v>
      </c>
      <c r="R2776" s="177" t="s">
        <v>906</v>
      </c>
      <c r="S2776" s="177" t="s">
        <v>281</v>
      </c>
      <c r="T2776" s="178" t="s">
        <v>281</v>
      </c>
      <c r="U2776" s="158">
        <v>0.45</v>
      </c>
      <c r="V2776" s="158">
        <f>ROUND(E2776*U2776,2)</f>
        <v>88.99</v>
      </c>
      <c r="W2776" s="158"/>
      <c r="X2776" s="158" t="s">
        <v>282</v>
      </c>
      <c r="Y2776" s="158" t="s">
        <v>283</v>
      </c>
      <c r="Z2776" s="147"/>
      <c r="AA2776" s="147"/>
      <c r="AB2776" s="147"/>
      <c r="AC2776" s="147"/>
      <c r="AD2776" s="147"/>
      <c r="AE2776" s="147"/>
      <c r="AF2776" s="147"/>
      <c r="AG2776" s="147" t="s">
        <v>284</v>
      </c>
      <c r="AH2776" s="147"/>
      <c r="AI2776" s="147"/>
      <c r="AJ2776" s="147"/>
      <c r="AK2776" s="147"/>
      <c r="AL2776" s="147"/>
      <c r="AM2776" s="147"/>
      <c r="AN2776" s="147"/>
      <c r="AO2776" s="147"/>
      <c r="AP2776" s="147"/>
      <c r="AQ2776" s="147"/>
      <c r="AR2776" s="147"/>
      <c r="AS2776" s="147"/>
      <c r="AT2776" s="147"/>
      <c r="AU2776" s="147"/>
      <c r="AV2776" s="147"/>
      <c r="AW2776" s="147"/>
      <c r="AX2776" s="147"/>
      <c r="AY2776" s="147"/>
      <c r="AZ2776" s="147"/>
      <c r="BA2776" s="147"/>
      <c r="BB2776" s="147"/>
      <c r="BC2776" s="147"/>
      <c r="BD2776" s="147"/>
      <c r="BE2776" s="147"/>
      <c r="BF2776" s="147"/>
      <c r="BG2776" s="147"/>
      <c r="BH2776" s="147"/>
    </row>
    <row r="2777" spans="1:60" outlineLevel="2" x14ac:dyDescent="0.2">
      <c r="A2777" s="154"/>
      <c r="B2777" s="155"/>
      <c r="C2777" s="189" t="s">
        <v>3186</v>
      </c>
      <c r="D2777" s="160"/>
      <c r="E2777" s="161"/>
      <c r="F2777" s="158"/>
      <c r="G2777" s="158"/>
      <c r="H2777" s="158"/>
      <c r="I2777" s="158"/>
      <c r="J2777" s="158"/>
      <c r="K2777" s="158"/>
      <c r="L2777" s="158"/>
      <c r="M2777" s="158"/>
      <c r="N2777" s="157"/>
      <c r="O2777" s="157"/>
      <c r="P2777" s="157"/>
      <c r="Q2777" s="157"/>
      <c r="R2777" s="158"/>
      <c r="S2777" s="158"/>
      <c r="T2777" s="158"/>
      <c r="U2777" s="158"/>
      <c r="V2777" s="158"/>
      <c r="W2777" s="158"/>
      <c r="X2777" s="158"/>
      <c r="Y2777" s="158"/>
      <c r="Z2777" s="147"/>
      <c r="AA2777" s="147"/>
      <c r="AB2777" s="147"/>
      <c r="AC2777" s="147"/>
      <c r="AD2777" s="147"/>
      <c r="AE2777" s="147"/>
      <c r="AF2777" s="147"/>
      <c r="AG2777" s="147" t="s">
        <v>288</v>
      </c>
      <c r="AH2777" s="147">
        <v>0</v>
      </c>
      <c r="AI2777" s="147"/>
      <c r="AJ2777" s="147"/>
      <c r="AK2777" s="147"/>
      <c r="AL2777" s="147"/>
      <c r="AM2777" s="147"/>
      <c r="AN2777" s="147"/>
      <c r="AO2777" s="147"/>
      <c r="AP2777" s="147"/>
      <c r="AQ2777" s="147"/>
      <c r="AR2777" s="147"/>
      <c r="AS2777" s="147"/>
      <c r="AT2777" s="147"/>
      <c r="AU2777" s="147"/>
      <c r="AV2777" s="147"/>
      <c r="AW2777" s="147"/>
      <c r="AX2777" s="147"/>
      <c r="AY2777" s="147"/>
      <c r="AZ2777" s="147"/>
      <c r="BA2777" s="147"/>
      <c r="BB2777" s="147"/>
      <c r="BC2777" s="147"/>
      <c r="BD2777" s="147"/>
      <c r="BE2777" s="147"/>
      <c r="BF2777" s="147"/>
      <c r="BG2777" s="147"/>
      <c r="BH2777" s="147"/>
    </row>
    <row r="2778" spans="1:60" outlineLevel="3" x14ac:dyDescent="0.2">
      <c r="A2778" s="154"/>
      <c r="B2778" s="155"/>
      <c r="C2778" s="189" t="s">
        <v>3178</v>
      </c>
      <c r="D2778" s="160"/>
      <c r="E2778" s="161"/>
      <c r="F2778" s="158"/>
      <c r="G2778" s="158"/>
      <c r="H2778" s="158"/>
      <c r="I2778" s="158"/>
      <c r="J2778" s="158"/>
      <c r="K2778" s="158"/>
      <c r="L2778" s="158"/>
      <c r="M2778" s="158"/>
      <c r="N2778" s="157"/>
      <c r="O2778" s="157"/>
      <c r="P2778" s="157"/>
      <c r="Q2778" s="157"/>
      <c r="R2778" s="158"/>
      <c r="S2778" s="158"/>
      <c r="T2778" s="158"/>
      <c r="U2778" s="158"/>
      <c r="V2778" s="158"/>
      <c r="W2778" s="158"/>
      <c r="X2778" s="158"/>
      <c r="Y2778" s="158"/>
      <c r="Z2778" s="147"/>
      <c r="AA2778" s="147"/>
      <c r="AB2778" s="147"/>
      <c r="AC2778" s="147"/>
      <c r="AD2778" s="147"/>
      <c r="AE2778" s="147"/>
      <c r="AF2778" s="147"/>
      <c r="AG2778" s="147" t="s">
        <v>288</v>
      </c>
      <c r="AH2778" s="147">
        <v>0</v>
      </c>
      <c r="AI2778" s="147"/>
      <c r="AJ2778" s="147"/>
      <c r="AK2778" s="147"/>
      <c r="AL2778" s="147"/>
      <c r="AM2778" s="147"/>
      <c r="AN2778" s="147"/>
      <c r="AO2778" s="147"/>
      <c r="AP2778" s="147"/>
      <c r="AQ2778" s="147"/>
      <c r="AR2778" s="147"/>
      <c r="AS2778" s="147"/>
      <c r="AT2778" s="147"/>
      <c r="AU2778" s="147"/>
      <c r="AV2778" s="147"/>
      <c r="AW2778" s="147"/>
      <c r="AX2778" s="147"/>
      <c r="AY2778" s="147"/>
      <c r="AZ2778" s="147"/>
      <c r="BA2778" s="147"/>
      <c r="BB2778" s="147"/>
      <c r="BC2778" s="147"/>
      <c r="BD2778" s="147"/>
      <c r="BE2778" s="147"/>
      <c r="BF2778" s="147"/>
      <c r="BG2778" s="147"/>
      <c r="BH2778" s="147"/>
    </row>
    <row r="2779" spans="1:60" outlineLevel="3" x14ac:dyDescent="0.2">
      <c r="A2779" s="154"/>
      <c r="B2779" s="155"/>
      <c r="C2779" s="189" t="s">
        <v>3169</v>
      </c>
      <c r="D2779" s="160"/>
      <c r="E2779" s="161">
        <v>197.75</v>
      </c>
      <c r="F2779" s="158"/>
      <c r="G2779" s="158"/>
      <c r="H2779" s="158"/>
      <c r="I2779" s="158"/>
      <c r="J2779" s="158"/>
      <c r="K2779" s="158"/>
      <c r="L2779" s="158"/>
      <c r="M2779" s="158"/>
      <c r="N2779" s="157"/>
      <c r="O2779" s="157"/>
      <c r="P2779" s="157"/>
      <c r="Q2779" s="157"/>
      <c r="R2779" s="158"/>
      <c r="S2779" s="158"/>
      <c r="T2779" s="158"/>
      <c r="U2779" s="158"/>
      <c r="V2779" s="158"/>
      <c r="W2779" s="158"/>
      <c r="X2779" s="158"/>
      <c r="Y2779" s="158"/>
      <c r="Z2779" s="147"/>
      <c r="AA2779" s="147"/>
      <c r="AB2779" s="147"/>
      <c r="AC2779" s="147"/>
      <c r="AD2779" s="147"/>
      <c r="AE2779" s="147"/>
      <c r="AF2779" s="147"/>
      <c r="AG2779" s="147" t="s">
        <v>288</v>
      </c>
      <c r="AH2779" s="147">
        <v>5</v>
      </c>
      <c r="AI2779" s="147"/>
      <c r="AJ2779" s="147"/>
      <c r="AK2779" s="147"/>
      <c r="AL2779" s="147"/>
      <c r="AM2779" s="147"/>
      <c r="AN2779" s="147"/>
      <c r="AO2779" s="147"/>
      <c r="AP2779" s="147"/>
      <c r="AQ2779" s="147"/>
      <c r="AR2779" s="147"/>
      <c r="AS2779" s="147"/>
      <c r="AT2779" s="147"/>
      <c r="AU2779" s="147"/>
      <c r="AV2779" s="147"/>
      <c r="AW2779" s="147"/>
      <c r="AX2779" s="147"/>
      <c r="AY2779" s="147"/>
      <c r="AZ2779" s="147"/>
      <c r="BA2779" s="147"/>
      <c r="BB2779" s="147"/>
      <c r="BC2779" s="147"/>
      <c r="BD2779" s="147"/>
      <c r="BE2779" s="147"/>
      <c r="BF2779" s="147"/>
      <c r="BG2779" s="147"/>
      <c r="BH2779" s="147"/>
    </row>
    <row r="2780" spans="1:60" ht="22.5" outlineLevel="1" x14ac:dyDescent="0.2">
      <c r="A2780" s="172">
        <v>410</v>
      </c>
      <c r="B2780" s="173" t="s">
        <v>3187</v>
      </c>
      <c r="C2780" s="188" t="s">
        <v>3188</v>
      </c>
      <c r="D2780" s="174" t="s">
        <v>366</v>
      </c>
      <c r="E2780" s="175">
        <v>22</v>
      </c>
      <c r="F2780" s="176"/>
      <c r="G2780" s="177">
        <f>ROUND(E2780*F2780,2)</f>
        <v>0</v>
      </c>
      <c r="H2780" s="176"/>
      <c r="I2780" s="177">
        <f>ROUND(E2780*H2780,2)</f>
        <v>0</v>
      </c>
      <c r="J2780" s="176"/>
      <c r="K2780" s="177">
        <f>ROUND(E2780*J2780,2)</f>
        <v>0</v>
      </c>
      <c r="L2780" s="177">
        <v>21</v>
      </c>
      <c r="M2780" s="177">
        <f>G2780*(1+L2780/100)</f>
        <v>0</v>
      </c>
      <c r="N2780" s="175">
        <v>1.7000000000000001E-4</v>
      </c>
      <c r="O2780" s="175">
        <f>ROUND(E2780*N2780,2)</f>
        <v>0</v>
      </c>
      <c r="P2780" s="175">
        <v>0</v>
      </c>
      <c r="Q2780" s="175">
        <f>ROUND(E2780*P2780,2)</f>
        <v>0</v>
      </c>
      <c r="R2780" s="177" t="s">
        <v>906</v>
      </c>
      <c r="S2780" s="177" t="s">
        <v>281</v>
      </c>
      <c r="T2780" s="178" t="s">
        <v>281</v>
      </c>
      <c r="U2780" s="158">
        <v>0.152</v>
      </c>
      <c r="V2780" s="158">
        <f>ROUND(E2780*U2780,2)</f>
        <v>3.34</v>
      </c>
      <c r="W2780" s="158"/>
      <c r="X2780" s="158" t="s">
        <v>282</v>
      </c>
      <c r="Y2780" s="158" t="s">
        <v>283</v>
      </c>
      <c r="Z2780" s="147"/>
      <c r="AA2780" s="147"/>
      <c r="AB2780" s="147"/>
      <c r="AC2780" s="147"/>
      <c r="AD2780" s="147"/>
      <c r="AE2780" s="147"/>
      <c r="AF2780" s="147"/>
      <c r="AG2780" s="147" t="s">
        <v>284</v>
      </c>
      <c r="AH2780" s="147"/>
      <c r="AI2780" s="147"/>
      <c r="AJ2780" s="147"/>
      <c r="AK2780" s="147"/>
      <c r="AL2780" s="147"/>
      <c r="AM2780" s="147"/>
      <c r="AN2780" s="147"/>
      <c r="AO2780" s="147"/>
      <c r="AP2780" s="147"/>
      <c r="AQ2780" s="147"/>
      <c r="AR2780" s="147"/>
      <c r="AS2780" s="147"/>
      <c r="AT2780" s="147"/>
      <c r="AU2780" s="147"/>
      <c r="AV2780" s="147"/>
      <c r="AW2780" s="147"/>
      <c r="AX2780" s="147"/>
      <c r="AY2780" s="147"/>
      <c r="AZ2780" s="147"/>
      <c r="BA2780" s="147"/>
      <c r="BB2780" s="147"/>
      <c r="BC2780" s="147"/>
      <c r="BD2780" s="147"/>
      <c r="BE2780" s="147"/>
      <c r="BF2780" s="147"/>
      <c r="BG2780" s="147"/>
      <c r="BH2780" s="147"/>
    </row>
    <row r="2781" spans="1:60" outlineLevel="2" x14ac:dyDescent="0.2">
      <c r="A2781" s="154"/>
      <c r="B2781" s="155"/>
      <c r="C2781" s="189" t="s">
        <v>3189</v>
      </c>
      <c r="D2781" s="160"/>
      <c r="E2781" s="161"/>
      <c r="F2781" s="158"/>
      <c r="G2781" s="158"/>
      <c r="H2781" s="158"/>
      <c r="I2781" s="158"/>
      <c r="J2781" s="158"/>
      <c r="K2781" s="158"/>
      <c r="L2781" s="158"/>
      <c r="M2781" s="158"/>
      <c r="N2781" s="157"/>
      <c r="O2781" s="157"/>
      <c r="P2781" s="157"/>
      <c r="Q2781" s="157"/>
      <c r="R2781" s="158"/>
      <c r="S2781" s="158"/>
      <c r="T2781" s="158"/>
      <c r="U2781" s="158"/>
      <c r="V2781" s="158"/>
      <c r="W2781" s="158"/>
      <c r="X2781" s="158"/>
      <c r="Y2781" s="158"/>
      <c r="Z2781" s="147"/>
      <c r="AA2781" s="147"/>
      <c r="AB2781" s="147"/>
      <c r="AC2781" s="147"/>
      <c r="AD2781" s="147"/>
      <c r="AE2781" s="147"/>
      <c r="AF2781" s="147"/>
      <c r="AG2781" s="147" t="s">
        <v>288</v>
      </c>
      <c r="AH2781" s="147">
        <v>0</v>
      </c>
      <c r="AI2781" s="147"/>
      <c r="AJ2781" s="147"/>
      <c r="AK2781" s="147"/>
      <c r="AL2781" s="147"/>
      <c r="AM2781" s="147"/>
      <c r="AN2781" s="147"/>
      <c r="AO2781" s="147"/>
      <c r="AP2781" s="147"/>
      <c r="AQ2781" s="147"/>
      <c r="AR2781" s="147"/>
      <c r="AS2781" s="147"/>
      <c r="AT2781" s="147"/>
      <c r="AU2781" s="147"/>
      <c r="AV2781" s="147"/>
      <c r="AW2781" s="147"/>
      <c r="AX2781" s="147"/>
      <c r="AY2781" s="147"/>
      <c r="AZ2781" s="147"/>
      <c r="BA2781" s="147"/>
      <c r="BB2781" s="147"/>
      <c r="BC2781" s="147"/>
      <c r="BD2781" s="147"/>
      <c r="BE2781" s="147"/>
      <c r="BF2781" s="147"/>
      <c r="BG2781" s="147"/>
      <c r="BH2781" s="147"/>
    </row>
    <row r="2782" spans="1:60" outlineLevel="3" x14ac:dyDescent="0.2">
      <c r="A2782" s="154"/>
      <c r="B2782" s="155"/>
      <c r="C2782" s="189" t="s">
        <v>399</v>
      </c>
      <c r="D2782" s="160"/>
      <c r="E2782" s="161"/>
      <c r="F2782" s="158"/>
      <c r="G2782" s="158"/>
      <c r="H2782" s="158"/>
      <c r="I2782" s="158"/>
      <c r="J2782" s="158"/>
      <c r="K2782" s="158"/>
      <c r="L2782" s="158"/>
      <c r="M2782" s="158"/>
      <c r="N2782" s="157"/>
      <c r="O2782" s="157"/>
      <c r="P2782" s="157"/>
      <c r="Q2782" s="157"/>
      <c r="R2782" s="158"/>
      <c r="S2782" s="158"/>
      <c r="T2782" s="158"/>
      <c r="U2782" s="158"/>
      <c r="V2782" s="158"/>
      <c r="W2782" s="158"/>
      <c r="X2782" s="158"/>
      <c r="Y2782" s="158"/>
      <c r="Z2782" s="147"/>
      <c r="AA2782" s="147"/>
      <c r="AB2782" s="147"/>
      <c r="AC2782" s="147"/>
      <c r="AD2782" s="147"/>
      <c r="AE2782" s="147"/>
      <c r="AF2782" s="147"/>
      <c r="AG2782" s="147" t="s">
        <v>288</v>
      </c>
      <c r="AH2782" s="147">
        <v>0</v>
      </c>
      <c r="AI2782" s="147"/>
      <c r="AJ2782" s="147"/>
      <c r="AK2782" s="147"/>
      <c r="AL2782" s="147"/>
      <c r="AM2782" s="147"/>
      <c r="AN2782" s="147"/>
      <c r="AO2782" s="147"/>
      <c r="AP2782" s="147"/>
      <c r="AQ2782" s="147"/>
      <c r="AR2782" s="147"/>
      <c r="AS2782" s="147"/>
      <c r="AT2782" s="147"/>
      <c r="AU2782" s="147"/>
      <c r="AV2782" s="147"/>
      <c r="AW2782" s="147"/>
      <c r="AX2782" s="147"/>
      <c r="AY2782" s="147"/>
      <c r="AZ2782" s="147"/>
      <c r="BA2782" s="147"/>
      <c r="BB2782" s="147"/>
      <c r="BC2782" s="147"/>
      <c r="BD2782" s="147"/>
      <c r="BE2782" s="147"/>
      <c r="BF2782" s="147"/>
      <c r="BG2782" s="147"/>
      <c r="BH2782" s="147"/>
    </row>
    <row r="2783" spans="1:60" outlineLevel="3" x14ac:dyDescent="0.2">
      <c r="A2783" s="154"/>
      <c r="B2783" s="155"/>
      <c r="C2783" s="189" t="s">
        <v>3190</v>
      </c>
      <c r="D2783" s="160"/>
      <c r="E2783" s="161">
        <v>12.44</v>
      </c>
      <c r="F2783" s="158"/>
      <c r="G2783" s="158"/>
      <c r="H2783" s="158"/>
      <c r="I2783" s="158"/>
      <c r="J2783" s="158"/>
      <c r="K2783" s="158"/>
      <c r="L2783" s="158"/>
      <c r="M2783" s="158"/>
      <c r="N2783" s="157"/>
      <c r="O2783" s="157"/>
      <c r="P2783" s="157"/>
      <c r="Q2783" s="157"/>
      <c r="R2783" s="158"/>
      <c r="S2783" s="158"/>
      <c r="T2783" s="158"/>
      <c r="U2783" s="158"/>
      <c r="V2783" s="158"/>
      <c r="W2783" s="158"/>
      <c r="X2783" s="158"/>
      <c r="Y2783" s="158"/>
      <c r="Z2783" s="147"/>
      <c r="AA2783" s="147"/>
      <c r="AB2783" s="147"/>
      <c r="AC2783" s="147"/>
      <c r="AD2783" s="147"/>
      <c r="AE2783" s="147"/>
      <c r="AF2783" s="147"/>
      <c r="AG2783" s="147" t="s">
        <v>288</v>
      </c>
      <c r="AH2783" s="147">
        <v>0</v>
      </c>
      <c r="AI2783" s="147"/>
      <c r="AJ2783" s="147"/>
      <c r="AK2783" s="147"/>
      <c r="AL2783" s="147"/>
      <c r="AM2783" s="147"/>
      <c r="AN2783" s="147"/>
      <c r="AO2783" s="147"/>
      <c r="AP2783" s="147"/>
      <c r="AQ2783" s="147"/>
      <c r="AR2783" s="147"/>
      <c r="AS2783" s="147"/>
      <c r="AT2783" s="147"/>
      <c r="AU2783" s="147"/>
      <c r="AV2783" s="147"/>
      <c r="AW2783" s="147"/>
      <c r="AX2783" s="147"/>
      <c r="AY2783" s="147"/>
      <c r="AZ2783" s="147"/>
      <c r="BA2783" s="147"/>
      <c r="BB2783" s="147"/>
      <c r="BC2783" s="147"/>
      <c r="BD2783" s="147"/>
      <c r="BE2783" s="147"/>
      <c r="BF2783" s="147"/>
      <c r="BG2783" s="147"/>
      <c r="BH2783" s="147"/>
    </row>
    <row r="2784" spans="1:60" outlineLevel="3" x14ac:dyDescent="0.2">
      <c r="A2784" s="154"/>
      <c r="B2784" s="155"/>
      <c r="C2784" s="189" t="s">
        <v>406</v>
      </c>
      <c r="D2784" s="160"/>
      <c r="E2784" s="161"/>
      <c r="F2784" s="158"/>
      <c r="G2784" s="158"/>
      <c r="H2784" s="158"/>
      <c r="I2784" s="158"/>
      <c r="J2784" s="158"/>
      <c r="K2784" s="158"/>
      <c r="L2784" s="158"/>
      <c r="M2784" s="158"/>
      <c r="N2784" s="157"/>
      <c r="O2784" s="157"/>
      <c r="P2784" s="157"/>
      <c r="Q2784" s="157"/>
      <c r="R2784" s="158"/>
      <c r="S2784" s="158"/>
      <c r="T2784" s="158"/>
      <c r="U2784" s="158"/>
      <c r="V2784" s="158"/>
      <c r="W2784" s="158"/>
      <c r="X2784" s="158"/>
      <c r="Y2784" s="158"/>
      <c r="Z2784" s="147"/>
      <c r="AA2784" s="147"/>
      <c r="AB2784" s="147"/>
      <c r="AC2784" s="147"/>
      <c r="AD2784" s="147"/>
      <c r="AE2784" s="147"/>
      <c r="AF2784" s="147"/>
      <c r="AG2784" s="147" t="s">
        <v>288</v>
      </c>
      <c r="AH2784" s="147">
        <v>0</v>
      </c>
      <c r="AI2784" s="147"/>
      <c r="AJ2784" s="147"/>
      <c r="AK2784" s="147"/>
      <c r="AL2784" s="147"/>
      <c r="AM2784" s="147"/>
      <c r="AN2784" s="147"/>
      <c r="AO2784" s="147"/>
      <c r="AP2784" s="147"/>
      <c r="AQ2784" s="147"/>
      <c r="AR2784" s="147"/>
      <c r="AS2784" s="147"/>
      <c r="AT2784" s="147"/>
      <c r="AU2784" s="147"/>
      <c r="AV2784" s="147"/>
      <c r="AW2784" s="147"/>
      <c r="AX2784" s="147"/>
      <c r="AY2784" s="147"/>
      <c r="AZ2784" s="147"/>
      <c r="BA2784" s="147"/>
      <c r="BB2784" s="147"/>
      <c r="BC2784" s="147"/>
      <c r="BD2784" s="147"/>
      <c r="BE2784" s="147"/>
      <c r="BF2784" s="147"/>
      <c r="BG2784" s="147"/>
      <c r="BH2784" s="147"/>
    </row>
    <row r="2785" spans="1:60" outlineLevel="3" x14ac:dyDescent="0.2">
      <c r="A2785" s="154"/>
      <c r="B2785" s="155"/>
      <c r="C2785" s="189" t="s">
        <v>3191</v>
      </c>
      <c r="D2785" s="160"/>
      <c r="E2785" s="161">
        <v>14.31</v>
      </c>
      <c r="F2785" s="158"/>
      <c r="G2785" s="158"/>
      <c r="H2785" s="158"/>
      <c r="I2785" s="158"/>
      <c r="J2785" s="158"/>
      <c r="K2785" s="158"/>
      <c r="L2785" s="158"/>
      <c r="M2785" s="158"/>
      <c r="N2785" s="157"/>
      <c r="O2785" s="157"/>
      <c r="P2785" s="157"/>
      <c r="Q2785" s="157"/>
      <c r="R2785" s="158"/>
      <c r="S2785" s="158"/>
      <c r="T2785" s="158"/>
      <c r="U2785" s="158"/>
      <c r="V2785" s="158"/>
      <c r="W2785" s="158"/>
      <c r="X2785" s="158"/>
      <c r="Y2785" s="158"/>
      <c r="Z2785" s="147"/>
      <c r="AA2785" s="147"/>
      <c r="AB2785" s="147"/>
      <c r="AC2785" s="147"/>
      <c r="AD2785" s="147"/>
      <c r="AE2785" s="147"/>
      <c r="AF2785" s="147"/>
      <c r="AG2785" s="147" t="s">
        <v>288</v>
      </c>
      <c r="AH2785" s="147">
        <v>0</v>
      </c>
      <c r="AI2785" s="147"/>
      <c r="AJ2785" s="147"/>
      <c r="AK2785" s="147"/>
      <c r="AL2785" s="147"/>
      <c r="AM2785" s="147"/>
      <c r="AN2785" s="147"/>
      <c r="AO2785" s="147"/>
      <c r="AP2785" s="147"/>
      <c r="AQ2785" s="147"/>
      <c r="AR2785" s="147"/>
      <c r="AS2785" s="147"/>
      <c r="AT2785" s="147"/>
      <c r="AU2785" s="147"/>
      <c r="AV2785" s="147"/>
      <c r="AW2785" s="147"/>
      <c r="AX2785" s="147"/>
      <c r="AY2785" s="147"/>
      <c r="AZ2785" s="147"/>
      <c r="BA2785" s="147"/>
      <c r="BB2785" s="147"/>
      <c r="BC2785" s="147"/>
      <c r="BD2785" s="147"/>
      <c r="BE2785" s="147"/>
      <c r="BF2785" s="147"/>
      <c r="BG2785" s="147"/>
      <c r="BH2785" s="147"/>
    </row>
    <row r="2786" spans="1:60" outlineLevel="3" x14ac:dyDescent="0.2">
      <c r="A2786" s="154"/>
      <c r="B2786" s="155"/>
      <c r="C2786" s="189" t="s">
        <v>3192</v>
      </c>
      <c r="D2786" s="160"/>
      <c r="E2786" s="161"/>
      <c r="F2786" s="158"/>
      <c r="G2786" s="158"/>
      <c r="H2786" s="158"/>
      <c r="I2786" s="158"/>
      <c r="J2786" s="158"/>
      <c r="K2786" s="158"/>
      <c r="L2786" s="158"/>
      <c r="M2786" s="158"/>
      <c r="N2786" s="157"/>
      <c r="O2786" s="157"/>
      <c r="P2786" s="157"/>
      <c r="Q2786" s="157"/>
      <c r="R2786" s="158"/>
      <c r="S2786" s="158"/>
      <c r="T2786" s="158"/>
      <c r="U2786" s="158"/>
      <c r="V2786" s="158"/>
      <c r="W2786" s="158"/>
      <c r="X2786" s="158"/>
      <c r="Y2786" s="158"/>
      <c r="Z2786" s="147"/>
      <c r="AA2786" s="147"/>
      <c r="AB2786" s="147"/>
      <c r="AC2786" s="147"/>
      <c r="AD2786" s="147"/>
      <c r="AE2786" s="147"/>
      <c r="AF2786" s="147"/>
      <c r="AG2786" s="147" t="s">
        <v>288</v>
      </c>
      <c r="AH2786" s="147">
        <v>0</v>
      </c>
      <c r="AI2786" s="147"/>
      <c r="AJ2786" s="147"/>
      <c r="AK2786" s="147"/>
      <c r="AL2786" s="147"/>
      <c r="AM2786" s="147"/>
      <c r="AN2786" s="147"/>
      <c r="AO2786" s="147"/>
      <c r="AP2786" s="147"/>
      <c r="AQ2786" s="147"/>
      <c r="AR2786" s="147"/>
      <c r="AS2786" s="147"/>
      <c r="AT2786" s="147"/>
      <c r="AU2786" s="147"/>
      <c r="AV2786" s="147"/>
      <c r="AW2786" s="147"/>
      <c r="AX2786" s="147"/>
      <c r="AY2786" s="147"/>
      <c r="AZ2786" s="147"/>
      <c r="BA2786" s="147"/>
      <c r="BB2786" s="147"/>
      <c r="BC2786" s="147"/>
      <c r="BD2786" s="147"/>
      <c r="BE2786" s="147"/>
      <c r="BF2786" s="147"/>
      <c r="BG2786" s="147"/>
      <c r="BH2786" s="147"/>
    </row>
    <row r="2787" spans="1:60" outlineLevel="3" x14ac:dyDescent="0.2">
      <c r="A2787" s="154"/>
      <c r="B2787" s="155"/>
      <c r="C2787" s="189" t="s">
        <v>3193</v>
      </c>
      <c r="D2787" s="160"/>
      <c r="E2787" s="161">
        <v>-4.75</v>
      </c>
      <c r="F2787" s="158"/>
      <c r="G2787" s="158"/>
      <c r="H2787" s="158"/>
      <c r="I2787" s="158"/>
      <c r="J2787" s="158"/>
      <c r="K2787" s="158"/>
      <c r="L2787" s="158"/>
      <c r="M2787" s="158"/>
      <c r="N2787" s="157"/>
      <c r="O2787" s="157"/>
      <c r="P2787" s="157"/>
      <c r="Q2787" s="157"/>
      <c r="R2787" s="158"/>
      <c r="S2787" s="158"/>
      <c r="T2787" s="158"/>
      <c r="U2787" s="158"/>
      <c r="V2787" s="158"/>
      <c r="W2787" s="158"/>
      <c r="X2787" s="158"/>
      <c r="Y2787" s="158"/>
      <c r="Z2787" s="147"/>
      <c r="AA2787" s="147"/>
      <c r="AB2787" s="147"/>
      <c r="AC2787" s="147"/>
      <c r="AD2787" s="147"/>
      <c r="AE2787" s="147"/>
      <c r="AF2787" s="147"/>
      <c r="AG2787" s="147" t="s">
        <v>288</v>
      </c>
      <c r="AH2787" s="147">
        <v>5</v>
      </c>
      <c r="AI2787" s="147"/>
      <c r="AJ2787" s="147"/>
      <c r="AK2787" s="147"/>
      <c r="AL2787" s="147"/>
      <c r="AM2787" s="147"/>
      <c r="AN2787" s="147"/>
      <c r="AO2787" s="147"/>
      <c r="AP2787" s="147"/>
      <c r="AQ2787" s="147"/>
      <c r="AR2787" s="147"/>
      <c r="AS2787" s="147"/>
      <c r="AT2787" s="147"/>
      <c r="AU2787" s="147"/>
      <c r="AV2787" s="147"/>
      <c r="AW2787" s="147"/>
      <c r="AX2787" s="147"/>
      <c r="AY2787" s="147"/>
      <c r="AZ2787" s="147"/>
      <c r="BA2787" s="147"/>
      <c r="BB2787" s="147"/>
      <c r="BC2787" s="147"/>
      <c r="BD2787" s="147"/>
      <c r="BE2787" s="147"/>
      <c r="BF2787" s="147"/>
      <c r="BG2787" s="147"/>
      <c r="BH2787" s="147"/>
    </row>
    <row r="2788" spans="1:60" ht="22.5" outlineLevel="1" x14ac:dyDescent="0.2">
      <c r="A2788" s="172">
        <v>411</v>
      </c>
      <c r="B2788" s="173" t="s">
        <v>3194</v>
      </c>
      <c r="C2788" s="188" t="s">
        <v>3195</v>
      </c>
      <c r="D2788" s="174" t="s">
        <v>366</v>
      </c>
      <c r="E2788" s="175">
        <v>4.75</v>
      </c>
      <c r="F2788" s="176"/>
      <c r="G2788" s="177">
        <f>ROUND(E2788*F2788,2)</f>
        <v>0</v>
      </c>
      <c r="H2788" s="176"/>
      <c r="I2788" s="177">
        <f>ROUND(E2788*H2788,2)</f>
        <v>0</v>
      </c>
      <c r="J2788" s="176"/>
      <c r="K2788" s="177">
        <f>ROUND(E2788*J2788,2)</f>
        <v>0</v>
      </c>
      <c r="L2788" s="177">
        <v>21</v>
      </c>
      <c r="M2788" s="177">
        <f>G2788*(1+L2788/100)</f>
        <v>0</v>
      </c>
      <c r="N2788" s="175">
        <v>2.5999999999999998E-4</v>
      </c>
      <c r="O2788" s="175">
        <f>ROUND(E2788*N2788,2)</f>
        <v>0</v>
      </c>
      <c r="P2788" s="175">
        <v>0</v>
      </c>
      <c r="Q2788" s="175">
        <f>ROUND(E2788*P2788,2)</f>
        <v>0</v>
      </c>
      <c r="R2788" s="177" t="s">
        <v>906</v>
      </c>
      <c r="S2788" s="177" t="s">
        <v>281</v>
      </c>
      <c r="T2788" s="178" t="s">
        <v>281</v>
      </c>
      <c r="U2788" s="158">
        <v>0.15</v>
      </c>
      <c r="V2788" s="158">
        <f>ROUND(E2788*U2788,2)</f>
        <v>0.71</v>
      </c>
      <c r="W2788" s="158"/>
      <c r="X2788" s="158" t="s">
        <v>282</v>
      </c>
      <c r="Y2788" s="158" t="s">
        <v>283</v>
      </c>
      <c r="Z2788" s="147"/>
      <c r="AA2788" s="147"/>
      <c r="AB2788" s="147"/>
      <c r="AC2788" s="147"/>
      <c r="AD2788" s="147"/>
      <c r="AE2788" s="147"/>
      <c r="AF2788" s="147"/>
      <c r="AG2788" s="147" t="s">
        <v>284</v>
      </c>
      <c r="AH2788" s="147"/>
      <c r="AI2788" s="147"/>
      <c r="AJ2788" s="147"/>
      <c r="AK2788" s="147"/>
      <c r="AL2788" s="147"/>
      <c r="AM2788" s="147"/>
      <c r="AN2788" s="147"/>
      <c r="AO2788" s="147"/>
      <c r="AP2788" s="147"/>
      <c r="AQ2788" s="147"/>
      <c r="AR2788" s="147"/>
      <c r="AS2788" s="147"/>
      <c r="AT2788" s="147"/>
      <c r="AU2788" s="147"/>
      <c r="AV2788" s="147"/>
      <c r="AW2788" s="147"/>
      <c r="AX2788" s="147"/>
      <c r="AY2788" s="147"/>
      <c r="AZ2788" s="147"/>
      <c r="BA2788" s="147"/>
      <c r="BB2788" s="147"/>
      <c r="BC2788" s="147"/>
      <c r="BD2788" s="147"/>
      <c r="BE2788" s="147"/>
      <c r="BF2788" s="147"/>
      <c r="BG2788" s="147"/>
      <c r="BH2788" s="147"/>
    </row>
    <row r="2789" spans="1:60" outlineLevel="2" x14ac:dyDescent="0.2">
      <c r="A2789" s="154"/>
      <c r="B2789" s="155"/>
      <c r="C2789" s="189" t="s">
        <v>3196</v>
      </c>
      <c r="D2789" s="160"/>
      <c r="E2789" s="161"/>
      <c r="F2789" s="158"/>
      <c r="G2789" s="158"/>
      <c r="H2789" s="158"/>
      <c r="I2789" s="158"/>
      <c r="J2789" s="158"/>
      <c r="K2789" s="158"/>
      <c r="L2789" s="158"/>
      <c r="M2789" s="158"/>
      <c r="N2789" s="157"/>
      <c r="O2789" s="157"/>
      <c r="P2789" s="157"/>
      <c r="Q2789" s="157"/>
      <c r="R2789" s="158"/>
      <c r="S2789" s="158"/>
      <c r="T2789" s="158"/>
      <c r="U2789" s="158"/>
      <c r="V2789" s="158"/>
      <c r="W2789" s="158"/>
      <c r="X2789" s="158"/>
      <c r="Y2789" s="158"/>
      <c r="Z2789" s="147"/>
      <c r="AA2789" s="147"/>
      <c r="AB2789" s="147"/>
      <c r="AC2789" s="147"/>
      <c r="AD2789" s="147"/>
      <c r="AE2789" s="147"/>
      <c r="AF2789" s="147"/>
      <c r="AG2789" s="147" t="s">
        <v>288</v>
      </c>
      <c r="AH2789" s="147">
        <v>0</v>
      </c>
      <c r="AI2789" s="147"/>
      <c r="AJ2789" s="147"/>
      <c r="AK2789" s="147"/>
      <c r="AL2789" s="147"/>
      <c r="AM2789" s="147"/>
      <c r="AN2789" s="147"/>
      <c r="AO2789" s="147"/>
      <c r="AP2789" s="147"/>
      <c r="AQ2789" s="147"/>
      <c r="AR2789" s="147"/>
      <c r="AS2789" s="147"/>
      <c r="AT2789" s="147"/>
      <c r="AU2789" s="147"/>
      <c r="AV2789" s="147"/>
      <c r="AW2789" s="147"/>
      <c r="AX2789" s="147"/>
      <c r="AY2789" s="147"/>
      <c r="AZ2789" s="147"/>
      <c r="BA2789" s="147"/>
      <c r="BB2789" s="147"/>
      <c r="BC2789" s="147"/>
      <c r="BD2789" s="147"/>
      <c r="BE2789" s="147"/>
      <c r="BF2789" s="147"/>
      <c r="BG2789" s="147"/>
      <c r="BH2789" s="147"/>
    </row>
    <row r="2790" spans="1:60" outlineLevel="3" x14ac:dyDescent="0.2">
      <c r="A2790" s="154"/>
      <c r="B2790" s="155"/>
      <c r="C2790" s="189" t="s">
        <v>399</v>
      </c>
      <c r="D2790" s="160"/>
      <c r="E2790" s="161"/>
      <c r="F2790" s="158"/>
      <c r="G2790" s="158"/>
      <c r="H2790" s="158"/>
      <c r="I2790" s="158"/>
      <c r="J2790" s="158"/>
      <c r="K2790" s="158"/>
      <c r="L2790" s="158"/>
      <c r="M2790" s="158"/>
      <c r="N2790" s="157"/>
      <c r="O2790" s="157"/>
      <c r="P2790" s="157"/>
      <c r="Q2790" s="157"/>
      <c r="R2790" s="158"/>
      <c r="S2790" s="158"/>
      <c r="T2790" s="158"/>
      <c r="U2790" s="158"/>
      <c r="V2790" s="158"/>
      <c r="W2790" s="158"/>
      <c r="X2790" s="158"/>
      <c r="Y2790" s="158"/>
      <c r="Z2790" s="147"/>
      <c r="AA2790" s="147"/>
      <c r="AB2790" s="147"/>
      <c r="AC2790" s="147"/>
      <c r="AD2790" s="147"/>
      <c r="AE2790" s="147"/>
      <c r="AF2790" s="147"/>
      <c r="AG2790" s="147" t="s">
        <v>288</v>
      </c>
      <c r="AH2790" s="147">
        <v>0</v>
      </c>
      <c r="AI2790" s="147"/>
      <c r="AJ2790" s="147"/>
      <c r="AK2790" s="147"/>
      <c r="AL2790" s="147"/>
      <c r="AM2790" s="147"/>
      <c r="AN2790" s="147"/>
      <c r="AO2790" s="147"/>
      <c r="AP2790" s="147"/>
      <c r="AQ2790" s="147"/>
      <c r="AR2790" s="147"/>
      <c r="AS2790" s="147"/>
      <c r="AT2790" s="147"/>
      <c r="AU2790" s="147"/>
      <c r="AV2790" s="147"/>
      <c r="AW2790" s="147"/>
      <c r="AX2790" s="147"/>
      <c r="AY2790" s="147"/>
      <c r="AZ2790" s="147"/>
      <c r="BA2790" s="147"/>
      <c r="BB2790" s="147"/>
      <c r="BC2790" s="147"/>
      <c r="BD2790" s="147"/>
      <c r="BE2790" s="147"/>
      <c r="BF2790" s="147"/>
      <c r="BG2790" s="147"/>
      <c r="BH2790" s="147"/>
    </row>
    <row r="2791" spans="1:60" outlineLevel="3" x14ac:dyDescent="0.2">
      <c r="A2791" s="154"/>
      <c r="B2791" s="155"/>
      <c r="C2791" s="189" t="s">
        <v>3197</v>
      </c>
      <c r="D2791" s="160"/>
      <c r="E2791" s="161">
        <v>2.81</v>
      </c>
      <c r="F2791" s="158"/>
      <c r="G2791" s="158"/>
      <c r="H2791" s="158"/>
      <c r="I2791" s="158"/>
      <c r="J2791" s="158"/>
      <c r="K2791" s="158"/>
      <c r="L2791" s="158"/>
      <c r="M2791" s="158"/>
      <c r="N2791" s="157"/>
      <c r="O2791" s="157"/>
      <c r="P2791" s="157"/>
      <c r="Q2791" s="157"/>
      <c r="R2791" s="158"/>
      <c r="S2791" s="158"/>
      <c r="T2791" s="158"/>
      <c r="U2791" s="158"/>
      <c r="V2791" s="158"/>
      <c r="W2791" s="158"/>
      <c r="X2791" s="158"/>
      <c r="Y2791" s="158"/>
      <c r="Z2791" s="147"/>
      <c r="AA2791" s="147"/>
      <c r="AB2791" s="147"/>
      <c r="AC2791" s="147"/>
      <c r="AD2791" s="147"/>
      <c r="AE2791" s="147"/>
      <c r="AF2791" s="147"/>
      <c r="AG2791" s="147" t="s">
        <v>288</v>
      </c>
      <c r="AH2791" s="147">
        <v>0</v>
      </c>
      <c r="AI2791" s="147"/>
      <c r="AJ2791" s="147"/>
      <c r="AK2791" s="147"/>
      <c r="AL2791" s="147"/>
      <c r="AM2791" s="147"/>
      <c r="AN2791" s="147"/>
      <c r="AO2791" s="147"/>
      <c r="AP2791" s="147"/>
      <c r="AQ2791" s="147"/>
      <c r="AR2791" s="147"/>
      <c r="AS2791" s="147"/>
      <c r="AT2791" s="147"/>
      <c r="AU2791" s="147"/>
      <c r="AV2791" s="147"/>
      <c r="AW2791" s="147"/>
      <c r="AX2791" s="147"/>
      <c r="AY2791" s="147"/>
      <c r="AZ2791" s="147"/>
      <c r="BA2791" s="147"/>
      <c r="BB2791" s="147"/>
      <c r="BC2791" s="147"/>
      <c r="BD2791" s="147"/>
      <c r="BE2791" s="147"/>
      <c r="BF2791" s="147"/>
      <c r="BG2791" s="147"/>
      <c r="BH2791" s="147"/>
    </row>
    <row r="2792" spans="1:60" outlineLevel="3" x14ac:dyDescent="0.2">
      <c r="A2792" s="154"/>
      <c r="B2792" s="155"/>
      <c r="C2792" s="189" t="s">
        <v>406</v>
      </c>
      <c r="D2792" s="160"/>
      <c r="E2792" s="161"/>
      <c r="F2792" s="158"/>
      <c r="G2792" s="158"/>
      <c r="H2792" s="158"/>
      <c r="I2792" s="158"/>
      <c r="J2792" s="158"/>
      <c r="K2792" s="158"/>
      <c r="L2792" s="158"/>
      <c r="M2792" s="158"/>
      <c r="N2792" s="157"/>
      <c r="O2792" s="157"/>
      <c r="P2792" s="157"/>
      <c r="Q2792" s="157"/>
      <c r="R2792" s="158"/>
      <c r="S2792" s="158"/>
      <c r="T2792" s="158"/>
      <c r="U2792" s="158"/>
      <c r="V2792" s="158"/>
      <c r="W2792" s="158"/>
      <c r="X2792" s="158"/>
      <c r="Y2792" s="158"/>
      <c r="Z2792" s="147"/>
      <c r="AA2792" s="147"/>
      <c r="AB2792" s="147"/>
      <c r="AC2792" s="147"/>
      <c r="AD2792" s="147"/>
      <c r="AE2792" s="147"/>
      <c r="AF2792" s="147"/>
      <c r="AG2792" s="147" t="s">
        <v>288</v>
      </c>
      <c r="AH2792" s="147">
        <v>0</v>
      </c>
      <c r="AI2792" s="147"/>
      <c r="AJ2792" s="147"/>
      <c r="AK2792" s="147"/>
      <c r="AL2792" s="147"/>
      <c r="AM2792" s="147"/>
      <c r="AN2792" s="147"/>
      <c r="AO2792" s="147"/>
      <c r="AP2792" s="147"/>
      <c r="AQ2792" s="147"/>
      <c r="AR2792" s="147"/>
      <c r="AS2792" s="147"/>
      <c r="AT2792" s="147"/>
      <c r="AU2792" s="147"/>
      <c r="AV2792" s="147"/>
      <c r="AW2792" s="147"/>
      <c r="AX2792" s="147"/>
      <c r="AY2792" s="147"/>
      <c r="AZ2792" s="147"/>
      <c r="BA2792" s="147"/>
      <c r="BB2792" s="147"/>
      <c r="BC2792" s="147"/>
      <c r="BD2792" s="147"/>
      <c r="BE2792" s="147"/>
      <c r="BF2792" s="147"/>
      <c r="BG2792" s="147"/>
      <c r="BH2792" s="147"/>
    </row>
    <row r="2793" spans="1:60" outlineLevel="3" x14ac:dyDescent="0.2">
      <c r="A2793" s="154"/>
      <c r="B2793" s="155"/>
      <c r="C2793" s="189" t="s">
        <v>3198</v>
      </c>
      <c r="D2793" s="160"/>
      <c r="E2793" s="161">
        <v>1.94</v>
      </c>
      <c r="F2793" s="158"/>
      <c r="G2793" s="158"/>
      <c r="H2793" s="158"/>
      <c r="I2793" s="158"/>
      <c r="J2793" s="158"/>
      <c r="K2793" s="158"/>
      <c r="L2793" s="158"/>
      <c r="M2793" s="158"/>
      <c r="N2793" s="157"/>
      <c r="O2793" s="157"/>
      <c r="P2793" s="157"/>
      <c r="Q2793" s="157"/>
      <c r="R2793" s="158"/>
      <c r="S2793" s="158"/>
      <c r="T2793" s="158"/>
      <c r="U2793" s="158"/>
      <c r="V2793" s="158"/>
      <c r="W2793" s="158"/>
      <c r="X2793" s="158"/>
      <c r="Y2793" s="158"/>
      <c r="Z2793" s="147"/>
      <c r="AA2793" s="147"/>
      <c r="AB2793" s="147"/>
      <c r="AC2793" s="147"/>
      <c r="AD2793" s="147"/>
      <c r="AE2793" s="147"/>
      <c r="AF2793" s="147"/>
      <c r="AG2793" s="147" t="s">
        <v>288</v>
      </c>
      <c r="AH2793" s="147">
        <v>0</v>
      </c>
      <c r="AI2793" s="147"/>
      <c r="AJ2793" s="147"/>
      <c r="AK2793" s="147"/>
      <c r="AL2793" s="147"/>
      <c r="AM2793" s="147"/>
      <c r="AN2793" s="147"/>
      <c r="AO2793" s="147"/>
      <c r="AP2793" s="147"/>
      <c r="AQ2793" s="147"/>
      <c r="AR2793" s="147"/>
      <c r="AS2793" s="147"/>
      <c r="AT2793" s="147"/>
      <c r="AU2793" s="147"/>
      <c r="AV2793" s="147"/>
      <c r="AW2793" s="147"/>
      <c r="AX2793" s="147"/>
      <c r="AY2793" s="147"/>
      <c r="AZ2793" s="147"/>
      <c r="BA2793" s="147"/>
      <c r="BB2793" s="147"/>
      <c r="BC2793" s="147"/>
      <c r="BD2793" s="147"/>
      <c r="BE2793" s="147"/>
      <c r="BF2793" s="147"/>
      <c r="BG2793" s="147"/>
      <c r="BH2793" s="147"/>
    </row>
    <row r="2794" spans="1:60" outlineLevel="1" x14ac:dyDescent="0.2">
      <c r="A2794" s="172">
        <v>412</v>
      </c>
      <c r="B2794" s="173" t="s">
        <v>3199</v>
      </c>
      <c r="C2794" s="188" t="s">
        <v>3200</v>
      </c>
      <c r="D2794" s="174" t="s">
        <v>366</v>
      </c>
      <c r="E2794" s="175">
        <v>98.875</v>
      </c>
      <c r="F2794" s="176"/>
      <c r="G2794" s="177">
        <f>ROUND(E2794*F2794,2)</f>
        <v>0</v>
      </c>
      <c r="H2794" s="176"/>
      <c r="I2794" s="177">
        <f>ROUND(E2794*H2794,2)</f>
        <v>0</v>
      </c>
      <c r="J2794" s="176"/>
      <c r="K2794" s="177">
        <f>ROUND(E2794*J2794,2)</f>
        <v>0</v>
      </c>
      <c r="L2794" s="177">
        <v>21</v>
      </c>
      <c r="M2794" s="177">
        <f>G2794*(1+L2794/100)</f>
        <v>0</v>
      </c>
      <c r="N2794" s="175">
        <v>4.0000000000000003E-5</v>
      </c>
      <c r="O2794" s="175">
        <f>ROUND(E2794*N2794,2)</f>
        <v>0</v>
      </c>
      <c r="P2794" s="175">
        <v>0</v>
      </c>
      <c r="Q2794" s="175">
        <f>ROUND(E2794*P2794,2)</f>
        <v>0</v>
      </c>
      <c r="R2794" s="177" t="s">
        <v>906</v>
      </c>
      <c r="S2794" s="177" t="s">
        <v>281</v>
      </c>
      <c r="T2794" s="178" t="s">
        <v>281</v>
      </c>
      <c r="U2794" s="158">
        <v>7.8200000000000006E-2</v>
      </c>
      <c r="V2794" s="158">
        <f>ROUND(E2794*U2794,2)</f>
        <v>7.73</v>
      </c>
      <c r="W2794" s="158"/>
      <c r="X2794" s="158" t="s">
        <v>282</v>
      </c>
      <c r="Y2794" s="158" t="s">
        <v>283</v>
      </c>
      <c r="Z2794" s="147"/>
      <c r="AA2794" s="147"/>
      <c r="AB2794" s="147"/>
      <c r="AC2794" s="147"/>
      <c r="AD2794" s="147"/>
      <c r="AE2794" s="147"/>
      <c r="AF2794" s="147"/>
      <c r="AG2794" s="147" t="s">
        <v>284</v>
      </c>
      <c r="AH2794" s="147"/>
      <c r="AI2794" s="147"/>
      <c r="AJ2794" s="147"/>
      <c r="AK2794" s="147"/>
      <c r="AL2794" s="147"/>
      <c r="AM2794" s="147"/>
      <c r="AN2794" s="147"/>
      <c r="AO2794" s="147"/>
      <c r="AP2794" s="147"/>
      <c r="AQ2794" s="147"/>
      <c r="AR2794" s="147"/>
      <c r="AS2794" s="147"/>
      <c r="AT2794" s="147"/>
      <c r="AU2794" s="147"/>
      <c r="AV2794" s="147"/>
      <c r="AW2794" s="147"/>
      <c r="AX2794" s="147"/>
      <c r="AY2794" s="147"/>
      <c r="AZ2794" s="147"/>
      <c r="BA2794" s="147"/>
      <c r="BB2794" s="147"/>
      <c r="BC2794" s="147"/>
      <c r="BD2794" s="147"/>
      <c r="BE2794" s="147"/>
      <c r="BF2794" s="147"/>
      <c r="BG2794" s="147"/>
      <c r="BH2794" s="147"/>
    </row>
    <row r="2795" spans="1:60" outlineLevel="2" x14ac:dyDescent="0.2">
      <c r="A2795" s="154"/>
      <c r="B2795" s="155"/>
      <c r="C2795" s="189" t="s">
        <v>3201</v>
      </c>
      <c r="D2795" s="160"/>
      <c r="E2795" s="161"/>
      <c r="F2795" s="158"/>
      <c r="G2795" s="158"/>
      <c r="H2795" s="158"/>
      <c r="I2795" s="158"/>
      <c r="J2795" s="158"/>
      <c r="K2795" s="158"/>
      <c r="L2795" s="158"/>
      <c r="M2795" s="158"/>
      <c r="N2795" s="157"/>
      <c r="O2795" s="157"/>
      <c r="P2795" s="157"/>
      <c r="Q2795" s="157"/>
      <c r="R2795" s="158"/>
      <c r="S2795" s="158"/>
      <c r="T2795" s="158"/>
      <c r="U2795" s="158"/>
      <c r="V2795" s="158"/>
      <c r="W2795" s="158"/>
      <c r="X2795" s="158"/>
      <c r="Y2795" s="158"/>
      <c r="Z2795" s="147"/>
      <c r="AA2795" s="147"/>
      <c r="AB2795" s="147"/>
      <c r="AC2795" s="147"/>
      <c r="AD2795" s="147"/>
      <c r="AE2795" s="147"/>
      <c r="AF2795" s="147"/>
      <c r="AG2795" s="147" t="s">
        <v>288</v>
      </c>
      <c r="AH2795" s="147">
        <v>0</v>
      </c>
      <c r="AI2795" s="147"/>
      <c r="AJ2795" s="147"/>
      <c r="AK2795" s="147"/>
      <c r="AL2795" s="147"/>
      <c r="AM2795" s="147"/>
      <c r="AN2795" s="147"/>
      <c r="AO2795" s="147"/>
      <c r="AP2795" s="147"/>
      <c r="AQ2795" s="147"/>
      <c r="AR2795" s="147"/>
      <c r="AS2795" s="147"/>
      <c r="AT2795" s="147"/>
      <c r="AU2795" s="147"/>
      <c r="AV2795" s="147"/>
      <c r="AW2795" s="147"/>
      <c r="AX2795" s="147"/>
      <c r="AY2795" s="147"/>
      <c r="AZ2795" s="147"/>
      <c r="BA2795" s="147"/>
      <c r="BB2795" s="147"/>
      <c r="BC2795" s="147"/>
      <c r="BD2795" s="147"/>
      <c r="BE2795" s="147"/>
      <c r="BF2795" s="147"/>
      <c r="BG2795" s="147"/>
      <c r="BH2795" s="147"/>
    </row>
    <row r="2796" spans="1:60" outlineLevel="3" x14ac:dyDescent="0.2">
      <c r="A2796" s="154"/>
      <c r="B2796" s="155"/>
      <c r="C2796" s="189" t="s">
        <v>3202</v>
      </c>
      <c r="D2796" s="160"/>
      <c r="E2796" s="161"/>
      <c r="F2796" s="158"/>
      <c r="G2796" s="158"/>
      <c r="H2796" s="158"/>
      <c r="I2796" s="158"/>
      <c r="J2796" s="158"/>
      <c r="K2796" s="158"/>
      <c r="L2796" s="158"/>
      <c r="M2796" s="158"/>
      <c r="N2796" s="157"/>
      <c r="O2796" s="157"/>
      <c r="P2796" s="157"/>
      <c r="Q2796" s="157"/>
      <c r="R2796" s="158"/>
      <c r="S2796" s="158"/>
      <c r="T2796" s="158"/>
      <c r="U2796" s="158"/>
      <c r="V2796" s="158"/>
      <c r="W2796" s="158"/>
      <c r="X2796" s="158"/>
      <c r="Y2796" s="158"/>
      <c r="Z2796" s="147"/>
      <c r="AA2796" s="147"/>
      <c r="AB2796" s="147"/>
      <c r="AC2796" s="147"/>
      <c r="AD2796" s="147"/>
      <c r="AE2796" s="147"/>
      <c r="AF2796" s="147"/>
      <c r="AG2796" s="147" t="s">
        <v>288</v>
      </c>
      <c r="AH2796" s="147">
        <v>0</v>
      </c>
      <c r="AI2796" s="147"/>
      <c r="AJ2796" s="147"/>
      <c r="AK2796" s="147"/>
      <c r="AL2796" s="147"/>
      <c r="AM2796" s="147"/>
      <c r="AN2796" s="147"/>
      <c r="AO2796" s="147"/>
      <c r="AP2796" s="147"/>
      <c r="AQ2796" s="147"/>
      <c r="AR2796" s="147"/>
      <c r="AS2796" s="147"/>
      <c r="AT2796" s="147"/>
      <c r="AU2796" s="147"/>
      <c r="AV2796" s="147"/>
      <c r="AW2796" s="147"/>
      <c r="AX2796" s="147"/>
      <c r="AY2796" s="147"/>
      <c r="AZ2796" s="147"/>
      <c r="BA2796" s="147"/>
      <c r="BB2796" s="147"/>
      <c r="BC2796" s="147"/>
      <c r="BD2796" s="147"/>
      <c r="BE2796" s="147"/>
      <c r="BF2796" s="147"/>
      <c r="BG2796" s="147"/>
      <c r="BH2796" s="147"/>
    </row>
    <row r="2797" spans="1:60" outlineLevel="3" x14ac:dyDescent="0.2">
      <c r="A2797" s="154"/>
      <c r="B2797" s="155"/>
      <c r="C2797" s="189" t="s">
        <v>3203</v>
      </c>
      <c r="D2797" s="160"/>
      <c r="E2797" s="161">
        <v>98.875</v>
      </c>
      <c r="F2797" s="158"/>
      <c r="G2797" s="158"/>
      <c r="H2797" s="158"/>
      <c r="I2797" s="158"/>
      <c r="J2797" s="158"/>
      <c r="K2797" s="158"/>
      <c r="L2797" s="158"/>
      <c r="M2797" s="158"/>
      <c r="N2797" s="157"/>
      <c r="O2797" s="157"/>
      <c r="P2797" s="157"/>
      <c r="Q2797" s="157"/>
      <c r="R2797" s="158"/>
      <c r="S2797" s="158"/>
      <c r="T2797" s="158"/>
      <c r="U2797" s="158"/>
      <c r="V2797" s="158"/>
      <c r="W2797" s="158"/>
      <c r="X2797" s="158"/>
      <c r="Y2797" s="158"/>
      <c r="Z2797" s="147"/>
      <c r="AA2797" s="147"/>
      <c r="AB2797" s="147"/>
      <c r="AC2797" s="147"/>
      <c r="AD2797" s="147"/>
      <c r="AE2797" s="147"/>
      <c r="AF2797" s="147"/>
      <c r="AG2797" s="147" t="s">
        <v>288</v>
      </c>
      <c r="AH2797" s="147">
        <v>5</v>
      </c>
      <c r="AI2797" s="147"/>
      <c r="AJ2797" s="147"/>
      <c r="AK2797" s="147"/>
      <c r="AL2797" s="147"/>
      <c r="AM2797" s="147"/>
      <c r="AN2797" s="147"/>
      <c r="AO2797" s="147"/>
      <c r="AP2797" s="147"/>
      <c r="AQ2797" s="147"/>
      <c r="AR2797" s="147"/>
      <c r="AS2797" s="147"/>
      <c r="AT2797" s="147"/>
      <c r="AU2797" s="147"/>
      <c r="AV2797" s="147"/>
      <c r="AW2797" s="147"/>
      <c r="AX2797" s="147"/>
      <c r="AY2797" s="147"/>
      <c r="AZ2797" s="147"/>
      <c r="BA2797" s="147"/>
      <c r="BB2797" s="147"/>
      <c r="BC2797" s="147"/>
      <c r="BD2797" s="147"/>
      <c r="BE2797" s="147"/>
      <c r="BF2797" s="147"/>
      <c r="BG2797" s="147"/>
      <c r="BH2797" s="147"/>
    </row>
    <row r="2798" spans="1:60" outlineLevel="1" x14ac:dyDescent="0.2">
      <c r="A2798" s="172">
        <v>413</v>
      </c>
      <c r="B2798" s="173" t="s">
        <v>3204</v>
      </c>
      <c r="C2798" s="188" t="s">
        <v>3205</v>
      </c>
      <c r="D2798" s="174" t="s">
        <v>886</v>
      </c>
      <c r="E2798" s="175">
        <v>19.774999999999999</v>
      </c>
      <c r="F2798" s="176"/>
      <c r="G2798" s="177">
        <f>ROUND(E2798*F2798,2)</f>
        <v>0</v>
      </c>
      <c r="H2798" s="176"/>
      <c r="I2798" s="177">
        <f>ROUND(E2798*H2798,2)</f>
        <v>0</v>
      </c>
      <c r="J2798" s="176"/>
      <c r="K2798" s="177">
        <f>ROUND(E2798*J2798,2)</f>
        <v>0</v>
      </c>
      <c r="L2798" s="177">
        <v>21</v>
      </c>
      <c r="M2798" s="177">
        <f>G2798*(1+L2798/100)</f>
        <v>0</v>
      </c>
      <c r="N2798" s="175">
        <v>1E-3</v>
      </c>
      <c r="O2798" s="175">
        <f>ROUND(E2798*N2798,2)</f>
        <v>0.02</v>
      </c>
      <c r="P2798" s="175">
        <v>0</v>
      </c>
      <c r="Q2798" s="175">
        <f>ROUND(E2798*P2798,2)</f>
        <v>0</v>
      </c>
      <c r="R2798" s="177" t="s">
        <v>1203</v>
      </c>
      <c r="S2798" s="177" t="s">
        <v>281</v>
      </c>
      <c r="T2798" s="178" t="s">
        <v>281</v>
      </c>
      <c r="U2798" s="158">
        <v>0</v>
      </c>
      <c r="V2798" s="158">
        <f>ROUND(E2798*U2798,2)</f>
        <v>0</v>
      </c>
      <c r="W2798" s="158"/>
      <c r="X2798" s="158" t="s">
        <v>1204</v>
      </c>
      <c r="Y2798" s="158" t="s">
        <v>283</v>
      </c>
      <c r="Z2798" s="147"/>
      <c r="AA2798" s="147"/>
      <c r="AB2798" s="147"/>
      <c r="AC2798" s="147"/>
      <c r="AD2798" s="147"/>
      <c r="AE2798" s="147"/>
      <c r="AF2798" s="147"/>
      <c r="AG2798" s="147" t="s">
        <v>1205</v>
      </c>
      <c r="AH2798" s="147"/>
      <c r="AI2798" s="147"/>
      <c r="AJ2798" s="147"/>
      <c r="AK2798" s="147"/>
      <c r="AL2798" s="147"/>
      <c r="AM2798" s="147"/>
      <c r="AN2798" s="147"/>
      <c r="AO2798" s="147"/>
      <c r="AP2798" s="147"/>
      <c r="AQ2798" s="147"/>
      <c r="AR2798" s="147"/>
      <c r="AS2798" s="147"/>
      <c r="AT2798" s="147"/>
      <c r="AU2798" s="147"/>
      <c r="AV2798" s="147"/>
      <c r="AW2798" s="147"/>
      <c r="AX2798" s="147"/>
      <c r="AY2798" s="147"/>
      <c r="AZ2798" s="147"/>
      <c r="BA2798" s="147"/>
      <c r="BB2798" s="147"/>
      <c r="BC2798" s="147"/>
      <c r="BD2798" s="147"/>
      <c r="BE2798" s="147"/>
      <c r="BF2798" s="147"/>
      <c r="BG2798" s="147"/>
      <c r="BH2798" s="147"/>
    </row>
    <row r="2799" spans="1:60" ht="22.5" outlineLevel="2" x14ac:dyDescent="0.2">
      <c r="A2799" s="154"/>
      <c r="B2799" s="155"/>
      <c r="C2799" s="189" t="s">
        <v>3206</v>
      </c>
      <c r="D2799" s="160"/>
      <c r="E2799" s="161"/>
      <c r="F2799" s="158"/>
      <c r="G2799" s="158"/>
      <c r="H2799" s="158"/>
      <c r="I2799" s="158"/>
      <c r="J2799" s="158"/>
      <c r="K2799" s="158"/>
      <c r="L2799" s="158"/>
      <c r="M2799" s="158"/>
      <c r="N2799" s="157"/>
      <c r="O2799" s="157"/>
      <c r="P2799" s="157"/>
      <c r="Q2799" s="157"/>
      <c r="R2799" s="158"/>
      <c r="S2799" s="158"/>
      <c r="T2799" s="158"/>
      <c r="U2799" s="158"/>
      <c r="V2799" s="158"/>
      <c r="W2799" s="158"/>
      <c r="X2799" s="158"/>
      <c r="Y2799" s="158"/>
      <c r="Z2799" s="147"/>
      <c r="AA2799" s="147"/>
      <c r="AB2799" s="147"/>
      <c r="AC2799" s="147"/>
      <c r="AD2799" s="147"/>
      <c r="AE2799" s="147"/>
      <c r="AF2799" s="147"/>
      <c r="AG2799" s="147" t="s">
        <v>288</v>
      </c>
      <c r="AH2799" s="147">
        <v>0</v>
      </c>
      <c r="AI2799" s="147"/>
      <c r="AJ2799" s="147"/>
      <c r="AK2799" s="147"/>
      <c r="AL2799" s="147"/>
      <c r="AM2799" s="147"/>
      <c r="AN2799" s="147"/>
      <c r="AO2799" s="147"/>
      <c r="AP2799" s="147"/>
      <c r="AQ2799" s="147"/>
      <c r="AR2799" s="147"/>
      <c r="AS2799" s="147"/>
      <c r="AT2799" s="147"/>
      <c r="AU2799" s="147"/>
      <c r="AV2799" s="147"/>
      <c r="AW2799" s="147"/>
      <c r="AX2799" s="147"/>
      <c r="AY2799" s="147"/>
      <c r="AZ2799" s="147"/>
      <c r="BA2799" s="147"/>
      <c r="BB2799" s="147"/>
      <c r="BC2799" s="147"/>
      <c r="BD2799" s="147"/>
      <c r="BE2799" s="147"/>
      <c r="BF2799" s="147"/>
      <c r="BG2799" s="147"/>
      <c r="BH2799" s="147"/>
    </row>
    <row r="2800" spans="1:60" outlineLevel="3" x14ac:dyDescent="0.2">
      <c r="A2800" s="154"/>
      <c r="B2800" s="155"/>
      <c r="C2800" s="189" t="s">
        <v>3207</v>
      </c>
      <c r="D2800" s="160"/>
      <c r="E2800" s="161">
        <v>19.774999999999999</v>
      </c>
      <c r="F2800" s="158"/>
      <c r="G2800" s="158"/>
      <c r="H2800" s="158"/>
      <c r="I2800" s="158"/>
      <c r="J2800" s="158"/>
      <c r="K2800" s="158"/>
      <c r="L2800" s="158"/>
      <c r="M2800" s="158"/>
      <c r="N2800" s="157"/>
      <c r="O2800" s="157"/>
      <c r="P2800" s="157"/>
      <c r="Q2800" s="157"/>
      <c r="R2800" s="158"/>
      <c r="S2800" s="158"/>
      <c r="T2800" s="158"/>
      <c r="U2800" s="158"/>
      <c r="V2800" s="158"/>
      <c r="W2800" s="158"/>
      <c r="X2800" s="158"/>
      <c r="Y2800" s="158"/>
      <c r="Z2800" s="147"/>
      <c r="AA2800" s="147"/>
      <c r="AB2800" s="147"/>
      <c r="AC2800" s="147"/>
      <c r="AD2800" s="147"/>
      <c r="AE2800" s="147"/>
      <c r="AF2800" s="147"/>
      <c r="AG2800" s="147" t="s">
        <v>288</v>
      </c>
      <c r="AH2800" s="147">
        <v>5</v>
      </c>
      <c r="AI2800" s="147"/>
      <c r="AJ2800" s="147"/>
      <c r="AK2800" s="147"/>
      <c r="AL2800" s="147"/>
      <c r="AM2800" s="147"/>
      <c r="AN2800" s="147"/>
      <c r="AO2800" s="147"/>
      <c r="AP2800" s="147"/>
      <c r="AQ2800" s="147"/>
      <c r="AR2800" s="147"/>
      <c r="AS2800" s="147"/>
      <c r="AT2800" s="147"/>
      <c r="AU2800" s="147"/>
      <c r="AV2800" s="147"/>
      <c r="AW2800" s="147"/>
      <c r="AX2800" s="147"/>
      <c r="AY2800" s="147"/>
      <c r="AZ2800" s="147"/>
      <c r="BA2800" s="147"/>
      <c r="BB2800" s="147"/>
      <c r="BC2800" s="147"/>
      <c r="BD2800" s="147"/>
      <c r="BE2800" s="147"/>
      <c r="BF2800" s="147"/>
      <c r="BG2800" s="147"/>
      <c r="BH2800" s="147"/>
    </row>
    <row r="2801" spans="1:60" outlineLevel="1" x14ac:dyDescent="0.2">
      <c r="A2801" s="172">
        <v>414</v>
      </c>
      <c r="B2801" s="173" t="s">
        <v>3208</v>
      </c>
      <c r="C2801" s="188" t="s">
        <v>3209</v>
      </c>
      <c r="D2801" s="174" t="s">
        <v>366</v>
      </c>
      <c r="E2801" s="175">
        <v>164.9008</v>
      </c>
      <c r="F2801" s="176"/>
      <c r="G2801" s="177">
        <f>ROUND(E2801*F2801,2)</f>
        <v>0</v>
      </c>
      <c r="H2801" s="176"/>
      <c r="I2801" s="177">
        <f>ROUND(E2801*H2801,2)</f>
        <v>0</v>
      </c>
      <c r="J2801" s="176"/>
      <c r="K2801" s="177">
        <f>ROUND(E2801*J2801,2)</f>
        <v>0</v>
      </c>
      <c r="L2801" s="177">
        <v>21</v>
      </c>
      <c r="M2801" s="177">
        <f>G2801*(1+L2801/100)</f>
        <v>0</v>
      </c>
      <c r="N2801" s="175">
        <v>5.0000000000000001E-4</v>
      </c>
      <c r="O2801" s="175">
        <f>ROUND(E2801*N2801,2)</f>
        <v>0.08</v>
      </c>
      <c r="P2801" s="175">
        <v>0</v>
      </c>
      <c r="Q2801" s="175">
        <f>ROUND(E2801*P2801,2)</f>
        <v>0</v>
      </c>
      <c r="R2801" s="177" t="s">
        <v>1203</v>
      </c>
      <c r="S2801" s="177" t="s">
        <v>281</v>
      </c>
      <c r="T2801" s="178" t="s">
        <v>281</v>
      </c>
      <c r="U2801" s="158">
        <v>0</v>
      </c>
      <c r="V2801" s="158">
        <f>ROUND(E2801*U2801,2)</f>
        <v>0</v>
      </c>
      <c r="W2801" s="158"/>
      <c r="X2801" s="158" t="s">
        <v>1204</v>
      </c>
      <c r="Y2801" s="158" t="s">
        <v>283</v>
      </c>
      <c r="Z2801" s="147"/>
      <c r="AA2801" s="147"/>
      <c r="AB2801" s="147"/>
      <c r="AC2801" s="147"/>
      <c r="AD2801" s="147"/>
      <c r="AE2801" s="147"/>
      <c r="AF2801" s="147"/>
      <c r="AG2801" s="147" t="s">
        <v>1205</v>
      </c>
      <c r="AH2801" s="147"/>
      <c r="AI2801" s="147"/>
      <c r="AJ2801" s="147"/>
      <c r="AK2801" s="147"/>
      <c r="AL2801" s="147"/>
      <c r="AM2801" s="147"/>
      <c r="AN2801" s="147"/>
      <c r="AO2801" s="147"/>
      <c r="AP2801" s="147"/>
      <c r="AQ2801" s="147"/>
      <c r="AR2801" s="147"/>
      <c r="AS2801" s="147"/>
      <c r="AT2801" s="147"/>
      <c r="AU2801" s="147"/>
      <c r="AV2801" s="147"/>
      <c r="AW2801" s="147"/>
      <c r="AX2801" s="147"/>
      <c r="AY2801" s="147"/>
      <c r="AZ2801" s="147"/>
      <c r="BA2801" s="147"/>
      <c r="BB2801" s="147"/>
      <c r="BC2801" s="147"/>
      <c r="BD2801" s="147"/>
      <c r="BE2801" s="147"/>
      <c r="BF2801" s="147"/>
      <c r="BG2801" s="147"/>
      <c r="BH2801" s="147"/>
    </row>
    <row r="2802" spans="1:60" outlineLevel="2" x14ac:dyDescent="0.2">
      <c r="A2802" s="154"/>
      <c r="B2802" s="155"/>
      <c r="C2802" s="189" t="s">
        <v>3210</v>
      </c>
      <c r="D2802" s="160"/>
      <c r="E2802" s="161"/>
      <c r="F2802" s="158"/>
      <c r="G2802" s="158"/>
      <c r="H2802" s="158"/>
      <c r="I2802" s="158"/>
      <c r="J2802" s="158"/>
      <c r="K2802" s="158"/>
      <c r="L2802" s="158"/>
      <c r="M2802" s="158"/>
      <c r="N2802" s="157"/>
      <c r="O2802" s="157"/>
      <c r="P2802" s="157"/>
      <c r="Q2802" s="157"/>
      <c r="R2802" s="158"/>
      <c r="S2802" s="158"/>
      <c r="T2802" s="158"/>
      <c r="U2802" s="158"/>
      <c r="V2802" s="158"/>
      <c r="W2802" s="158"/>
      <c r="X2802" s="158"/>
      <c r="Y2802" s="158"/>
      <c r="Z2802" s="147"/>
      <c r="AA2802" s="147"/>
      <c r="AB2802" s="147"/>
      <c r="AC2802" s="147"/>
      <c r="AD2802" s="147"/>
      <c r="AE2802" s="147"/>
      <c r="AF2802" s="147"/>
      <c r="AG2802" s="147" t="s">
        <v>288</v>
      </c>
      <c r="AH2802" s="147">
        <v>0</v>
      </c>
      <c r="AI2802" s="147"/>
      <c r="AJ2802" s="147"/>
      <c r="AK2802" s="147"/>
      <c r="AL2802" s="147"/>
      <c r="AM2802" s="147"/>
      <c r="AN2802" s="147"/>
      <c r="AO2802" s="147"/>
      <c r="AP2802" s="147"/>
      <c r="AQ2802" s="147"/>
      <c r="AR2802" s="147"/>
      <c r="AS2802" s="147"/>
      <c r="AT2802" s="147"/>
      <c r="AU2802" s="147"/>
      <c r="AV2802" s="147"/>
      <c r="AW2802" s="147"/>
      <c r="AX2802" s="147"/>
      <c r="AY2802" s="147"/>
      <c r="AZ2802" s="147"/>
      <c r="BA2802" s="147"/>
      <c r="BB2802" s="147"/>
      <c r="BC2802" s="147"/>
      <c r="BD2802" s="147"/>
      <c r="BE2802" s="147"/>
      <c r="BF2802" s="147"/>
      <c r="BG2802" s="147"/>
      <c r="BH2802" s="147"/>
    </row>
    <row r="2803" spans="1:60" outlineLevel="3" x14ac:dyDescent="0.2">
      <c r="A2803" s="154"/>
      <c r="B2803" s="155"/>
      <c r="C2803" s="189" t="s">
        <v>3211</v>
      </c>
      <c r="D2803" s="160"/>
      <c r="E2803" s="161">
        <v>143.392</v>
      </c>
      <c r="F2803" s="158"/>
      <c r="G2803" s="158"/>
      <c r="H2803" s="158"/>
      <c r="I2803" s="158"/>
      <c r="J2803" s="158"/>
      <c r="K2803" s="158"/>
      <c r="L2803" s="158"/>
      <c r="M2803" s="158"/>
      <c r="N2803" s="157"/>
      <c r="O2803" s="157"/>
      <c r="P2803" s="157"/>
      <c r="Q2803" s="157"/>
      <c r="R2803" s="158"/>
      <c r="S2803" s="158"/>
      <c r="T2803" s="158"/>
      <c r="U2803" s="158"/>
      <c r="V2803" s="158"/>
      <c r="W2803" s="158"/>
      <c r="X2803" s="158"/>
      <c r="Y2803" s="158"/>
      <c r="Z2803" s="147"/>
      <c r="AA2803" s="147"/>
      <c r="AB2803" s="147"/>
      <c r="AC2803" s="147"/>
      <c r="AD2803" s="147"/>
      <c r="AE2803" s="147"/>
      <c r="AF2803" s="147"/>
      <c r="AG2803" s="147" t="s">
        <v>288</v>
      </c>
      <c r="AH2803" s="147">
        <v>5</v>
      </c>
      <c r="AI2803" s="147"/>
      <c r="AJ2803" s="147"/>
      <c r="AK2803" s="147"/>
      <c r="AL2803" s="147"/>
      <c r="AM2803" s="147"/>
      <c r="AN2803" s="147"/>
      <c r="AO2803" s="147"/>
      <c r="AP2803" s="147"/>
      <c r="AQ2803" s="147"/>
      <c r="AR2803" s="147"/>
      <c r="AS2803" s="147"/>
      <c r="AT2803" s="147"/>
      <c r="AU2803" s="147"/>
      <c r="AV2803" s="147"/>
      <c r="AW2803" s="147"/>
      <c r="AX2803" s="147"/>
      <c r="AY2803" s="147"/>
      <c r="AZ2803" s="147"/>
      <c r="BA2803" s="147"/>
      <c r="BB2803" s="147"/>
      <c r="BC2803" s="147"/>
      <c r="BD2803" s="147"/>
      <c r="BE2803" s="147"/>
      <c r="BF2803" s="147"/>
      <c r="BG2803" s="147"/>
      <c r="BH2803" s="147"/>
    </row>
    <row r="2804" spans="1:60" outlineLevel="3" x14ac:dyDescent="0.2">
      <c r="A2804" s="154"/>
      <c r="B2804" s="155"/>
      <c r="C2804" s="198" t="s">
        <v>3212</v>
      </c>
      <c r="D2804" s="195"/>
      <c r="E2804" s="196">
        <v>21.508800000000001</v>
      </c>
      <c r="F2804" s="158"/>
      <c r="G2804" s="158"/>
      <c r="H2804" s="158"/>
      <c r="I2804" s="158"/>
      <c r="J2804" s="158"/>
      <c r="K2804" s="158"/>
      <c r="L2804" s="158"/>
      <c r="M2804" s="158"/>
      <c r="N2804" s="157"/>
      <c r="O2804" s="157"/>
      <c r="P2804" s="157"/>
      <c r="Q2804" s="157"/>
      <c r="R2804" s="158"/>
      <c r="S2804" s="158"/>
      <c r="T2804" s="158"/>
      <c r="U2804" s="158"/>
      <c r="V2804" s="158"/>
      <c r="W2804" s="158"/>
      <c r="X2804" s="158"/>
      <c r="Y2804" s="158"/>
      <c r="Z2804" s="147"/>
      <c r="AA2804" s="147"/>
      <c r="AB2804" s="147"/>
      <c r="AC2804" s="147"/>
      <c r="AD2804" s="147"/>
      <c r="AE2804" s="147"/>
      <c r="AF2804" s="147"/>
      <c r="AG2804" s="147" t="s">
        <v>288</v>
      </c>
      <c r="AH2804" s="147">
        <v>4</v>
      </c>
      <c r="AI2804" s="147"/>
      <c r="AJ2804" s="147"/>
      <c r="AK2804" s="147"/>
      <c r="AL2804" s="147"/>
      <c r="AM2804" s="147"/>
      <c r="AN2804" s="147"/>
      <c r="AO2804" s="147"/>
      <c r="AP2804" s="147"/>
      <c r="AQ2804" s="147"/>
      <c r="AR2804" s="147"/>
      <c r="AS2804" s="147"/>
      <c r="AT2804" s="147"/>
      <c r="AU2804" s="147"/>
      <c r="AV2804" s="147"/>
      <c r="AW2804" s="147"/>
      <c r="AX2804" s="147"/>
      <c r="AY2804" s="147"/>
      <c r="AZ2804" s="147"/>
      <c r="BA2804" s="147"/>
      <c r="BB2804" s="147"/>
      <c r="BC2804" s="147"/>
      <c r="BD2804" s="147"/>
      <c r="BE2804" s="147"/>
      <c r="BF2804" s="147"/>
      <c r="BG2804" s="147"/>
      <c r="BH2804" s="147"/>
    </row>
    <row r="2805" spans="1:60" ht="22.5" outlineLevel="1" x14ac:dyDescent="0.2">
      <c r="A2805" s="172">
        <v>415</v>
      </c>
      <c r="B2805" s="173" t="s">
        <v>3213</v>
      </c>
      <c r="C2805" s="188" t="s">
        <v>3214</v>
      </c>
      <c r="D2805" s="174" t="s">
        <v>279</v>
      </c>
      <c r="E2805" s="175">
        <v>227.41249999999999</v>
      </c>
      <c r="F2805" s="176"/>
      <c r="G2805" s="177">
        <f>ROUND(E2805*F2805,2)</f>
        <v>0</v>
      </c>
      <c r="H2805" s="176"/>
      <c r="I2805" s="177">
        <f>ROUND(E2805*H2805,2)</f>
        <v>0</v>
      </c>
      <c r="J2805" s="176"/>
      <c r="K2805" s="177">
        <f>ROUND(E2805*J2805,2)</f>
        <v>0</v>
      </c>
      <c r="L2805" s="177">
        <v>21</v>
      </c>
      <c r="M2805" s="177">
        <f>G2805*(1+L2805/100)</f>
        <v>0</v>
      </c>
      <c r="N2805" s="175">
        <v>3.0000000000000001E-3</v>
      </c>
      <c r="O2805" s="175">
        <f>ROUND(E2805*N2805,2)</f>
        <v>0.68</v>
      </c>
      <c r="P2805" s="175">
        <v>0</v>
      </c>
      <c r="Q2805" s="175">
        <f>ROUND(E2805*P2805,2)</f>
        <v>0</v>
      </c>
      <c r="R2805" s="177" t="s">
        <v>1203</v>
      </c>
      <c r="S2805" s="177" t="s">
        <v>281</v>
      </c>
      <c r="T2805" s="178" t="s">
        <v>281</v>
      </c>
      <c r="U2805" s="158">
        <v>0</v>
      </c>
      <c r="V2805" s="158">
        <f>ROUND(E2805*U2805,2)</f>
        <v>0</v>
      </c>
      <c r="W2805" s="158"/>
      <c r="X2805" s="158" t="s">
        <v>1204</v>
      </c>
      <c r="Y2805" s="158" t="s">
        <v>283</v>
      </c>
      <c r="Z2805" s="147"/>
      <c r="AA2805" s="147"/>
      <c r="AB2805" s="147"/>
      <c r="AC2805" s="147"/>
      <c r="AD2805" s="147"/>
      <c r="AE2805" s="147"/>
      <c r="AF2805" s="147"/>
      <c r="AG2805" s="147" t="s">
        <v>1205</v>
      </c>
      <c r="AH2805" s="147"/>
      <c r="AI2805" s="147"/>
      <c r="AJ2805" s="147"/>
      <c r="AK2805" s="147"/>
      <c r="AL2805" s="147"/>
      <c r="AM2805" s="147"/>
      <c r="AN2805" s="147"/>
      <c r="AO2805" s="147"/>
      <c r="AP2805" s="147"/>
      <c r="AQ2805" s="147"/>
      <c r="AR2805" s="147"/>
      <c r="AS2805" s="147"/>
      <c r="AT2805" s="147"/>
      <c r="AU2805" s="147"/>
      <c r="AV2805" s="147"/>
      <c r="AW2805" s="147"/>
      <c r="AX2805" s="147"/>
      <c r="AY2805" s="147"/>
      <c r="AZ2805" s="147"/>
      <c r="BA2805" s="147"/>
      <c r="BB2805" s="147"/>
      <c r="BC2805" s="147"/>
      <c r="BD2805" s="147"/>
      <c r="BE2805" s="147"/>
      <c r="BF2805" s="147"/>
      <c r="BG2805" s="147"/>
      <c r="BH2805" s="147"/>
    </row>
    <row r="2806" spans="1:60" outlineLevel="2" x14ac:dyDescent="0.2">
      <c r="A2806" s="154"/>
      <c r="B2806" s="155"/>
      <c r="C2806" s="261" t="s">
        <v>1498</v>
      </c>
      <c r="D2806" s="262"/>
      <c r="E2806" s="262"/>
      <c r="F2806" s="262"/>
      <c r="G2806" s="262"/>
      <c r="H2806" s="158"/>
      <c r="I2806" s="158"/>
      <c r="J2806" s="158"/>
      <c r="K2806" s="158"/>
      <c r="L2806" s="158"/>
      <c r="M2806" s="158"/>
      <c r="N2806" s="157"/>
      <c r="O2806" s="157"/>
      <c r="P2806" s="157"/>
      <c r="Q2806" s="157"/>
      <c r="R2806" s="158"/>
      <c r="S2806" s="158"/>
      <c r="T2806" s="158"/>
      <c r="U2806" s="158"/>
      <c r="V2806" s="158"/>
      <c r="W2806" s="158"/>
      <c r="X2806" s="158"/>
      <c r="Y2806" s="158"/>
      <c r="Z2806" s="147"/>
      <c r="AA2806" s="147"/>
      <c r="AB2806" s="147"/>
      <c r="AC2806" s="147"/>
      <c r="AD2806" s="147"/>
      <c r="AE2806" s="147"/>
      <c r="AF2806" s="147"/>
      <c r="AG2806" s="147" t="s">
        <v>618</v>
      </c>
      <c r="AH2806" s="147"/>
      <c r="AI2806" s="147"/>
      <c r="AJ2806" s="147"/>
      <c r="AK2806" s="147"/>
      <c r="AL2806" s="147"/>
      <c r="AM2806" s="147"/>
      <c r="AN2806" s="147"/>
      <c r="AO2806" s="147"/>
      <c r="AP2806" s="147"/>
      <c r="AQ2806" s="147"/>
      <c r="AR2806" s="147"/>
      <c r="AS2806" s="147"/>
      <c r="AT2806" s="147"/>
      <c r="AU2806" s="147"/>
      <c r="AV2806" s="147"/>
      <c r="AW2806" s="147"/>
      <c r="AX2806" s="147"/>
      <c r="AY2806" s="147"/>
      <c r="AZ2806" s="147"/>
      <c r="BA2806" s="147"/>
      <c r="BB2806" s="147"/>
      <c r="BC2806" s="147"/>
      <c r="BD2806" s="147"/>
      <c r="BE2806" s="147"/>
      <c r="BF2806" s="147"/>
      <c r="BG2806" s="147"/>
      <c r="BH2806" s="147"/>
    </row>
    <row r="2807" spans="1:60" outlineLevel="3" x14ac:dyDescent="0.2">
      <c r="A2807" s="154"/>
      <c r="B2807" s="155"/>
      <c r="C2807" s="257" t="s">
        <v>3215</v>
      </c>
      <c r="D2807" s="258"/>
      <c r="E2807" s="258"/>
      <c r="F2807" s="258"/>
      <c r="G2807" s="258"/>
      <c r="H2807" s="158"/>
      <c r="I2807" s="158"/>
      <c r="J2807" s="158"/>
      <c r="K2807" s="158"/>
      <c r="L2807" s="158"/>
      <c r="M2807" s="158"/>
      <c r="N2807" s="157"/>
      <c r="O2807" s="157"/>
      <c r="P2807" s="157"/>
      <c r="Q2807" s="157"/>
      <c r="R2807" s="158"/>
      <c r="S2807" s="158"/>
      <c r="T2807" s="158"/>
      <c r="U2807" s="158"/>
      <c r="V2807" s="158"/>
      <c r="W2807" s="158"/>
      <c r="X2807" s="158"/>
      <c r="Y2807" s="158"/>
      <c r="Z2807" s="147"/>
      <c r="AA2807" s="147"/>
      <c r="AB2807" s="147"/>
      <c r="AC2807" s="147"/>
      <c r="AD2807" s="147"/>
      <c r="AE2807" s="147"/>
      <c r="AF2807" s="147"/>
      <c r="AG2807" s="147" t="s">
        <v>618</v>
      </c>
      <c r="AH2807" s="147"/>
      <c r="AI2807" s="147"/>
      <c r="AJ2807" s="147"/>
      <c r="AK2807" s="147"/>
      <c r="AL2807" s="147"/>
      <c r="AM2807" s="147"/>
      <c r="AN2807" s="147"/>
      <c r="AO2807" s="147"/>
      <c r="AP2807" s="147"/>
      <c r="AQ2807" s="147"/>
      <c r="AR2807" s="147"/>
      <c r="AS2807" s="147"/>
      <c r="AT2807" s="147"/>
      <c r="AU2807" s="147"/>
      <c r="AV2807" s="147"/>
      <c r="AW2807" s="147"/>
      <c r="AX2807" s="147"/>
      <c r="AY2807" s="147"/>
      <c r="AZ2807" s="147"/>
      <c r="BA2807" s="179" t="str">
        <f>C2807</f>
        <v>vinylové lamely pro lepení – tl. 3,35 mm (dekor dle požadavků investora) – třída reakce na oheň Bfl-s1; vhodné pro podlahové vytápění</v>
      </c>
      <c r="BB2807" s="147"/>
      <c r="BC2807" s="147"/>
      <c r="BD2807" s="147"/>
      <c r="BE2807" s="147"/>
      <c r="BF2807" s="147"/>
      <c r="BG2807" s="147"/>
      <c r="BH2807" s="147"/>
    </row>
    <row r="2808" spans="1:60" outlineLevel="2" x14ac:dyDescent="0.2">
      <c r="A2808" s="154"/>
      <c r="B2808" s="155"/>
      <c r="C2808" s="189" t="s">
        <v>3216</v>
      </c>
      <c r="D2808" s="160"/>
      <c r="E2808" s="161"/>
      <c r="F2808" s="158"/>
      <c r="G2808" s="158"/>
      <c r="H2808" s="158"/>
      <c r="I2808" s="158"/>
      <c r="J2808" s="158"/>
      <c r="K2808" s="158"/>
      <c r="L2808" s="158"/>
      <c r="M2808" s="158"/>
      <c r="N2808" s="157"/>
      <c r="O2808" s="157"/>
      <c r="P2808" s="157"/>
      <c r="Q2808" s="157"/>
      <c r="R2808" s="158"/>
      <c r="S2808" s="158"/>
      <c r="T2808" s="158"/>
      <c r="U2808" s="158"/>
      <c r="V2808" s="158"/>
      <c r="W2808" s="158"/>
      <c r="X2808" s="158"/>
      <c r="Y2808" s="158"/>
      <c r="Z2808" s="147"/>
      <c r="AA2808" s="147"/>
      <c r="AB2808" s="147"/>
      <c r="AC2808" s="147"/>
      <c r="AD2808" s="147"/>
      <c r="AE2808" s="147"/>
      <c r="AF2808" s="147"/>
      <c r="AG2808" s="147" t="s">
        <v>288</v>
      </c>
      <c r="AH2808" s="147">
        <v>0</v>
      </c>
      <c r="AI2808" s="147"/>
      <c r="AJ2808" s="147"/>
      <c r="AK2808" s="147"/>
      <c r="AL2808" s="147"/>
      <c r="AM2808" s="147"/>
      <c r="AN2808" s="147"/>
      <c r="AO2808" s="147"/>
      <c r="AP2808" s="147"/>
      <c r="AQ2808" s="147"/>
      <c r="AR2808" s="147"/>
      <c r="AS2808" s="147"/>
      <c r="AT2808" s="147"/>
      <c r="AU2808" s="147"/>
      <c r="AV2808" s="147"/>
      <c r="AW2808" s="147"/>
      <c r="AX2808" s="147"/>
      <c r="AY2808" s="147"/>
      <c r="AZ2808" s="147"/>
      <c r="BA2808" s="147"/>
      <c r="BB2808" s="147"/>
      <c r="BC2808" s="147"/>
      <c r="BD2808" s="147"/>
      <c r="BE2808" s="147"/>
      <c r="BF2808" s="147"/>
      <c r="BG2808" s="147"/>
      <c r="BH2808" s="147"/>
    </row>
    <row r="2809" spans="1:60" outlineLevel="3" x14ac:dyDescent="0.2">
      <c r="A2809" s="154"/>
      <c r="B2809" s="155"/>
      <c r="C2809" s="189" t="s">
        <v>3217</v>
      </c>
      <c r="D2809" s="160"/>
      <c r="E2809" s="161">
        <v>197.75</v>
      </c>
      <c r="F2809" s="158"/>
      <c r="G2809" s="158"/>
      <c r="H2809" s="158"/>
      <c r="I2809" s="158"/>
      <c r="J2809" s="158"/>
      <c r="K2809" s="158"/>
      <c r="L2809" s="158"/>
      <c r="M2809" s="158"/>
      <c r="N2809" s="157"/>
      <c r="O2809" s="157"/>
      <c r="P2809" s="157"/>
      <c r="Q2809" s="157"/>
      <c r="R2809" s="158"/>
      <c r="S2809" s="158"/>
      <c r="T2809" s="158"/>
      <c r="U2809" s="158"/>
      <c r="V2809" s="158"/>
      <c r="W2809" s="158"/>
      <c r="X2809" s="158"/>
      <c r="Y2809" s="158"/>
      <c r="Z2809" s="147"/>
      <c r="AA2809" s="147"/>
      <c r="AB2809" s="147"/>
      <c r="AC2809" s="147"/>
      <c r="AD2809" s="147"/>
      <c r="AE2809" s="147"/>
      <c r="AF2809" s="147"/>
      <c r="AG2809" s="147" t="s">
        <v>288</v>
      </c>
      <c r="AH2809" s="147">
        <v>5</v>
      </c>
      <c r="AI2809" s="147"/>
      <c r="AJ2809" s="147"/>
      <c r="AK2809" s="147"/>
      <c r="AL2809" s="147"/>
      <c r="AM2809" s="147"/>
      <c r="AN2809" s="147"/>
      <c r="AO2809" s="147"/>
      <c r="AP2809" s="147"/>
      <c r="AQ2809" s="147"/>
      <c r="AR2809" s="147"/>
      <c r="AS2809" s="147"/>
      <c r="AT2809" s="147"/>
      <c r="AU2809" s="147"/>
      <c r="AV2809" s="147"/>
      <c r="AW2809" s="147"/>
      <c r="AX2809" s="147"/>
      <c r="AY2809" s="147"/>
      <c r="AZ2809" s="147"/>
      <c r="BA2809" s="147"/>
      <c r="BB2809" s="147"/>
      <c r="BC2809" s="147"/>
      <c r="BD2809" s="147"/>
      <c r="BE2809" s="147"/>
      <c r="BF2809" s="147"/>
      <c r="BG2809" s="147"/>
      <c r="BH2809" s="147"/>
    </row>
    <row r="2810" spans="1:60" outlineLevel="3" x14ac:dyDescent="0.2">
      <c r="A2810" s="154"/>
      <c r="B2810" s="155"/>
      <c r="C2810" s="198" t="s">
        <v>3212</v>
      </c>
      <c r="D2810" s="195"/>
      <c r="E2810" s="196">
        <v>29.662500000000001</v>
      </c>
      <c r="F2810" s="158"/>
      <c r="G2810" s="158"/>
      <c r="H2810" s="158"/>
      <c r="I2810" s="158"/>
      <c r="J2810" s="158"/>
      <c r="K2810" s="158"/>
      <c r="L2810" s="158"/>
      <c r="M2810" s="158"/>
      <c r="N2810" s="157"/>
      <c r="O2810" s="157"/>
      <c r="P2810" s="157"/>
      <c r="Q2810" s="157"/>
      <c r="R2810" s="158"/>
      <c r="S2810" s="158"/>
      <c r="T2810" s="158"/>
      <c r="U2810" s="158"/>
      <c r="V2810" s="158"/>
      <c r="W2810" s="158"/>
      <c r="X2810" s="158"/>
      <c r="Y2810" s="158"/>
      <c r="Z2810" s="147"/>
      <c r="AA2810" s="147"/>
      <c r="AB2810" s="147"/>
      <c r="AC2810" s="147"/>
      <c r="AD2810" s="147"/>
      <c r="AE2810" s="147"/>
      <c r="AF2810" s="147"/>
      <c r="AG2810" s="147" t="s">
        <v>288</v>
      </c>
      <c r="AH2810" s="147">
        <v>4</v>
      </c>
      <c r="AI2810" s="147"/>
      <c r="AJ2810" s="147"/>
      <c r="AK2810" s="147"/>
      <c r="AL2810" s="147"/>
      <c r="AM2810" s="147"/>
      <c r="AN2810" s="147"/>
      <c r="AO2810" s="147"/>
      <c r="AP2810" s="147"/>
      <c r="AQ2810" s="147"/>
      <c r="AR2810" s="147"/>
      <c r="AS2810" s="147"/>
      <c r="AT2810" s="147"/>
      <c r="AU2810" s="147"/>
      <c r="AV2810" s="147"/>
      <c r="AW2810" s="147"/>
      <c r="AX2810" s="147"/>
      <c r="AY2810" s="147"/>
      <c r="AZ2810" s="147"/>
      <c r="BA2810" s="147"/>
      <c r="BB2810" s="147"/>
      <c r="BC2810" s="147"/>
      <c r="BD2810" s="147"/>
      <c r="BE2810" s="147"/>
      <c r="BF2810" s="147"/>
      <c r="BG2810" s="147"/>
      <c r="BH2810" s="147"/>
    </row>
    <row r="2811" spans="1:60" outlineLevel="1" x14ac:dyDescent="0.2">
      <c r="A2811" s="154">
        <v>416</v>
      </c>
      <c r="B2811" s="155" t="s">
        <v>3218</v>
      </c>
      <c r="C2811" s="199" t="s">
        <v>3219</v>
      </c>
      <c r="D2811" s="156" t="s">
        <v>0</v>
      </c>
      <c r="E2811" s="197"/>
      <c r="F2811" s="159"/>
      <c r="G2811" s="158">
        <f>ROUND(E2811*F2811,2)</f>
        <v>0</v>
      </c>
      <c r="H2811" s="159"/>
      <c r="I2811" s="158">
        <f>ROUND(E2811*H2811,2)</f>
        <v>0</v>
      </c>
      <c r="J2811" s="159"/>
      <c r="K2811" s="158">
        <f>ROUND(E2811*J2811,2)</f>
        <v>0</v>
      </c>
      <c r="L2811" s="158">
        <v>21</v>
      </c>
      <c r="M2811" s="158">
        <f>G2811*(1+L2811/100)</f>
        <v>0</v>
      </c>
      <c r="N2811" s="157">
        <v>0</v>
      </c>
      <c r="O2811" s="157">
        <f>ROUND(E2811*N2811,2)</f>
        <v>0</v>
      </c>
      <c r="P2811" s="157">
        <v>0</v>
      </c>
      <c r="Q2811" s="157">
        <f>ROUND(E2811*P2811,2)</f>
        <v>0</v>
      </c>
      <c r="R2811" s="158" t="s">
        <v>906</v>
      </c>
      <c r="S2811" s="158" t="s">
        <v>281</v>
      </c>
      <c r="T2811" s="158" t="s">
        <v>281</v>
      </c>
      <c r="U2811" s="158">
        <v>0</v>
      </c>
      <c r="V2811" s="158">
        <f>ROUND(E2811*U2811,2)</f>
        <v>0</v>
      </c>
      <c r="W2811" s="158"/>
      <c r="X2811" s="158" t="s">
        <v>2136</v>
      </c>
      <c r="Y2811" s="158" t="s">
        <v>283</v>
      </c>
      <c r="Z2811" s="147"/>
      <c r="AA2811" s="147"/>
      <c r="AB2811" s="147"/>
      <c r="AC2811" s="147"/>
      <c r="AD2811" s="147"/>
      <c r="AE2811" s="147"/>
      <c r="AF2811" s="147"/>
      <c r="AG2811" s="147" t="s">
        <v>2137</v>
      </c>
      <c r="AH2811" s="147"/>
      <c r="AI2811" s="147"/>
      <c r="AJ2811" s="147"/>
      <c r="AK2811" s="147"/>
      <c r="AL2811" s="147"/>
      <c r="AM2811" s="147"/>
      <c r="AN2811" s="147"/>
      <c r="AO2811" s="147"/>
      <c r="AP2811" s="147"/>
      <c r="AQ2811" s="147"/>
      <c r="AR2811" s="147"/>
      <c r="AS2811" s="147"/>
      <c r="AT2811" s="147"/>
      <c r="AU2811" s="147"/>
      <c r="AV2811" s="147"/>
      <c r="AW2811" s="147"/>
      <c r="AX2811" s="147"/>
      <c r="AY2811" s="147"/>
      <c r="AZ2811" s="147"/>
      <c r="BA2811" s="147"/>
      <c r="BB2811" s="147"/>
      <c r="BC2811" s="147"/>
      <c r="BD2811" s="147"/>
      <c r="BE2811" s="147"/>
      <c r="BF2811" s="147"/>
      <c r="BG2811" s="147"/>
      <c r="BH2811" s="147"/>
    </row>
    <row r="2812" spans="1:60" outlineLevel="2" x14ac:dyDescent="0.2">
      <c r="A2812" s="154"/>
      <c r="B2812" s="155"/>
      <c r="C2812" s="270" t="s">
        <v>2362</v>
      </c>
      <c r="D2812" s="271"/>
      <c r="E2812" s="271"/>
      <c r="F2812" s="271"/>
      <c r="G2812" s="271"/>
      <c r="H2812" s="158"/>
      <c r="I2812" s="158"/>
      <c r="J2812" s="158"/>
      <c r="K2812" s="158"/>
      <c r="L2812" s="158"/>
      <c r="M2812" s="158"/>
      <c r="N2812" s="157"/>
      <c r="O2812" s="157"/>
      <c r="P2812" s="157"/>
      <c r="Q2812" s="157"/>
      <c r="R2812" s="158"/>
      <c r="S2812" s="158"/>
      <c r="T2812" s="158"/>
      <c r="U2812" s="158"/>
      <c r="V2812" s="158"/>
      <c r="W2812" s="158"/>
      <c r="X2812" s="158"/>
      <c r="Y2812" s="158"/>
      <c r="Z2812" s="147"/>
      <c r="AA2812" s="147"/>
      <c r="AB2812" s="147"/>
      <c r="AC2812" s="147"/>
      <c r="AD2812" s="147"/>
      <c r="AE2812" s="147"/>
      <c r="AF2812" s="147"/>
      <c r="AG2812" s="147" t="s">
        <v>286</v>
      </c>
      <c r="AH2812" s="147"/>
      <c r="AI2812" s="147"/>
      <c r="AJ2812" s="147"/>
      <c r="AK2812" s="147"/>
      <c r="AL2812" s="147"/>
      <c r="AM2812" s="147"/>
      <c r="AN2812" s="147"/>
      <c r="AO2812" s="147"/>
      <c r="AP2812" s="147"/>
      <c r="AQ2812" s="147"/>
      <c r="AR2812" s="147"/>
      <c r="AS2812" s="147"/>
      <c r="AT2812" s="147"/>
      <c r="AU2812" s="147"/>
      <c r="AV2812" s="147"/>
      <c r="AW2812" s="147"/>
      <c r="AX2812" s="147"/>
      <c r="AY2812" s="147"/>
      <c r="AZ2812" s="147"/>
      <c r="BA2812" s="147"/>
      <c r="BB2812" s="147"/>
      <c r="BC2812" s="147"/>
      <c r="BD2812" s="147"/>
      <c r="BE2812" s="147"/>
      <c r="BF2812" s="147"/>
      <c r="BG2812" s="147"/>
      <c r="BH2812" s="147"/>
    </row>
    <row r="2813" spans="1:60" x14ac:dyDescent="0.2">
      <c r="A2813" s="165" t="s">
        <v>275</v>
      </c>
      <c r="B2813" s="166" t="s">
        <v>233</v>
      </c>
      <c r="C2813" s="187" t="s">
        <v>234</v>
      </c>
      <c r="D2813" s="167"/>
      <c r="E2813" s="168"/>
      <c r="F2813" s="169"/>
      <c r="G2813" s="169">
        <f>SUMIF(AG2814:AG2893,"&lt;&gt;NOR",G2814:G2893)</f>
        <v>0</v>
      </c>
      <c r="H2813" s="169"/>
      <c r="I2813" s="169">
        <f>SUM(I2814:I2893)</f>
        <v>0</v>
      </c>
      <c r="J2813" s="169"/>
      <c r="K2813" s="169">
        <f>SUM(K2814:K2893)</f>
        <v>0</v>
      </c>
      <c r="L2813" s="169"/>
      <c r="M2813" s="169">
        <f>SUM(M2814:M2893)</f>
        <v>0</v>
      </c>
      <c r="N2813" s="168"/>
      <c r="O2813" s="168">
        <f>SUM(O2814:O2893)</f>
        <v>4.5199999999999996</v>
      </c>
      <c r="P2813" s="168"/>
      <c r="Q2813" s="168">
        <f>SUM(Q2814:Q2893)</f>
        <v>0</v>
      </c>
      <c r="R2813" s="169"/>
      <c r="S2813" s="169"/>
      <c r="T2813" s="170"/>
      <c r="U2813" s="164"/>
      <c r="V2813" s="164">
        <f>SUM(V2814:V2893)</f>
        <v>365.31000000000006</v>
      </c>
      <c r="W2813" s="164"/>
      <c r="X2813" s="164"/>
      <c r="Y2813" s="164"/>
      <c r="AG2813" t="s">
        <v>276</v>
      </c>
    </row>
    <row r="2814" spans="1:60" outlineLevel="1" x14ac:dyDescent="0.2">
      <c r="A2814" s="172">
        <v>417</v>
      </c>
      <c r="B2814" s="173" t="s">
        <v>3033</v>
      </c>
      <c r="C2814" s="188" t="s">
        <v>3034</v>
      </c>
      <c r="D2814" s="174" t="s">
        <v>279</v>
      </c>
      <c r="E2814" s="175">
        <v>212.69635</v>
      </c>
      <c r="F2814" s="176"/>
      <c r="G2814" s="177">
        <f>ROUND(E2814*F2814,2)</f>
        <v>0</v>
      </c>
      <c r="H2814" s="176"/>
      <c r="I2814" s="177">
        <f>ROUND(E2814*H2814,2)</f>
        <v>0</v>
      </c>
      <c r="J2814" s="176"/>
      <c r="K2814" s="177">
        <f>ROUND(E2814*J2814,2)</f>
        <v>0</v>
      </c>
      <c r="L2814" s="177">
        <v>21</v>
      </c>
      <c r="M2814" s="177">
        <f>G2814*(1+L2814/100)</f>
        <v>0</v>
      </c>
      <c r="N2814" s="175">
        <v>2.1000000000000001E-4</v>
      </c>
      <c r="O2814" s="175">
        <f>ROUND(E2814*N2814,2)</f>
        <v>0.04</v>
      </c>
      <c r="P2814" s="175">
        <v>0</v>
      </c>
      <c r="Q2814" s="175">
        <f>ROUND(E2814*P2814,2)</f>
        <v>0</v>
      </c>
      <c r="R2814" s="177" t="s">
        <v>2141</v>
      </c>
      <c r="S2814" s="177" t="s">
        <v>281</v>
      </c>
      <c r="T2814" s="178" t="s">
        <v>281</v>
      </c>
      <c r="U2814" s="158">
        <v>0.1</v>
      </c>
      <c r="V2814" s="158">
        <f>ROUND(E2814*U2814,2)</f>
        <v>21.27</v>
      </c>
      <c r="W2814" s="158"/>
      <c r="X2814" s="158" t="s">
        <v>282</v>
      </c>
      <c r="Y2814" s="158" t="s">
        <v>283</v>
      </c>
      <c r="Z2814" s="147"/>
      <c r="AA2814" s="147"/>
      <c r="AB2814" s="147"/>
      <c r="AC2814" s="147"/>
      <c r="AD2814" s="147"/>
      <c r="AE2814" s="147"/>
      <c r="AF2814" s="147"/>
      <c r="AG2814" s="147" t="s">
        <v>284</v>
      </c>
      <c r="AH2814" s="147"/>
      <c r="AI2814" s="147"/>
      <c r="AJ2814" s="147"/>
      <c r="AK2814" s="147"/>
      <c r="AL2814" s="147"/>
      <c r="AM2814" s="147"/>
      <c r="AN2814" s="147"/>
      <c r="AO2814" s="147"/>
      <c r="AP2814" s="147"/>
      <c r="AQ2814" s="147"/>
      <c r="AR2814" s="147"/>
      <c r="AS2814" s="147"/>
      <c r="AT2814" s="147"/>
      <c r="AU2814" s="147"/>
      <c r="AV2814" s="147"/>
      <c r="AW2814" s="147"/>
      <c r="AX2814" s="147"/>
      <c r="AY2814" s="147"/>
      <c r="AZ2814" s="147"/>
      <c r="BA2814" s="147"/>
      <c r="BB2814" s="147"/>
      <c r="BC2814" s="147"/>
      <c r="BD2814" s="147"/>
      <c r="BE2814" s="147"/>
      <c r="BF2814" s="147"/>
      <c r="BG2814" s="147"/>
      <c r="BH2814" s="147"/>
    </row>
    <row r="2815" spans="1:60" outlineLevel="2" x14ac:dyDescent="0.2">
      <c r="A2815" s="154"/>
      <c r="B2815" s="155"/>
      <c r="C2815" s="189" t="s">
        <v>3220</v>
      </c>
      <c r="D2815" s="160"/>
      <c r="E2815" s="161"/>
      <c r="F2815" s="158"/>
      <c r="G2815" s="158"/>
      <c r="H2815" s="158"/>
      <c r="I2815" s="158"/>
      <c r="J2815" s="158"/>
      <c r="K2815" s="158"/>
      <c r="L2815" s="158"/>
      <c r="M2815" s="158"/>
      <c r="N2815" s="157"/>
      <c r="O2815" s="157"/>
      <c r="P2815" s="157"/>
      <c r="Q2815" s="157"/>
      <c r="R2815" s="158"/>
      <c r="S2815" s="158"/>
      <c r="T2815" s="158"/>
      <c r="U2815" s="158"/>
      <c r="V2815" s="158"/>
      <c r="W2815" s="158"/>
      <c r="X2815" s="158"/>
      <c r="Y2815" s="158"/>
      <c r="Z2815" s="147"/>
      <c r="AA2815" s="147"/>
      <c r="AB2815" s="147"/>
      <c r="AC2815" s="147"/>
      <c r="AD2815" s="147"/>
      <c r="AE2815" s="147"/>
      <c r="AF2815" s="147"/>
      <c r="AG2815" s="147" t="s">
        <v>288</v>
      </c>
      <c r="AH2815" s="147">
        <v>0</v>
      </c>
      <c r="AI2815" s="147"/>
      <c r="AJ2815" s="147"/>
      <c r="AK2815" s="147"/>
      <c r="AL2815" s="147"/>
      <c r="AM2815" s="147"/>
      <c r="AN2815" s="147"/>
      <c r="AO2815" s="147"/>
      <c r="AP2815" s="147"/>
      <c r="AQ2815" s="147"/>
      <c r="AR2815" s="147"/>
      <c r="AS2815" s="147"/>
      <c r="AT2815" s="147"/>
      <c r="AU2815" s="147"/>
      <c r="AV2815" s="147"/>
      <c r="AW2815" s="147"/>
      <c r="AX2815" s="147"/>
      <c r="AY2815" s="147"/>
      <c r="AZ2815" s="147"/>
      <c r="BA2815" s="147"/>
      <c r="BB2815" s="147"/>
      <c r="BC2815" s="147"/>
      <c r="BD2815" s="147"/>
      <c r="BE2815" s="147"/>
      <c r="BF2815" s="147"/>
      <c r="BG2815" s="147"/>
      <c r="BH2815" s="147"/>
    </row>
    <row r="2816" spans="1:60" outlineLevel="3" x14ac:dyDescent="0.2">
      <c r="A2816" s="154"/>
      <c r="B2816" s="155"/>
      <c r="C2816" s="189" t="s">
        <v>3042</v>
      </c>
      <c r="D2816" s="160"/>
      <c r="E2816" s="161"/>
      <c r="F2816" s="158"/>
      <c r="G2816" s="158"/>
      <c r="H2816" s="158"/>
      <c r="I2816" s="158"/>
      <c r="J2816" s="158"/>
      <c r="K2816" s="158"/>
      <c r="L2816" s="158"/>
      <c r="M2816" s="158"/>
      <c r="N2816" s="157"/>
      <c r="O2816" s="157"/>
      <c r="P2816" s="157"/>
      <c r="Q2816" s="157"/>
      <c r="R2816" s="158"/>
      <c r="S2816" s="158"/>
      <c r="T2816" s="158"/>
      <c r="U2816" s="158"/>
      <c r="V2816" s="158"/>
      <c r="W2816" s="158"/>
      <c r="X2816" s="158"/>
      <c r="Y2816" s="158"/>
      <c r="Z2816" s="147"/>
      <c r="AA2816" s="147"/>
      <c r="AB2816" s="147"/>
      <c r="AC2816" s="147"/>
      <c r="AD2816" s="147"/>
      <c r="AE2816" s="147"/>
      <c r="AF2816" s="147"/>
      <c r="AG2816" s="147" t="s">
        <v>288</v>
      </c>
      <c r="AH2816" s="147">
        <v>0</v>
      </c>
      <c r="AI2816" s="147"/>
      <c r="AJ2816" s="147"/>
      <c r="AK2816" s="147"/>
      <c r="AL2816" s="147"/>
      <c r="AM2816" s="147"/>
      <c r="AN2816" s="147"/>
      <c r="AO2816" s="147"/>
      <c r="AP2816" s="147"/>
      <c r="AQ2816" s="147"/>
      <c r="AR2816" s="147"/>
      <c r="AS2816" s="147"/>
      <c r="AT2816" s="147"/>
      <c r="AU2816" s="147"/>
      <c r="AV2816" s="147"/>
      <c r="AW2816" s="147"/>
      <c r="AX2816" s="147"/>
      <c r="AY2816" s="147"/>
      <c r="AZ2816" s="147"/>
      <c r="BA2816" s="147"/>
      <c r="BB2816" s="147"/>
      <c r="BC2816" s="147"/>
      <c r="BD2816" s="147"/>
      <c r="BE2816" s="147"/>
      <c r="BF2816" s="147"/>
      <c r="BG2816" s="147"/>
      <c r="BH2816" s="147"/>
    </row>
    <row r="2817" spans="1:60" outlineLevel="3" x14ac:dyDescent="0.2">
      <c r="A2817" s="154"/>
      <c r="B2817" s="155"/>
      <c r="C2817" s="189" t="s">
        <v>3221</v>
      </c>
      <c r="D2817" s="160"/>
      <c r="E2817" s="161">
        <v>212.69635</v>
      </c>
      <c r="F2817" s="158"/>
      <c r="G2817" s="158"/>
      <c r="H2817" s="158"/>
      <c r="I2817" s="158"/>
      <c r="J2817" s="158"/>
      <c r="K2817" s="158"/>
      <c r="L2817" s="158"/>
      <c r="M2817" s="158"/>
      <c r="N2817" s="157"/>
      <c r="O2817" s="157"/>
      <c r="P2817" s="157"/>
      <c r="Q2817" s="157"/>
      <c r="R2817" s="158"/>
      <c r="S2817" s="158"/>
      <c r="T2817" s="158"/>
      <c r="U2817" s="158"/>
      <c r="V2817" s="158"/>
      <c r="W2817" s="158"/>
      <c r="X2817" s="158"/>
      <c r="Y2817" s="158"/>
      <c r="Z2817" s="147"/>
      <c r="AA2817" s="147"/>
      <c r="AB2817" s="147"/>
      <c r="AC2817" s="147"/>
      <c r="AD2817" s="147"/>
      <c r="AE2817" s="147"/>
      <c r="AF2817" s="147"/>
      <c r="AG2817" s="147" t="s">
        <v>288</v>
      </c>
      <c r="AH2817" s="147">
        <v>5</v>
      </c>
      <c r="AI2817" s="147"/>
      <c r="AJ2817" s="147"/>
      <c r="AK2817" s="147"/>
      <c r="AL2817" s="147"/>
      <c r="AM2817" s="147"/>
      <c r="AN2817" s="147"/>
      <c r="AO2817" s="147"/>
      <c r="AP2817" s="147"/>
      <c r="AQ2817" s="147"/>
      <c r="AR2817" s="147"/>
      <c r="AS2817" s="147"/>
      <c r="AT2817" s="147"/>
      <c r="AU2817" s="147"/>
      <c r="AV2817" s="147"/>
      <c r="AW2817" s="147"/>
      <c r="AX2817" s="147"/>
      <c r="AY2817" s="147"/>
      <c r="AZ2817" s="147"/>
      <c r="BA2817" s="147"/>
      <c r="BB2817" s="147"/>
      <c r="BC2817" s="147"/>
      <c r="BD2817" s="147"/>
      <c r="BE2817" s="147"/>
      <c r="BF2817" s="147"/>
      <c r="BG2817" s="147"/>
      <c r="BH2817" s="147"/>
    </row>
    <row r="2818" spans="1:60" outlineLevel="1" x14ac:dyDescent="0.2">
      <c r="A2818" s="172">
        <v>418</v>
      </c>
      <c r="B2818" s="173" t="s">
        <v>3038</v>
      </c>
      <c r="C2818" s="188" t="s">
        <v>3039</v>
      </c>
      <c r="D2818" s="174" t="s">
        <v>279</v>
      </c>
      <c r="E2818" s="175">
        <v>212.69635</v>
      </c>
      <c r="F2818" s="176"/>
      <c r="G2818" s="177">
        <f>ROUND(E2818*F2818,2)</f>
        <v>0</v>
      </c>
      <c r="H2818" s="176"/>
      <c r="I2818" s="177">
        <f>ROUND(E2818*H2818,2)</f>
        <v>0</v>
      </c>
      <c r="J2818" s="176"/>
      <c r="K2818" s="177">
        <f>ROUND(E2818*J2818,2)</f>
        <v>0</v>
      </c>
      <c r="L2818" s="177">
        <v>21</v>
      </c>
      <c r="M2818" s="177">
        <f>G2818*(1+L2818/100)</f>
        <v>0</v>
      </c>
      <c r="N2818" s="175">
        <v>3.3999999999999998E-3</v>
      </c>
      <c r="O2818" s="175">
        <f>ROUND(E2818*N2818,2)</f>
        <v>0.72</v>
      </c>
      <c r="P2818" s="175">
        <v>0</v>
      </c>
      <c r="Q2818" s="175">
        <f>ROUND(E2818*P2818,2)</f>
        <v>0</v>
      </c>
      <c r="R2818" s="177" t="s">
        <v>2141</v>
      </c>
      <c r="S2818" s="177" t="s">
        <v>281</v>
      </c>
      <c r="T2818" s="178" t="s">
        <v>281</v>
      </c>
      <c r="U2818" s="158">
        <v>0.39</v>
      </c>
      <c r="V2818" s="158">
        <f>ROUND(E2818*U2818,2)</f>
        <v>82.95</v>
      </c>
      <c r="W2818" s="158"/>
      <c r="X2818" s="158" t="s">
        <v>282</v>
      </c>
      <c r="Y2818" s="158" t="s">
        <v>283</v>
      </c>
      <c r="Z2818" s="147"/>
      <c r="AA2818" s="147"/>
      <c r="AB2818" s="147"/>
      <c r="AC2818" s="147"/>
      <c r="AD2818" s="147"/>
      <c r="AE2818" s="147"/>
      <c r="AF2818" s="147"/>
      <c r="AG2818" s="147" t="s">
        <v>284</v>
      </c>
      <c r="AH2818" s="147"/>
      <c r="AI2818" s="147"/>
      <c r="AJ2818" s="147"/>
      <c r="AK2818" s="147"/>
      <c r="AL2818" s="147"/>
      <c r="AM2818" s="147"/>
      <c r="AN2818" s="147"/>
      <c r="AO2818" s="147"/>
      <c r="AP2818" s="147"/>
      <c r="AQ2818" s="147"/>
      <c r="AR2818" s="147"/>
      <c r="AS2818" s="147"/>
      <c r="AT2818" s="147"/>
      <c r="AU2818" s="147"/>
      <c r="AV2818" s="147"/>
      <c r="AW2818" s="147"/>
      <c r="AX2818" s="147"/>
      <c r="AY2818" s="147"/>
      <c r="AZ2818" s="147"/>
      <c r="BA2818" s="147"/>
      <c r="BB2818" s="147"/>
      <c r="BC2818" s="147"/>
      <c r="BD2818" s="147"/>
      <c r="BE2818" s="147"/>
      <c r="BF2818" s="147"/>
      <c r="BG2818" s="147"/>
      <c r="BH2818" s="147"/>
    </row>
    <row r="2819" spans="1:60" outlineLevel="2" x14ac:dyDescent="0.2">
      <c r="A2819" s="154"/>
      <c r="B2819" s="155"/>
      <c r="C2819" s="261" t="s">
        <v>3040</v>
      </c>
      <c r="D2819" s="262"/>
      <c r="E2819" s="262"/>
      <c r="F2819" s="262"/>
      <c r="G2819" s="262"/>
      <c r="H2819" s="158"/>
      <c r="I2819" s="158"/>
      <c r="J2819" s="158"/>
      <c r="K2819" s="158"/>
      <c r="L2819" s="158"/>
      <c r="M2819" s="158"/>
      <c r="N2819" s="157"/>
      <c r="O2819" s="157"/>
      <c r="P2819" s="157"/>
      <c r="Q2819" s="157"/>
      <c r="R2819" s="158"/>
      <c r="S2819" s="158"/>
      <c r="T2819" s="158"/>
      <c r="U2819" s="158"/>
      <c r="V2819" s="158"/>
      <c r="W2819" s="158"/>
      <c r="X2819" s="158"/>
      <c r="Y2819" s="158"/>
      <c r="Z2819" s="147"/>
      <c r="AA2819" s="147"/>
      <c r="AB2819" s="147"/>
      <c r="AC2819" s="147"/>
      <c r="AD2819" s="147"/>
      <c r="AE2819" s="147"/>
      <c r="AF2819" s="147"/>
      <c r="AG2819" s="147" t="s">
        <v>618</v>
      </c>
      <c r="AH2819" s="147"/>
      <c r="AI2819" s="147"/>
      <c r="AJ2819" s="147"/>
      <c r="AK2819" s="147"/>
      <c r="AL2819" s="147"/>
      <c r="AM2819" s="147"/>
      <c r="AN2819" s="147"/>
      <c r="AO2819" s="147"/>
      <c r="AP2819" s="147"/>
      <c r="AQ2819" s="147"/>
      <c r="AR2819" s="147"/>
      <c r="AS2819" s="147"/>
      <c r="AT2819" s="147"/>
      <c r="AU2819" s="147"/>
      <c r="AV2819" s="147"/>
      <c r="AW2819" s="147"/>
      <c r="AX2819" s="147"/>
      <c r="AY2819" s="147"/>
      <c r="AZ2819" s="147"/>
      <c r="BA2819" s="147"/>
      <c r="BB2819" s="147"/>
      <c r="BC2819" s="147"/>
      <c r="BD2819" s="147"/>
      <c r="BE2819" s="147"/>
      <c r="BF2819" s="147"/>
      <c r="BG2819" s="147"/>
      <c r="BH2819" s="147"/>
    </row>
    <row r="2820" spans="1:60" outlineLevel="2" x14ac:dyDescent="0.2">
      <c r="A2820" s="154"/>
      <c r="B2820" s="155"/>
      <c r="C2820" s="189" t="s">
        <v>3222</v>
      </c>
      <c r="D2820" s="160"/>
      <c r="E2820" s="161"/>
      <c r="F2820" s="158"/>
      <c r="G2820" s="158"/>
      <c r="H2820" s="158"/>
      <c r="I2820" s="158"/>
      <c r="J2820" s="158"/>
      <c r="K2820" s="158"/>
      <c r="L2820" s="158"/>
      <c r="M2820" s="158"/>
      <c r="N2820" s="157"/>
      <c r="O2820" s="157"/>
      <c r="P2820" s="157"/>
      <c r="Q2820" s="157"/>
      <c r="R2820" s="158"/>
      <c r="S2820" s="158"/>
      <c r="T2820" s="158"/>
      <c r="U2820" s="158"/>
      <c r="V2820" s="158"/>
      <c r="W2820" s="158"/>
      <c r="X2820" s="158"/>
      <c r="Y2820" s="158"/>
      <c r="Z2820" s="147"/>
      <c r="AA2820" s="147"/>
      <c r="AB2820" s="147"/>
      <c r="AC2820" s="147"/>
      <c r="AD2820" s="147"/>
      <c r="AE2820" s="147"/>
      <c r="AF2820" s="147"/>
      <c r="AG2820" s="147" t="s">
        <v>288</v>
      </c>
      <c r="AH2820" s="147">
        <v>0</v>
      </c>
      <c r="AI2820" s="147"/>
      <c r="AJ2820" s="147"/>
      <c r="AK2820" s="147"/>
      <c r="AL2820" s="147"/>
      <c r="AM2820" s="147"/>
      <c r="AN2820" s="147"/>
      <c r="AO2820" s="147"/>
      <c r="AP2820" s="147"/>
      <c r="AQ2820" s="147"/>
      <c r="AR2820" s="147"/>
      <c r="AS2820" s="147"/>
      <c r="AT2820" s="147"/>
      <c r="AU2820" s="147"/>
      <c r="AV2820" s="147"/>
      <c r="AW2820" s="147"/>
      <c r="AX2820" s="147"/>
      <c r="AY2820" s="147"/>
      <c r="AZ2820" s="147"/>
      <c r="BA2820" s="147"/>
      <c r="BB2820" s="147"/>
      <c r="BC2820" s="147"/>
      <c r="BD2820" s="147"/>
      <c r="BE2820" s="147"/>
      <c r="BF2820" s="147"/>
      <c r="BG2820" s="147"/>
      <c r="BH2820" s="147"/>
    </row>
    <row r="2821" spans="1:60" outlineLevel="3" x14ac:dyDescent="0.2">
      <c r="A2821" s="154"/>
      <c r="B2821" s="155"/>
      <c r="C2821" s="189" t="s">
        <v>3042</v>
      </c>
      <c r="D2821" s="160"/>
      <c r="E2821" s="161"/>
      <c r="F2821" s="158"/>
      <c r="G2821" s="158"/>
      <c r="H2821" s="158"/>
      <c r="I2821" s="158"/>
      <c r="J2821" s="158"/>
      <c r="K2821" s="158"/>
      <c r="L2821" s="158"/>
      <c r="M2821" s="158"/>
      <c r="N2821" s="157"/>
      <c r="O2821" s="157"/>
      <c r="P2821" s="157"/>
      <c r="Q2821" s="157"/>
      <c r="R2821" s="158"/>
      <c r="S2821" s="158"/>
      <c r="T2821" s="158"/>
      <c r="U2821" s="158"/>
      <c r="V2821" s="158"/>
      <c r="W2821" s="158"/>
      <c r="X2821" s="158"/>
      <c r="Y2821" s="158"/>
      <c r="Z2821" s="147"/>
      <c r="AA2821" s="147"/>
      <c r="AB2821" s="147"/>
      <c r="AC2821" s="147"/>
      <c r="AD2821" s="147"/>
      <c r="AE2821" s="147"/>
      <c r="AF2821" s="147"/>
      <c r="AG2821" s="147" t="s">
        <v>288</v>
      </c>
      <c r="AH2821" s="147">
        <v>0</v>
      </c>
      <c r="AI2821" s="147"/>
      <c r="AJ2821" s="147"/>
      <c r="AK2821" s="147"/>
      <c r="AL2821" s="147"/>
      <c r="AM2821" s="147"/>
      <c r="AN2821" s="147"/>
      <c r="AO2821" s="147"/>
      <c r="AP2821" s="147"/>
      <c r="AQ2821" s="147"/>
      <c r="AR2821" s="147"/>
      <c r="AS2821" s="147"/>
      <c r="AT2821" s="147"/>
      <c r="AU2821" s="147"/>
      <c r="AV2821" s="147"/>
      <c r="AW2821" s="147"/>
      <c r="AX2821" s="147"/>
      <c r="AY2821" s="147"/>
      <c r="AZ2821" s="147"/>
      <c r="BA2821" s="147"/>
      <c r="BB2821" s="147"/>
      <c r="BC2821" s="147"/>
      <c r="BD2821" s="147"/>
      <c r="BE2821" s="147"/>
      <c r="BF2821" s="147"/>
      <c r="BG2821" s="147"/>
      <c r="BH2821" s="147"/>
    </row>
    <row r="2822" spans="1:60" outlineLevel="3" x14ac:dyDescent="0.2">
      <c r="A2822" s="154"/>
      <c r="B2822" s="155"/>
      <c r="C2822" s="189" t="s">
        <v>3221</v>
      </c>
      <c r="D2822" s="160"/>
      <c r="E2822" s="161">
        <v>212.69635</v>
      </c>
      <c r="F2822" s="158"/>
      <c r="G2822" s="158"/>
      <c r="H2822" s="158"/>
      <c r="I2822" s="158"/>
      <c r="J2822" s="158"/>
      <c r="K2822" s="158"/>
      <c r="L2822" s="158"/>
      <c r="M2822" s="158"/>
      <c r="N2822" s="157"/>
      <c r="O2822" s="157"/>
      <c r="P2822" s="157"/>
      <c r="Q2822" s="157"/>
      <c r="R2822" s="158"/>
      <c r="S2822" s="158"/>
      <c r="T2822" s="158"/>
      <c r="U2822" s="158"/>
      <c r="V2822" s="158"/>
      <c r="W2822" s="158"/>
      <c r="X2822" s="158"/>
      <c r="Y2822" s="158"/>
      <c r="Z2822" s="147"/>
      <c r="AA2822" s="147"/>
      <c r="AB2822" s="147"/>
      <c r="AC2822" s="147"/>
      <c r="AD2822" s="147"/>
      <c r="AE2822" s="147"/>
      <c r="AF2822" s="147"/>
      <c r="AG2822" s="147" t="s">
        <v>288</v>
      </c>
      <c r="AH2822" s="147">
        <v>5</v>
      </c>
      <c r="AI2822" s="147"/>
      <c r="AJ2822" s="147"/>
      <c r="AK2822" s="147"/>
      <c r="AL2822" s="147"/>
      <c r="AM2822" s="147"/>
      <c r="AN2822" s="147"/>
      <c r="AO2822" s="147"/>
      <c r="AP2822" s="147"/>
      <c r="AQ2822" s="147"/>
      <c r="AR2822" s="147"/>
      <c r="AS2822" s="147"/>
      <c r="AT2822" s="147"/>
      <c r="AU2822" s="147"/>
      <c r="AV2822" s="147"/>
      <c r="AW2822" s="147"/>
      <c r="AX2822" s="147"/>
      <c r="AY2822" s="147"/>
      <c r="AZ2822" s="147"/>
      <c r="BA2822" s="147"/>
      <c r="BB2822" s="147"/>
      <c r="BC2822" s="147"/>
      <c r="BD2822" s="147"/>
      <c r="BE2822" s="147"/>
      <c r="BF2822" s="147"/>
      <c r="BG2822" s="147"/>
      <c r="BH2822" s="147"/>
    </row>
    <row r="2823" spans="1:60" outlineLevel="1" x14ac:dyDescent="0.2">
      <c r="A2823" s="172">
        <v>419</v>
      </c>
      <c r="B2823" s="173" t="s">
        <v>3223</v>
      </c>
      <c r="C2823" s="188" t="s">
        <v>3224</v>
      </c>
      <c r="D2823" s="174" t="s">
        <v>366</v>
      </c>
      <c r="E2823" s="175">
        <v>135.80000000000001</v>
      </c>
      <c r="F2823" s="176"/>
      <c r="G2823" s="177">
        <f>ROUND(E2823*F2823,2)</f>
        <v>0</v>
      </c>
      <c r="H2823" s="176"/>
      <c r="I2823" s="177">
        <f>ROUND(E2823*H2823,2)</f>
        <v>0</v>
      </c>
      <c r="J2823" s="176"/>
      <c r="K2823" s="177">
        <f>ROUND(E2823*J2823,2)</f>
        <v>0</v>
      </c>
      <c r="L2823" s="177">
        <v>21</v>
      </c>
      <c r="M2823" s="177">
        <f>G2823*(1+L2823/100)</f>
        <v>0</v>
      </c>
      <c r="N2823" s="175">
        <v>2.9E-4</v>
      </c>
      <c r="O2823" s="175">
        <f>ROUND(E2823*N2823,2)</f>
        <v>0.04</v>
      </c>
      <c r="P2823" s="175">
        <v>0</v>
      </c>
      <c r="Q2823" s="175">
        <f>ROUND(E2823*P2823,2)</f>
        <v>0</v>
      </c>
      <c r="R2823" s="177" t="s">
        <v>2141</v>
      </c>
      <c r="S2823" s="177" t="s">
        <v>281</v>
      </c>
      <c r="T2823" s="178" t="s">
        <v>281</v>
      </c>
      <c r="U2823" s="158">
        <v>0.14000000000000001</v>
      </c>
      <c r="V2823" s="158">
        <f>ROUND(E2823*U2823,2)</f>
        <v>19.010000000000002</v>
      </c>
      <c r="W2823" s="158"/>
      <c r="X2823" s="158" t="s">
        <v>282</v>
      </c>
      <c r="Y2823" s="158" t="s">
        <v>283</v>
      </c>
      <c r="Z2823" s="147"/>
      <c r="AA2823" s="147"/>
      <c r="AB2823" s="147"/>
      <c r="AC2823" s="147"/>
      <c r="AD2823" s="147"/>
      <c r="AE2823" s="147"/>
      <c r="AF2823" s="147"/>
      <c r="AG2823" s="147" t="s">
        <v>284</v>
      </c>
      <c r="AH2823" s="147"/>
      <c r="AI2823" s="147"/>
      <c r="AJ2823" s="147"/>
      <c r="AK2823" s="147"/>
      <c r="AL2823" s="147"/>
      <c r="AM2823" s="147"/>
      <c r="AN2823" s="147"/>
      <c r="AO2823" s="147"/>
      <c r="AP2823" s="147"/>
      <c r="AQ2823" s="147"/>
      <c r="AR2823" s="147"/>
      <c r="AS2823" s="147"/>
      <c r="AT2823" s="147"/>
      <c r="AU2823" s="147"/>
      <c r="AV2823" s="147"/>
      <c r="AW2823" s="147"/>
      <c r="AX2823" s="147"/>
      <c r="AY2823" s="147"/>
      <c r="AZ2823" s="147"/>
      <c r="BA2823" s="147"/>
      <c r="BB2823" s="147"/>
      <c r="BC2823" s="147"/>
      <c r="BD2823" s="147"/>
      <c r="BE2823" s="147"/>
      <c r="BF2823" s="147"/>
      <c r="BG2823" s="147"/>
      <c r="BH2823" s="147"/>
    </row>
    <row r="2824" spans="1:60" outlineLevel="2" x14ac:dyDescent="0.2">
      <c r="A2824" s="154"/>
      <c r="B2824" s="155"/>
      <c r="C2824" s="189" t="s">
        <v>3225</v>
      </c>
      <c r="D2824" s="160"/>
      <c r="E2824" s="161"/>
      <c r="F2824" s="158"/>
      <c r="G2824" s="158"/>
      <c r="H2824" s="158"/>
      <c r="I2824" s="158"/>
      <c r="J2824" s="158"/>
      <c r="K2824" s="158"/>
      <c r="L2824" s="158"/>
      <c r="M2824" s="158"/>
      <c r="N2824" s="157"/>
      <c r="O2824" s="157"/>
      <c r="P2824" s="157"/>
      <c r="Q2824" s="157"/>
      <c r="R2824" s="158"/>
      <c r="S2824" s="158"/>
      <c r="T2824" s="158"/>
      <c r="U2824" s="158"/>
      <c r="V2824" s="158"/>
      <c r="W2824" s="158"/>
      <c r="X2824" s="158"/>
      <c r="Y2824" s="158"/>
      <c r="Z2824" s="147"/>
      <c r="AA2824" s="147"/>
      <c r="AB2824" s="147"/>
      <c r="AC2824" s="147"/>
      <c r="AD2824" s="147"/>
      <c r="AE2824" s="147"/>
      <c r="AF2824" s="147"/>
      <c r="AG2824" s="147" t="s">
        <v>288</v>
      </c>
      <c r="AH2824" s="147">
        <v>0</v>
      </c>
      <c r="AI2824" s="147"/>
      <c r="AJ2824" s="147"/>
      <c r="AK2824" s="147"/>
      <c r="AL2824" s="147"/>
      <c r="AM2824" s="147"/>
      <c r="AN2824" s="147"/>
      <c r="AO2824" s="147"/>
      <c r="AP2824" s="147"/>
      <c r="AQ2824" s="147"/>
      <c r="AR2824" s="147"/>
      <c r="AS2824" s="147"/>
      <c r="AT2824" s="147"/>
      <c r="AU2824" s="147"/>
      <c r="AV2824" s="147"/>
      <c r="AW2824" s="147"/>
      <c r="AX2824" s="147"/>
      <c r="AY2824" s="147"/>
      <c r="AZ2824" s="147"/>
      <c r="BA2824" s="147"/>
      <c r="BB2824" s="147"/>
      <c r="BC2824" s="147"/>
      <c r="BD2824" s="147"/>
      <c r="BE2824" s="147"/>
      <c r="BF2824" s="147"/>
      <c r="BG2824" s="147"/>
      <c r="BH2824" s="147"/>
    </row>
    <row r="2825" spans="1:60" outlineLevel="3" x14ac:dyDescent="0.2">
      <c r="A2825" s="154"/>
      <c r="B2825" s="155"/>
      <c r="C2825" s="189" t="s">
        <v>3226</v>
      </c>
      <c r="D2825" s="160"/>
      <c r="E2825" s="161">
        <v>135.80000000000001</v>
      </c>
      <c r="F2825" s="158"/>
      <c r="G2825" s="158"/>
      <c r="H2825" s="158"/>
      <c r="I2825" s="158"/>
      <c r="J2825" s="158"/>
      <c r="K2825" s="158"/>
      <c r="L2825" s="158"/>
      <c r="M2825" s="158"/>
      <c r="N2825" s="157"/>
      <c r="O2825" s="157"/>
      <c r="P2825" s="157"/>
      <c r="Q2825" s="157"/>
      <c r="R2825" s="158"/>
      <c r="S2825" s="158"/>
      <c r="T2825" s="158"/>
      <c r="U2825" s="158"/>
      <c r="V2825" s="158"/>
      <c r="W2825" s="158"/>
      <c r="X2825" s="158"/>
      <c r="Y2825" s="158"/>
      <c r="Z2825" s="147"/>
      <c r="AA2825" s="147"/>
      <c r="AB2825" s="147"/>
      <c r="AC2825" s="147"/>
      <c r="AD2825" s="147"/>
      <c r="AE2825" s="147"/>
      <c r="AF2825" s="147"/>
      <c r="AG2825" s="147" t="s">
        <v>288</v>
      </c>
      <c r="AH2825" s="147">
        <v>5</v>
      </c>
      <c r="AI2825" s="147"/>
      <c r="AJ2825" s="147"/>
      <c r="AK2825" s="147"/>
      <c r="AL2825" s="147"/>
      <c r="AM2825" s="147"/>
      <c r="AN2825" s="147"/>
      <c r="AO2825" s="147"/>
      <c r="AP2825" s="147"/>
      <c r="AQ2825" s="147"/>
      <c r="AR2825" s="147"/>
      <c r="AS2825" s="147"/>
      <c r="AT2825" s="147"/>
      <c r="AU2825" s="147"/>
      <c r="AV2825" s="147"/>
      <c r="AW2825" s="147"/>
      <c r="AX2825" s="147"/>
      <c r="AY2825" s="147"/>
      <c r="AZ2825" s="147"/>
      <c r="BA2825" s="147"/>
      <c r="BB2825" s="147"/>
      <c r="BC2825" s="147"/>
      <c r="BD2825" s="147"/>
      <c r="BE2825" s="147"/>
      <c r="BF2825" s="147"/>
      <c r="BG2825" s="147"/>
      <c r="BH2825" s="147"/>
    </row>
    <row r="2826" spans="1:60" outlineLevel="1" x14ac:dyDescent="0.2">
      <c r="A2826" s="172">
        <v>420</v>
      </c>
      <c r="B2826" s="173" t="s">
        <v>3227</v>
      </c>
      <c r="C2826" s="188" t="s">
        <v>3228</v>
      </c>
      <c r="D2826" s="174" t="s">
        <v>418</v>
      </c>
      <c r="E2826" s="175">
        <v>42</v>
      </c>
      <c r="F2826" s="176"/>
      <c r="G2826" s="177">
        <f>ROUND(E2826*F2826,2)</f>
        <v>0</v>
      </c>
      <c r="H2826" s="176"/>
      <c r="I2826" s="177">
        <f>ROUND(E2826*H2826,2)</f>
        <v>0</v>
      </c>
      <c r="J2826" s="176"/>
      <c r="K2826" s="177">
        <f>ROUND(E2826*J2826,2)</f>
        <v>0</v>
      </c>
      <c r="L2826" s="177">
        <v>21</v>
      </c>
      <c r="M2826" s="177">
        <f>G2826*(1+L2826/100)</f>
        <v>0</v>
      </c>
      <c r="N2826" s="175">
        <v>5.4000000000000001E-4</v>
      </c>
      <c r="O2826" s="175">
        <f>ROUND(E2826*N2826,2)</f>
        <v>0.02</v>
      </c>
      <c r="P2826" s="175">
        <v>0</v>
      </c>
      <c r="Q2826" s="175">
        <f>ROUND(E2826*P2826,2)</f>
        <v>0</v>
      </c>
      <c r="R2826" s="177" t="s">
        <v>2141</v>
      </c>
      <c r="S2826" s="177" t="s">
        <v>281</v>
      </c>
      <c r="T2826" s="178" t="s">
        <v>281</v>
      </c>
      <c r="U2826" s="158">
        <v>0.09</v>
      </c>
      <c r="V2826" s="158">
        <f>ROUND(E2826*U2826,2)</f>
        <v>3.78</v>
      </c>
      <c r="W2826" s="158"/>
      <c r="X2826" s="158" t="s">
        <v>282</v>
      </c>
      <c r="Y2826" s="158" t="s">
        <v>283</v>
      </c>
      <c r="Z2826" s="147"/>
      <c r="AA2826" s="147"/>
      <c r="AB2826" s="147"/>
      <c r="AC2826" s="147"/>
      <c r="AD2826" s="147"/>
      <c r="AE2826" s="147"/>
      <c r="AF2826" s="147"/>
      <c r="AG2826" s="147" t="s">
        <v>284</v>
      </c>
      <c r="AH2826" s="147"/>
      <c r="AI2826" s="147"/>
      <c r="AJ2826" s="147"/>
      <c r="AK2826" s="147"/>
      <c r="AL2826" s="147"/>
      <c r="AM2826" s="147"/>
      <c r="AN2826" s="147"/>
      <c r="AO2826" s="147"/>
      <c r="AP2826" s="147"/>
      <c r="AQ2826" s="147"/>
      <c r="AR2826" s="147"/>
      <c r="AS2826" s="147"/>
      <c r="AT2826" s="147"/>
      <c r="AU2826" s="147"/>
      <c r="AV2826" s="147"/>
      <c r="AW2826" s="147"/>
      <c r="AX2826" s="147"/>
      <c r="AY2826" s="147"/>
      <c r="AZ2826" s="147"/>
      <c r="BA2826" s="147"/>
      <c r="BB2826" s="147"/>
      <c r="BC2826" s="147"/>
      <c r="BD2826" s="147"/>
      <c r="BE2826" s="147"/>
      <c r="BF2826" s="147"/>
      <c r="BG2826" s="147"/>
      <c r="BH2826" s="147"/>
    </row>
    <row r="2827" spans="1:60" outlineLevel="2" x14ac:dyDescent="0.2">
      <c r="A2827" s="154"/>
      <c r="B2827" s="155"/>
      <c r="C2827" s="189" t="s">
        <v>3229</v>
      </c>
      <c r="D2827" s="160"/>
      <c r="E2827" s="161"/>
      <c r="F2827" s="158"/>
      <c r="G2827" s="158"/>
      <c r="H2827" s="158"/>
      <c r="I2827" s="158"/>
      <c r="J2827" s="158"/>
      <c r="K2827" s="158"/>
      <c r="L2827" s="158"/>
      <c r="M2827" s="158"/>
      <c r="N2827" s="157"/>
      <c r="O2827" s="157"/>
      <c r="P2827" s="157"/>
      <c r="Q2827" s="157"/>
      <c r="R2827" s="158"/>
      <c r="S2827" s="158"/>
      <c r="T2827" s="158"/>
      <c r="U2827" s="158"/>
      <c r="V2827" s="158"/>
      <c r="W2827" s="158"/>
      <c r="X2827" s="158"/>
      <c r="Y2827" s="158"/>
      <c r="Z2827" s="147"/>
      <c r="AA2827" s="147"/>
      <c r="AB2827" s="147"/>
      <c r="AC2827" s="147"/>
      <c r="AD2827" s="147"/>
      <c r="AE2827" s="147"/>
      <c r="AF2827" s="147"/>
      <c r="AG2827" s="147" t="s">
        <v>288</v>
      </c>
      <c r="AH2827" s="147">
        <v>0</v>
      </c>
      <c r="AI2827" s="147"/>
      <c r="AJ2827" s="147"/>
      <c r="AK2827" s="147"/>
      <c r="AL2827" s="147"/>
      <c r="AM2827" s="147"/>
      <c r="AN2827" s="147"/>
      <c r="AO2827" s="147"/>
      <c r="AP2827" s="147"/>
      <c r="AQ2827" s="147"/>
      <c r="AR2827" s="147"/>
      <c r="AS2827" s="147"/>
      <c r="AT2827" s="147"/>
      <c r="AU2827" s="147"/>
      <c r="AV2827" s="147"/>
      <c r="AW2827" s="147"/>
      <c r="AX2827" s="147"/>
      <c r="AY2827" s="147"/>
      <c r="AZ2827" s="147"/>
      <c r="BA2827" s="147"/>
      <c r="BB2827" s="147"/>
      <c r="BC2827" s="147"/>
      <c r="BD2827" s="147"/>
      <c r="BE2827" s="147"/>
      <c r="BF2827" s="147"/>
      <c r="BG2827" s="147"/>
      <c r="BH2827" s="147"/>
    </row>
    <row r="2828" spans="1:60" outlineLevel="3" x14ac:dyDescent="0.2">
      <c r="A2828" s="154"/>
      <c r="B2828" s="155"/>
      <c r="C2828" s="189" t="s">
        <v>3042</v>
      </c>
      <c r="D2828" s="160"/>
      <c r="E2828" s="161"/>
      <c r="F2828" s="158"/>
      <c r="G2828" s="158"/>
      <c r="H2828" s="158"/>
      <c r="I2828" s="158"/>
      <c r="J2828" s="158"/>
      <c r="K2828" s="158"/>
      <c r="L2828" s="158"/>
      <c r="M2828" s="158"/>
      <c r="N2828" s="157"/>
      <c r="O2828" s="157"/>
      <c r="P2828" s="157"/>
      <c r="Q2828" s="157"/>
      <c r="R2828" s="158"/>
      <c r="S2828" s="158"/>
      <c r="T2828" s="158"/>
      <c r="U2828" s="158"/>
      <c r="V2828" s="158"/>
      <c r="W2828" s="158"/>
      <c r="X2828" s="158"/>
      <c r="Y2828" s="158"/>
      <c r="Z2828" s="147"/>
      <c r="AA2828" s="147"/>
      <c r="AB2828" s="147"/>
      <c r="AC2828" s="147"/>
      <c r="AD2828" s="147"/>
      <c r="AE2828" s="147"/>
      <c r="AF2828" s="147"/>
      <c r="AG2828" s="147" t="s">
        <v>288</v>
      </c>
      <c r="AH2828" s="147">
        <v>0</v>
      </c>
      <c r="AI2828" s="147"/>
      <c r="AJ2828" s="147"/>
      <c r="AK2828" s="147"/>
      <c r="AL2828" s="147"/>
      <c r="AM2828" s="147"/>
      <c r="AN2828" s="147"/>
      <c r="AO2828" s="147"/>
      <c r="AP2828" s="147"/>
      <c r="AQ2828" s="147"/>
      <c r="AR2828" s="147"/>
      <c r="AS2828" s="147"/>
      <c r="AT2828" s="147"/>
      <c r="AU2828" s="147"/>
      <c r="AV2828" s="147"/>
      <c r="AW2828" s="147"/>
      <c r="AX2828" s="147"/>
      <c r="AY2828" s="147"/>
      <c r="AZ2828" s="147"/>
      <c r="BA2828" s="147"/>
      <c r="BB2828" s="147"/>
      <c r="BC2828" s="147"/>
      <c r="BD2828" s="147"/>
      <c r="BE2828" s="147"/>
      <c r="BF2828" s="147"/>
      <c r="BG2828" s="147"/>
      <c r="BH2828" s="147"/>
    </row>
    <row r="2829" spans="1:60" outlineLevel="3" x14ac:dyDescent="0.2">
      <c r="A2829" s="154"/>
      <c r="B2829" s="155"/>
      <c r="C2829" s="189" t="s">
        <v>3230</v>
      </c>
      <c r="D2829" s="160"/>
      <c r="E2829" s="161">
        <v>42</v>
      </c>
      <c r="F2829" s="158"/>
      <c r="G2829" s="158"/>
      <c r="H2829" s="158"/>
      <c r="I2829" s="158"/>
      <c r="J2829" s="158"/>
      <c r="K2829" s="158"/>
      <c r="L2829" s="158"/>
      <c r="M2829" s="158"/>
      <c r="N2829" s="157"/>
      <c r="O2829" s="157"/>
      <c r="P2829" s="157"/>
      <c r="Q2829" s="157"/>
      <c r="R2829" s="158"/>
      <c r="S2829" s="158"/>
      <c r="T2829" s="158"/>
      <c r="U2829" s="158"/>
      <c r="V2829" s="158"/>
      <c r="W2829" s="158"/>
      <c r="X2829" s="158"/>
      <c r="Y2829" s="158"/>
      <c r="Z2829" s="147"/>
      <c r="AA2829" s="147"/>
      <c r="AB2829" s="147"/>
      <c r="AC2829" s="147"/>
      <c r="AD2829" s="147"/>
      <c r="AE2829" s="147"/>
      <c r="AF2829" s="147"/>
      <c r="AG2829" s="147" t="s">
        <v>288</v>
      </c>
      <c r="AH2829" s="147">
        <v>5</v>
      </c>
      <c r="AI2829" s="147"/>
      <c r="AJ2829" s="147"/>
      <c r="AK2829" s="147"/>
      <c r="AL2829" s="147"/>
      <c r="AM2829" s="147"/>
      <c r="AN2829" s="147"/>
      <c r="AO2829" s="147"/>
      <c r="AP2829" s="147"/>
      <c r="AQ2829" s="147"/>
      <c r="AR2829" s="147"/>
      <c r="AS2829" s="147"/>
      <c r="AT2829" s="147"/>
      <c r="AU2829" s="147"/>
      <c r="AV2829" s="147"/>
      <c r="AW2829" s="147"/>
      <c r="AX2829" s="147"/>
      <c r="AY2829" s="147"/>
      <c r="AZ2829" s="147"/>
      <c r="BA2829" s="147"/>
      <c r="BB2829" s="147"/>
      <c r="BC2829" s="147"/>
      <c r="BD2829" s="147"/>
      <c r="BE2829" s="147"/>
      <c r="BF2829" s="147"/>
      <c r="BG2829" s="147"/>
      <c r="BH2829" s="147"/>
    </row>
    <row r="2830" spans="1:60" outlineLevel="1" x14ac:dyDescent="0.2">
      <c r="A2830" s="172">
        <v>421</v>
      </c>
      <c r="B2830" s="173" t="s">
        <v>3119</v>
      </c>
      <c r="C2830" s="188" t="s">
        <v>3120</v>
      </c>
      <c r="D2830" s="174" t="s">
        <v>366</v>
      </c>
      <c r="E2830" s="175">
        <v>135.80000000000001</v>
      </c>
      <c r="F2830" s="176"/>
      <c r="G2830" s="177">
        <f>ROUND(E2830*F2830,2)</f>
        <v>0</v>
      </c>
      <c r="H2830" s="176"/>
      <c r="I2830" s="177">
        <f>ROUND(E2830*H2830,2)</f>
        <v>0</v>
      </c>
      <c r="J2830" s="176"/>
      <c r="K2830" s="177">
        <f>ROUND(E2830*J2830,2)</f>
        <v>0</v>
      </c>
      <c r="L2830" s="177">
        <v>21</v>
      </c>
      <c r="M2830" s="177">
        <f>G2830*(1+L2830/100)</f>
        <v>0</v>
      </c>
      <c r="N2830" s="175">
        <v>4.0000000000000003E-5</v>
      </c>
      <c r="O2830" s="175">
        <f>ROUND(E2830*N2830,2)</f>
        <v>0.01</v>
      </c>
      <c r="P2830" s="175">
        <v>0</v>
      </c>
      <c r="Q2830" s="175">
        <f>ROUND(E2830*P2830,2)</f>
        <v>0</v>
      </c>
      <c r="R2830" s="177" t="s">
        <v>3080</v>
      </c>
      <c r="S2830" s="177" t="s">
        <v>281</v>
      </c>
      <c r="T2830" s="178" t="s">
        <v>281</v>
      </c>
      <c r="U2830" s="158">
        <v>7.0000000000000007E-2</v>
      </c>
      <c r="V2830" s="158">
        <f>ROUND(E2830*U2830,2)</f>
        <v>9.51</v>
      </c>
      <c r="W2830" s="158"/>
      <c r="X2830" s="158" t="s">
        <v>282</v>
      </c>
      <c r="Y2830" s="158" t="s">
        <v>283</v>
      </c>
      <c r="Z2830" s="147"/>
      <c r="AA2830" s="147"/>
      <c r="AB2830" s="147"/>
      <c r="AC2830" s="147"/>
      <c r="AD2830" s="147"/>
      <c r="AE2830" s="147"/>
      <c r="AF2830" s="147"/>
      <c r="AG2830" s="147" t="s">
        <v>284</v>
      </c>
      <c r="AH2830" s="147"/>
      <c r="AI2830" s="147"/>
      <c r="AJ2830" s="147"/>
      <c r="AK2830" s="147"/>
      <c r="AL2830" s="147"/>
      <c r="AM2830" s="147"/>
      <c r="AN2830" s="147"/>
      <c r="AO2830" s="147"/>
      <c r="AP2830" s="147"/>
      <c r="AQ2830" s="147"/>
      <c r="AR2830" s="147"/>
      <c r="AS2830" s="147"/>
      <c r="AT2830" s="147"/>
      <c r="AU2830" s="147"/>
      <c r="AV2830" s="147"/>
      <c r="AW2830" s="147"/>
      <c r="AX2830" s="147"/>
      <c r="AY2830" s="147"/>
      <c r="AZ2830" s="147"/>
      <c r="BA2830" s="147"/>
      <c r="BB2830" s="147"/>
      <c r="BC2830" s="147"/>
      <c r="BD2830" s="147"/>
      <c r="BE2830" s="147"/>
      <c r="BF2830" s="147"/>
      <c r="BG2830" s="147"/>
      <c r="BH2830" s="147"/>
    </row>
    <row r="2831" spans="1:60" outlineLevel="2" x14ac:dyDescent="0.2">
      <c r="A2831" s="154"/>
      <c r="B2831" s="155"/>
      <c r="C2831" s="261" t="s">
        <v>3121</v>
      </c>
      <c r="D2831" s="262"/>
      <c r="E2831" s="262"/>
      <c r="F2831" s="262"/>
      <c r="G2831" s="262"/>
      <c r="H2831" s="158"/>
      <c r="I2831" s="158"/>
      <c r="J2831" s="158"/>
      <c r="K2831" s="158"/>
      <c r="L2831" s="158"/>
      <c r="M2831" s="158"/>
      <c r="N2831" s="157"/>
      <c r="O2831" s="157"/>
      <c r="P2831" s="157"/>
      <c r="Q2831" s="157"/>
      <c r="R2831" s="158"/>
      <c r="S2831" s="158"/>
      <c r="T2831" s="158"/>
      <c r="U2831" s="158"/>
      <c r="V2831" s="158"/>
      <c r="W2831" s="158"/>
      <c r="X2831" s="158"/>
      <c r="Y2831" s="158"/>
      <c r="Z2831" s="147"/>
      <c r="AA2831" s="147"/>
      <c r="AB2831" s="147"/>
      <c r="AC2831" s="147"/>
      <c r="AD2831" s="147"/>
      <c r="AE2831" s="147"/>
      <c r="AF2831" s="147"/>
      <c r="AG2831" s="147" t="s">
        <v>618</v>
      </c>
      <c r="AH2831" s="147"/>
      <c r="AI2831" s="147"/>
      <c r="AJ2831" s="147"/>
      <c r="AK2831" s="147"/>
      <c r="AL2831" s="147"/>
      <c r="AM2831" s="147"/>
      <c r="AN2831" s="147"/>
      <c r="AO2831" s="147"/>
      <c r="AP2831" s="147"/>
      <c r="AQ2831" s="147"/>
      <c r="AR2831" s="147"/>
      <c r="AS2831" s="147"/>
      <c r="AT2831" s="147"/>
      <c r="AU2831" s="147"/>
      <c r="AV2831" s="147"/>
      <c r="AW2831" s="147"/>
      <c r="AX2831" s="147"/>
      <c r="AY2831" s="147"/>
      <c r="AZ2831" s="147"/>
      <c r="BA2831" s="147"/>
      <c r="BB2831" s="147"/>
      <c r="BC2831" s="147"/>
      <c r="BD2831" s="147"/>
      <c r="BE2831" s="147"/>
      <c r="BF2831" s="147"/>
      <c r="BG2831" s="147"/>
      <c r="BH2831" s="147"/>
    </row>
    <row r="2832" spans="1:60" outlineLevel="2" x14ac:dyDescent="0.2">
      <c r="A2832" s="154"/>
      <c r="B2832" s="155"/>
      <c r="C2832" s="189" t="s">
        <v>3231</v>
      </c>
      <c r="D2832" s="160"/>
      <c r="E2832" s="161"/>
      <c r="F2832" s="158"/>
      <c r="G2832" s="158"/>
      <c r="H2832" s="158"/>
      <c r="I2832" s="158"/>
      <c r="J2832" s="158"/>
      <c r="K2832" s="158"/>
      <c r="L2832" s="158"/>
      <c r="M2832" s="158"/>
      <c r="N2832" s="157"/>
      <c r="O2832" s="157"/>
      <c r="P2832" s="157"/>
      <c r="Q2832" s="157"/>
      <c r="R2832" s="158"/>
      <c r="S2832" s="158"/>
      <c r="T2832" s="158"/>
      <c r="U2832" s="158"/>
      <c r="V2832" s="158"/>
      <c r="W2832" s="158"/>
      <c r="X2832" s="158"/>
      <c r="Y2832" s="158"/>
      <c r="Z2832" s="147"/>
      <c r="AA2832" s="147"/>
      <c r="AB2832" s="147"/>
      <c r="AC2832" s="147"/>
      <c r="AD2832" s="147"/>
      <c r="AE2832" s="147"/>
      <c r="AF2832" s="147"/>
      <c r="AG2832" s="147" t="s">
        <v>288</v>
      </c>
      <c r="AH2832" s="147">
        <v>0</v>
      </c>
      <c r="AI2832" s="147"/>
      <c r="AJ2832" s="147"/>
      <c r="AK2832" s="147"/>
      <c r="AL2832" s="147"/>
      <c r="AM2832" s="147"/>
      <c r="AN2832" s="147"/>
      <c r="AO2832" s="147"/>
      <c r="AP2832" s="147"/>
      <c r="AQ2832" s="147"/>
      <c r="AR2832" s="147"/>
      <c r="AS2832" s="147"/>
      <c r="AT2832" s="147"/>
      <c r="AU2832" s="147"/>
      <c r="AV2832" s="147"/>
      <c r="AW2832" s="147"/>
      <c r="AX2832" s="147"/>
      <c r="AY2832" s="147"/>
      <c r="AZ2832" s="147"/>
      <c r="BA2832" s="147"/>
      <c r="BB2832" s="147"/>
      <c r="BC2832" s="147"/>
      <c r="BD2832" s="147"/>
      <c r="BE2832" s="147"/>
      <c r="BF2832" s="147"/>
      <c r="BG2832" s="147"/>
      <c r="BH2832" s="147"/>
    </row>
    <row r="2833" spans="1:60" outlineLevel="3" x14ac:dyDescent="0.2">
      <c r="A2833" s="154"/>
      <c r="B2833" s="155"/>
      <c r="C2833" s="189" t="s">
        <v>399</v>
      </c>
      <c r="D2833" s="160"/>
      <c r="E2833" s="161"/>
      <c r="F2833" s="158"/>
      <c r="G2833" s="158"/>
      <c r="H2833" s="158"/>
      <c r="I2833" s="158"/>
      <c r="J2833" s="158"/>
      <c r="K2833" s="158"/>
      <c r="L2833" s="158"/>
      <c r="M2833" s="158"/>
      <c r="N2833" s="157"/>
      <c r="O2833" s="157"/>
      <c r="P2833" s="157"/>
      <c r="Q2833" s="157"/>
      <c r="R2833" s="158"/>
      <c r="S2833" s="158"/>
      <c r="T2833" s="158"/>
      <c r="U2833" s="158"/>
      <c r="V2833" s="158"/>
      <c r="W2833" s="158"/>
      <c r="X2833" s="158"/>
      <c r="Y2833" s="158"/>
      <c r="Z2833" s="147"/>
      <c r="AA2833" s="147"/>
      <c r="AB2833" s="147"/>
      <c r="AC2833" s="147"/>
      <c r="AD2833" s="147"/>
      <c r="AE2833" s="147"/>
      <c r="AF2833" s="147"/>
      <c r="AG2833" s="147" t="s">
        <v>288</v>
      </c>
      <c r="AH2833" s="147">
        <v>0</v>
      </c>
      <c r="AI2833" s="147"/>
      <c r="AJ2833" s="147"/>
      <c r="AK2833" s="147"/>
      <c r="AL2833" s="147"/>
      <c r="AM2833" s="147"/>
      <c r="AN2833" s="147"/>
      <c r="AO2833" s="147"/>
      <c r="AP2833" s="147"/>
      <c r="AQ2833" s="147"/>
      <c r="AR2833" s="147"/>
      <c r="AS2833" s="147"/>
      <c r="AT2833" s="147"/>
      <c r="AU2833" s="147"/>
      <c r="AV2833" s="147"/>
      <c r="AW2833" s="147"/>
      <c r="AX2833" s="147"/>
      <c r="AY2833" s="147"/>
      <c r="AZ2833" s="147"/>
      <c r="BA2833" s="147"/>
      <c r="BB2833" s="147"/>
      <c r="BC2833" s="147"/>
      <c r="BD2833" s="147"/>
      <c r="BE2833" s="147"/>
      <c r="BF2833" s="147"/>
      <c r="BG2833" s="147"/>
      <c r="BH2833" s="147"/>
    </row>
    <row r="2834" spans="1:60" outlineLevel="3" x14ac:dyDescent="0.2">
      <c r="A2834" s="154"/>
      <c r="B2834" s="155"/>
      <c r="C2834" s="189" t="s">
        <v>3232</v>
      </c>
      <c r="D2834" s="160"/>
      <c r="E2834" s="161">
        <v>22.4</v>
      </c>
      <c r="F2834" s="158"/>
      <c r="G2834" s="158"/>
      <c r="H2834" s="158"/>
      <c r="I2834" s="158"/>
      <c r="J2834" s="158"/>
      <c r="K2834" s="158"/>
      <c r="L2834" s="158"/>
      <c r="M2834" s="158"/>
      <c r="N2834" s="157"/>
      <c r="O2834" s="157"/>
      <c r="P2834" s="157"/>
      <c r="Q2834" s="157"/>
      <c r="R2834" s="158"/>
      <c r="S2834" s="158"/>
      <c r="T2834" s="158"/>
      <c r="U2834" s="158"/>
      <c r="V2834" s="158"/>
      <c r="W2834" s="158"/>
      <c r="X2834" s="158"/>
      <c r="Y2834" s="158"/>
      <c r="Z2834" s="147"/>
      <c r="AA2834" s="147"/>
      <c r="AB2834" s="147"/>
      <c r="AC2834" s="147"/>
      <c r="AD2834" s="147"/>
      <c r="AE2834" s="147"/>
      <c r="AF2834" s="147"/>
      <c r="AG2834" s="147" t="s">
        <v>288</v>
      </c>
      <c r="AH2834" s="147">
        <v>0</v>
      </c>
      <c r="AI2834" s="147"/>
      <c r="AJ2834" s="147"/>
      <c r="AK2834" s="147"/>
      <c r="AL2834" s="147"/>
      <c r="AM2834" s="147"/>
      <c r="AN2834" s="147"/>
      <c r="AO2834" s="147"/>
      <c r="AP2834" s="147"/>
      <c r="AQ2834" s="147"/>
      <c r="AR2834" s="147"/>
      <c r="AS2834" s="147"/>
      <c r="AT2834" s="147"/>
      <c r="AU2834" s="147"/>
      <c r="AV2834" s="147"/>
      <c r="AW2834" s="147"/>
      <c r="AX2834" s="147"/>
      <c r="AY2834" s="147"/>
      <c r="AZ2834" s="147"/>
      <c r="BA2834" s="147"/>
      <c r="BB2834" s="147"/>
      <c r="BC2834" s="147"/>
      <c r="BD2834" s="147"/>
      <c r="BE2834" s="147"/>
      <c r="BF2834" s="147"/>
      <c r="BG2834" s="147"/>
      <c r="BH2834" s="147"/>
    </row>
    <row r="2835" spans="1:60" outlineLevel="3" x14ac:dyDescent="0.2">
      <c r="A2835" s="154"/>
      <c r="B2835" s="155"/>
      <c r="C2835" s="189" t="s">
        <v>3233</v>
      </c>
      <c r="D2835" s="160"/>
      <c r="E2835" s="161">
        <v>11.2</v>
      </c>
      <c r="F2835" s="158"/>
      <c r="G2835" s="158"/>
      <c r="H2835" s="158"/>
      <c r="I2835" s="158"/>
      <c r="J2835" s="158"/>
      <c r="K2835" s="158"/>
      <c r="L2835" s="158"/>
      <c r="M2835" s="158"/>
      <c r="N2835" s="157"/>
      <c r="O2835" s="157"/>
      <c r="P2835" s="157"/>
      <c r="Q2835" s="157"/>
      <c r="R2835" s="158"/>
      <c r="S2835" s="158"/>
      <c r="T2835" s="158"/>
      <c r="U2835" s="158"/>
      <c r="V2835" s="158"/>
      <c r="W2835" s="158"/>
      <c r="X2835" s="158"/>
      <c r="Y2835" s="158"/>
      <c r="Z2835" s="147"/>
      <c r="AA2835" s="147"/>
      <c r="AB2835" s="147"/>
      <c r="AC2835" s="147"/>
      <c r="AD2835" s="147"/>
      <c r="AE2835" s="147"/>
      <c r="AF2835" s="147"/>
      <c r="AG2835" s="147" t="s">
        <v>288</v>
      </c>
      <c r="AH2835" s="147">
        <v>0</v>
      </c>
      <c r="AI2835" s="147"/>
      <c r="AJ2835" s="147"/>
      <c r="AK2835" s="147"/>
      <c r="AL2835" s="147"/>
      <c r="AM2835" s="147"/>
      <c r="AN2835" s="147"/>
      <c r="AO2835" s="147"/>
      <c r="AP2835" s="147"/>
      <c r="AQ2835" s="147"/>
      <c r="AR2835" s="147"/>
      <c r="AS2835" s="147"/>
      <c r="AT2835" s="147"/>
      <c r="AU2835" s="147"/>
      <c r="AV2835" s="147"/>
      <c r="AW2835" s="147"/>
      <c r="AX2835" s="147"/>
      <c r="AY2835" s="147"/>
      <c r="AZ2835" s="147"/>
      <c r="BA2835" s="147"/>
      <c r="BB2835" s="147"/>
      <c r="BC2835" s="147"/>
      <c r="BD2835" s="147"/>
      <c r="BE2835" s="147"/>
      <c r="BF2835" s="147"/>
      <c r="BG2835" s="147"/>
      <c r="BH2835" s="147"/>
    </row>
    <row r="2836" spans="1:60" outlineLevel="3" x14ac:dyDescent="0.2">
      <c r="A2836" s="154"/>
      <c r="B2836" s="155"/>
      <c r="C2836" s="189" t="s">
        <v>3234</v>
      </c>
      <c r="D2836" s="160"/>
      <c r="E2836" s="161">
        <v>19.600000000000001</v>
      </c>
      <c r="F2836" s="158"/>
      <c r="G2836" s="158"/>
      <c r="H2836" s="158"/>
      <c r="I2836" s="158"/>
      <c r="J2836" s="158"/>
      <c r="K2836" s="158"/>
      <c r="L2836" s="158"/>
      <c r="M2836" s="158"/>
      <c r="N2836" s="157"/>
      <c r="O2836" s="157"/>
      <c r="P2836" s="157"/>
      <c r="Q2836" s="157"/>
      <c r="R2836" s="158"/>
      <c r="S2836" s="158"/>
      <c r="T2836" s="158"/>
      <c r="U2836" s="158"/>
      <c r="V2836" s="158"/>
      <c r="W2836" s="158"/>
      <c r="X2836" s="158"/>
      <c r="Y2836" s="158"/>
      <c r="Z2836" s="147"/>
      <c r="AA2836" s="147"/>
      <c r="AB2836" s="147"/>
      <c r="AC2836" s="147"/>
      <c r="AD2836" s="147"/>
      <c r="AE2836" s="147"/>
      <c r="AF2836" s="147"/>
      <c r="AG2836" s="147" t="s">
        <v>288</v>
      </c>
      <c r="AH2836" s="147">
        <v>0</v>
      </c>
      <c r="AI2836" s="147"/>
      <c r="AJ2836" s="147"/>
      <c r="AK2836" s="147"/>
      <c r="AL2836" s="147"/>
      <c r="AM2836" s="147"/>
      <c r="AN2836" s="147"/>
      <c r="AO2836" s="147"/>
      <c r="AP2836" s="147"/>
      <c r="AQ2836" s="147"/>
      <c r="AR2836" s="147"/>
      <c r="AS2836" s="147"/>
      <c r="AT2836" s="147"/>
      <c r="AU2836" s="147"/>
      <c r="AV2836" s="147"/>
      <c r="AW2836" s="147"/>
      <c r="AX2836" s="147"/>
      <c r="AY2836" s="147"/>
      <c r="AZ2836" s="147"/>
      <c r="BA2836" s="147"/>
      <c r="BB2836" s="147"/>
      <c r="BC2836" s="147"/>
      <c r="BD2836" s="147"/>
      <c r="BE2836" s="147"/>
      <c r="BF2836" s="147"/>
      <c r="BG2836" s="147"/>
      <c r="BH2836" s="147"/>
    </row>
    <row r="2837" spans="1:60" outlineLevel="3" x14ac:dyDescent="0.2">
      <c r="A2837" s="154"/>
      <c r="B2837" s="155"/>
      <c r="C2837" s="189" t="s">
        <v>3235</v>
      </c>
      <c r="D2837" s="160"/>
      <c r="E2837" s="161">
        <v>19.600000000000001</v>
      </c>
      <c r="F2837" s="158"/>
      <c r="G2837" s="158"/>
      <c r="H2837" s="158"/>
      <c r="I2837" s="158"/>
      <c r="J2837" s="158"/>
      <c r="K2837" s="158"/>
      <c r="L2837" s="158"/>
      <c r="M2837" s="158"/>
      <c r="N2837" s="157"/>
      <c r="O2837" s="157"/>
      <c r="P2837" s="157"/>
      <c r="Q2837" s="157"/>
      <c r="R2837" s="158"/>
      <c r="S2837" s="158"/>
      <c r="T2837" s="158"/>
      <c r="U2837" s="158"/>
      <c r="V2837" s="158"/>
      <c r="W2837" s="158"/>
      <c r="X2837" s="158"/>
      <c r="Y2837" s="158"/>
      <c r="Z2837" s="147"/>
      <c r="AA2837" s="147"/>
      <c r="AB2837" s="147"/>
      <c r="AC2837" s="147"/>
      <c r="AD2837" s="147"/>
      <c r="AE2837" s="147"/>
      <c r="AF2837" s="147"/>
      <c r="AG2837" s="147" t="s">
        <v>288</v>
      </c>
      <c r="AH2837" s="147">
        <v>0</v>
      </c>
      <c r="AI2837" s="147"/>
      <c r="AJ2837" s="147"/>
      <c r="AK2837" s="147"/>
      <c r="AL2837" s="147"/>
      <c r="AM2837" s="147"/>
      <c r="AN2837" s="147"/>
      <c r="AO2837" s="147"/>
      <c r="AP2837" s="147"/>
      <c r="AQ2837" s="147"/>
      <c r="AR2837" s="147"/>
      <c r="AS2837" s="147"/>
      <c r="AT2837" s="147"/>
      <c r="AU2837" s="147"/>
      <c r="AV2837" s="147"/>
      <c r="AW2837" s="147"/>
      <c r="AX2837" s="147"/>
      <c r="AY2837" s="147"/>
      <c r="AZ2837" s="147"/>
      <c r="BA2837" s="147"/>
      <c r="BB2837" s="147"/>
      <c r="BC2837" s="147"/>
      <c r="BD2837" s="147"/>
      <c r="BE2837" s="147"/>
      <c r="BF2837" s="147"/>
      <c r="BG2837" s="147"/>
      <c r="BH2837" s="147"/>
    </row>
    <row r="2838" spans="1:60" outlineLevel="3" x14ac:dyDescent="0.2">
      <c r="A2838" s="154"/>
      <c r="B2838" s="155"/>
      <c r="C2838" s="189" t="s">
        <v>3073</v>
      </c>
      <c r="D2838" s="160"/>
      <c r="E2838" s="161"/>
      <c r="F2838" s="158"/>
      <c r="G2838" s="158"/>
      <c r="H2838" s="158"/>
      <c r="I2838" s="158"/>
      <c r="J2838" s="158"/>
      <c r="K2838" s="158"/>
      <c r="L2838" s="158"/>
      <c r="M2838" s="158"/>
      <c r="N2838" s="157"/>
      <c r="O2838" s="157"/>
      <c r="P2838" s="157"/>
      <c r="Q2838" s="157"/>
      <c r="R2838" s="158"/>
      <c r="S2838" s="158"/>
      <c r="T2838" s="158"/>
      <c r="U2838" s="158"/>
      <c r="V2838" s="158"/>
      <c r="W2838" s="158"/>
      <c r="X2838" s="158"/>
      <c r="Y2838" s="158"/>
      <c r="Z2838" s="147"/>
      <c r="AA2838" s="147"/>
      <c r="AB2838" s="147"/>
      <c r="AC2838" s="147"/>
      <c r="AD2838" s="147"/>
      <c r="AE2838" s="147"/>
      <c r="AF2838" s="147"/>
      <c r="AG2838" s="147" t="s">
        <v>288</v>
      </c>
      <c r="AH2838" s="147">
        <v>0</v>
      </c>
      <c r="AI2838" s="147"/>
      <c r="AJ2838" s="147"/>
      <c r="AK2838" s="147"/>
      <c r="AL2838" s="147"/>
      <c r="AM2838" s="147"/>
      <c r="AN2838" s="147"/>
      <c r="AO2838" s="147"/>
      <c r="AP2838" s="147"/>
      <c r="AQ2838" s="147"/>
      <c r="AR2838" s="147"/>
      <c r="AS2838" s="147"/>
      <c r="AT2838" s="147"/>
      <c r="AU2838" s="147"/>
      <c r="AV2838" s="147"/>
      <c r="AW2838" s="147"/>
      <c r="AX2838" s="147"/>
      <c r="AY2838" s="147"/>
      <c r="AZ2838" s="147"/>
      <c r="BA2838" s="147"/>
      <c r="BB2838" s="147"/>
      <c r="BC2838" s="147"/>
      <c r="BD2838" s="147"/>
      <c r="BE2838" s="147"/>
      <c r="BF2838" s="147"/>
      <c r="BG2838" s="147"/>
      <c r="BH2838" s="147"/>
    </row>
    <row r="2839" spans="1:60" outlineLevel="3" x14ac:dyDescent="0.2">
      <c r="A2839" s="154"/>
      <c r="B2839" s="155"/>
      <c r="C2839" s="189" t="s">
        <v>3236</v>
      </c>
      <c r="D2839" s="160"/>
      <c r="E2839" s="161">
        <v>15</v>
      </c>
      <c r="F2839" s="158"/>
      <c r="G2839" s="158"/>
      <c r="H2839" s="158"/>
      <c r="I2839" s="158"/>
      <c r="J2839" s="158"/>
      <c r="K2839" s="158"/>
      <c r="L2839" s="158"/>
      <c r="M2839" s="158"/>
      <c r="N2839" s="157"/>
      <c r="O2839" s="157"/>
      <c r="P2839" s="157"/>
      <c r="Q2839" s="157"/>
      <c r="R2839" s="158"/>
      <c r="S2839" s="158"/>
      <c r="T2839" s="158"/>
      <c r="U2839" s="158"/>
      <c r="V2839" s="158"/>
      <c r="W2839" s="158"/>
      <c r="X2839" s="158"/>
      <c r="Y2839" s="158"/>
      <c r="Z2839" s="147"/>
      <c r="AA2839" s="147"/>
      <c r="AB2839" s="147"/>
      <c r="AC2839" s="147"/>
      <c r="AD2839" s="147"/>
      <c r="AE2839" s="147"/>
      <c r="AF2839" s="147"/>
      <c r="AG2839" s="147" t="s">
        <v>288</v>
      </c>
      <c r="AH2839" s="147">
        <v>0</v>
      </c>
      <c r="AI2839" s="147"/>
      <c r="AJ2839" s="147"/>
      <c r="AK2839" s="147"/>
      <c r="AL2839" s="147"/>
      <c r="AM2839" s="147"/>
      <c r="AN2839" s="147"/>
      <c r="AO2839" s="147"/>
      <c r="AP2839" s="147"/>
      <c r="AQ2839" s="147"/>
      <c r="AR2839" s="147"/>
      <c r="AS2839" s="147"/>
      <c r="AT2839" s="147"/>
      <c r="AU2839" s="147"/>
      <c r="AV2839" s="147"/>
      <c r="AW2839" s="147"/>
      <c r="AX2839" s="147"/>
      <c r="AY2839" s="147"/>
      <c r="AZ2839" s="147"/>
      <c r="BA2839" s="147"/>
      <c r="BB2839" s="147"/>
      <c r="BC2839" s="147"/>
      <c r="BD2839" s="147"/>
      <c r="BE2839" s="147"/>
      <c r="BF2839" s="147"/>
      <c r="BG2839" s="147"/>
      <c r="BH2839" s="147"/>
    </row>
    <row r="2840" spans="1:60" outlineLevel="3" x14ac:dyDescent="0.2">
      <c r="A2840" s="154"/>
      <c r="B2840" s="155"/>
      <c r="C2840" s="189" t="s">
        <v>3237</v>
      </c>
      <c r="D2840" s="160"/>
      <c r="E2840" s="161">
        <v>15</v>
      </c>
      <c r="F2840" s="158"/>
      <c r="G2840" s="158"/>
      <c r="H2840" s="158"/>
      <c r="I2840" s="158"/>
      <c r="J2840" s="158"/>
      <c r="K2840" s="158"/>
      <c r="L2840" s="158"/>
      <c r="M2840" s="158"/>
      <c r="N2840" s="157"/>
      <c r="O2840" s="157"/>
      <c r="P2840" s="157"/>
      <c r="Q2840" s="157"/>
      <c r="R2840" s="158"/>
      <c r="S2840" s="158"/>
      <c r="T2840" s="158"/>
      <c r="U2840" s="158"/>
      <c r="V2840" s="158"/>
      <c r="W2840" s="158"/>
      <c r="X2840" s="158"/>
      <c r="Y2840" s="158"/>
      <c r="Z2840" s="147"/>
      <c r="AA2840" s="147"/>
      <c r="AB2840" s="147"/>
      <c r="AC2840" s="147"/>
      <c r="AD2840" s="147"/>
      <c r="AE2840" s="147"/>
      <c r="AF2840" s="147"/>
      <c r="AG2840" s="147" t="s">
        <v>288</v>
      </c>
      <c r="AH2840" s="147">
        <v>0</v>
      </c>
      <c r="AI2840" s="147"/>
      <c r="AJ2840" s="147"/>
      <c r="AK2840" s="147"/>
      <c r="AL2840" s="147"/>
      <c r="AM2840" s="147"/>
      <c r="AN2840" s="147"/>
      <c r="AO2840" s="147"/>
      <c r="AP2840" s="147"/>
      <c r="AQ2840" s="147"/>
      <c r="AR2840" s="147"/>
      <c r="AS2840" s="147"/>
      <c r="AT2840" s="147"/>
      <c r="AU2840" s="147"/>
      <c r="AV2840" s="147"/>
      <c r="AW2840" s="147"/>
      <c r="AX2840" s="147"/>
      <c r="AY2840" s="147"/>
      <c r="AZ2840" s="147"/>
      <c r="BA2840" s="147"/>
      <c r="BB2840" s="147"/>
      <c r="BC2840" s="147"/>
      <c r="BD2840" s="147"/>
      <c r="BE2840" s="147"/>
      <c r="BF2840" s="147"/>
      <c r="BG2840" s="147"/>
      <c r="BH2840" s="147"/>
    </row>
    <row r="2841" spans="1:60" outlineLevel="3" x14ac:dyDescent="0.2">
      <c r="A2841" s="154"/>
      <c r="B2841" s="155"/>
      <c r="C2841" s="189" t="s">
        <v>3238</v>
      </c>
      <c r="D2841" s="160"/>
      <c r="E2841" s="161">
        <v>18</v>
      </c>
      <c r="F2841" s="158"/>
      <c r="G2841" s="158"/>
      <c r="H2841" s="158"/>
      <c r="I2841" s="158"/>
      <c r="J2841" s="158"/>
      <c r="K2841" s="158"/>
      <c r="L2841" s="158"/>
      <c r="M2841" s="158"/>
      <c r="N2841" s="157"/>
      <c r="O2841" s="157"/>
      <c r="P2841" s="157"/>
      <c r="Q2841" s="157"/>
      <c r="R2841" s="158"/>
      <c r="S2841" s="158"/>
      <c r="T2841" s="158"/>
      <c r="U2841" s="158"/>
      <c r="V2841" s="158"/>
      <c r="W2841" s="158"/>
      <c r="X2841" s="158"/>
      <c r="Y2841" s="158"/>
      <c r="Z2841" s="147"/>
      <c r="AA2841" s="147"/>
      <c r="AB2841" s="147"/>
      <c r="AC2841" s="147"/>
      <c r="AD2841" s="147"/>
      <c r="AE2841" s="147"/>
      <c r="AF2841" s="147"/>
      <c r="AG2841" s="147" t="s">
        <v>288</v>
      </c>
      <c r="AH2841" s="147">
        <v>0</v>
      </c>
      <c r="AI2841" s="147"/>
      <c r="AJ2841" s="147"/>
      <c r="AK2841" s="147"/>
      <c r="AL2841" s="147"/>
      <c r="AM2841" s="147"/>
      <c r="AN2841" s="147"/>
      <c r="AO2841" s="147"/>
      <c r="AP2841" s="147"/>
      <c r="AQ2841" s="147"/>
      <c r="AR2841" s="147"/>
      <c r="AS2841" s="147"/>
      <c r="AT2841" s="147"/>
      <c r="AU2841" s="147"/>
      <c r="AV2841" s="147"/>
      <c r="AW2841" s="147"/>
      <c r="AX2841" s="147"/>
      <c r="AY2841" s="147"/>
      <c r="AZ2841" s="147"/>
      <c r="BA2841" s="147"/>
      <c r="BB2841" s="147"/>
      <c r="BC2841" s="147"/>
      <c r="BD2841" s="147"/>
      <c r="BE2841" s="147"/>
      <c r="BF2841" s="147"/>
      <c r="BG2841" s="147"/>
      <c r="BH2841" s="147"/>
    </row>
    <row r="2842" spans="1:60" outlineLevel="3" x14ac:dyDescent="0.2">
      <c r="A2842" s="154"/>
      <c r="B2842" s="155"/>
      <c r="C2842" s="189" t="s">
        <v>3239</v>
      </c>
      <c r="D2842" s="160"/>
      <c r="E2842" s="161">
        <v>15</v>
      </c>
      <c r="F2842" s="158"/>
      <c r="G2842" s="158"/>
      <c r="H2842" s="158"/>
      <c r="I2842" s="158"/>
      <c r="J2842" s="158"/>
      <c r="K2842" s="158"/>
      <c r="L2842" s="158"/>
      <c r="M2842" s="158"/>
      <c r="N2842" s="157"/>
      <c r="O2842" s="157"/>
      <c r="P2842" s="157"/>
      <c r="Q2842" s="157"/>
      <c r="R2842" s="158"/>
      <c r="S2842" s="158"/>
      <c r="T2842" s="158"/>
      <c r="U2842" s="158"/>
      <c r="V2842" s="158"/>
      <c r="W2842" s="158"/>
      <c r="X2842" s="158"/>
      <c r="Y2842" s="158"/>
      <c r="Z2842" s="147"/>
      <c r="AA2842" s="147"/>
      <c r="AB2842" s="147"/>
      <c r="AC2842" s="147"/>
      <c r="AD2842" s="147"/>
      <c r="AE2842" s="147"/>
      <c r="AF2842" s="147"/>
      <c r="AG2842" s="147" t="s">
        <v>288</v>
      </c>
      <c r="AH2842" s="147">
        <v>0</v>
      </c>
      <c r="AI2842" s="147"/>
      <c r="AJ2842" s="147"/>
      <c r="AK2842" s="147"/>
      <c r="AL2842" s="147"/>
      <c r="AM2842" s="147"/>
      <c r="AN2842" s="147"/>
      <c r="AO2842" s="147"/>
      <c r="AP2842" s="147"/>
      <c r="AQ2842" s="147"/>
      <c r="AR2842" s="147"/>
      <c r="AS2842" s="147"/>
      <c r="AT2842" s="147"/>
      <c r="AU2842" s="147"/>
      <c r="AV2842" s="147"/>
      <c r="AW2842" s="147"/>
      <c r="AX2842" s="147"/>
      <c r="AY2842" s="147"/>
      <c r="AZ2842" s="147"/>
      <c r="BA2842" s="147"/>
      <c r="BB2842" s="147"/>
      <c r="BC2842" s="147"/>
      <c r="BD2842" s="147"/>
      <c r="BE2842" s="147"/>
      <c r="BF2842" s="147"/>
      <c r="BG2842" s="147"/>
      <c r="BH2842" s="147"/>
    </row>
    <row r="2843" spans="1:60" outlineLevel="1" x14ac:dyDescent="0.2">
      <c r="A2843" s="172">
        <v>422</v>
      </c>
      <c r="B2843" s="173" t="s">
        <v>3240</v>
      </c>
      <c r="C2843" s="188" t="s">
        <v>3241</v>
      </c>
      <c r="D2843" s="174" t="s">
        <v>279</v>
      </c>
      <c r="E2843" s="175">
        <v>212.69635</v>
      </c>
      <c r="F2843" s="176"/>
      <c r="G2843" s="177">
        <f>ROUND(E2843*F2843,2)</f>
        <v>0</v>
      </c>
      <c r="H2843" s="176"/>
      <c r="I2843" s="177">
        <f>ROUND(E2843*H2843,2)</f>
        <v>0</v>
      </c>
      <c r="J2843" s="176"/>
      <c r="K2843" s="177">
        <f>ROUND(E2843*J2843,2)</f>
        <v>0</v>
      </c>
      <c r="L2843" s="177">
        <v>21</v>
      </c>
      <c r="M2843" s="177">
        <f>G2843*(1+L2843/100)</f>
        <v>0</v>
      </c>
      <c r="N2843" s="175">
        <v>1.6000000000000001E-4</v>
      </c>
      <c r="O2843" s="175">
        <f>ROUND(E2843*N2843,2)</f>
        <v>0.03</v>
      </c>
      <c r="P2843" s="175">
        <v>0</v>
      </c>
      <c r="Q2843" s="175">
        <f>ROUND(E2843*P2843,2)</f>
        <v>0</v>
      </c>
      <c r="R2843" s="177" t="s">
        <v>3080</v>
      </c>
      <c r="S2843" s="177" t="s">
        <v>281</v>
      </c>
      <c r="T2843" s="178" t="s">
        <v>281</v>
      </c>
      <c r="U2843" s="158">
        <v>0.05</v>
      </c>
      <c r="V2843" s="158">
        <f>ROUND(E2843*U2843,2)</f>
        <v>10.63</v>
      </c>
      <c r="W2843" s="158"/>
      <c r="X2843" s="158" t="s">
        <v>282</v>
      </c>
      <c r="Y2843" s="158" t="s">
        <v>283</v>
      </c>
      <c r="Z2843" s="147"/>
      <c r="AA2843" s="147"/>
      <c r="AB2843" s="147"/>
      <c r="AC2843" s="147"/>
      <c r="AD2843" s="147"/>
      <c r="AE2843" s="147"/>
      <c r="AF2843" s="147"/>
      <c r="AG2843" s="147" t="s">
        <v>284</v>
      </c>
      <c r="AH2843" s="147"/>
      <c r="AI2843" s="147"/>
      <c r="AJ2843" s="147"/>
      <c r="AK2843" s="147"/>
      <c r="AL2843" s="147"/>
      <c r="AM2843" s="147"/>
      <c r="AN2843" s="147"/>
      <c r="AO2843" s="147"/>
      <c r="AP2843" s="147"/>
      <c r="AQ2843" s="147"/>
      <c r="AR2843" s="147"/>
      <c r="AS2843" s="147"/>
      <c r="AT2843" s="147"/>
      <c r="AU2843" s="147"/>
      <c r="AV2843" s="147"/>
      <c r="AW2843" s="147"/>
      <c r="AX2843" s="147"/>
      <c r="AY2843" s="147"/>
      <c r="AZ2843" s="147"/>
      <c r="BA2843" s="147"/>
      <c r="BB2843" s="147"/>
      <c r="BC2843" s="147"/>
      <c r="BD2843" s="147"/>
      <c r="BE2843" s="147"/>
      <c r="BF2843" s="147"/>
      <c r="BG2843" s="147"/>
      <c r="BH2843" s="147"/>
    </row>
    <row r="2844" spans="1:60" outlineLevel="2" x14ac:dyDescent="0.2">
      <c r="A2844" s="154"/>
      <c r="B2844" s="155"/>
      <c r="C2844" s="261" t="s">
        <v>3242</v>
      </c>
      <c r="D2844" s="262"/>
      <c r="E2844" s="262"/>
      <c r="F2844" s="262"/>
      <c r="G2844" s="262"/>
      <c r="H2844" s="158"/>
      <c r="I2844" s="158"/>
      <c r="J2844" s="158"/>
      <c r="K2844" s="158"/>
      <c r="L2844" s="158"/>
      <c r="M2844" s="158"/>
      <c r="N2844" s="157"/>
      <c r="O2844" s="157"/>
      <c r="P2844" s="157"/>
      <c r="Q2844" s="157"/>
      <c r="R2844" s="158"/>
      <c r="S2844" s="158"/>
      <c r="T2844" s="158"/>
      <c r="U2844" s="158"/>
      <c r="V2844" s="158"/>
      <c r="W2844" s="158"/>
      <c r="X2844" s="158"/>
      <c r="Y2844" s="158"/>
      <c r="Z2844" s="147"/>
      <c r="AA2844" s="147"/>
      <c r="AB2844" s="147"/>
      <c r="AC2844" s="147"/>
      <c r="AD2844" s="147"/>
      <c r="AE2844" s="147"/>
      <c r="AF2844" s="147"/>
      <c r="AG2844" s="147" t="s">
        <v>618</v>
      </c>
      <c r="AH2844" s="147"/>
      <c r="AI2844" s="147"/>
      <c r="AJ2844" s="147"/>
      <c r="AK2844" s="147"/>
      <c r="AL2844" s="147"/>
      <c r="AM2844" s="147"/>
      <c r="AN2844" s="147"/>
      <c r="AO2844" s="147"/>
      <c r="AP2844" s="147"/>
      <c r="AQ2844" s="147"/>
      <c r="AR2844" s="147"/>
      <c r="AS2844" s="147"/>
      <c r="AT2844" s="147"/>
      <c r="AU2844" s="147"/>
      <c r="AV2844" s="147"/>
      <c r="AW2844" s="147"/>
      <c r="AX2844" s="147"/>
      <c r="AY2844" s="147"/>
      <c r="AZ2844" s="147"/>
      <c r="BA2844" s="147"/>
      <c r="BB2844" s="147"/>
      <c r="BC2844" s="147"/>
      <c r="BD2844" s="147"/>
      <c r="BE2844" s="147"/>
      <c r="BF2844" s="147"/>
      <c r="BG2844" s="147"/>
      <c r="BH2844" s="147"/>
    </row>
    <row r="2845" spans="1:60" outlineLevel="2" x14ac:dyDescent="0.2">
      <c r="A2845" s="154"/>
      <c r="B2845" s="155"/>
      <c r="C2845" s="189" t="s">
        <v>3243</v>
      </c>
      <c r="D2845" s="160"/>
      <c r="E2845" s="161"/>
      <c r="F2845" s="158"/>
      <c r="G2845" s="158"/>
      <c r="H2845" s="158"/>
      <c r="I2845" s="158"/>
      <c r="J2845" s="158"/>
      <c r="K2845" s="158"/>
      <c r="L2845" s="158"/>
      <c r="M2845" s="158"/>
      <c r="N2845" s="157"/>
      <c r="O2845" s="157"/>
      <c r="P2845" s="157"/>
      <c r="Q2845" s="157"/>
      <c r="R2845" s="158"/>
      <c r="S2845" s="158"/>
      <c r="T2845" s="158"/>
      <c r="U2845" s="158"/>
      <c r="V2845" s="158"/>
      <c r="W2845" s="158"/>
      <c r="X2845" s="158"/>
      <c r="Y2845" s="158"/>
      <c r="Z2845" s="147"/>
      <c r="AA2845" s="147"/>
      <c r="AB2845" s="147"/>
      <c r="AC2845" s="147"/>
      <c r="AD2845" s="147"/>
      <c r="AE2845" s="147"/>
      <c r="AF2845" s="147"/>
      <c r="AG2845" s="147" t="s">
        <v>288</v>
      </c>
      <c r="AH2845" s="147">
        <v>0</v>
      </c>
      <c r="AI2845" s="147"/>
      <c r="AJ2845" s="147"/>
      <c r="AK2845" s="147"/>
      <c r="AL2845" s="147"/>
      <c r="AM2845" s="147"/>
      <c r="AN2845" s="147"/>
      <c r="AO2845" s="147"/>
      <c r="AP2845" s="147"/>
      <c r="AQ2845" s="147"/>
      <c r="AR2845" s="147"/>
      <c r="AS2845" s="147"/>
      <c r="AT2845" s="147"/>
      <c r="AU2845" s="147"/>
      <c r="AV2845" s="147"/>
      <c r="AW2845" s="147"/>
      <c r="AX2845" s="147"/>
      <c r="AY2845" s="147"/>
      <c r="AZ2845" s="147"/>
      <c r="BA2845" s="147"/>
      <c r="BB2845" s="147"/>
      <c r="BC2845" s="147"/>
      <c r="BD2845" s="147"/>
      <c r="BE2845" s="147"/>
      <c r="BF2845" s="147"/>
      <c r="BG2845" s="147"/>
      <c r="BH2845" s="147"/>
    </row>
    <row r="2846" spans="1:60" outlineLevel="3" x14ac:dyDescent="0.2">
      <c r="A2846" s="154"/>
      <c r="B2846" s="155"/>
      <c r="C2846" s="189" t="s">
        <v>1662</v>
      </c>
      <c r="D2846" s="160"/>
      <c r="E2846" s="161"/>
      <c r="F2846" s="158"/>
      <c r="G2846" s="158"/>
      <c r="H2846" s="158"/>
      <c r="I2846" s="158"/>
      <c r="J2846" s="158"/>
      <c r="K2846" s="158"/>
      <c r="L2846" s="158"/>
      <c r="M2846" s="158"/>
      <c r="N2846" s="157"/>
      <c r="O2846" s="157"/>
      <c r="P2846" s="157"/>
      <c r="Q2846" s="157"/>
      <c r="R2846" s="158"/>
      <c r="S2846" s="158"/>
      <c r="T2846" s="158"/>
      <c r="U2846" s="158"/>
      <c r="V2846" s="158"/>
      <c r="W2846" s="158"/>
      <c r="X2846" s="158"/>
      <c r="Y2846" s="158"/>
      <c r="Z2846" s="147"/>
      <c r="AA2846" s="147"/>
      <c r="AB2846" s="147"/>
      <c r="AC2846" s="147"/>
      <c r="AD2846" s="147"/>
      <c r="AE2846" s="147"/>
      <c r="AF2846" s="147"/>
      <c r="AG2846" s="147" t="s">
        <v>288</v>
      </c>
      <c r="AH2846" s="147">
        <v>0</v>
      </c>
      <c r="AI2846" s="147"/>
      <c r="AJ2846" s="147"/>
      <c r="AK2846" s="147"/>
      <c r="AL2846" s="147"/>
      <c r="AM2846" s="147"/>
      <c r="AN2846" s="147"/>
      <c r="AO2846" s="147"/>
      <c r="AP2846" s="147"/>
      <c r="AQ2846" s="147"/>
      <c r="AR2846" s="147"/>
      <c r="AS2846" s="147"/>
      <c r="AT2846" s="147"/>
      <c r="AU2846" s="147"/>
      <c r="AV2846" s="147"/>
      <c r="AW2846" s="147"/>
      <c r="AX2846" s="147"/>
      <c r="AY2846" s="147"/>
      <c r="AZ2846" s="147"/>
      <c r="BA2846" s="147"/>
      <c r="BB2846" s="147"/>
      <c r="BC2846" s="147"/>
      <c r="BD2846" s="147"/>
      <c r="BE2846" s="147"/>
      <c r="BF2846" s="147"/>
      <c r="BG2846" s="147"/>
      <c r="BH2846" s="147"/>
    </row>
    <row r="2847" spans="1:60" outlineLevel="3" x14ac:dyDescent="0.2">
      <c r="A2847" s="154"/>
      <c r="B2847" s="155"/>
      <c r="C2847" s="189" t="s">
        <v>1663</v>
      </c>
      <c r="D2847" s="160"/>
      <c r="E2847" s="161">
        <v>28.4038</v>
      </c>
      <c r="F2847" s="158"/>
      <c r="G2847" s="158"/>
      <c r="H2847" s="158"/>
      <c r="I2847" s="158"/>
      <c r="J2847" s="158"/>
      <c r="K2847" s="158"/>
      <c r="L2847" s="158"/>
      <c r="M2847" s="158"/>
      <c r="N2847" s="157"/>
      <c r="O2847" s="157"/>
      <c r="P2847" s="157"/>
      <c r="Q2847" s="157"/>
      <c r="R2847" s="158"/>
      <c r="S2847" s="158"/>
      <c r="T2847" s="158"/>
      <c r="U2847" s="158"/>
      <c r="V2847" s="158"/>
      <c r="W2847" s="158"/>
      <c r="X2847" s="158"/>
      <c r="Y2847" s="158"/>
      <c r="Z2847" s="147"/>
      <c r="AA2847" s="147"/>
      <c r="AB2847" s="147"/>
      <c r="AC2847" s="147"/>
      <c r="AD2847" s="147"/>
      <c r="AE2847" s="147"/>
      <c r="AF2847" s="147"/>
      <c r="AG2847" s="147" t="s">
        <v>288</v>
      </c>
      <c r="AH2847" s="147">
        <v>0</v>
      </c>
      <c r="AI2847" s="147"/>
      <c r="AJ2847" s="147"/>
      <c r="AK2847" s="147"/>
      <c r="AL2847" s="147"/>
      <c r="AM2847" s="147"/>
      <c r="AN2847" s="147"/>
      <c r="AO2847" s="147"/>
      <c r="AP2847" s="147"/>
      <c r="AQ2847" s="147"/>
      <c r="AR2847" s="147"/>
      <c r="AS2847" s="147"/>
      <c r="AT2847" s="147"/>
      <c r="AU2847" s="147"/>
      <c r="AV2847" s="147"/>
      <c r="AW2847" s="147"/>
      <c r="AX2847" s="147"/>
      <c r="AY2847" s="147"/>
      <c r="AZ2847" s="147"/>
      <c r="BA2847" s="147"/>
      <c r="BB2847" s="147"/>
      <c r="BC2847" s="147"/>
      <c r="BD2847" s="147"/>
      <c r="BE2847" s="147"/>
      <c r="BF2847" s="147"/>
      <c r="BG2847" s="147"/>
      <c r="BH2847" s="147"/>
    </row>
    <row r="2848" spans="1:60" outlineLevel="3" x14ac:dyDescent="0.2">
      <c r="A2848" s="154"/>
      <c r="B2848" s="155"/>
      <c r="C2848" s="189" t="s">
        <v>1664</v>
      </c>
      <c r="D2848" s="160"/>
      <c r="E2848" s="161">
        <v>25.26755</v>
      </c>
      <c r="F2848" s="158"/>
      <c r="G2848" s="158"/>
      <c r="H2848" s="158"/>
      <c r="I2848" s="158"/>
      <c r="J2848" s="158"/>
      <c r="K2848" s="158"/>
      <c r="L2848" s="158"/>
      <c r="M2848" s="158"/>
      <c r="N2848" s="157"/>
      <c r="O2848" s="157"/>
      <c r="P2848" s="157"/>
      <c r="Q2848" s="157"/>
      <c r="R2848" s="158"/>
      <c r="S2848" s="158"/>
      <c r="T2848" s="158"/>
      <c r="U2848" s="158"/>
      <c r="V2848" s="158"/>
      <c r="W2848" s="158"/>
      <c r="X2848" s="158"/>
      <c r="Y2848" s="158"/>
      <c r="Z2848" s="147"/>
      <c r="AA2848" s="147"/>
      <c r="AB2848" s="147"/>
      <c r="AC2848" s="147"/>
      <c r="AD2848" s="147"/>
      <c r="AE2848" s="147"/>
      <c r="AF2848" s="147"/>
      <c r="AG2848" s="147" t="s">
        <v>288</v>
      </c>
      <c r="AH2848" s="147">
        <v>0</v>
      </c>
      <c r="AI2848" s="147"/>
      <c r="AJ2848" s="147"/>
      <c r="AK2848" s="147"/>
      <c r="AL2848" s="147"/>
      <c r="AM2848" s="147"/>
      <c r="AN2848" s="147"/>
      <c r="AO2848" s="147"/>
      <c r="AP2848" s="147"/>
      <c r="AQ2848" s="147"/>
      <c r="AR2848" s="147"/>
      <c r="AS2848" s="147"/>
      <c r="AT2848" s="147"/>
      <c r="AU2848" s="147"/>
      <c r="AV2848" s="147"/>
      <c r="AW2848" s="147"/>
      <c r="AX2848" s="147"/>
      <c r="AY2848" s="147"/>
      <c r="AZ2848" s="147"/>
      <c r="BA2848" s="147"/>
      <c r="BB2848" s="147"/>
      <c r="BC2848" s="147"/>
      <c r="BD2848" s="147"/>
      <c r="BE2848" s="147"/>
      <c r="BF2848" s="147"/>
      <c r="BG2848" s="147"/>
      <c r="BH2848" s="147"/>
    </row>
    <row r="2849" spans="1:60" outlineLevel="3" x14ac:dyDescent="0.2">
      <c r="A2849" s="154"/>
      <c r="B2849" s="155"/>
      <c r="C2849" s="189" t="s">
        <v>1665</v>
      </c>
      <c r="D2849" s="160"/>
      <c r="E2849" s="161">
        <v>22.746400000000001</v>
      </c>
      <c r="F2849" s="158"/>
      <c r="G2849" s="158"/>
      <c r="H2849" s="158"/>
      <c r="I2849" s="158"/>
      <c r="J2849" s="158"/>
      <c r="K2849" s="158"/>
      <c r="L2849" s="158"/>
      <c r="M2849" s="158"/>
      <c r="N2849" s="157"/>
      <c r="O2849" s="157"/>
      <c r="P2849" s="157"/>
      <c r="Q2849" s="157"/>
      <c r="R2849" s="158"/>
      <c r="S2849" s="158"/>
      <c r="T2849" s="158"/>
      <c r="U2849" s="158"/>
      <c r="V2849" s="158"/>
      <c r="W2849" s="158"/>
      <c r="X2849" s="158"/>
      <c r="Y2849" s="158"/>
      <c r="Z2849" s="147"/>
      <c r="AA2849" s="147"/>
      <c r="AB2849" s="147"/>
      <c r="AC2849" s="147"/>
      <c r="AD2849" s="147"/>
      <c r="AE2849" s="147"/>
      <c r="AF2849" s="147"/>
      <c r="AG2849" s="147" t="s">
        <v>288</v>
      </c>
      <c r="AH2849" s="147">
        <v>0</v>
      </c>
      <c r="AI2849" s="147"/>
      <c r="AJ2849" s="147"/>
      <c r="AK2849" s="147"/>
      <c r="AL2849" s="147"/>
      <c r="AM2849" s="147"/>
      <c r="AN2849" s="147"/>
      <c r="AO2849" s="147"/>
      <c r="AP2849" s="147"/>
      <c r="AQ2849" s="147"/>
      <c r="AR2849" s="147"/>
      <c r="AS2849" s="147"/>
      <c r="AT2849" s="147"/>
      <c r="AU2849" s="147"/>
      <c r="AV2849" s="147"/>
      <c r="AW2849" s="147"/>
      <c r="AX2849" s="147"/>
      <c r="AY2849" s="147"/>
      <c r="AZ2849" s="147"/>
      <c r="BA2849" s="147"/>
      <c r="BB2849" s="147"/>
      <c r="BC2849" s="147"/>
      <c r="BD2849" s="147"/>
      <c r="BE2849" s="147"/>
      <c r="BF2849" s="147"/>
      <c r="BG2849" s="147"/>
      <c r="BH2849" s="147"/>
    </row>
    <row r="2850" spans="1:60" outlineLevel="3" x14ac:dyDescent="0.2">
      <c r="A2850" s="154"/>
      <c r="B2850" s="155"/>
      <c r="C2850" s="189" t="s">
        <v>1666</v>
      </c>
      <c r="D2850" s="160"/>
      <c r="E2850" s="161">
        <v>25.022549999999999</v>
      </c>
      <c r="F2850" s="158"/>
      <c r="G2850" s="158"/>
      <c r="H2850" s="158"/>
      <c r="I2850" s="158"/>
      <c r="J2850" s="158"/>
      <c r="K2850" s="158"/>
      <c r="L2850" s="158"/>
      <c r="M2850" s="158"/>
      <c r="N2850" s="157"/>
      <c r="O2850" s="157"/>
      <c r="P2850" s="157"/>
      <c r="Q2850" s="157"/>
      <c r="R2850" s="158"/>
      <c r="S2850" s="158"/>
      <c r="T2850" s="158"/>
      <c r="U2850" s="158"/>
      <c r="V2850" s="158"/>
      <c r="W2850" s="158"/>
      <c r="X2850" s="158"/>
      <c r="Y2850" s="158"/>
      <c r="Z2850" s="147"/>
      <c r="AA2850" s="147"/>
      <c r="AB2850" s="147"/>
      <c r="AC2850" s="147"/>
      <c r="AD2850" s="147"/>
      <c r="AE2850" s="147"/>
      <c r="AF2850" s="147"/>
      <c r="AG2850" s="147" t="s">
        <v>288</v>
      </c>
      <c r="AH2850" s="147">
        <v>0</v>
      </c>
      <c r="AI2850" s="147"/>
      <c r="AJ2850" s="147"/>
      <c r="AK2850" s="147"/>
      <c r="AL2850" s="147"/>
      <c r="AM2850" s="147"/>
      <c r="AN2850" s="147"/>
      <c r="AO2850" s="147"/>
      <c r="AP2850" s="147"/>
      <c r="AQ2850" s="147"/>
      <c r="AR2850" s="147"/>
      <c r="AS2850" s="147"/>
      <c r="AT2850" s="147"/>
      <c r="AU2850" s="147"/>
      <c r="AV2850" s="147"/>
      <c r="AW2850" s="147"/>
      <c r="AX2850" s="147"/>
      <c r="AY2850" s="147"/>
      <c r="AZ2850" s="147"/>
      <c r="BA2850" s="147"/>
      <c r="BB2850" s="147"/>
      <c r="BC2850" s="147"/>
      <c r="BD2850" s="147"/>
      <c r="BE2850" s="147"/>
      <c r="BF2850" s="147"/>
      <c r="BG2850" s="147"/>
      <c r="BH2850" s="147"/>
    </row>
    <row r="2851" spans="1:60" outlineLevel="3" x14ac:dyDescent="0.2">
      <c r="A2851" s="154"/>
      <c r="B2851" s="155"/>
      <c r="C2851" s="189" t="s">
        <v>3244</v>
      </c>
      <c r="D2851" s="160"/>
      <c r="E2851" s="161"/>
      <c r="F2851" s="158"/>
      <c r="G2851" s="158"/>
      <c r="H2851" s="158"/>
      <c r="I2851" s="158"/>
      <c r="J2851" s="158"/>
      <c r="K2851" s="158"/>
      <c r="L2851" s="158"/>
      <c r="M2851" s="158"/>
      <c r="N2851" s="157"/>
      <c r="O2851" s="157"/>
      <c r="P2851" s="157"/>
      <c r="Q2851" s="157"/>
      <c r="R2851" s="158"/>
      <c r="S2851" s="158"/>
      <c r="T2851" s="158"/>
      <c r="U2851" s="158"/>
      <c r="V2851" s="158"/>
      <c r="W2851" s="158"/>
      <c r="X2851" s="158"/>
      <c r="Y2851" s="158"/>
      <c r="Z2851" s="147"/>
      <c r="AA2851" s="147"/>
      <c r="AB2851" s="147"/>
      <c r="AC2851" s="147"/>
      <c r="AD2851" s="147"/>
      <c r="AE2851" s="147"/>
      <c r="AF2851" s="147"/>
      <c r="AG2851" s="147" t="s">
        <v>288</v>
      </c>
      <c r="AH2851" s="147">
        <v>0</v>
      </c>
      <c r="AI2851" s="147"/>
      <c r="AJ2851" s="147"/>
      <c r="AK2851" s="147"/>
      <c r="AL2851" s="147"/>
      <c r="AM2851" s="147"/>
      <c r="AN2851" s="147"/>
      <c r="AO2851" s="147"/>
      <c r="AP2851" s="147"/>
      <c r="AQ2851" s="147"/>
      <c r="AR2851" s="147"/>
      <c r="AS2851" s="147"/>
      <c r="AT2851" s="147"/>
      <c r="AU2851" s="147"/>
      <c r="AV2851" s="147"/>
      <c r="AW2851" s="147"/>
      <c r="AX2851" s="147"/>
      <c r="AY2851" s="147"/>
      <c r="AZ2851" s="147"/>
      <c r="BA2851" s="147"/>
      <c r="BB2851" s="147"/>
      <c r="BC2851" s="147"/>
      <c r="BD2851" s="147"/>
      <c r="BE2851" s="147"/>
      <c r="BF2851" s="147"/>
      <c r="BG2851" s="147"/>
      <c r="BH2851" s="147"/>
    </row>
    <row r="2852" spans="1:60" outlineLevel="3" x14ac:dyDescent="0.2">
      <c r="A2852" s="154"/>
      <c r="B2852" s="155"/>
      <c r="C2852" s="189" t="s">
        <v>1671</v>
      </c>
      <c r="D2852" s="160"/>
      <c r="E2852" s="161">
        <v>1.6719999999999999</v>
      </c>
      <c r="F2852" s="158"/>
      <c r="G2852" s="158"/>
      <c r="H2852" s="158"/>
      <c r="I2852" s="158"/>
      <c r="J2852" s="158"/>
      <c r="K2852" s="158"/>
      <c r="L2852" s="158"/>
      <c r="M2852" s="158"/>
      <c r="N2852" s="157"/>
      <c r="O2852" s="157"/>
      <c r="P2852" s="157"/>
      <c r="Q2852" s="157"/>
      <c r="R2852" s="158"/>
      <c r="S2852" s="158"/>
      <c r="T2852" s="158"/>
      <c r="U2852" s="158"/>
      <c r="V2852" s="158"/>
      <c r="W2852" s="158"/>
      <c r="X2852" s="158"/>
      <c r="Y2852" s="158"/>
      <c r="Z2852" s="147"/>
      <c r="AA2852" s="147"/>
      <c r="AB2852" s="147"/>
      <c r="AC2852" s="147"/>
      <c r="AD2852" s="147"/>
      <c r="AE2852" s="147"/>
      <c r="AF2852" s="147"/>
      <c r="AG2852" s="147" t="s">
        <v>288</v>
      </c>
      <c r="AH2852" s="147">
        <v>0</v>
      </c>
      <c r="AI2852" s="147"/>
      <c r="AJ2852" s="147"/>
      <c r="AK2852" s="147"/>
      <c r="AL2852" s="147"/>
      <c r="AM2852" s="147"/>
      <c r="AN2852" s="147"/>
      <c r="AO2852" s="147"/>
      <c r="AP2852" s="147"/>
      <c r="AQ2852" s="147"/>
      <c r="AR2852" s="147"/>
      <c r="AS2852" s="147"/>
      <c r="AT2852" s="147"/>
      <c r="AU2852" s="147"/>
      <c r="AV2852" s="147"/>
      <c r="AW2852" s="147"/>
      <c r="AX2852" s="147"/>
      <c r="AY2852" s="147"/>
      <c r="AZ2852" s="147"/>
      <c r="BA2852" s="147"/>
      <c r="BB2852" s="147"/>
      <c r="BC2852" s="147"/>
      <c r="BD2852" s="147"/>
      <c r="BE2852" s="147"/>
      <c r="BF2852" s="147"/>
      <c r="BG2852" s="147"/>
      <c r="BH2852" s="147"/>
    </row>
    <row r="2853" spans="1:60" outlineLevel="3" x14ac:dyDescent="0.2">
      <c r="A2853" s="154"/>
      <c r="B2853" s="155"/>
      <c r="C2853" s="189" t="s">
        <v>3245</v>
      </c>
      <c r="D2853" s="160"/>
      <c r="E2853" s="161">
        <v>3.8149999999999999</v>
      </c>
      <c r="F2853" s="158"/>
      <c r="G2853" s="158"/>
      <c r="H2853" s="158"/>
      <c r="I2853" s="158"/>
      <c r="J2853" s="158"/>
      <c r="K2853" s="158"/>
      <c r="L2853" s="158"/>
      <c r="M2853" s="158"/>
      <c r="N2853" s="157"/>
      <c r="O2853" s="157"/>
      <c r="P2853" s="157"/>
      <c r="Q2853" s="157"/>
      <c r="R2853" s="158"/>
      <c r="S2853" s="158"/>
      <c r="T2853" s="158"/>
      <c r="U2853" s="158"/>
      <c r="V2853" s="158"/>
      <c r="W2853" s="158"/>
      <c r="X2853" s="158"/>
      <c r="Y2853" s="158"/>
      <c r="Z2853" s="147"/>
      <c r="AA2853" s="147"/>
      <c r="AB2853" s="147"/>
      <c r="AC2853" s="147"/>
      <c r="AD2853" s="147"/>
      <c r="AE2853" s="147"/>
      <c r="AF2853" s="147"/>
      <c r="AG2853" s="147" t="s">
        <v>288</v>
      </c>
      <c r="AH2853" s="147">
        <v>0</v>
      </c>
      <c r="AI2853" s="147"/>
      <c r="AJ2853" s="147"/>
      <c r="AK2853" s="147"/>
      <c r="AL2853" s="147"/>
      <c r="AM2853" s="147"/>
      <c r="AN2853" s="147"/>
      <c r="AO2853" s="147"/>
      <c r="AP2853" s="147"/>
      <c r="AQ2853" s="147"/>
      <c r="AR2853" s="147"/>
      <c r="AS2853" s="147"/>
      <c r="AT2853" s="147"/>
      <c r="AU2853" s="147"/>
      <c r="AV2853" s="147"/>
      <c r="AW2853" s="147"/>
      <c r="AX2853" s="147"/>
      <c r="AY2853" s="147"/>
      <c r="AZ2853" s="147"/>
      <c r="BA2853" s="147"/>
      <c r="BB2853" s="147"/>
      <c r="BC2853" s="147"/>
      <c r="BD2853" s="147"/>
      <c r="BE2853" s="147"/>
      <c r="BF2853" s="147"/>
      <c r="BG2853" s="147"/>
      <c r="BH2853" s="147"/>
    </row>
    <row r="2854" spans="1:60" outlineLevel="3" x14ac:dyDescent="0.2">
      <c r="A2854" s="154"/>
      <c r="B2854" s="155"/>
      <c r="C2854" s="189" t="s">
        <v>3246</v>
      </c>
      <c r="D2854" s="160"/>
      <c r="E2854" s="161">
        <v>3.29</v>
      </c>
      <c r="F2854" s="158"/>
      <c r="G2854" s="158"/>
      <c r="H2854" s="158"/>
      <c r="I2854" s="158"/>
      <c r="J2854" s="158"/>
      <c r="K2854" s="158"/>
      <c r="L2854" s="158"/>
      <c r="M2854" s="158"/>
      <c r="N2854" s="157"/>
      <c r="O2854" s="157"/>
      <c r="P2854" s="157"/>
      <c r="Q2854" s="157"/>
      <c r="R2854" s="158"/>
      <c r="S2854" s="158"/>
      <c r="T2854" s="158"/>
      <c r="U2854" s="158"/>
      <c r="V2854" s="158"/>
      <c r="W2854" s="158"/>
      <c r="X2854" s="158"/>
      <c r="Y2854" s="158"/>
      <c r="Z2854" s="147"/>
      <c r="AA2854" s="147"/>
      <c r="AB2854" s="147"/>
      <c r="AC2854" s="147"/>
      <c r="AD2854" s="147"/>
      <c r="AE2854" s="147"/>
      <c r="AF2854" s="147"/>
      <c r="AG2854" s="147" t="s">
        <v>288</v>
      </c>
      <c r="AH2854" s="147">
        <v>0</v>
      </c>
      <c r="AI2854" s="147"/>
      <c r="AJ2854" s="147"/>
      <c r="AK2854" s="147"/>
      <c r="AL2854" s="147"/>
      <c r="AM2854" s="147"/>
      <c r="AN2854" s="147"/>
      <c r="AO2854" s="147"/>
      <c r="AP2854" s="147"/>
      <c r="AQ2854" s="147"/>
      <c r="AR2854" s="147"/>
      <c r="AS2854" s="147"/>
      <c r="AT2854" s="147"/>
      <c r="AU2854" s="147"/>
      <c r="AV2854" s="147"/>
      <c r="AW2854" s="147"/>
      <c r="AX2854" s="147"/>
      <c r="AY2854" s="147"/>
      <c r="AZ2854" s="147"/>
      <c r="BA2854" s="147"/>
      <c r="BB2854" s="147"/>
      <c r="BC2854" s="147"/>
      <c r="BD2854" s="147"/>
      <c r="BE2854" s="147"/>
      <c r="BF2854" s="147"/>
      <c r="BG2854" s="147"/>
      <c r="BH2854" s="147"/>
    </row>
    <row r="2855" spans="1:60" outlineLevel="3" x14ac:dyDescent="0.2">
      <c r="A2855" s="154"/>
      <c r="B2855" s="155"/>
      <c r="C2855" s="189" t="s">
        <v>1674</v>
      </c>
      <c r="D2855" s="160"/>
      <c r="E2855" s="161">
        <v>0.77100000000000002</v>
      </c>
      <c r="F2855" s="158"/>
      <c r="G2855" s="158"/>
      <c r="H2855" s="158"/>
      <c r="I2855" s="158"/>
      <c r="J2855" s="158"/>
      <c r="K2855" s="158"/>
      <c r="L2855" s="158"/>
      <c r="M2855" s="158"/>
      <c r="N2855" s="157"/>
      <c r="O2855" s="157"/>
      <c r="P2855" s="157"/>
      <c r="Q2855" s="157"/>
      <c r="R2855" s="158"/>
      <c r="S2855" s="158"/>
      <c r="T2855" s="158"/>
      <c r="U2855" s="158"/>
      <c r="V2855" s="158"/>
      <c r="W2855" s="158"/>
      <c r="X2855" s="158"/>
      <c r="Y2855" s="158"/>
      <c r="Z2855" s="147"/>
      <c r="AA2855" s="147"/>
      <c r="AB2855" s="147"/>
      <c r="AC2855" s="147"/>
      <c r="AD2855" s="147"/>
      <c r="AE2855" s="147"/>
      <c r="AF2855" s="147"/>
      <c r="AG2855" s="147" t="s">
        <v>288</v>
      </c>
      <c r="AH2855" s="147">
        <v>0</v>
      </c>
      <c r="AI2855" s="147"/>
      <c r="AJ2855" s="147"/>
      <c r="AK2855" s="147"/>
      <c r="AL2855" s="147"/>
      <c r="AM2855" s="147"/>
      <c r="AN2855" s="147"/>
      <c r="AO2855" s="147"/>
      <c r="AP2855" s="147"/>
      <c r="AQ2855" s="147"/>
      <c r="AR2855" s="147"/>
      <c r="AS2855" s="147"/>
      <c r="AT2855" s="147"/>
      <c r="AU2855" s="147"/>
      <c r="AV2855" s="147"/>
      <c r="AW2855" s="147"/>
      <c r="AX2855" s="147"/>
      <c r="AY2855" s="147"/>
      <c r="AZ2855" s="147"/>
      <c r="BA2855" s="147"/>
      <c r="BB2855" s="147"/>
      <c r="BC2855" s="147"/>
      <c r="BD2855" s="147"/>
      <c r="BE2855" s="147"/>
      <c r="BF2855" s="147"/>
      <c r="BG2855" s="147"/>
      <c r="BH2855" s="147"/>
    </row>
    <row r="2856" spans="1:60" outlineLevel="3" x14ac:dyDescent="0.2">
      <c r="A2856" s="154"/>
      <c r="B2856" s="155"/>
      <c r="C2856" s="190" t="s">
        <v>677</v>
      </c>
      <c r="D2856" s="162"/>
      <c r="E2856" s="163">
        <v>110.9883</v>
      </c>
      <c r="F2856" s="158"/>
      <c r="G2856" s="158"/>
      <c r="H2856" s="158"/>
      <c r="I2856" s="158"/>
      <c r="J2856" s="158"/>
      <c r="K2856" s="158"/>
      <c r="L2856" s="158"/>
      <c r="M2856" s="158"/>
      <c r="N2856" s="157"/>
      <c r="O2856" s="157"/>
      <c r="P2856" s="157"/>
      <c r="Q2856" s="157"/>
      <c r="R2856" s="158"/>
      <c r="S2856" s="158"/>
      <c r="T2856" s="158"/>
      <c r="U2856" s="158"/>
      <c r="V2856" s="158"/>
      <c r="W2856" s="158"/>
      <c r="X2856" s="158"/>
      <c r="Y2856" s="158"/>
      <c r="Z2856" s="147"/>
      <c r="AA2856" s="147"/>
      <c r="AB2856" s="147"/>
      <c r="AC2856" s="147"/>
      <c r="AD2856" s="147"/>
      <c r="AE2856" s="147"/>
      <c r="AF2856" s="147"/>
      <c r="AG2856" s="147" t="s">
        <v>288</v>
      </c>
      <c r="AH2856" s="147">
        <v>1</v>
      </c>
      <c r="AI2856" s="147"/>
      <c r="AJ2856" s="147"/>
      <c r="AK2856" s="147"/>
      <c r="AL2856" s="147"/>
      <c r="AM2856" s="147"/>
      <c r="AN2856" s="147"/>
      <c r="AO2856" s="147"/>
      <c r="AP2856" s="147"/>
      <c r="AQ2856" s="147"/>
      <c r="AR2856" s="147"/>
      <c r="AS2856" s="147"/>
      <c r="AT2856" s="147"/>
      <c r="AU2856" s="147"/>
      <c r="AV2856" s="147"/>
      <c r="AW2856" s="147"/>
      <c r="AX2856" s="147"/>
      <c r="AY2856" s="147"/>
      <c r="AZ2856" s="147"/>
      <c r="BA2856" s="147"/>
      <c r="BB2856" s="147"/>
      <c r="BC2856" s="147"/>
      <c r="BD2856" s="147"/>
      <c r="BE2856" s="147"/>
      <c r="BF2856" s="147"/>
      <c r="BG2856" s="147"/>
      <c r="BH2856" s="147"/>
    </row>
    <row r="2857" spans="1:60" outlineLevel="3" x14ac:dyDescent="0.2">
      <c r="A2857" s="154"/>
      <c r="B2857" s="155"/>
      <c r="C2857" s="189" t="s">
        <v>406</v>
      </c>
      <c r="D2857" s="160"/>
      <c r="E2857" s="161"/>
      <c r="F2857" s="158"/>
      <c r="G2857" s="158"/>
      <c r="H2857" s="158"/>
      <c r="I2857" s="158"/>
      <c r="J2857" s="158"/>
      <c r="K2857" s="158"/>
      <c r="L2857" s="158"/>
      <c r="M2857" s="158"/>
      <c r="N2857" s="157"/>
      <c r="O2857" s="157"/>
      <c r="P2857" s="157"/>
      <c r="Q2857" s="157"/>
      <c r="R2857" s="158"/>
      <c r="S2857" s="158"/>
      <c r="T2857" s="158"/>
      <c r="U2857" s="158"/>
      <c r="V2857" s="158"/>
      <c r="W2857" s="158"/>
      <c r="X2857" s="158"/>
      <c r="Y2857" s="158"/>
      <c r="Z2857" s="147"/>
      <c r="AA2857" s="147"/>
      <c r="AB2857" s="147"/>
      <c r="AC2857" s="147"/>
      <c r="AD2857" s="147"/>
      <c r="AE2857" s="147"/>
      <c r="AF2857" s="147"/>
      <c r="AG2857" s="147" t="s">
        <v>288</v>
      </c>
      <c r="AH2857" s="147">
        <v>0</v>
      </c>
      <c r="AI2857" s="147"/>
      <c r="AJ2857" s="147"/>
      <c r="AK2857" s="147"/>
      <c r="AL2857" s="147"/>
      <c r="AM2857" s="147"/>
      <c r="AN2857" s="147"/>
      <c r="AO2857" s="147"/>
      <c r="AP2857" s="147"/>
      <c r="AQ2857" s="147"/>
      <c r="AR2857" s="147"/>
      <c r="AS2857" s="147"/>
      <c r="AT2857" s="147"/>
      <c r="AU2857" s="147"/>
      <c r="AV2857" s="147"/>
      <c r="AW2857" s="147"/>
      <c r="AX2857" s="147"/>
      <c r="AY2857" s="147"/>
      <c r="AZ2857" s="147"/>
      <c r="BA2857" s="147"/>
      <c r="BB2857" s="147"/>
      <c r="BC2857" s="147"/>
      <c r="BD2857" s="147"/>
      <c r="BE2857" s="147"/>
      <c r="BF2857" s="147"/>
      <c r="BG2857" s="147"/>
      <c r="BH2857" s="147"/>
    </row>
    <row r="2858" spans="1:60" outlineLevel="3" x14ac:dyDescent="0.2">
      <c r="A2858" s="154"/>
      <c r="B2858" s="155"/>
      <c r="C2858" s="189" t="s">
        <v>1745</v>
      </c>
      <c r="D2858" s="160"/>
      <c r="E2858" s="161">
        <v>18.038550000000001</v>
      </c>
      <c r="F2858" s="158"/>
      <c r="G2858" s="158"/>
      <c r="H2858" s="158"/>
      <c r="I2858" s="158"/>
      <c r="J2858" s="158"/>
      <c r="K2858" s="158"/>
      <c r="L2858" s="158"/>
      <c r="M2858" s="158"/>
      <c r="N2858" s="157"/>
      <c r="O2858" s="157"/>
      <c r="P2858" s="157"/>
      <c r="Q2858" s="157"/>
      <c r="R2858" s="158"/>
      <c r="S2858" s="158"/>
      <c r="T2858" s="158"/>
      <c r="U2858" s="158"/>
      <c r="V2858" s="158"/>
      <c r="W2858" s="158"/>
      <c r="X2858" s="158"/>
      <c r="Y2858" s="158"/>
      <c r="Z2858" s="147"/>
      <c r="AA2858" s="147"/>
      <c r="AB2858" s="147"/>
      <c r="AC2858" s="147"/>
      <c r="AD2858" s="147"/>
      <c r="AE2858" s="147"/>
      <c r="AF2858" s="147"/>
      <c r="AG2858" s="147" t="s">
        <v>288</v>
      </c>
      <c r="AH2858" s="147">
        <v>0</v>
      </c>
      <c r="AI2858" s="147"/>
      <c r="AJ2858" s="147"/>
      <c r="AK2858" s="147"/>
      <c r="AL2858" s="147"/>
      <c r="AM2858" s="147"/>
      <c r="AN2858" s="147"/>
      <c r="AO2858" s="147"/>
      <c r="AP2858" s="147"/>
      <c r="AQ2858" s="147"/>
      <c r="AR2858" s="147"/>
      <c r="AS2858" s="147"/>
      <c r="AT2858" s="147"/>
      <c r="AU2858" s="147"/>
      <c r="AV2858" s="147"/>
      <c r="AW2858" s="147"/>
      <c r="AX2858" s="147"/>
      <c r="AY2858" s="147"/>
      <c r="AZ2858" s="147"/>
      <c r="BA2858" s="147"/>
      <c r="BB2858" s="147"/>
      <c r="BC2858" s="147"/>
      <c r="BD2858" s="147"/>
      <c r="BE2858" s="147"/>
      <c r="BF2858" s="147"/>
      <c r="BG2858" s="147"/>
      <c r="BH2858" s="147"/>
    </row>
    <row r="2859" spans="1:60" outlineLevel="3" x14ac:dyDescent="0.2">
      <c r="A2859" s="154"/>
      <c r="B2859" s="155"/>
      <c r="C2859" s="189" t="s">
        <v>1747</v>
      </c>
      <c r="D2859" s="160"/>
      <c r="E2859" s="161">
        <v>18.138500000000001</v>
      </c>
      <c r="F2859" s="158"/>
      <c r="G2859" s="158"/>
      <c r="H2859" s="158"/>
      <c r="I2859" s="158"/>
      <c r="J2859" s="158"/>
      <c r="K2859" s="158"/>
      <c r="L2859" s="158"/>
      <c r="M2859" s="158"/>
      <c r="N2859" s="157"/>
      <c r="O2859" s="157"/>
      <c r="P2859" s="157"/>
      <c r="Q2859" s="157"/>
      <c r="R2859" s="158"/>
      <c r="S2859" s="158"/>
      <c r="T2859" s="158"/>
      <c r="U2859" s="158"/>
      <c r="V2859" s="158"/>
      <c r="W2859" s="158"/>
      <c r="X2859" s="158"/>
      <c r="Y2859" s="158"/>
      <c r="Z2859" s="147"/>
      <c r="AA2859" s="147"/>
      <c r="AB2859" s="147"/>
      <c r="AC2859" s="147"/>
      <c r="AD2859" s="147"/>
      <c r="AE2859" s="147"/>
      <c r="AF2859" s="147"/>
      <c r="AG2859" s="147" t="s">
        <v>288</v>
      </c>
      <c r="AH2859" s="147">
        <v>0</v>
      </c>
      <c r="AI2859" s="147"/>
      <c r="AJ2859" s="147"/>
      <c r="AK2859" s="147"/>
      <c r="AL2859" s="147"/>
      <c r="AM2859" s="147"/>
      <c r="AN2859" s="147"/>
      <c r="AO2859" s="147"/>
      <c r="AP2859" s="147"/>
      <c r="AQ2859" s="147"/>
      <c r="AR2859" s="147"/>
      <c r="AS2859" s="147"/>
      <c r="AT2859" s="147"/>
      <c r="AU2859" s="147"/>
      <c r="AV2859" s="147"/>
      <c r="AW2859" s="147"/>
      <c r="AX2859" s="147"/>
      <c r="AY2859" s="147"/>
      <c r="AZ2859" s="147"/>
      <c r="BA2859" s="147"/>
      <c r="BB2859" s="147"/>
      <c r="BC2859" s="147"/>
      <c r="BD2859" s="147"/>
      <c r="BE2859" s="147"/>
      <c r="BF2859" s="147"/>
      <c r="BG2859" s="147"/>
      <c r="BH2859" s="147"/>
    </row>
    <row r="2860" spans="1:60" outlineLevel="3" x14ac:dyDescent="0.2">
      <c r="A2860" s="154"/>
      <c r="B2860" s="155"/>
      <c r="C2860" s="189" t="s">
        <v>1751</v>
      </c>
      <c r="D2860" s="160"/>
      <c r="E2860" s="161">
        <v>31.515250000000002</v>
      </c>
      <c r="F2860" s="158"/>
      <c r="G2860" s="158"/>
      <c r="H2860" s="158"/>
      <c r="I2860" s="158"/>
      <c r="J2860" s="158"/>
      <c r="K2860" s="158"/>
      <c r="L2860" s="158"/>
      <c r="M2860" s="158"/>
      <c r="N2860" s="157"/>
      <c r="O2860" s="157"/>
      <c r="P2860" s="157"/>
      <c r="Q2860" s="157"/>
      <c r="R2860" s="158"/>
      <c r="S2860" s="158"/>
      <c r="T2860" s="158"/>
      <c r="U2860" s="158"/>
      <c r="V2860" s="158"/>
      <c r="W2860" s="158"/>
      <c r="X2860" s="158"/>
      <c r="Y2860" s="158"/>
      <c r="Z2860" s="147"/>
      <c r="AA2860" s="147"/>
      <c r="AB2860" s="147"/>
      <c r="AC2860" s="147"/>
      <c r="AD2860" s="147"/>
      <c r="AE2860" s="147"/>
      <c r="AF2860" s="147"/>
      <c r="AG2860" s="147" t="s">
        <v>288</v>
      </c>
      <c r="AH2860" s="147">
        <v>0</v>
      </c>
      <c r="AI2860" s="147"/>
      <c r="AJ2860" s="147"/>
      <c r="AK2860" s="147"/>
      <c r="AL2860" s="147"/>
      <c r="AM2860" s="147"/>
      <c r="AN2860" s="147"/>
      <c r="AO2860" s="147"/>
      <c r="AP2860" s="147"/>
      <c r="AQ2860" s="147"/>
      <c r="AR2860" s="147"/>
      <c r="AS2860" s="147"/>
      <c r="AT2860" s="147"/>
      <c r="AU2860" s="147"/>
      <c r="AV2860" s="147"/>
      <c r="AW2860" s="147"/>
      <c r="AX2860" s="147"/>
      <c r="AY2860" s="147"/>
      <c r="AZ2860" s="147"/>
      <c r="BA2860" s="147"/>
      <c r="BB2860" s="147"/>
      <c r="BC2860" s="147"/>
      <c r="BD2860" s="147"/>
      <c r="BE2860" s="147"/>
      <c r="BF2860" s="147"/>
      <c r="BG2860" s="147"/>
      <c r="BH2860" s="147"/>
    </row>
    <row r="2861" spans="1:60" outlineLevel="3" x14ac:dyDescent="0.2">
      <c r="A2861" s="154"/>
      <c r="B2861" s="155"/>
      <c r="C2861" s="189" t="s">
        <v>1756</v>
      </c>
      <c r="D2861" s="160"/>
      <c r="E2861" s="161">
        <v>26.702549999999999</v>
      </c>
      <c r="F2861" s="158"/>
      <c r="G2861" s="158"/>
      <c r="H2861" s="158"/>
      <c r="I2861" s="158"/>
      <c r="J2861" s="158"/>
      <c r="K2861" s="158"/>
      <c r="L2861" s="158"/>
      <c r="M2861" s="158"/>
      <c r="N2861" s="157"/>
      <c r="O2861" s="157"/>
      <c r="P2861" s="157"/>
      <c r="Q2861" s="157"/>
      <c r="R2861" s="158"/>
      <c r="S2861" s="158"/>
      <c r="T2861" s="158"/>
      <c r="U2861" s="158"/>
      <c r="V2861" s="158"/>
      <c r="W2861" s="158"/>
      <c r="X2861" s="158"/>
      <c r="Y2861" s="158"/>
      <c r="Z2861" s="147"/>
      <c r="AA2861" s="147"/>
      <c r="AB2861" s="147"/>
      <c r="AC2861" s="147"/>
      <c r="AD2861" s="147"/>
      <c r="AE2861" s="147"/>
      <c r="AF2861" s="147"/>
      <c r="AG2861" s="147" t="s">
        <v>288</v>
      </c>
      <c r="AH2861" s="147">
        <v>0</v>
      </c>
      <c r="AI2861" s="147"/>
      <c r="AJ2861" s="147"/>
      <c r="AK2861" s="147"/>
      <c r="AL2861" s="147"/>
      <c r="AM2861" s="147"/>
      <c r="AN2861" s="147"/>
      <c r="AO2861" s="147"/>
      <c r="AP2861" s="147"/>
      <c r="AQ2861" s="147"/>
      <c r="AR2861" s="147"/>
      <c r="AS2861" s="147"/>
      <c r="AT2861" s="147"/>
      <c r="AU2861" s="147"/>
      <c r="AV2861" s="147"/>
      <c r="AW2861" s="147"/>
      <c r="AX2861" s="147"/>
      <c r="AY2861" s="147"/>
      <c r="AZ2861" s="147"/>
      <c r="BA2861" s="147"/>
      <c r="BB2861" s="147"/>
      <c r="BC2861" s="147"/>
      <c r="BD2861" s="147"/>
      <c r="BE2861" s="147"/>
      <c r="BF2861" s="147"/>
      <c r="BG2861" s="147"/>
      <c r="BH2861" s="147"/>
    </row>
    <row r="2862" spans="1:60" outlineLevel="3" x14ac:dyDescent="0.2">
      <c r="A2862" s="154"/>
      <c r="B2862" s="155"/>
      <c r="C2862" s="189" t="s">
        <v>3244</v>
      </c>
      <c r="D2862" s="160"/>
      <c r="E2862" s="161"/>
      <c r="F2862" s="158"/>
      <c r="G2862" s="158"/>
      <c r="H2862" s="158"/>
      <c r="I2862" s="158"/>
      <c r="J2862" s="158"/>
      <c r="K2862" s="158"/>
      <c r="L2862" s="158"/>
      <c r="M2862" s="158"/>
      <c r="N2862" s="157"/>
      <c r="O2862" s="157"/>
      <c r="P2862" s="157"/>
      <c r="Q2862" s="157"/>
      <c r="R2862" s="158"/>
      <c r="S2862" s="158"/>
      <c r="T2862" s="158"/>
      <c r="U2862" s="158"/>
      <c r="V2862" s="158"/>
      <c r="W2862" s="158"/>
      <c r="X2862" s="158"/>
      <c r="Y2862" s="158"/>
      <c r="Z2862" s="147"/>
      <c r="AA2862" s="147"/>
      <c r="AB2862" s="147"/>
      <c r="AC2862" s="147"/>
      <c r="AD2862" s="147"/>
      <c r="AE2862" s="147"/>
      <c r="AF2862" s="147"/>
      <c r="AG2862" s="147" t="s">
        <v>288</v>
      </c>
      <c r="AH2862" s="147">
        <v>0</v>
      </c>
      <c r="AI2862" s="147"/>
      <c r="AJ2862" s="147"/>
      <c r="AK2862" s="147"/>
      <c r="AL2862" s="147"/>
      <c r="AM2862" s="147"/>
      <c r="AN2862" s="147"/>
      <c r="AO2862" s="147"/>
      <c r="AP2862" s="147"/>
      <c r="AQ2862" s="147"/>
      <c r="AR2862" s="147"/>
      <c r="AS2862" s="147"/>
      <c r="AT2862" s="147"/>
      <c r="AU2862" s="147"/>
      <c r="AV2862" s="147"/>
      <c r="AW2862" s="147"/>
      <c r="AX2862" s="147"/>
      <c r="AY2862" s="147"/>
      <c r="AZ2862" s="147"/>
      <c r="BA2862" s="147"/>
      <c r="BB2862" s="147"/>
      <c r="BC2862" s="147"/>
      <c r="BD2862" s="147"/>
      <c r="BE2862" s="147"/>
      <c r="BF2862" s="147"/>
      <c r="BG2862" s="147"/>
      <c r="BH2862" s="147"/>
    </row>
    <row r="2863" spans="1:60" outlineLevel="3" x14ac:dyDescent="0.2">
      <c r="A2863" s="154"/>
      <c r="B2863" s="155"/>
      <c r="C2863" s="189" t="s">
        <v>1675</v>
      </c>
      <c r="D2863" s="160"/>
      <c r="E2863" s="161">
        <v>0.628</v>
      </c>
      <c r="F2863" s="158"/>
      <c r="G2863" s="158"/>
      <c r="H2863" s="158"/>
      <c r="I2863" s="158"/>
      <c r="J2863" s="158"/>
      <c r="K2863" s="158"/>
      <c r="L2863" s="158"/>
      <c r="M2863" s="158"/>
      <c r="N2863" s="157"/>
      <c r="O2863" s="157"/>
      <c r="P2863" s="157"/>
      <c r="Q2863" s="157"/>
      <c r="R2863" s="158"/>
      <c r="S2863" s="158"/>
      <c r="T2863" s="158"/>
      <c r="U2863" s="158"/>
      <c r="V2863" s="158"/>
      <c r="W2863" s="158"/>
      <c r="X2863" s="158"/>
      <c r="Y2863" s="158"/>
      <c r="Z2863" s="147"/>
      <c r="AA2863" s="147"/>
      <c r="AB2863" s="147"/>
      <c r="AC2863" s="147"/>
      <c r="AD2863" s="147"/>
      <c r="AE2863" s="147"/>
      <c r="AF2863" s="147"/>
      <c r="AG2863" s="147" t="s">
        <v>288</v>
      </c>
      <c r="AH2863" s="147">
        <v>0</v>
      </c>
      <c r="AI2863" s="147"/>
      <c r="AJ2863" s="147"/>
      <c r="AK2863" s="147"/>
      <c r="AL2863" s="147"/>
      <c r="AM2863" s="147"/>
      <c r="AN2863" s="147"/>
      <c r="AO2863" s="147"/>
      <c r="AP2863" s="147"/>
      <c r="AQ2863" s="147"/>
      <c r="AR2863" s="147"/>
      <c r="AS2863" s="147"/>
      <c r="AT2863" s="147"/>
      <c r="AU2863" s="147"/>
      <c r="AV2863" s="147"/>
      <c r="AW2863" s="147"/>
      <c r="AX2863" s="147"/>
      <c r="AY2863" s="147"/>
      <c r="AZ2863" s="147"/>
      <c r="BA2863" s="147"/>
      <c r="BB2863" s="147"/>
      <c r="BC2863" s="147"/>
      <c r="BD2863" s="147"/>
      <c r="BE2863" s="147"/>
      <c r="BF2863" s="147"/>
      <c r="BG2863" s="147"/>
      <c r="BH2863" s="147"/>
    </row>
    <row r="2864" spans="1:60" outlineLevel="3" x14ac:dyDescent="0.2">
      <c r="A2864" s="154"/>
      <c r="B2864" s="155"/>
      <c r="C2864" s="189" t="s">
        <v>1676</v>
      </c>
      <c r="D2864" s="160"/>
      <c r="E2864" s="161">
        <v>3.7252000000000001</v>
      </c>
      <c r="F2864" s="158"/>
      <c r="G2864" s="158"/>
      <c r="H2864" s="158"/>
      <c r="I2864" s="158"/>
      <c r="J2864" s="158"/>
      <c r="K2864" s="158"/>
      <c r="L2864" s="158"/>
      <c r="M2864" s="158"/>
      <c r="N2864" s="157"/>
      <c r="O2864" s="157"/>
      <c r="P2864" s="157"/>
      <c r="Q2864" s="157"/>
      <c r="R2864" s="158"/>
      <c r="S2864" s="158"/>
      <c r="T2864" s="158"/>
      <c r="U2864" s="158"/>
      <c r="V2864" s="158"/>
      <c r="W2864" s="158"/>
      <c r="X2864" s="158"/>
      <c r="Y2864" s="158"/>
      <c r="Z2864" s="147"/>
      <c r="AA2864" s="147"/>
      <c r="AB2864" s="147"/>
      <c r="AC2864" s="147"/>
      <c r="AD2864" s="147"/>
      <c r="AE2864" s="147"/>
      <c r="AF2864" s="147"/>
      <c r="AG2864" s="147" t="s">
        <v>288</v>
      </c>
      <c r="AH2864" s="147">
        <v>0</v>
      </c>
      <c r="AI2864" s="147"/>
      <c r="AJ2864" s="147"/>
      <c r="AK2864" s="147"/>
      <c r="AL2864" s="147"/>
      <c r="AM2864" s="147"/>
      <c r="AN2864" s="147"/>
      <c r="AO2864" s="147"/>
      <c r="AP2864" s="147"/>
      <c r="AQ2864" s="147"/>
      <c r="AR2864" s="147"/>
      <c r="AS2864" s="147"/>
      <c r="AT2864" s="147"/>
      <c r="AU2864" s="147"/>
      <c r="AV2864" s="147"/>
      <c r="AW2864" s="147"/>
      <c r="AX2864" s="147"/>
      <c r="AY2864" s="147"/>
      <c r="AZ2864" s="147"/>
      <c r="BA2864" s="147"/>
      <c r="BB2864" s="147"/>
      <c r="BC2864" s="147"/>
      <c r="BD2864" s="147"/>
      <c r="BE2864" s="147"/>
      <c r="BF2864" s="147"/>
      <c r="BG2864" s="147"/>
      <c r="BH2864" s="147"/>
    </row>
    <row r="2865" spans="1:60" outlineLevel="3" x14ac:dyDescent="0.2">
      <c r="A2865" s="154"/>
      <c r="B2865" s="155"/>
      <c r="C2865" s="189" t="s">
        <v>1677</v>
      </c>
      <c r="D2865" s="160"/>
      <c r="E2865" s="161">
        <v>2.96</v>
      </c>
      <c r="F2865" s="158"/>
      <c r="G2865" s="158"/>
      <c r="H2865" s="158"/>
      <c r="I2865" s="158"/>
      <c r="J2865" s="158"/>
      <c r="K2865" s="158"/>
      <c r="L2865" s="158"/>
      <c r="M2865" s="158"/>
      <c r="N2865" s="157"/>
      <c r="O2865" s="157"/>
      <c r="P2865" s="157"/>
      <c r="Q2865" s="157"/>
      <c r="R2865" s="158"/>
      <c r="S2865" s="158"/>
      <c r="T2865" s="158"/>
      <c r="U2865" s="158"/>
      <c r="V2865" s="158"/>
      <c r="W2865" s="158"/>
      <c r="X2865" s="158"/>
      <c r="Y2865" s="158"/>
      <c r="Z2865" s="147"/>
      <c r="AA2865" s="147"/>
      <c r="AB2865" s="147"/>
      <c r="AC2865" s="147"/>
      <c r="AD2865" s="147"/>
      <c r="AE2865" s="147"/>
      <c r="AF2865" s="147"/>
      <c r="AG2865" s="147" t="s">
        <v>288</v>
      </c>
      <c r="AH2865" s="147">
        <v>0</v>
      </c>
      <c r="AI2865" s="147"/>
      <c r="AJ2865" s="147"/>
      <c r="AK2865" s="147"/>
      <c r="AL2865" s="147"/>
      <c r="AM2865" s="147"/>
      <c r="AN2865" s="147"/>
      <c r="AO2865" s="147"/>
      <c r="AP2865" s="147"/>
      <c r="AQ2865" s="147"/>
      <c r="AR2865" s="147"/>
      <c r="AS2865" s="147"/>
      <c r="AT2865" s="147"/>
      <c r="AU2865" s="147"/>
      <c r="AV2865" s="147"/>
      <c r="AW2865" s="147"/>
      <c r="AX2865" s="147"/>
      <c r="AY2865" s="147"/>
      <c r="AZ2865" s="147"/>
      <c r="BA2865" s="147"/>
      <c r="BB2865" s="147"/>
      <c r="BC2865" s="147"/>
      <c r="BD2865" s="147"/>
      <c r="BE2865" s="147"/>
      <c r="BF2865" s="147"/>
      <c r="BG2865" s="147"/>
      <c r="BH2865" s="147"/>
    </row>
    <row r="2866" spans="1:60" ht="22.5" outlineLevel="1" x14ac:dyDescent="0.2">
      <c r="A2866" s="172">
        <v>423</v>
      </c>
      <c r="B2866" s="173" t="s">
        <v>3247</v>
      </c>
      <c r="C2866" s="188" t="s">
        <v>3248</v>
      </c>
      <c r="D2866" s="174" t="s">
        <v>418</v>
      </c>
      <c r="E2866" s="175">
        <v>42</v>
      </c>
      <c r="F2866" s="176"/>
      <c r="G2866" s="177">
        <f>ROUND(E2866*F2866,2)</f>
        <v>0</v>
      </c>
      <c r="H2866" s="176"/>
      <c r="I2866" s="177">
        <f>ROUND(E2866*H2866,2)</f>
        <v>0</v>
      </c>
      <c r="J2866" s="176"/>
      <c r="K2866" s="177">
        <f>ROUND(E2866*J2866,2)</f>
        <v>0</v>
      </c>
      <c r="L2866" s="177">
        <v>21</v>
      </c>
      <c r="M2866" s="177">
        <f>G2866*(1+L2866/100)</f>
        <v>0</v>
      </c>
      <c r="N2866" s="175">
        <v>0</v>
      </c>
      <c r="O2866" s="175">
        <f>ROUND(E2866*N2866,2)</f>
        <v>0</v>
      </c>
      <c r="P2866" s="175">
        <v>0</v>
      </c>
      <c r="Q2866" s="175">
        <f>ROUND(E2866*P2866,2)</f>
        <v>0</v>
      </c>
      <c r="R2866" s="177" t="s">
        <v>3080</v>
      </c>
      <c r="S2866" s="177" t="s">
        <v>281</v>
      </c>
      <c r="T2866" s="178" t="s">
        <v>281</v>
      </c>
      <c r="U2866" s="158">
        <v>0.11</v>
      </c>
      <c r="V2866" s="158">
        <f>ROUND(E2866*U2866,2)</f>
        <v>4.62</v>
      </c>
      <c r="W2866" s="158"/>
      <c r="X2866" s="158" t="s">
        <v>282</v>
      </c>
      <c r="Y2866" s="158" t="s">
        <v>283</v>
      </c>
      <c r="Z2866" s="147"/>
      <c r="AA2866" s="147"/>
      <c r="AB2866" s="147"/>
      <c r="AC2866" s="147"/>
      <c r="AD2866" s="147"/>
      <c r="AE2866" s="147"/>
      <c r="AF2866" s="147"/>
      <c r="AG2866" s="147" t="s">
        <v>284</v>
      </c>
      <c r="AH2866" s="147"/>
      <c r="AI2866" s="147"/>
      <c r="AJ2866" s="147"/>
      <c r="AK2866" s="147"/>
      <c r="AL2866" s="147"/>
      <c r="AM2866" s="147"/>
      <c r="AN2866" s="147"/>
      <c r="AO2866" s="147"/>
      <c r="AP2866" s="147"/>
      <c r="AQ2866" s="147"/>
      <c r="AR2866" s="147"/>
      <c r="AS2866" s="147"/>
      <c r="AT2866" s="147"/>
      <c r="AU2866" s="147"/>
      <c r="AV2866" s="147"/>
      <c r="AW2866" s="147"/>
      <c r="AX2866" s="147"/>
      <c r="AY2866" s="147"/>
      <c r="AZ2866" s="147"/>
      <c r="BA2866" s="147"/>
      <c r="BB2866" s="147"/>
      <c r="BC2866" s="147"/>
      <c r="BD2866" s="147"/>
      <c r="BE2866" s="147"/>
      <c r="BF2866" s="147"/>
      <c r="BG2866" s="147"/>
      <c r="BH2866" s="147"/>
    </row>
    <row r="2867" spans="1:60" outlineLevel="2" x14ac:dyDescent="0.2">
      <c r="A2867" s="154"/>
      <c r="B2867" s="155"/>
      <c r="C2867" s="189" t="s">
        <v>3249</v>
      </c>
      <c r="D2867" s="160"/>
      <c r="E2867" s="161"/>
      <c r="F2867" s="158"/>
      <c r="G2867" s="158"/>
      <c r="H2867" s="158"/>
      <c r="I2867" s="158"/>
      <c r="J2867" s="158"/>
      <c r="K2867" s="158"/>
      <c r="L2867" s="158"/>
      <c r="M2867" s="158"/>
      <c r="N2867" s="157"/>
      <c r="O2867" s="157"/>
      <c r="P2867" s="157"/>
      <c r="Q2867" s="157"/>
      <c r="R2867" s="158"/>
      <c r="S2867" s="158"/>
      <c r="T2867" s="158"/>
      <c r="U2867" s="158"/>
      <c r="V2867" s="158"/>
      <c r="W2867" s="158"/>
      <c r="X2867" s="158"/>
      <c r="Y2867" s="158"/>
      <c r="Z2867" s="147"/>
      <c r="AA2867" s="147"/>
      <c r="AB2867" s="147"/>
      <c r="AC2867" s="147"/>
      <c r="AD2867" s="147"/>
      <c r="AE2867" s="147"/>
      <c r="AF2867" s="147"/>
      <c r="AG2867" s="147" t="s">
        <v>288</v>
      </c>
      <c r="AH2867" s="147">
        <v>0</v>
      </c>
      <c r="AI2867" s="147"/>
      <c r="AJ2867" s="147"/>
      <c r="AK2867" s="147"/>
      <c r="AL2867" s="147"/>
      <c r="AM2867" s="147"/>
      <c r="AN2867" s="147"/>
      <c r="AO2867" s="147"/>
      <c r="AP2867" s="147"/>
      <c r="AQ2867" s="147"/>
      <c r="AR2867" s="147"/>
      <c r="AS2867" s="147"/>
      <c r="AT2867" s="147"/>
      <c r="AU2867" s="147"/>
      <c r="AV2867" s="147"/>
      <c r="AW2867" s="147"/>
      <c r="AX2867" s="147"/>
      <c r="AY2867" s="147"/>
      <c r="AZ2867" s="147"/>
      <c r="BA2867" s="147"/>
      <c r="BB2867" s="147"/>
      <c r="BC2867" s="147"/>
      <c r="BD2867" s="147"/>
      <c r="BE2867" s="147"/>
      <c r="BF2867" s="147"/>
      <c r="BG2867" s="147"/>
      <c r="BH2867" s="147"/>
    </row>
    <row r="2868" spans="1:60" outlineLevel="3" x14ac:dyDescent="0.2">
      <c r="A2868" s="154"/>
      <c r="B2868" s="155"/>
      <c r="C2868" s="189" t="s">
        <v>3250</v>
      </c>
      <c r="D2868" s="160"/>
      <c r="E2868" s="161">
        <v>22</v>
      </c>
      <c r="F2868" s="158"/>
      <c r="G2868" s="158"/>
      <c r="H2868" s="158"/>
      <c r="I2868" s="158"/>
      <c r="J2868" s="158"/>
      <c r="K2868" s="158"/>
      <c r="L2868" s="158"/>
      <c r="M2868" s="158"/>
      <c r="N2868" s="157"/>
      <c r="O2868" s="157"/>
      <c r="P2868" s="157"/>
      <c r="Q2868" s="157"/>
      <c r="R2868" s="158"/>
      <c r="S2868" s="158"/>
      <c r="T2868" s="158"/>
      <c r="U2868" s="158"/>
      <c r="V2868" s="158"/>
      <c r="W2868" s="158"/>
      <c r="X2868" s="158"/>
      <c r="Y2868" s="158"/>
      <c r="Z2868" s="147"/>
      <c r="AA2868" s="147"/>
      <c r="AB2868" s="147"/>
      <c r="AC2868" s="147"/>
      <c r="AD2868" s="147"/>
      <c r="AE2868" s="147"/>
      <c r="AF2868" s="147"/>
      <c r="AG2868" s="147" t="s">
        <v>288</v>
      </c>
      <c r="AH2868" s="147">
        <v>0</v>
      </c>
      <c r="AI2868" s="147"/>
      <c r="AJ2868" s="147"/>
      <c r="AK2868" s="147"/>
      <c r="AL2868" s="147"/>
      <c r="AM2868" s="147"/>
      <c r="AN2868" s="147"/>
      <c r="AO2868" s="147"/>
      <c r="AP2868" s="147"/>
      <c r="AQ2868" s="147"/>
      <c r="AR2868" s="147"/>
      <c r="AS2868" s="147"/>
      <c r="AT2868" s="147"/>
      <c r="AU2868" s="147"/>
      <c r="AV2868" s="147"/>
      <c r="AW2868" s="147"/>
      <c r="AX2868" s="147"/>
      <c r="AY2868" s="147"/>
      <c r="AZ2868" s="147"/>
      <c r="BA2868" s="147"/>
      <c r="BB2868" s="147"/>
      <c r="BC2868" s="147"/>
      <c r="BD2868" s="147"/>
      <c r="BE2868" s="147"/>
      <c r="BF2868" s="147"/>
      <c r="BG2868" s="147"/>
      <c r="BH2868" s="147"/>
    </row>
    <row r="2869" spans="1:60" outlineLevel="3" x14ac:dyDescent="0.2">
      <c r="A2869" s="154"/>
      <c r="B2869" s="155"/>
      <c r="C2869" s="189" t="s">
        <v>3251</v>
      </c>
      <c r="D2869" s="160"/>
      <c r="E2869" s="161">
        <v>20</v>
      </c>
      <c r="F2869" s="158"/>
      <c r="G2869" s="158"/>
      <c r="H2869" s="158"/>
      <c r="I2869" s="158"/>
      <c r="J2869" s="158"/>
      <c r="K2869" s="158"/>
      <c r="L2869" s="158"/>
      <c r="M2869" s="158"/>
      <c r="N2869" s="157"/>
      <c r="O2869" s="157"/>
      <c r="P2869" s="157"/>
      <c r="Q2869" s="157"/>
      <c r="R2869" s="158"/>
      <c r="S2869" s="158"/>
      <c r="T2869" s="158"/>
      <c r="U2869" s="158"/>
      <c r="V2869" s="158"/>
      <c r="W2869" s="158"/>
      <c r="X2869" s="158"/>
      <c r="Y2869" s="158"/>
      <c r="Z2869" s="147"/>
      <c r="AA2869" s="147"/>
      <c r="AB2869" s="147"/>
      <c r="AC2869" s="147"/>
      <c r="AD2869" s="147"/>
      <c r="AE2869" s="147"/>
      <c r="AF2869" s="147"/>
      <c r="AG2869" s="147" t="s">
        <v>288</v>
      </c>
      <c r="AH2869" s="147">
        <v>0</v>
      </c>
      <c r="AI2869" s="147"/>
      <c r="AJ2869" s="147"/>
      <c r="AK2869" s="147"/>
      <c r="AL2869" s="147"/>
      <c r="AM2869" s="147"/>
      <c r="AN2869" s="147"/>
      <c r="AO2869" s="147"/>
      <c r="AP2869" s="147"/>
      <c r="AQ2869" s="147"/>
      <c r="AR2869" s="147"/>
      <c r="AS2869" s="147"/>
      <c r="AT2869" s="147"/>
      <c r="AU2869" s="147"/>
      <c r="AV2869" s="147"/>
      <c r="AW2869" s="147"/>
      <c r="AX2869" s="147"/>
      <c r="AY2869" s="147"/>
      <c r="AZ2869" s="147"/>
      <c r="BA2869" s="147"/>
      <c r="BB2869" s="147"/>
      <c r="BC2869" s="147"/>
      <c r="BD2869" s="147"/>
      <c r="BE2869" s="147"/>
      <c r="BF2869" s="147"/>
      <c r="BG2869" s="147"/>
      <c r="BH2869" s="147"/>
    </row>
    <row r="2870" spans="1:60" ht="22.5" outlineLevel="1" x14ac:dyDescent="0.2">
      <c r="A2870" s="172">
        <v>424</v>
      </c>
      <c r="B2870" s="173" t="s">
        <v>3252</v>
      </c>
      <c r="C2870" s="188" t="s">
        <v>3253</v>
      </c>
      <c r="D2870" s="174" t="s">
        <v>279</v>
      </c>
      <c r="E2870" s="175">
        <v>212.69635</v>
      </c>
      <c r="F2870" s="176"/>
      <c r="G2870" s="177">
        <f>ROUND(E2870*F2870,2)</f>
        <v>0</v>
      </c>
      <c r="H2870" s="176"/>
      <c r="I2870" s="177">
        <f>ROUND(E2870*H2870,2)</f>
        <v>0</v>
      </c>
      <c r="J2870" s="176"/>
      <c r="K2870" s="177">
        <f>ROUND(E2870*J2870,2)</f>
        <v>0</v>
      </c>
      <c r="L2870" s="177">
        <v>21</v>
      </c>
      <c r="M2870" s="177">
        <f>G2870*(1+L2870/100)</f>
        <v>0</v>
      </c>
      <c r="N2870" s="175">
        <v>4.9699999999999996E-3</v>
      </c>
      <c r="O2870" s="175">
        <f>ROUND(E2870*N2870,2)</f>
        <v>1.06</v>
      </c>
      <c r="P2870" s="175">
        <v>0</v>
      </c>
      <c r="Q2870" s="175">
        <f>ROUND(E2870*P2870,2)</f>
        <v>0</v>
      </c>
      <c r="R2870" s="177" t="s">
        <v>3080</v>
      </c>
      <c r="S2870" s="177" t="s">
        <v>281</v>
      </c>
      <c r="T2870" s="178" t="s">
        <v>281</v>
      </c>
      <c r="U2870" s="158">
        <v>0.98</v>
      </c>
      <c r="V2870" s="158">
        <f>ROUND(E2870*U2870,2)</f>
        <v>208.44</v>
      </c>
      <c r="W2870" s="158"/>
      <c r="X2870" s="158" t="s">
        <v>282</v>
      </c>
      <c r="Y2870" s="158" t="s">
        <v>283</v>
      </c>
      <c r="Z2870" s="147"/>
      <c r="AA2870" s="147"/>
      <c r="AB2870" s="147"/>
      <c r="AC2870" s="147"/>
      <c r="AD2870" s="147"/>
      <c r="AE2870" s="147"/>
      <c r="AF2870" s="147"/>
      <c r="AG2870" s="147" t="s">
        <v>284</v>
      </c>
      <c r="AH2870" s="147"/>
      <c r="AI2870" s="147"/>
      <c r="AJ2870" s="147"/>
      <c r="AK2870" s="147"/>
      <c r="AL2870" s="147"/>
      <c r="AM2870" s="147"/>
      <c r="AN2870" s="147"/>
      <c r="AO2870" s="147"/>
      <c r="AP2870" s="147"/>
      <c r="AQ2870" s="147"/>
      <c r="AR2870" s="147"/>
      <c r="AS2870" s="147"/>
      <c r="AT2870" s="147"/>
      <c r="AU2870" s="147"/>
      <c r="AV2870" s="147"/>
      <c r="AW2870" s="147"/>
      <c r="AX2870" s="147"/>
      <c r="AY2870" s="147"/>
      <c r="AZ2870" s="147"/>
      <c r="BA2870" s="147"/>
      <c r="BB2870" s="147"/>
      <c r="BC2870" s="147"/>
      <c r="BD2870" s="147"/>
      <c r="BE2870" s="147"/>
      <c r="BF2870" s="147"/>
      <c r="BG2870" s="147"/>
      <c r="BH2870" s="147"/>
    </row>
    <row r="2871" spans="1:60" outlineLevel="2" x14ac:dyDescent="0.2">
      <c r="A2871" s="154"/>
      <c r="B2871" s="155"/>
      <c r="C2871" s="189" t="s">
        <v>3254</v>
      </c>
      <c r="D2871" s="160"/>
      <c r="E2871" s="161"/>
      <c r="F2871" s="158"/>
      <c r="G2871" s="158"/>
      <c r="H2871" s="158"/>
      <c r="I2871" s="158"/>
      <c r="J2871" s="158"/>
      <c r="K2871" s="158"/>
      <c r="L2871" s="158"/>
      <c r="M2871" s="158"/>
      <c r="N2871" s="157"/>
      <c r="O2871" s="157"/>
      <c r="P2871" s="157"/>
      <c r="Q2871" s="157"/>
      <c r="R2871" s="158"/>
      <c r="S2871" s="158"/>
      <c r="T2871" s="158"/>
      <c r="U2871" s="158"/>
      <c r="V2871" s="158"/>
      <c r="W2871" s="158"/>
      <c r="X2871" s="158"/>
      <c r="Y2871" s="158"/>
      <c r="Z2871" s="147"/>
      <c r="AA2871" s="147"/>
      <c r="AB2871" s="147"/>
      <c r="AC2871" s="147"/>
      <c r="AD2871" s="147"/>
      <c r="AE2871" s="147"/>
      <c r="AF2871" s="147"/>
      <c r="AG2871" s="147" t="s">
        <v>288</v>
      </c>
      <c r="AH2871" s="147">
        <v>0</v>
      </c>
      <c r="AI2871" s="147"/>
      <c r="AJ2871" s="147"/>
      <c r="AK2871" s="147"/>
      <c r="AL2871" s="147"/>
      <c r="AM2871" s="147"/>
      <c r="AN2871" s="147"/>
      <c r="AO2871" s="147"/>
      <c r="AP2871" s="147"/>
      <c r="AQ2871" s="147"/>
      <c r="AR2871" s="147"/>
      <c r="AS2871" s="147"/>
      <c r="AT2871" s="147"/>
      <c r="AU2871" s="147"/>
      <c r="AV2871" s="147"/>
      <c r="AW2871" s="147"/>
      <c r="AX2871" s="147"/>
      <c r="AY2871" s="147"/>
      <c r="AZ2871" s="147"/>
      <c r="BA2871" s="147"/>
      <c r="BB2871" s="147"/>
      <c r="BC2871" s="147"/>
      <c r="BD2871" s="147"/>
      <c r="BE2871" s="147"/>
      <c r="BF2871" s="147"/>
      <c r="BG2871" s="147"/>
      <c r="BH2871" s="147"/>
    </row>
    <row r="2872" spans="1:60" outlineLevel="3" x14ac:dyDescent="0.2">
      <c r="A2872" s="154"/>
      <c r="B2872" s="155"/>
      <c r="C2872" s="189" t="s">
        <v>399</v>
      </c>
      <c r="D2872" s="160"/>
      <c r="E2872" s="161"/>
      <c r="F2872" s="158"/>
      <c r="G2872" s="158"/>
      <c r="H2872" s="158"/>
      <c r="I2872" s="158"/>
      <c r="J2872" s="158"/>
      <c r="K2872" s="158"/>
      <c r="L2872" s="158"/>
      <c r="M2872" s="158"/>
      <c r="N2872" s="157"/>
      <c r="O2872" s="157"/>
      <c r="P2872" s="157"/>
      <c r="Q2872" s="157"/>
      <c r="R2872" s="158"/>
      <c r="S2872" s="158"/>
      <c r="T2872" s="158"/>
      <c r="U2872" s="158"/>
      <c r="V2872" s="158"/>
      <c r="W2872" s="158"/>
      <c r="X2872" s="158"/>
      <c r="Y2872" s="158"/>
      <c r="Z2872" s="147"/>
      <c r="AA2872" s="147"/>
      <c r="AB2872" s="147"/>
      <c r="AC2872" s="147"/>
      <c r="AD2872" s="147"/>
      <c r="AE2872" s="147"/>
      <c r="AF2872" s="147"/>
      <c r="AG2872" s="147" t="s">
        <v>288</v>
      </c>
      <c r="AH2872" s="147">
        <v>0</v>
      </c>
      <c r="AI2872" s="147"/>
      <c r="AJ2872" s="147"/>
      <c r="AK2872" s="147"/>
      <c r="AL2872" s="147"/>
      <c r="AM2872" s="147"/>
      <c r="AN2872" s="147"/>
      <c r="AO2872" s="147"/>
      <c r="AP2872" s="147"/>
      <c r="AQ2872" s="147"/>
      <c r="AR2872" s="147"/>
      <c r="AS2872" s="147"/>
      <c r="AT2872" s="147"/>
      <c r="AU2872" s="147"/>
      <c r="AV2872" s="147"/>
      <c r="AW2872" s="147"/>
      <c r="AX2872" s="147"/>
      <c r="AY2872" s="147"/>
      <c r="AZ2872" s="147"/>
      <c r="BA2872" s="147"/>
      <c r="BB2872" s="147"/>
      <c r="BC2872" s="147"/>
      <c r="BD2872" s="147"/>
      <c r="BE2872" s="147"/>
      <c r="BF2872" s="147"/>
      <c r="BG2872" s="147"/>
      <c r="BH2872" s="147"/>
    </row>
    <row r="2873" spans="1:60" outlineLevel="3" x14ac:dyDescent="0.2">
      <c r="A2873" s="154"/>
      <c r="B2873" s="155"/>
      <c r="C2873" s="189" t="s">
        <v>3221</v>
      </c>
      <c r="D2873" s="160"/>
      <c r="E2873" s="161">
        <v>212.69635</v>
      </c>
      <c r="F2873" s="158"/>
      <c r="G2873" s="158"/>
      <c r="H2873" s="158"/>
      <c r="I2873" s="158"/>
      <c r="J2873" s="158"/>
      <c r="K2873" s="158"/>
      <c r="L2873" s="158"/>
      <c r="M2873" s="158"/>
      <c r="N2873" s="157"/>
      <c r="O2873" s="157"/>
      <c r="P2873" s="157"/>
      <c r="Q2873" s="157"/>
      <c r="R2873" s="158"/>
      <c r="S2873" s="158"/>
      <c r="T2873" s="158"/>
      <c r="U2873" s="158"/>
      <c r="V2873" s="158"/>
      <c r="W2873" s="158"/>
      <c r="X2873" s="158"/>
      <c r="Y2873" s="158"/>
      <c r="Z2873" s="147"/>
      <c r="AA2873" s="147"/>
      <c r="AB2873" s="147"/>
      <c r="AC2873" s="147"/>
      <c r="AD2873" s="147"/>
      <c r="AE2873" s="147"/>
      <c r="AF2873" s="147"/>
      <c r="AG2873" s="147" t="s">
        <v>288</v>
      </c>
      <c r="AH2873" s="147">
        <v>5</v>
      </c>
      <c r="AI2873" s="147"/>
      <c r="AJ2873" s="147"/>
      <c r="AK2873" s="147"/>
      <c r="AL2873" s="147"/>
      <c r="AM2873" s="147"/>
      <c r="AN2873" s="147"/>
      <c r="AO2873" s="147"/>
      <c r="AP2873" s="147"/>
      <c r="AQ2873" s="147"/>
      <c r="AR2873" s="147"/>
      <c r="AS2873" s="147"/>
      <c r="AT2873" s="147"/>
      <c r="AU2873" s="147"/>
      <c r="AV2873" s="147"/>
      <c r="AW2873" s="147"/>
      <c r="AX2873" s="147"/>
      <c r="AY2873" s="147"/>
      <c r="AZ2873" s="147"/>
      <c r="BA2873" s="147"/>
      <c r="BB2873" s="147"/>
      <c r="BC2873" s="147"/>
      <c r="BD2873" s="147"/>
      <c r="BE2873" s="147"/>
      <c r="BF2873" s="147"/>
      <c r="BG2873" s="147"/>
      <c r="BH2873" s="147"/>
    </row>
    <row r="2874" spans="1:60" ht="33.75" outlineLevel="1" x14ac:dyDescent="0.2">
      <c r="A2874" s="172">
        <v>425</v>
      </c>
      <c r="B2874" s="173" t="s">
        <v>3255</v>
      </c>
      <c r="C2874" s="188" t="s">
        <v>3256</v>
      </c>
      <c r="D2874" s="174" t="s">
        <v>279</v>
      </c>
      <c r="E2874" s="175">
        <v>212.69635</v>
      </c>
      <c r="F2874" s="176"/>
      <c r="G2874" s="177">
        <f>ROUND(E2874*F2874,2)</f>
        <v>0</v>
      </c>
      <c r="H2874" s="176"/>
      <c r="I2874" s="177">
        <f>ROUND(E2874*H2874,2)</f>
        <v>0</v>
      </c>
      <c r="J2874" s="176"/>
      <c r="K2874" s="177">
        <f>ROUND(E2874*J2874,2)</f>
        <v>0</v>
      </c>
      <c r="L2874" s="177">
        <v>21</v>
      </c>
      <c r="M2874" s="177">
        <f>G2874*(1+L2874/100)</f>
        <v>0</v>
      </c>
      <c r="N2874" s="175">
        <v>1.1E-4</v>
      </c>
      <c r="O2874" s="175">
        <f>ROUND(E2874*N2874,2)</f>
        <v>0.02</v>
      </c>
      <c r="P2874" s="175">
        <v>0</v>
      </c>
      <c r="Q2874" s="175">
        <f>ROUND(E2874*P2874,2)</f>
        <v>0</v>
      </c>
      <c r="R2874" s="177" t="s">
        <v>3080</v>
      </c>
      <c r="S2874" s="177" t="s">
        <v>281</v>
      </c>
      <c r="T2874" s="178" t="s">
        <v>281</v>
      </c>
      <c r="U2874" s="158">
        <v>0</v>
      </c>
      <c r="V2874" s="158">
        <f>ROUND(E2874*U2874,2)</f>
        <v>0</v>
      </c>
      <c r="W2874" s="158"/>
      <c r="X2874" s="158" t="s">
        <v>282</v>
      </c>
      <c r="Y2874" s="158" t="s">
        <v>283</v>
      </c>
      <c r="Z2874" s="147"/>
      <c r="AA2874" s="147"/>
      <c r="AB2874" s="147"/>
      <c r="AC2874" s="147"/>
      <c r="AD2874" s="147"/>
      <c r="AE2874" s="147"/>
      <c r="AF2874" s="147"/>
      <c r="AG2874" s="147" t="s">
        <v>284</v>
      </c>
      <c r="AH2874" s="147"/>
      <c r="AI2874" s="147"/>
      <c r="AJ2874" s="147"/>
      <c r="AK2874" s="147"/>
      <c r="AL2874" s="147"/>
      <c r="AM2874" s="147"/>
      <c r="AN2874" s="147"/>
      <c r="AO2874" s="147"/>
      <c r="AP2874" s="147"/>
      <c r="AQ2874" s="147"/>
      <c r="AR2874" s="147"/>
      <c r="AS2874" s="147"/>
      <c r="AT2874" s="147"/>
      <c r="AU2874" s="147"/>
      <c r="AV2874" s="147"/>
      <c r="AW2874" s="147"/>
      <c r="AX2874" s="147"/>
      <c r="AY2874" s="147"/>
      <c r="AZ2874" s="147"/>
      <c r="BA2874" s="147"/>
      <c r="BB2874" s="147"/>
      <c r="BC2874" s="147"/>
      <c r="BD2874" s="147"/>
      <c r="BE2874" s="147"/>
      <c r="BF2874" s="147"/>
      <c r="BG2874" s="147"/>
      <c r="BH2874" s="147"/>
    </row>
    <row r="2875" spans="1:60" outlineLevel="2" x14ac:dyDescent="0.2">
      <c r="A2875" s="154"/>
      <c r="B2875" s="155"/>
      <c r="C2875" s="189" t="s">
        <v>3257</v>
      </c>
      <c r="D2875" s="160"/>
      <c r="E2875" s="161"/>
      <c r="F2875" s="158"/>
      <c r="G2875" s="158"/>
      <c r="H2875" s="158"/>
      <c r="I2875" s="158"/>
      <c r="J2875" s="158"/>
      <c r="K2875" s="158"/>
      <c r="L2875" s="158"/>
      <c r="M2875" s="158"/>
      <c r="N2875" s="157"/>
      <c r="O2875" s="157"/>
      <c r="P2875" s="157"/>
      <c r="Q2875" s="157"/>
      <c r="R2875" s="158"/>
      <c r="S2875" s="158"/>
      <c r="T2875" s="158"/>
      <c r="U2875" s="158"/>
      <c r="V2875" s="158"/>
      <c r="W2875" s="158"/>
      <c r="X2875" s="158"/>
      <c r="Y2875" s="158"/>
      <c r="Z2875" s="147"/>
      <c r="AA2875" s="147"/>
      <c r="AB2875" s="147"/>
      <c r="AC2875" s="147"/>
      <c r="AD2875" s="147"/>
      <c r="AE2875" s="147"/>
      <c r="AF2875" s="147"/>
      <c r="AG2875" s="147" t="s">
        <v>288</v>
      </c>
      <c r="AH2875" s="147">
        <v>0</v>
      </c>
      <c r="AI2875" s="147"/>
      <c r="AJ2875" s="147"/>
      <c r="AK2875" s="147"/>
      <c r="AL2875" s="147"/>
      <c r="AM2875" s="147"/>
      <c r="AN2875" s="147"/>
      <c r="AO2875" s="147"/>
      <c r="AP2875" s="147"/>
      <c r="AQ2875" s="147"/>
      <c r="AR2875" s="147"/>
      <c r="AS2875" s="147"/>
      <c r="AT2875" s="147"/>
      <c r="AU2875" s="147"/>
      <c r="AV2875" s="147"/>
      <c r="AW2875" s="147"/>
      <c r="AX2875" s="147"/>
      <c r="AY2875" s="147"/>
      <c r="AZ2875" s="147"/>
      <c r="BA2875" s="147"/>
      <c r="BB2875" s="147"/>
      <c r="BC2875" s="147"/>
      <c r="BD2875" s="147"/>
      <c r="BE2875" s="147"/>
      <c r="BF2875" s="147"/>
      <c r="BG2875" s="147"/>
      <c r="BH2875" s="147"/>
    </row>
    <row r="2876" spans="1:60" outlineLevel="3" x14ac:dyDescent="0.2">
      <c r="A2876" s="154"/>
      <c r="B2876" s="155"/>
      <c r="C2876" s="189" t="s">
        <v>399</v>
      </c>
      <c r="D2876" s="160"/>
      <c r="E2876" s="161"/>
      <c r="F2876" s="158"/>
      <c r="G2876" s="158"/>
      <c r="H2876" s="158"/>
      <c r="I2876" s="158"/>
      <c r="J2876" s="158"/>
      <c r="K2876" s="158"/>
      <c r="L2876" s="158"/>
      <c r="M2876" s="158"/>
      <c r="N2876" s="157"/>
      <c r="O2876" s="157"/>
      <c r="P2876" s="157"/>
      <c r="Q2876" s="157"/>
      <c r="R2876" s="158"/>
      <c r="S2876" s="158"/>
      <c r="T2876" s="158"/>
      <c r="U2876" s="158"/>
      <c r="V2876" s="158"/>
      <c r="W2876" s="158"/>
      <c r="X2876" s="158"/>
      <c r="Y2876" s="158"/>
      <c r="Z2876" s="147"/>
      <c r="AA2876" s="147"/>
      <c r="AB2876" s="147"/>
      <c r="AC2876" s="147"/>
      <c r="AD2876" s="147"/>
      <c r="AE2876" s="147"/>
      <c r="AF2876" s="147"/>
      <c r="AG2876" s="147" t="s">
        <v>288</v>
      </c>
      <c r="AH2876" s="147">
        <v>0</v>
      </c>
      <c r="AI2876" s="147"/>
      <c r="AJ2876" s="147"/>
      <c r="AK2876" s="147"/>
      <c r="AL2876" s="147"/>
      <c r="AM2876" s="147"/>
      <c r="AN2876" s="147"/>
      <c r="AO2876" s="147"/>
      <c r="AP2876" s="147"/>
      <c r="AQ2876" s="147"/>
      <c r="AR2876" s="147"/>
      <c r="AS2876" s="147"/>
      <c r="AT2876" s="147"/>
      <c r="AU2876" s="147"/>
      <c r="AV2876" s="147"/>
      <c r="AW2876" s="147"/>
      <c r="AX2876" s="147"/>
      <c r="AY2876" s="147"/>
      <c r="AZ2876" s="147"/>
      <c r="BA2876" s="147"/>
      <c r="BB2876" s="147"/>
      <c r="BC2876" s="147"/>
      <c r="BD2876" s="147"/>
      <c r="BE2876" s="147"/>
      <c r="BF2876" s="147"/>
      <c r="BG2876" s="147"/>
      <c r="BH2876" s="147"/>
    </row>
    <row r="2877" spans="1:60" outlineLevel="3" x14ac:dyDescent="0.2">
      <c r="A2877" s="154"/>
      <c r="B2877" s="155"/>
      <c r="C2877" s="189" t="s">
        <v>3221</v>
      </c>
      <c r="D2877" s="160"/>
      <c r="E2877" s="161">
        <v>212.69635</v>
      </c>
      <c r="F2877" s="158"/>
      <c r="G2877" s="158"/>
      <c r="H2877" s="158"/>
      <c r="I2877" s="158"/>
      <c r="J2877" s="158"/>
      <c r="K2877" s="158"/>
      <c r="L2877" s="158"/>
      <c r="M2877" s="158"/>
      <c r="N2877" s="157"/>
      <c r="O2877" s="157"/>
      <c r="P2877" s="157"/>
      <c r="Q2877" s="157"/>
      <c r="R2877" s="158"/>
      <c r="S2877" s="158"/>
      <c r="T2877" s="158"/>
      <c r="U2877" s="158"/>
      <c r="V2877" s="158"/>
      <c r="W2877" s="158"/>
      <c r="X2877" s="158"/>
      <c r="Y2877" s="158"/>
      <c r="Z2877" s="147"/>
      <c r="AA2877" s="147"/>
      <c r="AB2877" s="147"/>
      <c r="AC2877" s="147"/>
      <c r="AD2877" s="147"/>
      <c r="AE2877" s="147"/>
      <c r="AF2877" s="147"/>
      <c r="AG2877" s="147" t="s">
        <v>288</v>
      </c>
      <c r="AH2877" s="147">
        <v>5</v>
      </c>
      <c r="AI2877" s="147"/>
      <c r="AJ2877" s="147"/>
      <c r="AK2877" s="147"/>
      <c r="AL2877" s="147"/>
      <c r="AM2877" s="147"/>
      <c r="AN2877" s="147"/>
      <c r="AO2877" s="147"/>
      <c r="AP2877" s="147"/>
      <c r="AQ2877" s="147"/>
      <c r="AR2877" s="147"/>
      <c r="AS2877" s="147"/>
      <c r="AT2877" s="147"/>
      <c r="AU2877" s="147"/>
      <c r="AV2877" s="147"/>
      <c r="AW2877" s="147"/>
      <c r="AX2877" s="147"/>
      <c r="AY2877" s="147"/>
      <c r="AZ2877" s="147"/>
      <c r="BA2877" s="147"/>
      <c r="BB2877" s="147"/>
      <c r="BC2877" s="147"/>
      <c r="BD2877" s="147"/>
      <c r="BE2877" s="147"/>
      <c r="BF2877" s="147"/>
      <c r="BG2877" s="147"/>
      <c r="BH2877" s="147"/>
    </row>
    <row r="2878" spans="1:60" outlineLevel="1" x14ac:dyDescent="0.2">
      <c r="A2878" s="172">
        <v>426</v>
      </c>
      <c r="B2878" s="173" t="s">
        <v>3258</v>
      </c>
      <c r="C2878" s="188" t="s">
        <v>3259</v>
      </c>
      <c r="D2878" s="174" t="s">
        <v>366</v>
      </c>
      <c r="E2878" s="175">
        <v>42.46</v>
      </c>
      <c r="F2878" s="176"/>
      <c r="G2878" s="177">
        <f>ROUND(E2878*F2878,2)</f>
        <v>0</v>
      </c>
      <c r="H2878" s="176"/>
      <c r="I2878" s="177">
        <f>ROUND(E2878*H2878,2)</f>
        <v>0</v>
      </c>
      <c r="J2878" s="176"/>
      <c r="K2878" s="177">
        <f>ROUND(E2878*J2878,2)</f>
        <v>0</v>
      </c>
      <c r="L2878" s="177">
        <v>21</v>
      </c>
      <c r="M2878" s="177">
        <f>G2878*(1+L2878/100)</f>
        <v>0</v>
      </c>
      <c r="N2878" s="175">
        <v>1.7000000000000001E-4</v>
      </c>
      <c r="O2878" s="175">
        <f>ROUND(E2878*N2878,2)</f>
        <v>0.01</v>
      </c>
      <c r="P2878" s="175">
        <v>0</v>
      </c>
      <c r="Q2878" s="175">
        <f>ROUND(E2878*P2878,2)</f>
        <v>0</v>
      </c>
      <c r="R2878" s="177" t="s">
        <v>3080</v>
      </c>
      <c r="S2878" s="177" t="s">
        <v>281</v>
      </c>
      <c r="T2878" s="178" t="s">
        <v>281</v>
      </c>
      <c r="U2878" s="158">
        <v>0.12</v>
      </c>
      <c r="V2878" s="158">
        <f>ROUND(E2878*U2878,2)</f>
        <v>5.0999999999999996</v>
      </c>
      <c r="W2878" s="158"/>
      <c r="X2878" s="158" t="s">
        <v>282</v>
      </c>
      <c r="Y2878" s="158" t="s">
        <v>283</v>
      </c>
      <c r="Z2878" s="147"/>
      <c r="AA2878" s="147"/>
      <c r="AB2878" s="147"/>
      <c r="AC2878" s="147"/>
      <c r="AD2878" s="147"/>
      <c r="AE2878" s="147"/>
      <c r="AF2878" s="147"/>
      <c r="AG2878" s="147" t="s">
        <v>284</v>
      </c>
      <c r="AH2878" s="147"/>
      <c r="AI2878" s="147"/>
      <c r="AJ2878" s="147"/>
      <c r="AK2878" s="147"/>
      <c r="AL2878" s="147"/>
      <c r="AM2878" s="147"/>
      <c r="AN2878" s="147"/>
      <c r="AO2878" s="147"/>
      <c r="AP2878" s="147"/>
      <c r="AQ2878" s="147"/>
      <c r="AR2878" s="147"/>
      <c r="AS2878" s="147"/>
      <c r="AT2878" s="147"/>
      <c r="AU2878" s="147"/>
      <c r="AV2878" s="147"/>
      <c r="AW2878" s="147"/>
      <c r="AX2878" s="147"/>
      <c r="AY2878" s="147"/>
      <c r="AZ2878" s="147"/>
      <c r="BA2878" s="147"/>
      <c r="BB2878" s="147"/>
      <c r="BC2878" s="147"/>
      <c r="BD2878" s="147"/>
      <c r="BE2878" s="147"/>
      <c r="BF2878" s="147"/>
      <c r="BG2878" s="147"/>
      <c r="BH2878" s="147"/>
    </row>
    <row r="2879" spans="1:60" outlineLevel="2" x14ac:dyDescent="0.2">
      <c r="A2879" s="154"/>
      <c r="B2879" s="155"/>
      <c r="C2879" s="189" t="s">
        <v>3260</v>
      </c>
      <c r="D2879" s="160"/>
      <c r="E2879" s="161"/>
      <c r="F2879" s="158"/>
      <c r="G2879" s="158"/>
      <c r="H2879" s="158"/>
      <c r="I2879" s="158"/>
      <c r="J2879" s="158"/>
      <c r="K2879" s="158"/>
      <c r="L2879" s="158"/>
      <c r="M2879" s="158"/>
      <c r="N2879" s="157"/>
      <c r="O2879" s="157"/>
      <c r="P2879" s="157"/>
      <c r="Q2879" s="157"/>
      <c r="R2879" s="158"/>
      <c r="S2879" s="158"/>
      <c r="T2879" s="158"/>
      <c r="U2879" s="158"/>
      <c r="V2879" s="158"/>
      <c r="W2879" s="158"/>
      <c r="X2879" s="158"/>
      <c r="Y2879" s="158"/>
      <c r="Z2879" s="147"/>
      <c r="AA2879" s="147"/>
      <c r="AB2879" s="147"/>
      <c r="AC2879" s="147"/>
      <c r="AD2879" s="147"/>
      <c r="AE2879" s="147"/>
      <c r="AF2879" s="147"/>
      <c r="AG2879" s="147" t="s">
        <v>288</v>
      </c>
      <c r="AH2879" s="147">
        <v>0</v>
      </c>
      <c r="AI2879" s="147"/>
      <c r="AJ2879" s="147"/>
      <c r="AK2879" s="147"/>
      <c r="AL2879" s="147"/>
      <c r="AM2879" s="147"/>
      <c r="AN2879" s="147"/>
      <c r="AO2879" s="147"/>
      <c r="AP2879" s="147"/>
      <c r="AQ2879" s="147"/>
      <c r="AR2879" s="147"/>
      <c r="AS2879" s="147"/>
      <c r="AT2879" s="147"/>
      <c r="AU2879" s="147"/>
      <c r="AV2879" s="147"/>
      <c r="AW2879" s="147"/>
      <c r="AX2879" s="147"/>
      <c r="AY2879" s="147"/>
      <c r="AZ2879" s="147"/>
      <c r="BA2879" s="147"/>
      <c r="BB2879" s="147"/>
      <c r="BC2879" s="147"/>
      <c r="BD2879" s="147"/>
      <c r="BE2879" s="147"/>
      <c r="BF2879" s="147"/>
      <c r="BG2879" s="147"/>
      <c r="BH2879" s="147"/>
    </row>
    <row r="2880" spans="1:60" outlineLevel="3" x14ac:dyDescent="0.2">
      <c r="A2880" s="154"/>
      <c r="B2880" s="155"/>
      <c r="C2880" s="189" t="s">
        <v>399</v>
      </c>
      <c r="D2880" s="160"/>
      <c r="E2880" s="161"/>
      <c r="F2880" s="158"/>
      <c r="G2880" s="158"/>
      <c r="H2880" s="158"/>
      <c r="I2880" s="158"/>
      <c r="J2880" s="158"/>
      <c r="K2880" s="158"/>
      <c r="L2880" s="158"/>
      <c r="M2880" s="158"/>
      <c r="N2880" s="157"/>
      <c r="O2880" s="157"/>
      <c r="P2880" s="157"/>
      <c r="Q2880" s="157"/>
      <c r="R2880" s="158"/>
      <c r="S2880" s="158"/>
      <c r="T2880" s="158"/>
      <c r="U2880" s="158"/>
      <c r="V2880" s="158"/>
      <c r="W2880" s="158"/>
      <c r="X2880" s="158"/>
      <c r="Y2880" s="158"/>
      <c r="Z2880" s="147"/>
      <c r="AA2880" s="147"/>
      <c r="AB2880" s="147"/>
      <c r="AC2880" s="147"/>
      <c r="AD2880" s="147"/>
      <c r="AE2880" s="147"/>
      <c r="AF2880" s="147"/>
      <c r="AG2880" s="147" t="s">
        <v>288</v>
      </c>
      <c r="AH2880" s="147">
        <v>0</v>
      </c>
      <c r="AI2880" s="147"/>
      <c r="AJ2880" s="147"/>
      <c r="AK2880" s="147"/>
      <c r="AL2880" s="147"/>
      <c r="AM2880" s="147"/>
      <c r="AN2880" s="147"/>
      <c r="AO2880" s="147"/>
      <c r="AP2880" s="147"/>
      <c r="AQ2880" s="147"/>
      <c r="AR2880" s="147"/>
      <c r="AS2880" s="147"/>
      <c r="AT2880" s="147"/>
      <c r="AU2880" s="147"/>
      <c r="AV2880" s="147"/>
      <c r="AW2880" s="147"/>
      <c r="AX2880" s="147"/>
      <c r="AY2880" s="147"/>
      <c r="AZ2880" s="147"/>
      <c r="BA2880" s="147"/>
      <c r="BB2880" s="147"/>
      <c r="BC2880" s="147"/>
      <c r="BD2880" s="147"/>
      <c r="BE2880" s="147"/>
      <c r="BF2880" s="147"/>
      <c r="BG2880" s="147"/>
      <c r="BH2880" s="147"/>
    </row>
    <row r="2881" spans="1:60" outlineLevel="3" x14ac:dyDescent="0.2">
      <c r="A2881" s="154"/>
      <c r="B2881" s="155"/>
      <c r="C2881" s="189" t="s">
        <v>3261</v>
      </c>
      <c r="D2881" s="160"/>
      <c r="E2881" s="161">
        <v>8.64</v>
      </c>
      <c r="F2881" s="158"/>
      <c r="G2881" s="158"/>
      <c r="H2881" s="158"/>
      <c r="I2881" s="158"/>
      <c r="J2881" s="158"/>
      <c r="K2881" s="158"/>
      <c r="L2881" s="158"/>
      <c r="M2881" s="158"/>
      <c r="N2881" s="157"/>
      <c r="O2881" s="157"/>
      <c r="P2881" s="157"/>
      <c r="Q2881" s="157"/>
      <c r="R2881" s="158"/>
      <c r="S2881" s="158"/>
      <c r="T2881" s="158"/>
      <c r="U2881" s="158"/>
      <c r="V2881" s="158"/>
      <c r="W2881" s="158"/>
      <c r="X2881" s="158"/>
      <c r="Y2881" s="158"/>
      <c r="Z2881" s="147"/>
      <c r="AA2881" s="147"/>
      <c r="AB2881" s="147"/>
      <c r="AC2881" s="147"/>
      <c r="AD2881" s="147"/>
      <c r="AE2881" s="147"/>
      <c r="AF2881" s="147"/>
      <c r="AG2881" s="147" t="s">
        <v>288</v>
      </c>
      <c r="AH2881" s="147">
        <v>0</v>
      </c>
      <c r="AI2881" s="147"/>
      <c r="AJ2881" s="147"/>
      <c r="AK2881" s="147"/>
      <c r="AL2881" s="147"/>
      <c r="AM2881" s="147"/>
      <c r="AN2881" s="147"/>
      <c r="AO2881" s="147"/>
      <c r="AP2881" s="147"/>
      <c r="AQ2881" s="147"/>
      <c r="AR2881" s="147"/>
      <c r="AS2881" s="147"/>
      <c r="AT2881" s="147"/>
      <c r="AU2881" s="147"/>
      <c r="AV2881" s="147"/>
      <c r="AW2881" s="147"/>
      <c r="AX2881" s="147"/>
      <c r="AY2881" s="147"/>
      <c r="AZ2881" s="147"/>
      <c r="BA2881" s="147"/>
      <c r="BB2881" s="147"/>
      <c r="BC2881" s="147"/>
      <c r="BD2881" s="147"/>
      <c r="BE2881" s="147"/>
      <c r="BF2881" s="147"/>
      <c r="BG2881" s="147"/>
      <c r="BH2881" s="147"/>
    </row>
    <row r="2882" spans="1:60" outlineLevel="3" x14ac:dyDescent="0.2">
      <c r="A2882" s="154"/>
      <c r="B2882" s="155"/>
      <c r="C2882" s="189" t="s">
        <v>3262</v>
      </c>
      <c r="D2882" s="160"/>
      <c r="E2882" s="161">
        <v>5.45</v>
      </c>
      <c r="F2882" s="158"/>
      <c r="G2882" s="158"/>
      <c r="H2882" s="158"/>
      <c r="I2882" s="158"/>
      <c r="J2882" s="158"/>
      <c r="K2882" s="158"/>
      <c r="L2882" s="158"/>
      <c r="M2882" s="158"/>
      <c r="N2882" s="157"/>
      <c r="O2882" s="157"/>
      <c r="P2882" s="157"/>
      <c r="Q2882" s="157"/>
      <c r="R2882" s="158"/>
      <c r="S2882" s="158"/>
      <c r="T2882" s="158"/>
      <c r="U2882" s="158"/>
      <c r="V2882" s="158"/>
      <c r="W2882" s="158"/>
      <c r="X2882" s="158"/>
      <c r="Y2882" s="158"/>
      <c r="Z2882" s="147"/>
      <c r="AA2882" s="147"/>
      <c r="AB2882" s="147"/>
      <c r="AC2882" s="147"/>
      <c r="AD2882" s="147"/>
      <c r="AE2882" s="147"/>
      <c r="AF2882" s="147"/>
      <c r="AG2882" s="147" t="s">
        <v>288</v>
      </c>
      <c r="AH2882" s="147">
        <v>0</v>
      </c>
      <c r="AI2882" s="147"/>
      <c r="AJ2882" s="147"/>
      <c r="AK2882" s="147"/>
      <c r="AL2882" s="147"/>
      <c r="AM2882" s="147"/>
      <c r="AN2882" s="147"/>
      <c r="AO2882" s="147"/>
      <c r="AP2882" s="147"/>
      <c r="AQ2882" s="147"/>
      <c r="AR2882" s="147"/>
      <c r="AS2882" s="147"/>
      <c r="AT2882" s="147"/>
      <c r="AU2882" s="147"/>
      <c r="AV2882" s="147"/>
      <c r="AW2882" s="147"/>
      <c r="AX2882" s="147"/>
      <c r="AY2882" s="147"/>
      <c r="AZ2882" s="147"/>
      <c r="BA2882" s="147"/>
      <c r="BB2882" s="147"/>
      <c r="BC2882" s="147"/>
      <c r="BD2882" s="147"/>
      <c r="BE2882" s="147"/>
      <c r="BF2882" s="147"/>
      <c r="BG2882" s="147"/>
      <c r="BH2882" s="147"/>
    </row>
    <row r="2883" spans="1:60" outlineLevel="3" x14ac:dyDescent="0.2">
      <c r="A2883" s="154"/>
      <c r="B2883" s="155"/>
      <c r="C2883" s="189" t="s">
        <v>3263</v>
      </c>
      <c r="D2883" s="160"/>
      <c r="E2883" s="161">
        <v>7.5</v>
      </c>
      <c r="F2883" s="158"/>
      <c r="G2883" s="158"/>
      <c r="H2883" s="158"/>
      <c r="I2883" s="158"/>
      <c r="J2883" s="158"/>
      <c r="K2883" s="158"/>
      <c r="L2883" s="158"/>
      <c r="M2883" s="158"/>
      <c r="N2883" s="157"/>
      <c r="O2883" s="157"/>
      <c r="P2883" s="157"/>
      <c r="Q2883" s="157"/>
      <c r="R2883" s="158"/>
      <c r="S2883" s="158"/>
      <c r="T2883" s="158"/>
      <c r="U2883" s="158"/>
      <c r="V2883" s="158"/>
      <c r="W2883" s="158"/>
      <c r="X2883" s="158"/>
      <c r="Y2883" s="158"/>
      <c r="Z2883" s="147"/>
      <c r="AA2883" s="147"/>
      <c r="AB2883" s="147"/>
      <c r="AC2883" s="147"/>
      <c r="AD2883" s="147"/>
      <c r="AE2883" s="147"/>
      <c r="AF2883" s="147"/>
      <c r="AG2883" s="147" t="s">
        <v>288</v>
      </c>
      <c r="AH2883" s="147">
        <v>0</v>
      </c>
      <c r="AI2883" s="147"/>
      <c r="AJ2883" s="147"/>
      <c r="AK2883" s="147"/>
      <c r="AL2883" s="147"/>
      <c r="AM2883" s="147"/>
      <c r="AN2883" s="147"/>
      <c r="AO2883" s="147"/>
      <c r="AP2883" s="147"/>
      <c r="AQ2883" s="147"/>
      <c r="AR2883" s="147"/>
      <c r="AS2883" s="147"/>
      <c r="AT2883" s="147"/>
      <c r="AU2883" s="147"/>
      <c r="AV2883" s="147"/>
      <c r="AW2883" s="147"/>
      <c r="AX2883" s="147"/>
      <c r="AY2883" s="147"/>
      <c r="AZ2883" s="147"/>
      <c r="BA2883" s="147"/>
      <c r="BB2883" s="147"/>
      <c r="BC2883" s="147"/>
      <c r="BD2883" s="147"/>
      <c r="BE2883" s="147"/>
      <c r="BF2883" s="147"/>
      <c r="BG2883" s="147"/>
      <c r="BH2883" s="147"/>
    </row>
    <row r="2884" spans="1:60" outlineLevel="3" x14ac:dyDescent="0.2">
      <c r="A2884" s="154"/>
      <c r="B2884" s="155"/>
      <c r="C2884" s="189" t="s">
        <v>406</v>
      </c>
      <c r="D2884" s="160"/>
      <c r="E2884" s="161"/>
      <c r="F2884" s="158"/>
      <c r="G2884" s="158"/>
      <c r="H2884" s="158"/>
      <c r="I2884" s="158"/>
      <c r="J2884" s="158"/>
      <c r="K2884" s="158"/>
      <c r="L2884" s="158"/>
      <c r="M2884" s="158"/>
      <c r="N2884" s="157"/>
      <c r="O2884" s="157"/>
      <c r="P2884" s="157"/>
      <c r="Q2884" s="157"/>
      <c r="R2884" s="158"/>
      <c r="S2884" s="158"/>
      <c r="T2884" s="158"/>
      <c r="U2884" s="158"/>
      <c r="V2884" s="158"/>
      <c r="W2884" s="158"/>
      <c r="X2884" s="158"/>
      <c r="Y2884" s="158"/>
      <c r="Z2884" s="147"/>
      <c r="AA2884" s="147"/>
      <c r="AB2884" s="147"/>
      <c r="AC2884" s="147"/>
      <c r="AD2884" s="147"/>
      <c r="AE2884" s="147"/>
      <c r="AF2884" s="147"/>
      <c r="AG2884" s="147" t="s">
        <v>288</v>
      </c>
      <c r="AH2884" s="147">
        <v>0</v>
      </c>
      <c r="AI2884" s="147"/>
      <c r="AJ2884" s="147"/>
      <c r="AK2884" s="147"/>
      <c r="AL2884" s="147"/>
      <c r="AM2884" s="147"/>
      <c r="AN2884" s="147"/>
      <c r="AO2884" s="147"/>
      <c r="AP2884" s="147"/>
      <c r="AQ2884" s="147"/>
      <c r="AR2884" s="147"/>
      <c r="AS2884" s="147"/>
      <c r="AT2884" s="147"/>
      <c r="AU2884" s="147"/>
      <c r="AV2884" s="147"/>
      <c r="AW2884" s="147"/>
      <c r="AX2884" s="147"/>
      <c r="AY2884" s="147"/>
      <c r="AZ2884" s="147"/>
      <c r="BA2884" s="147"/>
      <c r="BB2884" s="147"/>
      <c r="BC2884" s="147"/>
      <c r="BD2884" s="147"/>
      <c r="BE2884" s="147"/>
      <c r="BF2884" s="147"/>
      <c r="BG2884" s="147"/>
      <c r="BH2884" s="147"/>
    </row>
    <row r="2885" spans="1:60" outlineLevel="3" x14ac:dyDescent="0.2">
      <c r="A2885" s="154"/>
      <c r="B2885" s="155"/>
      <c r="C2885" s="189" t="s">
        <v>3264</v>
      </c>
      <c r="D2885" s="160"/>
      <c r="E2885" s="161">
        <v>6.14</v>
      </c>
      <c r="F2885" s="158"/>
      <c r="G2885" s="158"/>
      <c r="H2885" s="158"/>
      <c r="I2885" s="158"/>
      <c r="J2885" s="158"/>
      <c r="K2885" s="158"/>
      <c r="L2885" s="158"/>
      <c r="M2885" s="158"/>
      <c r="N2885" s="157"/>
      <c r="O2885" s="157"/>
      <c r="P2885" s="157"/>
      <c r="Q2885" s="157"/>
      <c r="R2885" s="158"/>
      <c r="S2885" s="158"/>
      <c r="T2885" s="158"/>
      <c r="U2885" s="158"/>
      <c r="V2885" s="158"/>
      <c r="W2885" s="158"/>
      <c r="X2885" s="158"/>
      <c r="Y2885" s="158"/>
      <c r="Z2885" s="147"/>
      <c r="AA2885" s="147"/>
      <c r="AB2885" s="147"/>
      <c r="AC2885" s="147"/>
      <c r="AD2885" s="147"/>
      <c r="AE2885" s="147"/>
      <c r="AF2885" s="147"/>
      <c r="AG2885" s="147" t="s">
        <v>288</v>
      </c>
      <c r="AH2885" s="147">
        <v>0</v>
      </c>
      <c r="AI2885" s="147"/>
      <c r="AJ2885" s="147"/>
      <c r="AK2885" s="147"/>
      <c r="AL2885" s="147"/>
      <c r="AM2885" s="147"/>
      <c r="AN2885" s="147"/>
      <c r="AO2885" s="147"/>
      <c r="AP2885" s="147"/>
      <c r="AQ2885" s="147"/>
      <c r="AR2885" s="147"/>
      <c r="AS2885" s="147"/>
      <c r="AT2885" s="147"/>
      <c r="AU2885" s="147"/>
      <c r="AV2885" s="147"/>
      <c r="AW2885" s="147"/>
      <c r="AX2885" s="147"/>
      <c r="AY2885" s="147"/>
      <c r="AZ2885" s="147"/>
      <c r="BA2885" s="147"/>
      <c r="BB2885" s="147"/>
      <c r="BC2885" s="147"/>
      <c r="BD2885" s="147"/>
      <c r="BE2885" s="147"/>
      <c r="BF2885" s="147"/>
      <c r="BG2885" s="147"/>
      <c r="BH2885" s="147"/>
    </row>
    <row r="2886" spans="1:60" outlineLevel="3" x14ac:dyDescent="0.2">
      <c r="A2886" s="154"/>
      <c r="B2886" s="155"/>
      <c r="C2886" s="189" t="s">
        <v>3265</v>
      </c>
      <c r="D2886" s="160"/>
      <c r="E2886" s="161">
        <v>7.01</v>
      </c>
      <c r="F2886" s="158"/>
      <c r="G2886" s="158"/>
      <c r="H2886" s="158"/>
      <c r="I2886" s="158"/>
      <c r="J2886" s="158"/>
      <c r="K2886" s="158"/>
      <c r="L2886" s="158"/>
      <c r="M2886" s="158"/>
      <c r="N2886" s="157"/>
      <c r="O2886" s="157"/>
      <c r="P2886" s="157"/>
      <c r="Q2886" s="157"/>
      <c r="R2886" s="158"/>
      <c r="S2886" s="158"/>
      <c r="T2886" s="158"/>
      <c r="U2886" s="158"/>
      <c r="V2886" s="158"/>
      <c r="W2886" s="158"/>
      <c r="X2886" s="158"/>
      <c r="Y2886" s="158"/>
      <c r="Z2886" s="147"/>
      <c r="AA2886" s="147"/>
      <c r="AB2886" s="147"/>
      <c r="AC2886" s="147"/>
      <c r="AD2886" s="147"/>
      <c r="AE2886" s="147"/>
      <c r="AF2886" s="147"/>
      <c r="AG2886" s="147" t="s">
        <v>288</v>
      </c>
      <c r="AH2886" s="147">
        <v>0</v>
      </c>
      <c r="AI2886" s="147"/>
      <c r="AJ2886" s="147"/>
      <c r="AK2886" s="147"/>
      <c r="AL2886" s="147"/>
      <c r="AM2886" s="147"/>
      <c r="AN2886" s="147"/>
      <c r="AO2886" s="147"/>
      <c r="AP2886" s="147"/>
      <c r="AQ2886" s="147"/>
      <c r="AR2886" s="147"/>
      <c r="AS2886" s="147"/>
      <c r="AT2886" s="147"/>
      <c r="AU2886" s="147"/>
      <c r="AV2886" s="147"/>
      <c r="AW2886" s="147"/>
      <c r="AX2886" s="147"/>
      <c r="AY2886" s="147"/>
      <c r="AZ2886" s="147"/>
      <c r="BA2886" s="147"/>
      <c r="BB2886" s="147"/>
      <c r="BC2886" s="147"/>
      <c r="BD2886" s="147"/>
      <c r="BE2886" s="147"/>
      <c r="BF2886" s="147"/>
      <c r="BG2886" s="147"/>
      <c r="BH2886" s="147"/>
    </row>
    <row r="2887" spans="1:60" outlineLevel="3" x14ac:dyDescent="0.2">
      <c r="A2887" s="154"/>
      <c r="B2887" s="155"/>
      <c r="C2887" s="189" t="s">
        <v>3266</v>
      </c>
      <c r="D2887" s="160"/>
      <c r="E2887" s="161">
        <v>4.72</v>
      </c>
      <c r="F2887" s="158"/>
      <c r="G2887" s="158"/>
      <c r="H2887" s="158"/>
      <c r="I2887" s="158"/>
      <c r="J2887" s="158"/>
      <c r="K2887" s="158"/>
      <c r="L2887" s="158"/>
      <c r="M2887" s="158"/>
      <c r="N2887" s="157"/>
      <c r="O2887" s="157"/>
      <c r="P2887" s="157"/>
      <c r="Q2887" s="157"/>
      <c r="R2887" s="158"/>
      <c r="S2887" s="158"/>
      <c r="T2887" s="158"/>
      <c r="U2887" s="158"/>
      <c r="V2887" s="158"/>
      <c r="W2887" s="158"/>
      <c r="X2887" s="158"/>
      <c r="Y2887" s="158"/>
      <c r="Z2887" s="147"/>
      <c r="AA2887" s="147"/>
      <c r="AB2887" s="147"/>
      <c r="AC2887" s="147"/>
      <c r="AD2887" s="147"/>
      <c r="AE2887" s="147"/>
      <c r="AF2887" s="147"/>
      <c r="AG2887" s="147" t="s">
        <v>288</v>
      </c>
      <c r="AH2887" s="147">
        <v>0</v>
      </c>
      <c r="AI2887" s="147"/>
      <c r="AJ2887" s="147"/>
      <c r="AK2887" s="147"/>
      <c r="AL2887" s="147"/>
      <c r="AM2887" s="147"/>
      <c r="AN2887" s="147"/>
      <c r="AO2887" s="147"/>
      <c r="AP2887" s="147"/>
      <c r="AQ2887" s="147"/>
      <c r="AR2887" s="147"/>
      <c r="AS2887" s="147"/>
      <c r="AT2887" s="147"/>
      <c r="AU2887" s="147"/>
      <c r="AV2887" s="147"/>
      <c r="AW2887" s="147"/>
      <c r="AX2887" s="147"/>
      <c r="AY2887" s="147"/>
      <c r="AZ2887" s="147"/>
      <c r="BA2887" s="147"/>
      <c r="BB2887" s="147"/>
      <c r="BC2887" s="147"/>
      <c r="BD2887" s="147"/>
      <c r="BE2887" s="147"/>
      <c r="BF2887" s="147"/>
      <c r="BG2887" s="147"/>
      <c r="BH2887" s="147"/>
    </row>
    <row r="2888" spans="1:60" outlineLevel="3" x14ac:dyDescent="0.2">
      <c r="A2888" s="154"/>
      <c r="B2888" s="155"/>
      <c r="C2888" s="189" t="s">
        <v>3267</v>
      </c>
      <c r="D2888" s="160"/>
      <c r="E2888" s="161">
        <v>3</v>
      </c>
      <c r="F2888" s="158"/>
      <c r="G2888" s="158"/>
      <c r="H2888" s="158"/>
      <c r="I2888" s="158"/>
      <c r="J2888" s="158"/>
      <c r="K2888" s="158"/>
      <c r="L2888" s="158"/>
      <c r="M2888" s="158"/>
      <c r="N2888" s="157"/>
      <c r="O2888" s="157"/>
      <c r="P2888" s="157"/>
      <c r="Q2888" s="157"/>
      <c r="R2888" s="158"/>
      <c r="S2888" s="158"/>
      <c r="T2888" s="158"/>
      <c r="U2888" s="158"/>
      <c r="V2888" s="158"/>
      <c r="W2888" s="158"/>
      <c r="X2888" s="158"/>
      <c r="Y2888" s="158"/>
      <c r="Z2888" s="147"/>
      <c r="AA2888" s="147"/>
      <c r="AB2888" s="147"/>
      <c r="AC2888" s="147"/>
      <c r="AD2888" s="147"/>
      <c r="AE2888" s="147"/>
      <c r="AF2888" s="147"/>
      <c r="AG2888" s="147" t="s">
        <v>288</v>
      </c>
      <c r="AH2888" s="147">
        <v>0</v>
      </c>
      <c r="AI2888" s="147"/>
      <c r="AJ2888" s="147"/>
      <c r="AK2888" s="147"/>
      <c r="AL2888" s="147"/>
      <c r="AM2888" s="147"/>
      <c r="AN2888" s="147"/>
      <c r="AO2888" s="147"/>
      <c r="AP2888" s="147"/>
      <c r="AQ2888" s="147"/>
      <c r="AR2888" s="147"/>
      <c r="AS2888" s="147"/>
      <c r="AT2888" s="147"/>
      <c r="AU2888" s="147"/>
      <c r="AV2888" s="147"/>
      <c r="AW2888" s="147"/>
      <c r="AX2888" s="147"/>
      <c r="AY2888" s="147"/>
      <c r="AZ2888" s="147"/>
      <c r="BA2888" s="147"/>
      <c r="BB2888" s="147"/>
      <c r="BC2888" s="147"/>
      <c r="BD2888" s="147"/>
      <c r="BE2888" s="147"/>
      <c r="BF2888" s="147"/>
      <c r="BG2888" s="147"/>
      <c r="BH2888" s="147"/>
    </row>
    <row r="2889" spans="1:60" ht="22.5" outlineLevel="1" x14ac:dyDescent="0.2">
      <c r="A2889" s="172">
        <v>427</v>
      </c>
      <c r="B2889" s="173" t="s">
        <v>3268</v>
      </c>
      <c r="C2889" s="188" t="s">
        <v>3269</v>
      </c>
      <c r="D2889" s="174" t="s">
        <v>279</v>
      </c>
      <c r="E2889" s="175">
        <v>244.60079999999999</v>
      </c>
      <c r="F2889" s="176"/>
      <c r="G2889" s="177">
        <f>ROUND(E2889*F2889,2)</f>
        <v>0</v>
      </c>
      <c r="H2889" s="176"/>
      <c r="I2889" s="177">
        <f>ROUND(E2889*H2889,2)</f>
        <v>0</v>
      </c>
      <c r="J2889" s="176"/>
      <c r="K2889" s="177">
        <f>ROUND(E2889*J2889,2)</f>
        <v>0</v>
      </c>
      <c r="L2889" s="177">
        <v>21</v>
      </c>
      <c r="M2889" s="177">
        <f>G2889*(1+L2889/100)</f>
        <v>0</v>
      </c>
      <c r="N2889" s="175">
        <v>1.0500000000000001E-2</v>
      </c>
      <c r="O2889" s="175">
        <f>ROUND(E2889*N2889,2)</f>
        <v>2.57</v>
      </c>
      <c r="P2889" s="175">
        <v>0</v>
      </c>
      <c r="Q2889" s="175">
        <f>ROUND(E2889*P2889,2)</f>
        <v>0</v>
      </c>
      <c r="R2889" s="177" t="s">
        <v>1203</v>
      </c>
      <c r="S2889" s="177" t="s">
        <v>281</v>
      </c>
      <c r="T2889" s="178" t="s">
        <v>281</v>
      </c>
      <c r="U2889" s="158">
        <v>0</v>
      </c>
      <c r="V2889" s="158">
        <f>ROUND(E2889*U2889,2)</f>
        <v>0</v>
      </c>
      <c r="W2889" s="158"/>
      <c r="X2889" s="158" t="s">
        <v>1204</v>
      </c>
      <c r="Y2889" s="158" t="s">
        <v>283</v>
      </c>
      <c r="Z2889" s="147"/>
      <c r="AA2889" s="147"/>
      <c r="AB2889" s="147"/>
      <c r="AC2889" s="147"/>
      <c r="AD2889" s="147"/>
      <c r="AE2889" s="147"/>
      <c r="AF2889" s="147"/>
      <c r="AG2889" s="147" t="s">
        <v>1205</v>
      </c>
      <c r="AH2889" s="147"/>
      <c r="AI2889" s="147"/>
      <c r="AJ2889" s="147"/>
      <c r="AK2889" s="147"/>
      <c r="AL2889" s="147"/>
      <c r="AM2889" s="147"/>
      <c r="AN2889" s="147"/>
      <c r="AO2889" s="147"/>
      <c r="AP2889" s="147"/>
      <c r="AQ2889" s="147"/>
      <c r="AR2889" s="147"/>
      <c r="AS2889" s="147"/>
      <c r="AT2889" s="147"/>
      <c r="AU2889" s="147"/>
      <c r="AV2889" s="147"/>
      <c r="AW2889" s="147"/>
      <c r="AX2889" s="147"/>
      <c r="AY2889" s="147"/>
      <c r="AZ2889" s="147"/>
      <c r="BA2889" s="147"/>
      <c r="BB2889" s="147"/>
      <c r="BC2889" s="147"/>
      <c r="BD2889" s="147"/>
      <c r="BE2889" s="147"/>
      <c r="BF2889" s="147"/>
      <c r="BG2889" s="147"/>
      <c r="BH2889" s="147"/>
    </row>
    <row r="2890" spans="1:60" outlineLevel="2" x14ac:dyDescent="0.2">
      <c r="A2890" s="154"/>
      <c r="B2890" s="155"/>
      <c r="C2890" s="189" t="s">
        <v>3270</v>
      </c>
      <c r="D2890" s="160"/>
      <c r="E2890" s="161"/>
      <c r="F2890" s="158"/>
      <c r="G2890" s="158"/>
      <c r="H2890" s="158"/>
      <c r="I2890" s="158"/>
      <c r="J2890" s="158"/>
      <c r="K2890" s="158"/>
      <c r="L2890" s="158"/>
      <c r="M2890" s="158"/>
      <c r="N2890" s="157"/>
      <c r="O2890" s="157"/>
      <c r="P2890" s="157"/>
      <c r="Q2890" s="157"/>
      <c r="R2890" s="158"/>
      <c r="S2890" s="158"/>
      <c r="T2890" s="158"/>
      <c r="U2890" s="158"/>
      <c r="V2890" s="158"/>
      <c r="W2890" s="158"/>
      <c r="X2890" s="158"/>
      <c r="Y2890" s="158"/>
      <c r="Z2890" s="147"/>
      <c r="AA2890" s="147"/>
      <c r="AB2890" s="147"/>
      <c r="AC2890" s="147"/>
      <c r="AD2890" s="147"/>
      <c r="AE2890" s="147"/>
      <c r="AF2890" s="147"/>
      <c r="AG2890" s="147" t="s">
        <v>288</v>
      </c>
      <c r="AH2890" s="147">
        <v>0</v>
      </c>
      <c r="AI2890" s="147"/>
      <c r="AJ2890" s="147"/>
      <c r="AK2890" s="147"/>
      <c r="AL2890" s="147"/>
      <c r="AM2890" s="147"/>
      <c r="AN2890" s="147"/>
      <c r="AO2890" s="147"/>
      <c r="AP2890" s="147"/>
      <c r="AQ2890" s="147"/>
      <c r="AR2890" s="147"/>
      <c r="AS2890" s="147"/>
      <c r="AT2890" s="147"/>
      <c r="AU2890" s="147"/>
      <c r="AV2890" s="147"/>
      <c r="AW2890" s="147"/>
      <c r="AX2890" s="147"/>
      <c r="AY2890" s="147"/>
      <c r="AZ2890" s="147"/>
      <c r="BA2890" s="147"/>
      <c r="BB2890" s="147"/>
      <c r="BC2890" s="147"/>
      <c r="BD2890" s="147"/>
      <c r="BE2890" s="147"/>
      <c r="BF2890" s="147"/>
      <c r="BG2890" s="147"/>
      <c r="BH2890" s="147"/>
    </row>
    <row r="2891" spans="1:60" outlineLevel="3" x14ac:dyDescent="0.2">
      <c r="A2891" s="154"/>
      <c r="B2891" s="155"/>
      <c r="C2891" s="189" t="s">
        <v>3271</v>
      </c>
      <c r="D2891" s="160"/>
      <c r="E2891" s="161">
        <v>212.69635</v>
      </c>
      <c r="F2891" s="158"/>
      <c r="G2891" s="158"/>
      <c r="H2891" s="158"/>
      <c r="I2891" s="158"/>
      <c r="J2891" s="158"/>
      <c r="K2891" s="158"/>
      <c r="L2891" s="158"/>
      <c r="M2891" s="158"/>
      <c r="N2891" s="157"/>
      <c r="O2891" s="157"/>
      <c r="P2891" s="157"/>
      <c r="Q2891" s="157"/>
      <c r="R2891" s="158"/>
      <c r="S2891" s="158"/>
      <c r="T2891" s="158"/>
      <c r="U2891" s="158"/>
      <c r="V2891" s="158"/>
      <c r="W2891" s="158"/>
      <c r="X2891" s="158"/>
      <c r="Y2891" s="158"/>
      <c r="Z2891" s="147"/>
      <c r="AA2891" s="147"/>
      <c r="AB2891" s="147"/>
      <c r="AC2891" s="147"/>
      <c r="AD2891" s="147"/>
      <c r="AE2891" s="147"/>
      <c r="AF2891" s="147"/>
      <c r="AG2891" s="147" t="s">
        <v>288</v>
      </c>
      <c r="AH2891" s="147">
        <v>5</v>
      </c>
      <c r="AI2891" s="147"/>
      <c r="AJ2891" s="147"/>
      <c r="AK2891" s="147"/>
      <c r="AL2891" s="147"/>
      <c r="AM2891" s="147"/>
      <c r="AN2891" s="147"/>
      <c r="AO2891" s="147"/>
      <c r="AP2891" s="147"/>
      <c r="AQ2891" s="147"/>
      <c r="AR2891" s="147"/>
      <c r="AS2891" s="147"/>
      <c r="AT2891" s="147"/>
      <c r="AU2891" s="147"/>
      <c r="AV2891" s="147"/>
      <c r="AW2891" s="147"/>
      <c r="AX2891" s="147"/>
      <c r="AY2891" s="147"/>
      <c r="AZ2891" s="147"/>
      <c r="BA2891" s="147"/>
      <c r="BB2891" s="147"/>
      <c r="BC2891" s="147"/>
      <c r="BD2891" s="147"/>
      <c r="BE2891" s="147"/>
      <c r="BF2891" s="147"/>
      <c r="BG2891" s="147"/>
      <c r="BH2891" s="147"/>
    </row>
    <row r="2892" spans="1:60" outlineLevel="3" x14ac:dyDescent="0.2">
      <c r="A2892" s="154"/>
      <c r="B2892" s="155"/>
      <c r="C2892" s="198" t="s">
        <v>1260</v>
      </c>
      <c r="D2892" s="195"/>
      <c r="E2892" s="196">
        <v>31.904450000000001</v>
      </c>
      <c r="F2892" s="158"/>
      <c r="G2892" s="158"/>
      <c r="H2892" s="158"/>
      <c r="I2892" s="158"/>
      <c r="J2892" s="158"/>
      <c r="K2892" s="158"/>
      <c r="L2892" s="158"/>
      <c r="M2892" s="158"/>
      <c r="N2892" s="157"/>
      <c r="O2892" s="157"/>
      <c r="P2892" s="157"/>
      <c r="Q2892" s="157"/>
      <c r="R2892" s="158"/>
      <c r="S2892" s="158"/>
      <c r="T2892" s="158"/>
      <c r="U2892" s="158"/>
      <c r="V2892" s="158"/>
      <c r="W2892" s="158"/>
      <c r="X2892" s="158"/>
      <c r="Y2892" s="158"/>
      <c r="Z2892" s="147"/>
      <c r="AA2892" s="147"/>
      <c r="AB2892" s="147"/>
      <c r="AC2892" s="147"/>
      <c r="AD2892" s="147"/>
      <c r="AE2892" s="147"/>
      <c r="AF2892" s="147"/>
      <c r="AG2892" s="147" t="s">
        <v>288</v>
      </c>
      <c r="AH2892" s="147">
        <v>4</v>
      </c>
      <c r="AI2892" s="147"/>
      <c r="AJ2892" s="147"/>
      <c r="AK2892" s="147"/>
      <c r="AL2892" s="147"/>
      <c r="AM2892" s="147"/>
      <c r="AN2892" s="147"/>
      <c r="AO2892" s="147"/>
      <c r="AP2892" s="147"/>
      <c r="AQ2892" s="147"/>
      <c r="AR2892" s="147"/>
      <c r="AS2892" s="147"/>
      <c r="AT2892" s="147"/>
      <c r="AU2892" s="147"/>
      <c r="AV2892" s="147"/>
      <c r="AW2892" s="147"/>
      <c r="AX2892" s="147"/>
      <c r="AY2892" s="147"/>
      <c r="AZ2892" s="147"/>
      <c r="BA2892" s="147"/>
      <c r="BB2892" s="147"/>
      <c r="BC2892" s="147"/>
      <c r="BD2892" s="147"/>
      <c r="BE2892" s="147"/>
      <c r="BF2892" s="147"/>
      <c r="BG2892" s="147"/>
      <c r="BH2892" s="147"/>
    </row>
    <row r="2893" spans="1:60" outlineLevel="1" x14ac:dyDescent="0.2">
      <c r="A2893" s="154">
        <v>428</v>
      </c>
      <c r="B2893" s="155" t="s">
        <v>3272</v>
      </c>
      <c r="C2893" s="199" t="s">
        <v>3273</v>
      </c>
      <c r="D2893" s="156" t="s">
        <v>0</v>
      </c>
      <c r="E2893" s="197"/>
      <c r="F2893" s="159"/>
      <c r="G2893" s="158">
        <f>ROUND(E2893*F2893,2)</f>
        <v>0</v>
      </c>
      <c r="H2893" s="159"/>
      <c r="I2893" s="158">
        <f>ROUND(E2893*H2893,2)</f>
        <v>0</v>
      </c>
      <c r="J2893" s="159"/>
      <c r="K2893" s="158">
        <f>ROUND(E2893*J2893,2)</f>
        <v>0</v>
      </c>
      <c r="L2893" s="158">
        <v>21</v>
      </c>
      <c r="M2893" s="158">
        <f>G2893*(1+L2893/100)</f>
        <v>0</v>
      </c>
      <c r="N2893" s="157">
        <v>0</v>
      </c>
      <c r="O2893" s="157">
        <f>ROUND(E2893*N2893,2)</f>
        <v>0</v>
      </c>
      <c r="P2893" s="157">
        <v>0</v>
      </c>
      <c r="Q2893" s="157">
        <f>ROUND(E2893*P2893,2)</f>
        <v>0</v>
      </c>
      <c r="R2893" s="158" t="s">
        <v>3080</v>
      </c>
      <c r="S2893" s="158" t="s">
        <v>281</v>
      </c>
      <c r="T2893" s="158" t="s">
        <v>281</v>
      </c>
      <c r="U2893" s="158">
        <v>0</v>
      </c>
      <c r="V2893" s="158">
        <f>ROUND(E2893*U2893,2)</f>
        <v>0</v>
      </c>
      <c r="W2893" s="158"/>
      <c r="X2893" s="158" t="s">
        <v>2136</v>
      </c>
      <c r="Y2893" s="158" t="s">
        <v>283</v>
      </c>
      <c r="Z2893" s="147"/>
      <c r="AA2893" s="147"/>
      <c r="AB2893" s="147"/>
      <c r="AC2893" s="147"/>
      <c r="AD2893" s="147"/>
      <c r="AE2893" s="147"/>
      <c r="AF2893" s="147"/>
      <c r="AG2893" s="147" t="s">
        <v>2137</v>
      </c>
      <c r="AH2893" s="147"/>
      <c r="AI2893" s="147"/>
      <c r="AJ2893" s="147"/>
      <c r="AK2893" s="147"/>
      <c r="AL2893" s="147"/>
      <c r="AM2893" s="147"/>
      <c r="AN2893" s="147"/>
      <c r="AO2893" s="147"/>
      <c r="AP2893" s="147"/>
      <c r="AQ2893" s="147"/>
      <c r="AR2893" s="147"/>
      <c r="AS2893" s="147"/>
      <c r="AT2893" s="147"/>
      <c r="AU2893" s="147"/>
      <c r="AV2893" s="147"/>
      <c r="AW2893" s="147"/>
      <c r="AX2893" s="147"/>
      <c r="AY2893" s="147"/>
      <c r="AZ2893" s="147"/>
      <c r="BA2893" s="147"/>
      <c r="BB2893" s="147"/>
      <c r="BC2893" s="147"/>
      <c r="BD2893" s="147"/>
      <c r="BE2893" s="147"/>
      <c r="BF2893" s="147"/>
      <c r="BG2893" s="147"/>
      <c r="BH2893" s="147"/>
    </row>
    <row r="2894" spans="1:60" x14ac:dyDescent="0.2">
      <c r="A2894" s="165" t="s">
        <v>275</v>
      </c>
      <c r="B2894" s="166" t="s">
        <v>235</v>
      </c>
      <c r="C2894" s="187" t="s">
        <v>236</v>
      </c>
      <c r="D2894" s="167"/>
      <c r="E2894" s="168"/>
      <c r="F2894" s="169"/>
      <c r="G2894" s="169">
        <f>SUMIF(AG2895:AG2919,"&lt;&gt;NOR",G2895:G2919)</f>
        <v>0</v>
      </c>
      <c r="H2894" s="169"/>
      <c r="I2894" s="169">
        <f>SUM(I2895:I2919)</f>
        <v>0</v>
      </c>
      <c r="J2894" s="169"/>
      <c r="K2894" s="169">
        <f>SUM(K2895:K2919)</f>
        <v>0</v>
      </c>
      <c r="L2894" s="169"/>
      <c r="M2894" s="169">
        <f>SUM(M2895:M2919)</f>
        <v>0</v>
      </c>
      <c r="N2894" s="168"/>
      <c r="O2894" s="168">
        <f>SUM(O2895:O2919)</f>
        <v>0.51</v>
      </c>
      <c r="P2894" s="168"/>
      <c r="Q2894" s="168">
        <f>SUM(Q2895:Q2919)</f>
        <v>0</v>
      </c>
      <c r="R2894" s="169"/>
      <c r="S2894" s="169"/>
      <c r="T2894" s="170"/>
      <c r="U2894" s="164"/>
      <c r="V2894" s="164">
        <f>SUM(V2895:V2919)</f>
        <v>238</v>
      </c>
      <c r="W2894" s="164"/>
      <c r="X2894" s="164"/>
      <c r="Y2894" s="164"/>
      <c r="AG2894" t="s">
        <v>276</v>
      </c>
    </row>
    <row r="2895" spans="1:60" outlineLevel="1" x14ac:dyDescent="0.2">
      <c r="A2895" s="172">
        <v>429</v>
      </c>
      <c r="B2895" s="173" t="s">
        <v>3274</v>
      </c>
      <c r="C2895" s="188" t="s">
        <v>3275</v>
      </c>
      <c r="D2895" s="174" t="s">
        <v>279</v>
      </c>
      <c r="E2895" s="175">
        <v>1503.10745</v>
      </c>
      <c r="F2895" s="176"/>
      <c r="G2895" s="177">
        <f>ROUND(E2895*F2895,2)</f>
        <v>0</v>
      </c>
      <c r="H2895" s="176"/>
      <c r="I2895" s="177">
        <f>ROUND(E2895*H2895,2)</f>
        <v>0</v>
      </c>
      <c r="J2895" s="176"/>
      <c r="K2895" s="177">
        <f>ROUND(E2895*J2895,2)</f>
        <v>0</v>
      </c>
      <c r="L2895" s="177">
        <v>21</v>
      </c>
      <c r="M2895" s="177">
        <f>G2895*(1+L2895/100)</f>
        <v>0</v>
      </c>
      <c r="N2895" s="175">
        <v>6.9999999999999994E-5</v>
      </c>
      <c r="O2895" s="175">
        <f>ROUND(E2895*N2895,2)</f>
        <v>0.11</v>
      </c>
      <c r="P2895" s="175">
        <v>0</v>
      </c>
      <c r="Q2895" s="175">
        <f>ROUND(E2895*P2895,2)</f>
        <v>0</v>
      </c>
      <c r="R2895" s="177" t="s">
        <v>1772</v>
      </c>
      <c r="S2895" s="177" t="s">
        <v>281</v>
      </c>
      <c r="T2895" s="178" t="s">
        <v>281</v>
      </c>
      <c r="U2895" s="158">
        <v>3.2480000000000002E-2</v>
      </c>
      <c r="V2895" s="158">
        <f>ROUND(E2895*U2895,2)</f>
        <v>48.82</v>
      </c>
      <c r="W2895" s="158"/>
      <c r="X2895" s="158" t="s">
        <v>282</v>
      </c>
      <c r="Y2895" s="158" t="s">
        <v>283</v>
      </c>
      <c r="Z2895" s="147"/>
      <c r="AA2895" s="147"/>
      <c r="AB2895" s="147"/>
      <c r="AC2895" s="147"/>
      <c r="AD2895" s="147"/>
      <c r="AE2895" s="147"/>
      <c r="AF2895" s="147"/>
      <c r="AG2895" s="147" t="s">
        <v>284</v>
      </c>
      <c r="AH2895" s="147"/>
      <c r="AI2895" s="147"/>
      <c r="AJ2895" s="147"/>
      <c r="AK2895" s="147"/>
      <c r="AL2895" s="147"/>
      <c r="AM2895" s="147"/>
      <c r="AN2895" s="147"/>
      <c r="AO2895" s="147"/>
      <c r="AP2895" s="147"/>
      <c r="AQ2895" s="147"/>
      <c r="AR2895" s="147"/>
      <c r="AS2895" s="147"/>
      <c r="AT2895" s="147"/>
      <c r="AU2895" s="147"/>
      <c r="AV2895" s="147"/>
      <c r="AW2895" s="147"/>
      <c r="AX2895" s="147"/>
      <c r="AY2895" s="147"/>
      <c r="AZ2895" s="147"/>
      <c r="BA2895" s="147"/>
      <c r="BB2895" s="147"/>
      <c r="BC2895" s="147"/>
      <c r="BD2895" s="147"/>
      <c r="BE2895" s="147"/>
      <c r="BF2895" s="147"/>
      <c r="BG2895" s="147"/>
      <c r="BH2895" s="147"/>
    </row>
    <row r="2896" spans="1:60" outlineLevel="2" x14ac:dyDescent="0.2">
      <c r="A2896" s="154"/>
      <c r="B2896" s="155"/>
      <c r="C2896" s="189" t="s">
        <v>3276</v>
      </c>
      <c r="D2896" s="160"/>
      <c r="E2896" s="161"/>
      <c r="F2896" s="158"/>
      <c r="G2896" s="158"/>
      <c r="H2896" s="158"/>
      <c r="I2896" s="158"/>
      <c r="J2896" s="158"/>
      <c r="K2896" s="158"/>
      <c r="L2896" s="158"/>
      <c r="M2896" s="158"/>
      <c r="N2896" s="157"/>
      <c r="O2896" s="157"/>
      <c r="P2896" s="157"/>
      <c r="Q2896" s="157"/>
      <c r="R2896" s="158"/>
      <c r="S2896" s="158"/>
      <c r="T2896" s="158"/>
      <c r="U2896" s="158"/>
      <c r="V2896" s="158"/>
      <c r="W2896" s="158"/>
      <c r="X2896" s="158"/>
      <c r="Y2896" s="158"/>
      <c r="Z2896" s="147"/>
      <c r="AA2896" s="147"/>
      <c r="AB2896" s="147"/>
      <c r="AC2896" s="147"/>
      <c r="AD2896" s="147"/>
      <c r="AE2896" s="147"/>
      <c r="AF2896" s="147"/>
      <c r="AG2896" s="147" t="s">
        <v>288</v>
      </c>
      <c r="AH2896" s="147">
        <v>0</v>
      </c>
      <c r="AI2896" s="147"/>
      <c r="AJ2896" s="147"/>
      <c r="AK2896" s="147"/>
      <c r="AL2896" s="147"/>
      <c r="AM2896" s="147"/>
      <c r="AN2896" s="147"/>
      <c r="AO2896" s="147"/>
      <c r="AP2896" s="147"/>
      <c r="AQ2896" s="147"/>
      <c r="AR2896" s="147"/>
      <c r="AS2896" s="147"/>
      <c r="AT2896" s="147"/>
      <c r="AU2896" s="147"/>
      <c r="AV2896" s="147"/>
      <c r="AW2896" s="147"/>
      <c r="AX2896" s="147"/>
      <c r="AY2896" s="147"/>
      <c r="AZ2896" s="147"/>
      <c r="BA2896" s="147"/>
      <c r="BB2896" s="147"/>
      <c r="BC2896" s="147"/>
      <c r="BD2896" s="147"/>
      <c r="BE2896" s="147"/>
      <c r="BF2896" s="147"/>
      <c r="BG2896" s="147"/>
      <c r="BH2896" s="147"/>
    </row>
    <row r="2897" spans="1:60" outlineLevel="3" x14ac:dyDescent="0.2">
      <c r="A2897" s="154"/>
      <c r="B2897" s="155"/>
      <c r="C2897" s="189" t="s">
        <v>3277</v>
      </c>
      <c r="D2897" s="160"/>
      <c r="E2897" s="161">
        <v>169.9522</v>
      </c>
      <c r="F2897" s="158"/>
      <c r="G2897" s="158"/>
      <c r="H2897" s="158"/>
      <c r="I2897" s="158"/>
      <c r="J2897" s="158"/>
      <c r="K2897" s="158"/>
      <c r="L2897" s="158"/>
      <c r="M2897" s="158"/>
      <c r="N2897" s="157"/>
      <c r="O2897" s="157"/>
      <c r="P2897" s="157"/>
      <c r="Q2897" s="157"/>
      <c r="R2897" s="158"/>
      <c r="S2897" s="158"/>
      <c r="T2897" s="158"/>
      <c r="U2897" s="158"/>
      <c r="V2897" s="158"/>
      <c r="W2897" s="158"/>
      <c r="X2897" s="158"/>
      <c r="Y2897" s="158"/>
      <c r="Z2897" s="147"/>
      <c r="AA2897" s="147"/>
      <c r="AB2897" s="147"/>
      <c r="AC2897" s="147"/>
      <c r="AD2897" s="147"/>
      <c r="AE2897" s="147"/>
      <c r="AF2897" s="147"/>
      <c r="AG2897" s="147" t="s">
        <v>288</v>
      </c>
      <c r="AH2897" s="147">
        <v>5</v>
      </c>
      <c r="AI2897" s="147"/>
      <c r="AJ2897" s="147"/>
      <c r="AK2897" s="147"/>
      <c r="AL2897" s="147"/>
      <c r="AM2897" s="147"/>
      <c r="AN2897" s="147"/>
      <c r="AO2897" s="147"/>
      <c r="AP2897" s="147"/>
      <c r="AQ2897" s="147"/>
      <c r="AR2897" s="147"/>
      <c r="AS2897" s="147"/>
      <c r="AT2897" s="147"/>
      <c r="AU2897" s="147"/>
      <c r="AV2897" s="147"/>
      <c r="AW2897" s="147"/>
      <c r="AX2897" s="147"/>
      <c r="AY2897" s="147"/>
      <c r="AZ2897" s="147"/>
      <c r="BA2897" s="147"/>
      <c r="BB2897" s="147"/>
      <c r="BC2897" s="147"/>
      <c r="BD2897" s="147"/>
      <c r="BE2897" s="147"/>
      <c r="BF2897" s="147"/>
      <c r="BG2897" s="147"/>
      <c r="BH2897" s="147"/>
    </row>
    <row r="2898" spans="1:60" outlineLevel="3" x14ac:dyDescent="0.2">
      <c r="A2898" s="154"/>
      <c r="B2898" s="155"/>
      <c r="C2898" s="189" t="s">
        <v>3278</v>
      </c>
      <c r="D2898" s="160"/>
      <c r="E2898" s="161">
        <v>16.145099999999999</v>
      </c>
      <c r="F2898" s="158"/>
      <c r="G2898" s="158"/>
      <c r="H2898" s="158"/>
      <c r="I2898" s="158"/>
      <c r="J2898" s="158"/>
      <c r="K2898" s="158"/>
      <c r="L2898" s="158"/>
      <c r="M2898" s="158"/>
      <c r="N2898" s="157"/>
      <c r="O2898" s="157"/>
      <c r="P2898" s="157"/>
      <c r="Q2898" s="157"/>
      <c r="R2898" s="158"/>
      <c r="S2898" s="158"/>
      <c r="T2898" s="158"/>
      <c r="U2898" s="158"/>
      <c r="V2898" s="158"/>
      <c r="W2898" s="158"/>
      <c r="X2898" s="158"/>
      <c r="Y2898" s="158"/>
      <c r="Z2898" s="147"/>
      <c r="AA2898" s="147"/>
      <c r="AB2898" s="147"/>
      <c r="AC2898" s="147"/>
      <c r="AD2898" s="147"/>
      <c r="AE2898" s="147"/>
      <c r="AF2898" s="147"/>
      <c r="AG2898" s="147" t="s">
        <v>288</v>
      </c>
      <c r="AH2898" s="147">
        <v>5</v>
      </c>
      <c r="AI2898" s="147"/>
      <c r="AJ2898" s="147"/>
      <c r="AK2898" s="147"/>
      <c r="AL2898" s="147"/>
      <c r="AM2898" s="147"/>
      <c r="AN2898" s="147"/>
      <c r="AO2898" s="147"/>
      <c r="AP2898" s="147"/>
      <c r="AQ2898" s="147"/>
      <c r="AR2898" s="147"/>
      <c r="AS2898" s="147"/>
      <c r="AT2898" s="147"/>
      <c r="AU2898" s="147"/>
      <c r="AV2898" s="147"/>
      <c r="AW2898" s="147"/>
      <c r="AX2898" s="147"/>
      <c r="AY2898" s="147"/>
      <c r="AZ2898" s="147"/>
      <c r="BA2898" s="147"/>
      <c r="BB2898" s="147"/>
      <c r="BC2898" s="147"/>
      <c r="BD2898" s="147"/>
      <c r="BE2898" s="147"/>
      <c r="BF2898" s="147"/>
      <c r="BG2898" s="147"/>
      <c r="BH2898" s="147"/>
    </row>
    <row r="2899" spans="1:60" outlineLevel="3" x14ac:dyDescent="0.2">
      <c r="A2899" s="154"/>
      <c r="B2899" s="155"/>
      <c r="C2899" s="189" t="s">
        <v>1228</v>
      </c>
      <c r="D2899" s="160"/>
      <c r="E2899" s="161">
        <v>10.38</v>
      </c>
      <c r="F2899" s="158"/>
      <c r="G2899" s="158"/>
      <c r="H2899" s="158"/>
      <c r="I2899" s="158"/>
      <c r="J2899" s="158"/>
      <c r="K2899" s="158"/>
      <c r="L2899" s="158"/>
      <c r="M2899" s="158"/>
      <c r="N2899" s="157"/>
      <c r="O2899" s="157"/>
      <c r="P2899" s="157"/>
      <c r="Q2899" s="157"/>
      <c r="R2899" s="158"/>
      <c r="S2899" s="158"/>
      <c r="T2899" s="158"/>
      <c r="U2899" s="158"/>
      <c r="V2899" s="158"/>
      <c r="W2899" s="158"/>
      <c r="X2899" s="158"/>
      <c r="Y2899" s="158"/>
      <c r="Z2899" s="147"/>
      <c r="AA2899" s="147"/>
      <c r="AB2899" s="147"/>
      <c r="AC2899" s="147"/>
      <c r="AD2899" s="147"/>
      <c r="AE2899" s="147"/>
      <c r="AF2899" s="147"/>
      <c r="AG2899" s="147" t="s">
        <v>288</v>
      </c>
      <c r="AH2899" s="147">
        <v>5</v>
      </c>
      <c r="AI2899" s="147"/>
      <c r="AJ2899" s="147"/>
      <c r="AK2899" s="147"/>
      <c r="AL2899" s="147"/>
      <c r="AM2899" s="147"/>
      <c r="AN2899" s="147"/>
      <c r="AO2899" s="147"/>
      <c r="AP2899" s="147"/>
      <c r="AQ2899" s="147"/>
      <c r="AR2899" s="147"/>
      <c r="AS2899" s="147"/>
      <c r="AT2899" s="147"/>
      <c r="AU2899" s="147"/>
      <c r="AV2899" s="147"/>
      <c r="AW2899" s="147"/>
      <c r="AX2899" s="147"/>
      <c r="AY2899" s="147"/>
      <c r="AZ2899" s="147"/>
      <c r="BA2899" s="147"/>
      <c r="BB2899" s="147"/>
      <c r="BC2899" s="147"/>
      <c r="BD2899" s="147"/>
      <c r="BE2899" s="147"/>
      <c r="BF2899" s="147"/>
      <c r="BG2899" s="147"/>
      <c r="BH2899" s="147"/>
    </row>
    <row r="2900" spans="1:60" outlineLevel="3" x14ac:dyDescent="0.2">
      <c r="A2900" s="154"/>
      <c r="B2900" s="155"/>
      <c r="C2900" s="189" t="s">
        <v>3279</v>
      </c>
      <c r="D2900" s="160"/>
      <c r="E2900" s="161">
        <v>130.78</v>
      </c>
      <c r="F2900" s="158"/>
      <c r="G2900" s="158"/>
      <c r="H2900" s="158"/>
      <c r="I2900" s="158"/>
      <c r="J2900" s="158"/>
      <c r="K2900" s="158"/>
      <c r="L2900" s="158"/>
      <c r="M2900" s="158"/>
      <c r="N2900" s="157"/>
      <c r="O2900" s="157"/>
      <c r="P2900" s="157"/>
      <c r="Q2900" s="157"/>
      <c r="R2900" s="158"/>
      <c r="S2900" s="158"/>
      <c r="T2900" s="158"/>
      <c r="U2900" s="158"/>
      <c r="V2900" s="158"/>
      <c r="W2900" s="158"/>
      <c r="X2900" s="158"/>
      <c r="Y2900" s="158"/>
      <c r="Z2900" s="147"/>
      <c r="AA2900" s="147"/>
      <c r="AB2900" s="147"/>
      <c r="AC2900" s="147"/>
      <c r="AD2900" s="147"/>
      <c r="AE2900" s="147"/>
      <c r="AF2900" s="147"/>
      <c r="AG2900" s="147" t="s">
        <v>288</v>
      </c>
      <c r="AH2900" s="147">
        <v>5</v>
      </c>
      <c r="AI2900" s="147"/>
      <c r="AJ2900" s="147"/>
      <c r="AK2900" s="147"/>
      <c r="AL2900" s="147"/>
      <c r="AM2900" s="147"/>
      <c r="AN2900" s="147"/>
      <c r="AO2900" s="147"/>
      <c r="AP2900" s="147"/>
      <c r="AQ2900" s="147"/>
      <c r="AR2900" s="147"/>
      <c r="AS2900" s="147"/>
      <c r="AT2900" s="147"/>
      <c r="AU2900" s="147"/>
      <c r="AV2900" s="147"/>
      <c r="AW2900" s="147"/>
      <c r="AX2900" s="147"/>
      <c r="AY2900" s="147"/>
      <c r="AZ2900" s="147"/>
      <c r="BA2900" s="147"/>
      <c r="BB2900" s="147"/>
      <c r="BC2900" s="147"/>
      <c r="BD2900" s="147"/>
      <c r="BE2900" s="147"/>
      <c r="BF2900" s="147"/>
      <c r="BG2900" s="147"/>
      <c r="BH2900" s="147"/>
    </row>
    <row r="2901" spans="1:60" outlineLevel="3" x14ac:dyDescent="0.2">
      <c r="A2901" s="154"/>
      <c r="B2901" s="155"/>
      <c r="C2901" s="189" t="s">
        <v>3280</v>
      </c>
      <c r="D2901" s="160"/>
      <c r="E2901" s="161">
        <v>32.409999999999997</v>
      </c>
      <c r="F2901" s="158"/>
      <c r="G2901" s="158"/>
      <c r="H2901" s="158"/>
      <c r="I2901" s="158"/>
      <c r="J2901" s="158"/>
      <c r="K2901" s="158"/>
      <c r="L2901" s="158"/>
      <c r="M2901" s="158"/>
      <c r="N2901" s="157"/>
      <c r="O2901" s="157"/>
      <c r="P2901" s="157"/>
      <c r="Q2901" s="157"/>
      <c r="R2901" s="158"/>
      <c r="S2901" s="158"/>
      <c r="T2901" s="158"/>
      <c r="U2901" s="158"/>
      <c r="V2901" s="158"/>
      <c r="W2901" s="158"/>
      <c r="X2901" s="158"/>
      <c r="Y2901" s="158"/>
      <c r="Z2901" s="147"/>
      <c r="AA2901" s="147"/>
      <c r="AB2901" s="147"/>
      <c r="AC2901" s="147"/>
      <c r="AD2901" s="147"/>
      <c r="AE2901" s="147"/>
      <c r="AF2901" s="147"/>
      <c r="AG2901" s="147" t="s">
        <v>288</v>
      </c>
      <c r="AH2901" s="147">
        <v>5</v>
      </c>
      <c r="AI2901" s="147"/>
      <c r="AJ2901" s="147"/>
      <c r="AK2901" s="147"/>
      <c r="AL2901" s="147"/>
      <c r="AM2901" s="147"/>
      <c r="AN2901" s="147"/>
      <c r="AO2901" s="147"/>
      <c r="AP2901" s="147"/>
      <c r="AQ2901" s="147"/>
      <c r="AR2901" s="147"/>
      <c r="AS2901" s="147"/>
      <c r="AT2901" s="147"/>
      <c r="AU2901" s="147"/>
      <c r="AV2901" s="147"/>
      <c r="AW2901" s="147"/>
      <c r="AX2901" s="147"/>
      <c r="AY2901" s="147"/>
      <c r="AZ2901" s="147"/>
      <c r="BA2901" s="147"/>
      <c r="BB2901" s="147"/>
      <c r="BC2901" s="147"/>
      <c r="BD2901" s="147"/>
      <c r="BE2901" s="147"/>
      <c r="BF2901" s="147"/>
      <c r="BG2901" s="147"/>
      <c r="BH2901" s="147"/>
    </row>
    <row r="2902" spans="1:60" outlineLevel="3" x14ac:dyDescent="0.2">
      <c r="A2902" s="154"/>
      <c r="B2902" s="155"/>
      <c r="C2902" s="189" t="s">
        <v>3281</v>
      </c>
      <c r="D2902" s="160"/>
      <c r="E2902" s="161">
        <v>26.324999999999999</v>
      </c>
      <c r="F2902" s="158"/>
      <c r="G2902" s="158"/>
      <c r="H2902" s="158"/>
      <c r="I2902" s="158"/>
      <c r="J2902" s="158"/>
      <c r="K2902" s="158"/>
      <c r="L2902" s="158"/>
      <c r="M2902" s="158"/>
      <c r="N2902" s="157"/>
      <c r="O2902" s="157"/>
      <c r="P2902" s="157"/>
      <c r="Q2902" s="157"/>
      <c r="R2902" s="158"/>
      <c r="S2902" s="158"/>
      <c r="T2902" s="158"/>
      <c r="U2902" s="158"/>
      <c r="V2902" s="158"/>
      <c r="W2902" s="158"/>
      <c r="X2902" s="158"/>
      <c r="Y2902" s="158"/>
      <c r="Z2902" s="147"/>
      <c r="AA2902" s="147"/>
      <c r="AB2902" s="147"/>
      <c r="AC2902" s="147"/>
      <c r="AD2902" s="147"/>
      <c r="AE2902" s="147"/>
      <c r="AF2902" s="147"/>
      <c r="AG2902" s="147" t="s">
        <v>288</v>
      </c>
      <c r="AH2902" s="147">
        <v>5</v>
      </c>
      <c r="AI2902" s="147"/>
      <c r="AJ2902" s="147"/>
      <c r="AK2902" s="147"/>
      <c r="AL2902" s="147"/>
      <c r="AM2902" s="147"/>
      <c r="AN2902" s="147"/>
      <c r="AO2902" s="147"/>
      <c r="AP2902" s="147"/>
      <c r="AQ2902" s="147"/>
      <c r="AR2902" s="147"/>
      <c r="AS2902" s="147"/>
      <c r="AT2902" s="147"/>
      <c r="AU2902" s="147"/>
      <c r="AV2902" s="147"/>
      <c r="AW2902" s="147"/>
      <c r="AX2902" s="147"/>
      <c r="AY2902" s="147"/>
      <c r="AZ2902" s="147"/>
      <c r="BA2902" s="147"/>
      <c r="BB2902" s="147"/>
      <c r="BC2902" s="147"/>
      <c r="BD2902" s="147"/>
      <c r="BE2902" s="147"/>
      <c r="BF2902" s="147"/>
      <c r="BG2902" s="147"/>
      <c r="BH2902" s="147"/>
    </row>
    <row r="2903" spans="1:60" outlineLevel="3" x14ac:dyDescent="0.2">
      <c r="A2903" s="154"/>
      <c r="B2903" s="155"/>
      <c r="C2903" s="189" t="s">
        <v>1621</v>
      </c>
      <c r="D2903" s="160"/>
      <c r="E2903" s="161">
        <v>1.54</v>
      </c>
      <c r="F2903" s="158"/>
      <c r="G2903" s="158"/>
      <c r="H2903" s="158"/>
      <c r="I2903" s="158"/>
      <c r="J2903" s="158"/>
      <c r="K2903" s="158"/>
      <c r="L2903" s="158"/>
      <c r="M2903" s="158"/>
      <c r="N2903" s="157"/>
      <c r="O2903" s="157"/>
      <c r="P2903" s="157"/>
      <c r="Q2903" s="157"/>
      <c r="R2903" s="158"/>
      <c r="S2903" s="158"/>
      <c r="T2903" s="158"/>
      <c r="U2903" s="158"/>
      <c r="V2903" s="158"/>
      <c r="W2903" s="158"/>
      <c r="X2903" s="158"/>
      <c r="Y2903" s="158"/>
      <c r="Z2903" s="147"/>
      <c r="AA2903" s="147"/>
      <c r="AB2903" s="147"/>
      <c r="AC2903" s="147"/>
      <c r="AD2903" s="147"/>
      <c r="AE2903" s="147"/>
      <c r="AF2903" s="147"/>
      <c r="AG2903" s="147" t="s">
        <v>288</v>
      </c>
      <c r="AH2903" s="147">
        <v>5</v>
      </c>
      <c r="AI2903" s="147"/>
      <c r="AJ2903" s="147"/>
      <c r="AK2903" s="147"/>
      <c r="AL2903" s="147"/>
      <c r="AM2903" s="147"/>
      <c r="AN2903" s="147"/>
      <c r="AO2903" s="147"/>
      <c r="AP2903" s="147"/>
      <c r="AQ2903" s="147"/>
      <c r="AR2903" s="147"/>
      <c r="AS2903" s="147"/>
      <c r="AT2903" s="147"/>
      <c r="AU2903" s="147"/>
      <c r="AV2903" s="147"/>
      <c r="AW2903" s="147"/>
      <c r="AX2903" s="147"/>
      <c r="AY2903" s="147"/>
      <c r="AZ2903" s="147"/>
      <c r="BA2903" s="147"/>
      <c r="BB2903" s="147"/>
      <c r="BC2903" s="147"/>
      <c r="BD2903" s="147"/>
      <c r="BE2903" s="147"/>
      <c r="BF2903" s="147"/>
      <c r="BG2903" s="147"/>
      <c r="BH2903" s="147"/>
    </row>
    <row r="2904" spans="1:60" outlineLevel="3" x14ac:dyDescent="0.2">
      <c r="A2904" s="154"/>
      <c r="B2904" s="155"/>
      <c r="C2904" s="189" t="s">
        <v>1627</v>
      </c>
      <c r="D2904" s="160"/>
      <c r="E2904" s="161">
        <v>142.76589999999999</v>
      </c>
      <c r="F2904" s="158"/>
      <c r="G2904" s="158"/>
      <c r="H2904" s="158"/>
      <c r="I2904" s="158"/>
      <c r="J2904" s="158"/>
      <c r="K2904" s="158"/>
      <c r="L2904" s="158"/>
      <c r="M2904" s="158"/>
      <c r="N2904" s="157"/>
      <c r="O2904" s="157"/>
      <c r="P2904" s="157"/>
      <c r="Q2904" s="157"/>
      <c r="R2904" s="158"/>
      <c r="S2904" s="158"/>
      <c r="T2904" s="158"/>
      <c r="U2904" s="158"/>
      <c r="V2904" s="158"/>
      <c r="W2904" s="158"/>
      <c r="X2904" s="158"/>
      <c r="Y2904" s="158"/>
      <c r="Z2904" s="147"/>
      <c r="AA2904" s="147"/>
      <c r="AB2904" s="147"/>
      <c r="AC2904" s="147"/>
      <c r="AD2904" s="147"/>
      <c r="AE2904" s="147"/>
      <c r="AF2904" s="147"/>
      <c r="AG2904" s="147" t="s">
        <v>288</v>
      </c>
      <c r="AH2904" s="147">
        <v>5</v>
      </c>
      <c r="AI2904" s="147"/>
      <c r="AJ2904" s="147"/>
      <c r="AK2904" s="147"/>
      <c r="AL2904" s="147"/>
      <c r="AM2904" s="147"/>
      <c r="AN2904" s="147"/>
      <c r="AO2904" s="147"/>
      <c r="AP2904" s="147"/>
      <c r="AQ2904" s="147"/>
      <c r="AR2904" s="147"/>
      <c r="AS2904" s="147"/>
      <c r="AT2904" s="147"/>
      <c r="AU2904" s="147"/>
      <c r="AV2904" s="147"/>
      <c r="AW2904" s="147"/>
      <c r="AX2904" s="147"/>
      <c r="AY2904" s="147"/>
      <c r="AZ2904" s="147"/>
      <c r="BA2904" s="147"/>
      <c r="BB2904" s="147"/>
      <c r="BC2904" s="147"/>
      <c r="BD2904" s="147"/>
      <c r="BE2904" s="147"/>
      <c r="BF2904" s="147"/>
      <c r="BG2904" s="147"/>
      <c r="BH2904" s="147"/>
    </row>
    <row r="2905" spans="1:60" outlineLevel="3" x14ac:dyDescent="0.2">
      <c r="A2905" s="154"/>
      <c r="B2905" s="155"/>
      <c r="C2905" s="189" t="s">
        <v>1628</v>
      </c>
      <c r="D2905" s="160"/>
      <c r="E2905" s="161">
        <v>972.80925000000002</v>
      </c>
      <c r="F2905" s="158"/>
      <c r="G2905" s="158"/>
      <c r="H2905" s="158"/>
      <c r="I2905" s="158"/>
      <c r="J2905" s="158"/>
      <c r="K2905" s="158"/>
      <c r="L2905" s="158"/>
      <c r="M2905" s="158"/>
      <c r="N2905" s="157"/>
      <c r="O2905" s="157"/>
      <c r="P2905" s="157"/>
      <c r="Q2905" s="157"/>
      <c r="R2905" s="158"/>
      <c r="S2905" s="158"/>
      <c r="T2905" s="158"/>
      <c r="U2905" s="158"/>
      <c r="V2905" s="158"/>
      <c r="W2905" s="158"/>
      <c r="X2905" s="158"/>
      <c r="Y2905" s="158"/>
      <c r="Z2905" s="147"/>
      <c r="AA2905" s="147"/>
      <c r="AB2905" s="147"/>
      <c r="AC2905" s="147"/>
      <c r="AD2905" s="147"/>
      <c r="AE2905" s="147"/>
      <c r="AF2905" s="147"/>
      <c r="AG2905" s="147" t="s">
        <v>288</v>
      </c>
      <c r="AH2905" s="147">
        <v>5</v>
      </c>
      <c r="AI2905" s="147"/>
      <c r="AJ2905" s="147"/>
      <c r="AK2905" s="147"/>
      <c r="AL2905" s="147"/>
      <c r="AM2905" s="147"/>
      <c r="AN2905" s="147"/>
      <c r="AO2905" s="147"/>
      <c r="AP2905" s="147"/>
      <c r="AQ2905" s="147"/>
      <c r="AR2905" s="147"/>
      <c r="AS2905" s="147"/>
      <c r="AT2905" s="147"/>
      <c r="AU2905" s="147"/>
      <c r="AV2905" s="147"/>
      <c r="AW2905" s="147"/>
      <c r="AX2905" s="147"/>
      <c r="AY2905" s="147"/>
      <c r="AZ2905" s="147"/>
      <c r="BA2905" s="147"/>
      <c r="BB2905" s="147"/>
      <c r="BC2905" s="147"/>
      <c r="BD2905" s="147"/>
      <c r="BE2905" s="147"/>
      <c r="BF2905" s="147"/>
      <c r="BG2905" s="147"/>
      <c r="BH2905" s="147"/>
    </row>
    <row r="2906" spans="1:60" outlineLevel="1" x14ac:dyDescent="0.2">
      <c r="A2906" s="172">
        <v>430</v>
      </c>
      <c r="B2906" s="173" t="s">
        <v>3282</v>
      </c>
      <c r="C2906" s="188" t="s">
        <v>3283</v>
      </c>
      <c r="D2906" s="174" t="s">
        <v>279</v>
      </c>
      <c r="E2906" s="175">
        <v>1503.10745</v>
      </c>
      <c r="F2906" s="176"/>
      <c r="G2906" s="177">
        <f>ROUND(E2906*F2906,2)</f>
        <v>0</v>
      </c>
      <c r="H2906" s="176"/>
      <c r="I2906" s="177">
        <f>ROUND(E2906*H2906,2)</f>
        <v>0</v>
      </c>
      <c r="J2906" s="176"/>
      <c r="K2906" s="177">
        <f>ROUND(E2906*J2906,2)</f>
        <v>0</v>
      </c>
      <c r="L2906" s="177">
        <v>21</v>
      </c>
      <c r="M2906" s="177">
        <f>G2906*(1+L2906/100)</f>
        <v>0</v>
      </c>
      <c r="N2906" s="175">
        <v>1.4999999999999999E-4</v>
      </c>
      <c r="O2906" s="175">
        <f>ROUND(E2906*N2906,2)</f>
        <v>0.23</v>
      </c>
      <c r="P2906" s="175">
        <v>0</v>
      </c>
      <c r="Q2906" s="175">
        <f>ROUND(E2906*P2906,2)</f>
        <v>0</v>
      </c>
      <c r="R2906" s="177" t="s">
        <v>1772</v>
      </c>
      <c r="S2906" s="177" t="s">
        <v>281</v>
      </c>
      <c r="T2906" s="178" t="s">
        <v>281</v>
      </c>
      <c r="U2906" s="158">
        <v>0.10191</v>
      </c>
      <c r="V2906" s="158">
        <f>ROUND(E2906*U2906,2)</f>
        <v>153.18</v>
      </c>
      <c r="W2906" s="158"/>
      <c r="X2906" s="158" t="s">
        <v>282</v>
      </c>
      <c r="Y2906" s="158" t="s">
        <v>283</v>
      </c>
      <c r="Z2906" s="147"/>
      <c r="AA2906" s="147"/>
      <c r="AB2906" s="147"/>
      <c r="AC2906" s="147"/>
      <c r="AD2906" s="147"/>
      <c r="AE2906" s="147"/>
      <c r="AF2906" s="147"/>
      <c r="AG2906" s="147" t="s">
        <v>284</v>
      </c>
      <c r="AH2906" s="147"/>
      <c r="AI2906" s="147"/>
      <c r="AJ2906" s="147"/>
      <c r="AK2906" s="147"/>
      <c r="AL2906" s="147"/>
      <c r="AM2906" s="147"/>
      <c r="AN2906" s="147"/>
      <c r="AO2906" s="147"/>
      <c r="AP2906" s="147"/>
      <c r="AQ2906" s="147"/>
      <c r="AR2906" s="147"/>
      <c r="AS2906" s="147"/>
      <c r="AT2906" s="147"/>
      <c r="AU2906" s="147"/>
      <c r="AV2906" s="147"/>
      <c r="AW2906" s="147"/>
      <c r="AX2906" s="147"/>
      <c r="AY2906" s="147"/>
      <c r="AZ2906" s="147"/>
      <c r="BA2906" s="147"/>
      <c r="BB2906" s="147"/>
      <c r="BC2906" s="147"/>
      <c r="BD2906" s="147"/>
      <c r="BE2906" s="147"/>
      <c r="BF2906" s="147"/>
      <c r="BG2906" s="147"/>
      <c r="BH2906" s="147"/>
    </row>
    <row r="2907" spans="1:60" outlineLevel="2" x14ac:dyDescent="0.2">
      <c r="A2907" s="154"/>
      <c r="B2907" s="155"/>
      <c r="C2907" s="189" t="s">
        <v>3284</v>
      </c>
      <c r="D2907" s="160"/>
      <c r="E2907" s="161"/>
      <c r="F2907" s="158"/>
      <c r="G2907" s="158"/>
      <c r="H2907" s="158"/>
      <c r="I2907" s="158"/>
      <c r="J2907" s="158"/>
      <c r="K2907" s="158"/>
      <c r="L2907" s="158"/>
      <c r="M2907" s="158"/>
      <c r="N2907" s="157"/>
      <c r="O2907" s="157"/>
      <c r="P2907" s="157"/>
      <c r="Q2907" s="157"/>
      <c r="R2907" s="158"/>
      <c r="S2907" s="158"/>
      <c r="T2907" s="158"/>
      <c r="U2907" s="158"/>
      <c r="V2907" s="158"/>
      <c r="W2907" s="158"/>
      <c r="X2907" s="158"/>
      <c r="Y2907" s="158"/>
      <c r="Z2907" s="147"/>
      <c r="AA2907" s="147"/>
      <c r="AB2907" s="147"/>
      <c r="AC2907" s="147"/>
      <c r="AD2907" s="147"/>
      <c r="AE2907" s="147"/>
      <c r="AF2907" s="147"/>
      <c r="AG2907" s="147" t="s">
        <v>288</v>
      </c>
      <c r="AH2907" s="147">
        <v>0</v>
      </c>
      <c r="AI2907" s="147"/>
      <c r="AJ2907" s="147"/>
      <c r="AK2907" s="147"/>
      <c r="AL2907" s="147"/>
      <c r="AM2907" s="147"/>
      <c r="AN2907" s="147"/>
      <c r="AO2907" s="147"/>
      <c r="AP2907" s="147"/>
      <c r="AQ2907" s="147"/>
      <c r="AR2907" s="147"/>
      <c r="AS2907" s="147"/>
      <c r="AT2907" s="147"/>
      <c r="AU2907" s="147"/>
      <c r="AV2907" s="147"/>
      <c r="AW2907" s="147"/>
      <c r="AX2907" s="147"/>
      <c r="AY2907" s="147"/>
      <c r="AZ2907" s="147"/>
      <c r="BA2907" s="147"/>
      <c r="BB2907" s="147"/>
      <c r="BC2907" s="147"/>
      <c r="BD2907" s="147"/>
      <c r="BE2907" s="147"/>
      <c r="BF2907" s="147"/>
      <c r="BG2907" s="147"/>
      <c r="BH2907" s="147"/>
    </row>
    <row r="2908" spans="1:60" outlineLevel="3" x14ac:dyDescent="0.2">
      <c r="A2908" s="154"/>
      <c r="B2908" s="155"/>
      <c r="C2908" s="189" t="s">
        <v>3285</v>
      </c>
      <c r="D2908" s="160"/>
      <c r="E2908" s="161">
        <v>1503.10745</v>
      </c>
      <c r="F2908" s="158"/>
      <c r="G2908" s="158"/>
      <c r="H2908" s="158"/>
      <c r="I2908" s="158"/>
      <c r="J2908" s="158"/>
      <c r="K2908" s="158"/>
      <c r="L2908" s="158"/>
      <c r="M2908" s="158"/>
      <c r="N2908" s="157"/>
      <c r="O2908" s="157"/>
      <c r="P2908" s="157"/>
      <c r="Q2908" s="157"/>
      <c r="R2908" s="158"/>
      <c r="S2908" s="158"/>
      <c r="T2908" s="158"/>
      <c r="U2908" s="158"/>
      <c r="V2908" s="158"/>
      <c r="W2908" s="158"/>
      <c r="X2908" s="158"/>
      <c r="Y2908" s="158"/>
      <c r="Z2908" s="147"/>
      <c r="AA2908" s="147"/>
      <c r="AB2908" s="147"/>
      <c r="AC2908" s="147"/>
      <c r="AD2908" s="147"/>
      <c r="AE2908" s="147"/>
      <c r="AF2908" s="147"/>
      <c r="AG2908" s="147" t="s">
        <v>288</v>
      </c>
      <c r="AH2908" s="147">
        <v>5</v>
      </c>
      <c r="AI2908" s="147"/>
      <c r="AJ2908" s="147"/>
      <c r="AK2908" s="147"/>
      <c r="AL2908" s="147"/>
      <c r="AM2908" s="147"/>
      <c r="AN2908" s="147"/>
      <c r="AO2908" s="147"/>
      <c r="AP2908" s="147"/>
      <c r="AQ2908" s="147"/>
      <c r="AR2908" s="147"/>
      <c r="AS2908" s="147"/>
      <c r="AT2908" s="147"/>
      <c r="AU2908" s="147"/>
      <c r="AV2908" s="147"/>
      <c r="AW2908" s="147"/>
      <c r="AX2908" s="147"/>
      <c r="AY2908" s="147"/>
      <c r="AZ2908" s="147"/>
      <c r="BA2908" s="147"/>
      <c r="BB2908" s="147"/>
      <c r="BC2908" s="147"/>
      <c r="BD2908" s="147"/>
      <c r="BE2908" s="147"/>
      <c r="BF2908" s="147"/>
      <c r="BG2908" s="147"/>
      <c r="BH2908" s="147"/>
    </row>
    <row r="2909" spans="1:60" outlineLevel="1" x14ac:dyDescent="0.2">
      <c r="A2909" s="172">
        <v>431</v>
      </c>
      <c r="B2909" s="173" t="s">
        <v>3286</v>
      </c>
      <c r="C2909" s="188" t="s">
        <v>3287</v>
      </c>
      <c r="D2909" s="174" t="s">
        <v>279</v>
      </c>
      <c r="E2909" s="175">
        <v>1117.1151500000001</v>
      </c>
      <c r="F2909" s="176"/>
      <c r="G2909" s="177">
        <f>ROUND(E2909*F2909,2)</f>
        <v>0</v>
      </c>
      <c r="H2909" s="176"/>
      <c r="I2909" s="177">
        <f>ROUND(E2909*H2909,2)</f>
        <v>0</v>
      </c>
      <c r="J2909" s="176"/>
      <c r="K2909" s="177">
        <f>ROUND(E2909*J2909,2)</f>
        <v>0</v>
      </c>
      <c r="L2909" s="177">
        <v>21</v>
      </c>
      <c r="M2909" s="177">
        <f>G2909*(1+L2909/100)</f>
        <v>0</v>
      </c>
      <c r="N2909" s="175">
        <v>0</v>
      </c>
      <c r="O2909" s="175">
        <f>ROUND(E2909*N2909,2)</f>
        <v>0</v>
      </c>
      <c r="P2909" s="175">
        <v>0</v>
      </c>
      <c r="Q2909" s="175">
        <f>ROUND(E2909*P2909,2)</f>
        <v>0</v>
      </c>
      <c r="R2909" s="177" t="s">
        <v>1772</v>
      </c>
      <c r="S2909" s="177" t="s">
        <v>281</v>
      </c>
      <c r="T2909" s="178" t="s">
        <v>281</v>
      </c>
      <c r="U2909" s="158">
        <v>2.1000000000000001E-2</v>
      </c>
      <c r="V2909" s="158">
        <f>ROUND(E2909*U2909,2)</f>
        <v>23.46</v>
      </c>
      <c r="W2909" s="158"/>
      <c r="X2909" s="158" t="s">
        <v>282</v>
      </c>
      <c r="Y2909" s="158" t="s">
        <v>283</v>
      </c>
      <c r="Z2909" s="147"/>
      <c r="AA2909" s="147"/>
      <c r="AB2909" s="147"/>
      <c r="AC2909" s="147"/>
      <c r="AD2909" s="147"/>
      <c r="AE2909" s="147"/>
      <c r="AF2909" s="147"/>
      <c r="AG2909" s="147" t="s">
        <v>284</v>
      </c>
      <c r="AH2909" s="147"/>
      <c r="AI2909" s="147"/>
      <c r="AJ2909" s="147"/>
      <c r="AK2909" s="147"/>
      <c r="AL2909" s="147"/>
      <c r="AM2909" s="147"/>
      <c r="AN2909" s="147"/>
      <c r="AO2909" s="147"/>
      <c r="AP2909" s="147"/>
      <c r="AQ2909" s="147"/>
      <c r="AR2909" s="147"/>
      <c r="AS2909" s="147"/>
      <c r="AT2909" s="147"/>
      <c r="AU2909" s="147"/>
      <c r="AV2909" s="147"/>
      <c r="AW2909" s="147"/>
      <c r="AX2909" s="147"/>
      <c r="AY2909" s="147"/>
      <c r="AZ2909" s="147"/>
      <c r="BA2909" s="147"/>
      <c r="BB2909" s="147"/>
      <c r="BC2909" s="147"/>
      <c r="BD2909" s="147"/>
      <c r="BE2909" s="147"/>
      <c r="BF2909" s="147"/>
      <c r="BG2909" s="147"/>
      <c r="BH2909" s="147"/>
    </row>
    <row r="2910" spans="1:60" outlineLevel="2" x14ac:dyDescent="0.2">
      <c r="A2910" s="154"/>
      <c r="B2910" s="155"/>
      <c r="C2910" s="189" t="s">
        <v>3288</v>
      </c>
      <c r="D2910" s="160"/>
      <c r="E2910" s="161"/>
      <c r="F2910" s="158"/>
      <c r="G2910" s="158"/>
      <c r="H2910" s="158"/>
      <c r="I2910" s="158"/>
      <c r="J2910" s="158"/>
      <c r="K2910" s="158"/>
      <c r="L2910" s="158"/>
      <c r="M2910" s="158"/>
      <c r="N2910" s="157"/>
      <c r="O2910" s="157"/>
      <c r="P2910" s="157"/>
      <c r="Q2910" s="157"/>
      <c r="R2910" s="158"/>
      <c r="S2910" s="158"/>
      <c r="T2910" s="158"/>
      <c r="U2910" s="158"/>
      <c r="V2910" s="158"/>
      <c r="W2910" s="158"/>
      <c r="X2910" s="158"/>
      <c r="Y2910" s="158"/>
      <c r="Z2910" s="147"/>
      <c r="AA2910" s="147"/>
      <c r="AB2910" s="147"/>
      <c r="AC2910" s="147"/>
      <c r="AD2910" s="147"/>
      <c r="AE2910" s="147"/>
      <c r="AF2910" s="147"/>
      <c r="AG2910" s="147" t="s">
        <v>288</v>
      </c>
      <c r="AH2910" s="147">
        <v>0</v>
      </c>
      <c r="AI2910" s="147"/>
      <c r="AJ2910" s="147"/>
      <c r="AK2910" s="147"/>
      <c r="AL2910" s="147"/>
      <c r="AM2910" s="147"/>
      <c r="AN2910" s="147"/>
      <c r="AO2910" s="147"/>
      <c r="AP2910" s="147"/>
      <c r="AQ2910" s="147"/>
      <c r="AR2910" s="147"/>
      <c r="AS2910" s="147"/>
      <c r="AT2910" s="147"/>
      <c r="AU2910" s="147"/>
      <c r="AV2910" s="147"/>
      <c r="AW2910" s="147"/>
      <c r="AX2910" s="147"/>
      <c r="AY2910" s="147"/>
      <c r="AZ2910" s="147"/>
      <c r="BA2910" s="147"/>
      <c r="BB2910" s="147"/>
      <c r="BC2910" s="147"/>
      <c r="BD2910" s="147"/>
      <c r="BE2910" s="147"/>
      <c r="BF2910" s="147"/>
      <c r="BG2910" s="147"/>
      <c r="BH2910" s="147"/>
    </row>
    <row r="2911" spans="1:60" outlineLevel="3" x14ac:dyDescent="0.2">
      <c r="A2911" s="154"/>
      <c r="B2911" s="155"/>
      <c r="C2911" s="189" t="s">
        <v>1621</v>
      </c>
      <c r="D2911" s="160"/>
      <c r="E2911" s="161">
        <v>1.54</v>
      </c>
      <c r="F2911" s="158"/>
      <c r="G2911" s="158"/>
      <c r="H2911" s="158"/>
      <c r="I2911" s="158"/>
      <c r="J2911" s="158"/>
      <c r="K2911" s="158"/>
      <c r="L2911" s="158"/>
      <c r="M2911" s="158"/>
      <c r="N2911" s="157"/>
      <c r="O2911" s="157"/>
      <c r="P2911" s="157"/>
      <c r="Q2911" s="157"/>
      <c r="R2911" s="158"/>
      <c r="S2911" s="158"/>
      <c r="T2911" s="158"/>
      <c r="U2911" s="158"/>
      <c r="V2911" s="158"/>
      <c r="W2911" s="158"/>
      <c r="X2911" s="158"/>
      <c r="Y2911" s="158"/>
      <c r="Z2911" s="147"/>
      <c r="AA2911" s="147"/>
      <c r="AB2911" s="147"/>
      <c r="AC2911" s="147"/>
      <c r="AD2911" s="147"/>
      <c r="AE2911" s="147"/>
      <c r="AF2911" s="147"/>
      <c r="AG2911" s="147" t="s">
        <v>288</v>
      </c>
      <c r="AH2911" s="147">
        <v>5</v>
      </c>
      <c r="AI2911" s="147"/>
      <c r="AJ2911" s="147"/>
      <c r="AK2911" s="147"/>
      <c r="AL2911" s="147"/>
      <c r="AM2911" s="147"/>
      <c r="AN2911" s="147"/>
      <c r="AO2911" s="147"/>
      <c r="AP2911" s="147"/>
      <c r="AQ2911" s="147"/>
      <c r="AR2911" s="147"/>
      <c r="AS2911" s="147"/>
      <c r="AT2911" s="147"/>
      <c r="AU2911" s="147"/>
      <c r="AV2911" s="147"/>
      <c r="AW2911" s="147"/>
      <c r="AX2911" s="147"/>
      <c r="AY2911" s="147"/>
      <c r="AZ2911" s="147"/>
      <c r="BA2911" s="147"/>
      <c r="BB2911" s="147"/>
      <c r="BC2911" s="147"/>
      <c r="BD2911" s="147"/>
      <c r="BE2911" s="147"/>
      <c r="BF2911" s="147"/>
      <c r="BG2911" s="147"/>
      <c r="BH2911" s="147"/>
    </row>
    <row r="2912" spans="1:60" outlineLevel="3" x14ac:dyDescent="0.2">
      <c r="A2912" s="154"/>
      <c r="B2912" s="155"/>
      <c r="C2912" s="189" t="s">
        <v>1627</v>
      </c>
      <c r="D2912" s="160"/>
      <c r="E2912" s="161">
        <v>142.76589999999999</v>
      </c>
      <c r="F2912" s="158"/>
      <c r="G2912" s="158"/>
      <c r="H2912" s="158"/>
      <c r="I2912" s="158"/>
      <c r="J2912" s="158"/>
      <c r="K2912" s="158"/>
      <c r="L2912" s="158"/>
      <c r="M2912" s="158"/>
      <c r="N2912" s="157"/>
      <c r="O2912" s="157"/>
      <c r="P2912" s="157"/>
      <c r="Q2912" s="157"/>
      <c r="R2912" s="158"/>
      <c r="S2912" s="158"/>
      <c r="T2912" s="158"/>
      <c r="U2912" s="158"/>
      <c r="V2912" s="158"/>
      <c r="W2912" s="158"/>
      <c r="X2912" s="158"/>
      <c r="Y2912" s="158"/>
      <c r="Z2912" s="147"/>
      <c r="AA2912" s="147"/>
      <c r="AB2912" s="147"/>
      <c r="AC2912" s="147"/>
      <c r="AD2912" s="147"/>
      <c r="AE2912" s="147"/>
      <c r="AF2912" s="147"/>
      <c r="AG2912" s="147" t="s">
        <v>288</v>
      </c>
      <c r="AH2912" s="147">
        <v>5</v>
      </c>
      <c r="AI2912" s="147"/>
      <c r="AJ2912" s="147"/>
      <c r="AK2912" s="147"/>
      <c r="AL2912" s="147"/>
      <c r="AM2912" s="147"/>
      <c r="AN2912" s="147"/>
      <c r="AO2912" s="147"/>
      <c r="AP2912" s="147"/>
      <c r="AQ2912" s="147"/>
      <c r="AR2912" s="147"/>
      <c r="AS2912" s="147"/>
      <c r="AT2912" s="147"/>
      <c r="AU2912" s="147"/>
      <c r="AV2912" s="147"/>
      <c r="AW2912" s="147"/>
      <c r="AX2912" s="147"/>
      <c r="AY2912" s="147"/>
      <c r="AZ2912" s="147"/>
      <c r="BA2912" s="147"/>
      <c r="BB2912" s="147"/>
      <c r="BC2912" s="147"/>
      <c r="BD2912" s="147"/>
      <c r="BE2912" s="147"/>
      <c r="BF2912" s="147"/>
      <c r="BG2912" s="147"/>
      <c r="BH2912" s="147"/>
    </row>
    <row r="2913" spans="1:60" outlineLevel="3" x14ac:dyDescent="0.2">
      <c r="A2913" s="154"/>
      <c r="B2913" s="155"/>
      <c r="C2913" s="189" t="s">
        <v>1628</v>
      </c>
      <c r="D2913" s="160"/>
      <c r="E2913" s="161">
        <v>972.80925000000002</v>
      </c>
      <c r="F2913" s="158"/>
      <c r="G2913" s="158"/>
      <c r="H2913" s="158"/>
      <c r="I2913" s="158"/>
      <c r="J2913" s="158"/>
      <c r="K2913" s="158"/>
      <c r="L2913" s="158"/>
      <c r="M2913" s="158"/>
      <c r="N2913" s="157"/>
      <c r="O2913" s="157"/>
      <c r="P2913" s="157"/>
      <c r="Q2913" s="157"/>
      <c r="R2913" s="158"/>
      <c r="S2913" s="158"/>
      <c r="T2913" s="158"/>
      <c r="U2913" s="158"/>
      <c r="V2913" s="158"/>
      <c r="W2913" s="158"/>
      <c r="X2913" s="158"/>
      <c r="Y2913" s="158"/>
      <c r="Z2913" s="147"/>
      <c r="AA2913" s="147"/>
      <c r="AB2913" s="147"/>
      <c r="AC2913" s="147"/>
      <c r="AD2913" s="147"/>
      <c r="AE2913" s="147"/>
      <c r="AF2913" s="147"/>
      <c r="AG2913" s="147" t="s">
        <v>288</v>
      </c>
      <c r="AH2913" s="147">
        <v>5</v>
      </c>
      <c r="AI2913" s="147"/>
      <c r="AJ2913" s="147"/>
      <c r="AK2913" s="147"/>
      <c r="AL2913" s="147"/>
      <c r="AM2913" s="147"/>
      <c r="AN2913" s="147"/>
      <c r="AO2913" s="147"/>
      <c r="AP2913" s="147"/>
      <c r="AQ2913" s="147"/>
      <c r="AR2913" s="147"/>
      <c r="AS2913" s="147"/>
      <c r="AT2913" s="147"/>
      <c r="AU2913" s="147"/>
      <c r="AV2913" s="147"/>
      <c r="AW2913" s="147"/>
      <c r="AX2913" s="147"/>
      <c r="AY2913" s="147"/>
      <c r="AZ2913" s="147"/>
      <c r="BA2913" s="147"/>
      <c r="BB2913" s="147"/>
      <c r="BC2913" s="147"/>
      <c r="BD2913" s="147"/>
      <c r="BE2913" s="147"/>
      <c r="BF2913" s="147"/>
      <c r="BG2913" s="147"/>
      <c r="BH2913" s="147"/>
    </row>
    <row r="2914" spans="1:60" outlineLevel="1" x14ac:dyDescent="0.2">
      <c r="A2914" s="172">
        <v>432</v>
      </c>
      <c r="B2914" s="173" t="s">
        <v>3289</v>
      </c>
      <c r="C2914" s="188" t="s">
        <v>3290</v>
      </c>
      <c r="D2914" s="174" t="s">
        <v>279</v>
      </c>
      <c r="E2914" s="175">
        <v>212.69635</v>
      </c>
      <c r="F2914" s="176"/>
      <c r="G2914" s="177">
        <f>ROUND(E2914*F2914,2)</f>
        <v>0</v>
      </c>
      <c r="H2914" s="176"/>
      <c r="I2914" s="177">
        <f>ROUND(E2914*H2914,2)</f>
        <v>0</v>
      </c>
      <c r="J2914" s="176"/>
      <c r="K2914" s="177">
        <f>ROUND(E2914*J2914,2)</f>
        <v>0</v>
      </c>
      <c r="L2914" s="177">
        <v>21</v>
      </c>
      <c r="M2914" s="177">
        <f>G2914*(1+L2914/100)</f>
        <v>0</v>
      </c>
      <c r="N2914" s="175">
        <v>0</v>
      </c>
      <c r="O2914" s="175">
        <f>ROUND(E2914*N2914,2)</f>
        <v>0</v>
      </c>
      <c r="P2914" s="175">
        <v>0</v>
      </c>
      <c r="Q2914" s="175">
        <f>ROUND(E2914*P2914,2)</f>
        <v>0</v>
      </c>
      <c r="R2914" s="177" t="s">
        <v>1772</v>
      </c>
      <c r="S2914" s="177" t="s">
        <v>281</v>
      </c>
      <c r="T2914" s="178" t="s">
        <v>281</v>
      </c>
      <c r="U2914" s="158">
        <v>2.9000000000000001E-2</v>
      </c>
      <c r="V2914" s="158">
        <f>ROUND(E2914*U2914,2)</f>
        <v>6.17</v>
      </c>
      <c r="W2914" s="158"/>
      <c r="X2914" s="158" t="s">
        <v>282</v>
      </c>
      <c r="Y2914" s="158" t="s">
        <v>283</v>
      </c>
      <c r="Z2914" s="147"/>
      <c r="AA2914" s="147"/>
      <c r="AB2914" s="147"/>
      <c r="AC2914" s="147"/>
      <c r="AD2914" s="147"/>
      <c r="AE2914" s="147"/>
      <c r="AF2914" s="147"/>
      <c r="AG2914" s="147" t="s">
        <v>284</v>
      </c>
      <c r="AH2914" s="147"/>
      <c r="AI2914" s="147"/>
      <c r="AJ2914" s="147"/>
      <c r="AK2914" s="147"/>
      <c r="AL2914" s="147"/>
      <c r="AM2914" s="147"/>
      <c r="AN2914" s="147"/>
      <c r="AO2914" s="147"/>
      <c r="AP2914" s="147"/>
      <c r="AQ2914" s="147"/>
      <c r="AR2914" s="147"/>
      <c r="AS2914" s="147"/>
      <c r="AT2914" s="147"/>
      <c r="AU2914" s="147"/>
      <c r="AV2914" s="147"/>
      <c r="AW2914" s="147"/>
      <c r="AX2914" s="147"/>
      <c r="AY2914" s="147"/>
      <c r="AZ2914" s="147"/>
      <c r="BA2914" s="147"/>
      <c r="BB2914" s="147"/>
      <c r="BC2914" s="147"/>
      <c r="BD2914" s="147"/>
      <c r="BE2914" s="147"/>
      <c r="BF2914" s="147"/>
      <c r="BG2914" s="147"/>
      <c r="BH2914" s="147"/>
    </row>
    <row r="2915" spans="1:60" outlineLevel="2" x14ac:dyDescent="0.2">
      <c r="A2915" s="154"/>
      <c r="B2915" s="155"/>
      <c r="C2915" s="189" t="s">
        <v>3291</v>
      </c>
      <c r="D2915" s="160"/>
      <c r="E2915" s="161"/>
      <c r="F2915" s="158"/>
      <c r="G2915" s="158"/>
      <c r="H2915" s="158"/>
      <c r="I2915" s="158"/>
      <c r="J2915" s="158"/>
      <c r="K2915" s="158"/>
      <c r="L2915" s="158"/>
      <c r="M2915" s="158"/>
      <c r="N2915" s="157"/>
      <c r="O2915" s="157"/>
      <c r="P2915" s="157"/>
      <c r="Q2915" s="157"/>
      <c r="R2915" s="158"/>
      <c r="S2915" s="158"/>
      <c r="T2915" s="158"/>
      <c r="U2915" s="158"/>
      <c r="V2915" s="158"/>
      <c r="W2915" s="158"/>
      <c r="X2915" s="158"/>
      <c r="Y2915" s="158"/>
      <c r="Z2915" s="147"/>
      <c r="AA2915" s="147"/>
      <c r="AB2915" s="147"/>
      <c r="AC2915" s="147"/>
      <c r="AD2915" s="147"/>
      <c r="AE2915" s="147"/>
      <c r="AF2915" s="147"/>
      <c r="AG2915" s="147" t="s">
        <v>288</v>
      </c>
      <c r="AH2915" s="147">
        <v>0</v>
      </c>
      <c r="AI2915" s="147"/>
      <c r="AJ2915" s="147"/>
      <c r="AK2915" s="147"/>
      <c r="AL2915" s="147"/>
      <c r="AM2915" s="147"/>
      <c r="AN2915" s="147"/>
      <c r="AO2915" s="147"/>
      <c r="AP2915" s="147"/>
      <c r="AQ2915" s="147"/>
      <c r="AR2915" s="147"/>
      <c r="AS2915" s="147"/>
      <c r="AT2915" s="147"/>
      <c r="AU2915" s="147"/>
      <c r="AV2915" s="147"/>
      <c r="AW2915" s="147"/>
      <c r="AX2915" s="147"/>
      <c r="AY2915" s="147"/>
      <c r="AZ2915" s="147"/>
      <c r="BA2915" s="147"/>
      <c r="BB2915" s="147"/>
      <c r="BC2915" s="147"/>
      <c r="BD2915" s="147"/>
      <c r="BE2915" s="147"/>
      <c r="BF2915" s="147"/>
      <c r="BG2915" s="147"/>
      <c r="BH2915" s="147"/>
    </row>
    <row r="2916" spans="1:60" outlineLevel="3" x14ac:dyDescent="0.2">
      <c r="A2916" s="154"/>
      <c r="B2916" s="155"/>
      <c r="C2916" s="189" t="s">
        <v>3271</v>
      </c>
      <c r="D2916" s="160"/>
      <c r="E2916" s="161">
        <v>212.69635</v>
      </c>
      <c r="F2916" s="158"/>
      <c r="G2916" s="158"/>
      <c r="H2916" s="158"/>
      <c r="I2916" s="158"/>
      <c r="J2916" s="158"/>
      <c r="K2916" s="158"/>
      <c r="L2916" s="158"/>
      <c r="M2916" s="158"/>
      <c r="N2916" s="157"/>
      <c r="O2916" s="157"/>
      <c r="P2916" s="157"/>
      <c r="Q2916" s="157"/>
      <c r="R2916" s="158"/>
      <c r="S2916" s="158"/>
      <c r="T2916" s="158"/>
      <c r="U2916" s="158"/>
      <c r="V2916" s="158"/>
      <c r="W2916" s="158"/>
      <c r="X2916" s="158"/>
      <c r="Y2916" s="158"/>
      <c r="Z2916" s="147"/>
      <c r="AA2916" s="147"/>
      <c r="AB2916" s="147"/>
      <c r="AC2916" s="147"/>
      <c r="AD2916" s="147"/>
      <c r="AE2916" s="147"/>
      <c r="AF2916" s="147"/>
      <c r="AG2916" s="147" t="s">
        <v>288</v>
      </c>
      <c r="AH2916" s="147">
        <v>5</v>
      </c>
      <c r="AI2916" s="147"/>
      <c r="AJ2916" s="147"/>
      <c r="AK2916" s="147"/>
      <c r="AL2916" s="147"/>
      <c r="AM2916" s="147"/>
      <c r="AN2916" s="147"/>
      <c r="AO2916" s="147"/>
      <c r="AP2916" s="147"/>
      <c r="AQ2916" s="147"/>
      <c r="AR2916" s="147"/>
      <c r="AS2916" s="147"/>
      <c r="AT2916" s="147"/>
      <c r="AU2916" s="147"/>
      <c r="AV2916" s="147"/>
      <c r="AW2916" s="147"/>
      <c r="AX2916" s="147"/>
      <c r="AY2916" s="147"/>
      <c r="AZ2916" s="147"/>
      <c r="BA2916" s="147"/>
      <c r="BB2916" s="147"/>
      <c r="BC2916" s="147"/>
      <c r="BD2916" s="147"/>
      <c r="BE2916" s="147"/>
      <c r="BF2916" s="147"/>
      <c r="BG2916" s="147"/>
      <c r="BH2916" s="147"/>
    </row>
    <row r="2917" spans="1:60" outlineLevel="1" x14ac:dyDescent="0.2">
      <c r="A2917" s="172">
        <v>433</v>
      </c>
      <c r="B2917" s="173" t="s">
        <v>3292</v>
      </c>
      <c r="C2917" s="188" t="s">
        <v>3293</v>
      </c>
      <c r="D2917" s="174" t="s">
        <v>279</v>
      </c>
      <c r="E2917" s="175">
        <v>472.21</v>
      </c>
      <c r="F2917" s="176"/>
      <c r="G2917" s="177">
        <f>ROUND(E2917*F2917,2)</f>
        <v>0</v>
      </c>
      <c r="H2917" s="176"/>
      <c r="I2917" s="177">
        <f>ROUND(E2917*H2917,2)</f>
        <v>0</v>
      </c>
      <c r="J2917" s="176"/>
      <c r="K2917" s="177">
        <f>ROUND(E2917*J2917,2)</f>
        <v>0</v>
      </c>
      <c r="L2917" s="177">
        <v>21</v>
      </c>
      <c r="M2917" s="177">
        <f>G2917*(1+L2917/100)</f>
        <v>0</v>
      </c>
      <c r="N2917" s="175">
        <v>3.5E-4</v>
      </c>
      <c r="O2917" s="175">
        <f>ROUND(E2917*N2917,2)</f>
        <v>0.17</v>
      </c>
      <c r="P2917" s="175">
        <v>0</v>
      </c>
      <c r="Q2917" s="175">
        <f>ROUND(E2917*P2917,2)</f>
        <v>0</v>
      </c>
      <c r="R2917" s="177" t="s">
        <v>1772</v>
      </c>
      <c r="S2917" s="177" t="s">
        <v>281</v>
      </c>
      <c r="T2917" s="178" t="s">
        <v>281</v>
      </c>
      <c r="U2917" s="158">
        <v>1.35E-2</v>
      </c>
      <c r="V2917" s="158">
        <f>ROUND(E2917*U2917,2)</f>
        <v>6.37</v>
      </c>
      <c r="W2917" s="158"/>
      <c r="X2917" s="158" t="s">
        <v>282</v>
      </c>
      <c r="Y2917" s="158" t="s">
        <v>283</v>
      </c>
      <c r="Z2917" s="147"/>
      <c r="AA2917" s="147"/>
      <c r="AB2917" s="147"/>
      <c r="AC2917" s="147"/>
      <c r="AD2917" s="147"/>
      <c r="AE2917" s="147"/>
      <c r="AF2917" s="147"/>
      <c r="AG2917" s="147" t="s">
        <v>284</v>
      </c>
      <c r="AH2917" s="147"/>
      <c r="AI2917" s="147"/>
      <c r="AJ2917" s="147"/>
      <c r="AK2917" s="147"/>
      <c r="AL2917" s="147"/>
      <c r="AM2917" s="147"/>
      <c r="AN2917" s="147"/>
      <c r="AO2917" s="147"/>
      <c r="AP2917" s="147"/>
      <c r="AQ2917" s="147"/>
      <c r="AR2917" s="147"/>
      <c r="AS2917" s="147"/>
      <c r="AT2917" s="147"/>
      <c r="AU2917" s="147"/>
      <c r="AV2917" s="147"/>
      <c r="AW2917" s="147"/>
      <c r="AX2917" s="147"/>
      <c r="AY2917" s="147"/>
      <c r="AZ2917" s="147"/>
      <c r="BA2917" s="147"/>
      <c r="BB2917" s="147"/>
      <c r="BC2917" s="147"/>
      <c r="BD2917" s="147"/>
      <c r="BE2917" s="147"/>
      <c r="BF2917" s="147"/>
      <c r="BG2917" s="147"/>
      <c r="BH2917" s="147"/>
    </row>
    <row r="2918" spans="1:60" outlineLevel="2" x14ac:dyDescent="0.2">
      <c r="A2918" s="154"/>
      <c r="B2918" s="155"/>
      <c r="C2918" s="189" t="s">
        <v>3294</v>
      </c>
      <c r="D2918" s="160"/>
      <c r="E2918" s="161"/>
      <c r="F2918" s="158"/>
      <c r="G2918" s="158"/>
      <c r="H2918" s="158"/>
      <c r="I2918" s="158"/>
      <c r="J2918" s="158"/>
      <c r="K2918" s="158"/>
      <c r="L2918" s="158"/>
      <c r="M2918" s="158"/>
      <c r="N2918" s="157"/>
      <c r="O2918" s="157"/>
      <c r="P2918" s="157"/>
      <c r="Q2918" s="157"/>
      <c r="R2918" s="158"/>
      <c r="S2918" s="158"/>
      <c r="T2918" s="158"/>
      <c r="U2918" s="158"/>
      <c r="V2918" s="158"/>
      <c r="W2918" s="158"/>
      <c r="X2918" s="158"/>
      <c r="Y2918" s="158"/>
      <c r="Z2918" s="147"/>
      <c r="AA2918" s="147"/>
      <c r="AB2918" s="147"/>
      <c r="AC2918" s="147"/>
      <c r="AD2918" s="147"/>
      <c r="AE2918" s="147"/>
      <c r="AF2918" s="147"/>
      <c r="AG2918" s="147" t="s">
        <v>288</v>
      </c>
      <c r="AH2918" s="147">
        <v>0</v>
      </c>
      <c r="AI2918" s="147"/>
      <c r="AJ2918" s="147"/>
      <c r="AK2918" s="147"/>
      <c r="AL2918" s="147"/>
      <c r="AM2918" s="147"/>
      <c r="AN2918" s="147"/>
      <c r="AO2918" s="147"/>
      <c r="AP2918" s="147"/>
      <c r="AQ2918" s="147"/>
      <c r="AR2918" s="147"/>
      <c r="AS2918" s="147"/>
      <c r="AT2918" s="147"/>
      <c r="AU2918" s="147"/>
      <c r="AV2918" s="147"/>
      <c r="AW2918" s="147"/>
      <c r="AX2918" s="147"/>
      <c r="AY2918" s="147"/>
      <c r="AZ2918" s="147"/>
      <c r="BA2918" s="147"/>
      <c r="BB2918" s="147"/>
      <c r="BC2918" s="147"/>
      <c r="BD2918" s="147"/>
      <c r="BE2918" s="147"/>
      <c r="BF2918" s="147"/>
      <c r="BG2918" s="147"/>
      <c r="BH2918" s="147"/>
    </row>
    <row r="2919" spans="1:60" outlineLevel="3" x14ac:dyDescent="0.2">
      <c r="A2919" s="154"/>
      <c r="B2919" s="155"/>
      <c r="C2919" s="189" t="s">
        <v>3295</v>
      </c>
      <c r="D2919" s="160"/>
      <c r="E2919" s="161">
        <v>472.21</v>
      </c>
      <c r="F2919" s="158"/>
      <c r="G2919" s="158"/>
      <c r="H2919" s="158"/>
      <c r="I2919" s="158"/>
      <c r="J2919" s="158"/>
      <c r="K2919" s="158"/>
      <c r="L2919" s="158"/>
      <c r="M2919" s="158"/>
      <c r="N2919" s="157"/>
      <c r="O2919" s="157"/>
      <c r="P2919" s="157"/>
      <c r="Q2919" s="157"/>
      <c r="R2919" s="158"/>
      <c r="S2919" s="158"/>
      <c r="T2919" s="158"/>
      <c r="U2919" s="158"/>
      <c r="V2919" s="158"/>
      <c r="W2919" s="158"/>
      <c r="X2919" s="158"/>
      <c r="Y2919" s="158"/>
      <c r="Z2919" s="147"/>
      <c r="AA2919" s="147"/>
      <c r="AB2919" s="147"/>
      <c r="AC2919" s="147"/>
      <c r="AD2919" s="147"/>
      <c r="AE2919" s="147"/>
      <c r="AF2919" s="147"/>
      <c r="AG2919" s="147" t="s">
        <v>288</v>
      </c>
      <c r="AH2919" s="147">
        <v>5</v>
      </c>
      <c r="AI2919" s="147"/>
      <c r="AJ2919" s="147"/>
      <c r="AK2919" s="147"/>
      <c r="AL2919" s="147"/>
      <c r="AM2919" s="147"/>
      <c r="AN2919" s="147"/>
      <c r="AO2919" s="147"/>
      <c r="AP2919" s="147"/>
      <c r="AQ2919" s="147"/>
      <c r="AR2919" s="147"/>
      <c r="AS2919" s="147"/>
      <c r="AT2919" s="147"/>
      <c r="AU2919" s="147"/>
      <c r="AV2919" s="147"/>
      <c r="AW2919" s="147"/>
      <c r="AX2919" s="147"/>
      <c r="AY2919" s="147"/>
      <c r="AZ2919" s="147"/>
      <c r="BA2919" s="147"/>
      <c r="BB2919" s="147"/>
      <c r="BC2919" s="147"/>
      <c r="BD2919" s="147"/>
      <c r="BE2919" s="147"/>
      <c r="BF2919" s="147"/>
      <c r="BG2919" s="147"/>
      <c r="BH2919" s="147"/>
    </row>
    <row r="2920" spans="1:60" x14ac:dyDescent="0.2">
      <c r="A2920" s="165" t="s">
        <v>275</v>
      </c>
      <c r="B2920" s="166" t="s">
        <v>239</v>
      </c>
      <c r="C2920" s="187" t="s">
        <v>240</v>
      </c>
      <c r="D2920" s="167"/>
      <c r="E2920" s="168"/>
      <c r="F2920" s="169"/>
      <c r="G2920" s="169">
        <f>SUMIF(AG2921:AG2927,"&lt;&gt;NOR",G2921:G2927)</f>
        <v>0</v>
      </c>
      <c r="H2920" s="169"/>
      <c r="I2920" s="169">
        <f>SUM(I2921:I2927)</f>
        <v>0</v>
      </c>
      <c r="J2920" s="169"/>
      <c r="K2920" s="169">
        <f>SUM(K2921:K2927)</f>
        <v>0</v>
      </c>
      <c r="L2920" s="169"/>
      <c r="M2920" s="169">
        <f>SUM(M2921:M2927)</f>
        <v>0</v>
      </c>
      <c r="N2920" s="168"/>
      <c r="O2920" s="168">
        <f>SUM(O2921:O2927)</f>
        <v>0</v>
      </c>
      <c r="P2920" s="168"/>
      <c r="Q2920" s="168">
        <f>SUM(Q2921:Q2927)</f>
        <v>0</v>
      </c>
      <c r="R2920" s="169"/>
      <c r="S2920" s="169"/>
      <c r="T2920" s="170"/>
      <c r="U2920" s="164"/>
      <c r="V2920" s="164">
        <f>SUM(V2921:V2927)</f>
        <v>0.31</v>
      </c>
      <c r="W2920" s="164"/>
      <c r="X2920" s="164"/>
      <c r="Y2920" s="164"/>
      <c r="AG2920" t="s">
        <v>276</v>
      </c>
    </row>
    <row r="2921" spans="1:60" outlineLevel="1" x14ac:dyDescent="0.2">
      <c r="A2921" s="180">
        <v>434</v>
      </c>
      <c r="B2921" s="181" t="s">
        <v>3296</v>
      </c>
      <c r="C2921" s="191" t="s">
        <v>3297</v>
      </c>
      <c r="D2921" s="182" t="s">
        <v>2094</v>
      </c>
      <c r="E2921" s="183">
        <v>1</v>
      </c>
      <c r="F2921" s="184"/>
      <c r="G2921" s="185">
        <f t="shared" ref="G2921:G2927" si="0">ROUND(E2921*F2921,2)</f>
        <v>0</v>
      </c>
      <c r="H2921" s="184"/>
      <c r="I2921" s="185">
        <f t="shared" ref="I2921:I2927" si="1">ROUND(E2921*H2921,2)</f>
        <v>0</v>
      </c>
      <c r="J2921" s="184"/>
      <c r="K2921" s="185">
        <f t="shared" ref="K2921:K2927" si="2">ROUND(E2921*J2921,2)</f>
        <v>0</v>
      </c>
      <c r="L2921" s="185">
        <v>21</v>
      </c>
      <c r="M2921" s="185">
        <f t="shared" ref="M2921:M2927" si="3">G2921*(1+L2921/100)</f>
        <v>0</v>
      </c>
      <c r="N2921" s="183">
        <v>4.0000000000000003E-5</v>
      </c>
      <c r="O2921" s="183">
        <f t="shared" ref="O2921:O2927" si="4">ROUND(E2921*N2921,2)</f>
        <v>0</v>
      </c>
      <c r="P2921" s="183">
        <v>0</v>
      </c>
      <c r="Q2921" s="183">
        <f t="shared" ref="Q2921:Q2927" si="5">ROUND(E2921*P2921,2)</f>
        <v>0</v>
      </c>
      <c r="R2921" s="185"/>
      <c r="S2921" s="185" t="s">
        <v>1263</v>
      </c>
      <c r="T2921" s="186" t="s">
        <v>1264</v>
      </c>
      <c r="U2921" s="158">
        <v>0.308</v>
      </c>
      <c r="V2921" s="158">
        <f t="shared" ref="V2921:V2927" si="6">ROUND(E2921*U2921,2)</f>
        <v>0.31</v>
      </c>
      <c r="W2921" s="158"/>
      <c r="X2921" s="158" t="s">
        <v>282</v>
      </c>
      <c r="Y2921" s="158" t="s">
        <v>283</v>
      </c>
      <c r="Z2921" s="147"/>
      <c r="AA2921" s="147"/>
      <c r="AB2921" s="147"/>
      <c r="AC2921" s="147"/>
      <c r="AD2921" s="147"/>
      <c r="AE2921" s="147"/>
      <c r="AF2921" s="147"/>
      <c r="AG2921" s="147" t="s">
        <v>284</v>
      </c>
      <c r="AH2921" s="147"/>
      <c r="AI2921" s="147"/>
      <c r="AJ2921" s="147"/>
      <c r="AK2921" s="147"/>
      <c r="AL2921" s="147"/>
      <c r="AM2921" s="147"/>
      <c r="AN2921" s="147"/>
      <c r="AO2921" s="147"/>
      <c r="AP2921" s="147"/>
      <c r="AQ2921" s="147"/>
      <c r="AR2921" s="147"/>
      <c r="AS2921" s="147"/>
      <c r="AT2921" s="147"/>
      <c r="AU2921" s="147"/>
      <c r="AV2921" s="147"/>
      <c r="AW2921" s="147"/>
      <c r="AX2921" s="147"/>
      <c r="AY2921" s="147"/>
      <c r="AZ2921" s="147"/>
      <c r="BA2921" s="147"/>
      <c r="BB2921" s="147"/>
      <c r="BC2921" s="147"/>
      <c r="BD2921" s="147"/>
      <c r="BE2921" s="147"/>
      <c r="BF2921" s="147"/>
      <c r="BG2921" s="147"/>
      <c r="BH2921" s="147"/>
    </row>
    <row r="2922" spans="1:60" outlineLevel="1" x14ac:dyDescent="0.2">
      <c r="A2922" s="180">
        <v>435</v>
      </c>
      <c r="B2922" s="181" t="s">
        <v>3298</v>
      </c>
      <c r="C2922" s="191" t="s">
        <v>3299</v>
      </c>
      <c r="D2922" s="182" t="s">
        <v>2094</v>
      </c>
      <c r="E2922" s="183">
        <v>1</v>
      </c>
      <c r="F2922" s="184"/>
      <c r="G2922" s="185">
        <f t="shared" si="0"/>
        <v>0</v>
      </c>
      <c r="H2922" s="184"/>
      <c r="I2922" s="185">
        <f t="shared" si="1"/>
        <v>0</v>
      </c>
      <c r="J2922" s="184"/>
      <c r="K2922" s="185">
        <f t="shared" si="2"/>
        <v>0</v>
      </c>
      <c r="L2922" s="185">
        <v>21</v>
      </c>
      <c r="M2922" s="185">
        <f t="shared" si="3"/>
        <v>0</v>
      </c>
      <c r="N2922" s="183">
        <v>0</v>
      </c>
      <c r="O2922" s="183">
        <f t="shared" si="4"/>
        <v>0</v>
      </c>
      <c r="P2922" s="183">
        <v>0</v>
      </c>
      <c r="Q2922" s="183">
        <f t="shared" si="5"/>
        <v>0</v>
      </c>
      <c r="R2922" s="185"/>
      <c r="S2922" s="185" t="s">
        <v>1263</v>
      </c>
      <c r="T2922" s="186" t="s">
        <v>1264</v>
      </c>
      <c r="U2922" s="158">
        <v>0</v>
      </c>
      <c r="V2922" s="158">
        <f t="shared" si="6"/>
        <v>0</v>
      </c>
      <c r="W2922" s="158"/>
      <c r="X2922" s="158" t="s">
        <v>282</v>
      </c>
      <c r="Y2922" s="158" t="s">
        <v>283</v>
      </c>
      <c r="Z2922" s="147"/>
      <c r="AA2922" s="147"/>
      <c r="AB2922" s="147"/>
      <c r="AC2922" s="147"/>
      <c r="AD2922" s="147"/>
      <c r="AE2922" s="147"/>
      <c r="AF2922" s="147"/>
      <c r="AG2922" s="147" t="s">
        <v>284</v>
      </c>
      <c r="AH2922" s="147"/>
      <c r="AI2922" s="147"/>
      <c r="AJ2922" s="147"/>
      <c r="AK2922" s="147"/>
      <c r="AL2922" s="147"/>
      <c r="AM2922" s="147"/>
      <c r="AN2922" s="147"/>
      <c r="AO2922" s="147"/>
      <c r="AP2922" s="147"/>
      <c r="AQ2922" s="147"/>
      <c r="AR2922" s="147"/>
      <c r="AS2922" s="147"/>
      <c r="AT2922" s="147"/>
      <c r="AU2922" s="147"/>
      <c r="AV2922" s="147"/>
      <c r="AW2922" s="147"/>
      <c r="AX2922" s="147"/>
      <c r="AY2922" s="147"/>
      <c r="AZ2922" s="147"/>
      <c r="BA2922" s="147"/>
      <c r="BB2922" s="147"/>
      <c r="BC2922" s="147"/>
      <c r="BD2922" s="147"/>
      <c r="BE2922" s="147"/>
      <c r="BF2922" s="147"/>
      <c r="BG2922" s="147"/>
      <c r="BH2922" s="147"/>
    </row>
    <row r="2923" spans="1:60" outlineLevel="1" x14ac:dyDescent="0.2">
      <c r="A2923" s="180">
        <v>436</v>
      </c>
      <c r="B2923" s="181" t="s">
        <v>3300</v>
      </c>
      <c r="C2923" s="191" t="s">
        <v>3301</v>
      </c>
      <c r="D2923" s="182" t="s">
        <v>2094</v>
      </c>
      <c r="E2923" s="183">
        <v>1</v>
      </c>
      <c r="F2923" s="184"/>
      <c r="G2923" s="185">
        <f t="shared" si="0"/>
        <v>0</v>
      </c>
      <c r="H2923" s="184"/>
      <c r="I2923" s="185">
        <f t="shared" si="1"/>
        <v>0</v>
      </c>
      <c r="J2923" s="184"/>
      <c r="K2923" s="185">
        <f t="shared" si="2"/>
        <v>0</v>
      </c>
      <c r="L2923" s="185">
        <v>21</v>
      </c>
      <c r="M2923" s="185">
        <f t="shared" si="3"/>
        <v>0</v>
      </c>
      <c r="N2923" s="183">
        <v>0</v>
      </c>
      <c r="O2923" s="183">
        <f t="shared" si="4"/>
        <v>0</v>
      </c>
      <c r="P2923" s="183">
        <v>0</v>
      </c>
      <c r="Q2923" s="183">
        <f t="shared" si="5"/>
        <v>0</v>
      </c>
      <c r="R2923" s="185"/>
      <c r="S2923" s="185" t="s">
        <v>1263</v>
      </c>
      <c r="T2923" s="186" t="s">
        <v>1264</v>
      </c>
      <c r="U2923" s="158">
        <v>0</v>
      </c>
      <c r="V2923" s="158">
        <f t="shared" si="6"/>
        <v>0</v>
      </c>
      <c r="W2923" s="158"/>
      <c r="X2923" s="158" t="s">
        <v>282</v>
      </c>
      <c r="Y2923" s="158" t="s">
        <v>283</v>
      </c>
      <c r="Z2923" s="147"/>
      <c r="AA2923" s="147"/>
      <c r="AB2923" s="147"/>
      <c r="AC2923" s="147"/>
      <c r="AD2923" s="147"/>
      <c r="AE2923" s="147"/>
      <c r="AF2923" s="147"/>
      <c r="AG2923" s="147" t="s">
        <v>284</v>
      </c>
      <c r="AH2923" s="147"/>
      <c r="AI2923" s="147"/>
      <c r="AJ2923" s="147"/>
      <c r="AK2923" s="147"/>
      <c r="AL2923" s="147"/>
      <c r="AM2923" s="147"/>
      <c r="AN2923" s="147"/>
      <c r="AO2923" s="147"/>
      <c r="AP2923" s="147"/>
      <c r="AQ2923" s="147"/>
      <c r="AR2923" s="147"/>
      <c r="AS2923" s="147"/>
      <c r="AT2923" s="147"/>
      <c r="AU2923" s="147"/>
      <c r="AV2923" s="147"/>
      <c r="AW2923" s="147"/>
      <c r="AX2923" s="147"/>
      <c r="AY2923" s="147"/>
      <c r="AZ2923" s="147"/>
      <c r="BA2923" s="147"/>
      <c r="BB2923" s="147"/>
      <c r="BC2923" s="147"/>
      <c r="BD2923" s="147"/>
      <c r="BE2923" s="147"/>
      <c r="BF2923" s="147"/>
      <c r="BG2923" s="147"/>
      <c r="BH2923" s="147"/>
    </row>
    <row r="2924" spans="1:60" outlineLevel="1" x14ac:dyDescent="0.2">
      <c r="A2924" s="180">
        <v>437</v>
      </c>
      <c r="B2924" s="181" t="s">
        <v>3302</v>
      </c>
      <c r="C2924" s="191" t="s">
        <v>3303</v>
      </c>
      <c r="D2924" s="182" t="s">
        <v>2094</v>
      </c>
      <c r="E2924" s="183">
        <v>1</v>
      </c>
      <c r="F2924" s="184"/>
      <c r="G2924" s="185">
        <f t="shared" si="0"/>
        <v>0</v>
      </c>
      <c r="H2924" s="184"/>
      <c r="I2924" s="185">
        <f t="shared" si="1"/>
        <v>0</v>
      </c>
      <c r="J2924" s="184"/>
      <c r="K2924" s="185">
        <f t="shared" si="2"/>
        <v>0</v>
      </c>
      <c r="L2924" s="185">
        <v>21</v>
      </c>
      <c r="M2924" s="185">
        <f t="shared" si="3"/>
        <v>0</v>
      </c>
      <c r="N2924" s="183">
        <v>0</v>
      </c>
      <c r="O2924" s="183">
        <f t="shared" si="4"/>
        <v>0</v>
      </c>
      <c r="P2924" s="183">
        <v>0</v>
      </c>
      <c r="Q2924" s="183">
        <f t="shared" si="5"/>
        <v>0</v>
      </c>
      <c r="R2924" s="185"/>
      <c r="S2924" s="185" t="s">
        <v>1263</v>
      </c>
      <c r="T2924" s="186" t="s">
        <v>1264</v>
      </c>
      <c r="U2924" s="158">
        <v>0</v>
      </c>
      <c r="V2924" s="158">
        <f t="shared" si="6"/>
        <v>0</v>
      </c>
      <c r="W2924" s="158"/>
      <c r="X2924" s="158" t="s">
        <v>282</v>
      </c>
      <c r="Y2924" s="158" t="s">
        <v>283</v>
      </c>
      <c r="Z2924" s="147"/>
      <c r="AA2924" s="147"/>
      <c r="AB2924" s="147"/>
      <c r="AC2924" s="147"/>
      <c r="AD2924" s="147"/>
      <c r="AE2924" s="147"/>
      <c r="AF2924" s="147"/>
      <c r="AG2924" s="147" t="s">
        <v>284</v>
      </c>
      <c r="AH2924" s="147"/>
      <c r="AI2924" s="147"/>
      <c r="AJ2924" s="147"/>
      <c r="AK2924" s="147"/>
      <c r="AL2924" s="147"/>
      <c r="AM2924" s="147"/>
      <c r="AN2924" s="147"/>
      <c r="AO2924" s="147"/>
      <c r="AP2924" s="147"/>
      <c r="AQ2924" s="147"/>
      <c r="AR2924" s="147"/>
      <c r="AS2924" s="147"/>
      <c r="AT2924" s="147"/>
      <c r="AU2924" s="147"/>
      <c r="AV2924" s="147"/>
      <c r="AW2924" s="147"/>
      <c r="AX2924" s="147"/>
      <c r="AY2924" s="147"/>
      <c r="AZ2924" s="147"/>
      <c r="BA2924" s="147"/>
      <c r="BB2924" s="147"/>
      <c r="BC2924" s="147"/>
      <c r="BD2924" s="147"/>
      <c r="BE2924" s="147"/>
      <c r="BF2924" s="147"/>
      <c r="BG2924" s="147"/>
      <c r="BH2924" s="147"/>
    </row>
    <row r="2925" spans="1:60" outlineLevel="1" x14ac:dyDescent="0.2">
      <c r="A2925" s="180">
        <v>438</v>
      </c>
      <c r="B2925" s="181" t="s">
        <v>3304</v>
      </c>
      <c r="C2925" s="191" t="s">
        <v>3305</v>
      </c>
      <c r="D2925" s="182" t="s">
        <v>2094</v>
      </c>
      <c r="E2925" s="183">
        <v>1</v>
      </c>
      <c r="F2925" s="184"/>
      <c r="G2925" s="185">
        <f t="shared" si="0"/>
        <v>0</v>
      </c>
      <c r="H2925" s="184"/>
      <c r="I2925" s="185">
        <f t="shared" si="1"/>
        <v>0</v>
      </c>
      <c r="J2925" s="184"/>
      <c r="K2925" s="185">
        <f t="shared" si="2"/>
        <v>0</v>
      </c>
      <c r="L2925" s="185">
        <v>21</v>
      </c>
      <c r="M2925" s="185">
        <f t="shared" si="3"/>
        <v>0</v>
      </c>
      <c r="N2925" s="183">
        <v>0</v>
      </c>
      <c r="O2925" s="183">
        <f t="shared" si="4"/>
        <v>0</v>
      </c>
      <c r="P2925" s="183">
        <v>0</v>
      </c>
      <c r="Q2925" s="183">
        <f t="shared" si="5"/>
        <v>0</v>
      </c>
      <c r="R2925" s="185"/>
      <c r="S2925" s="185" t="s">
        <v>1263</v>
      </c>
      <c r="T2925" s="186" t="s">
        <v>1264</v>
      </c>
      <c r="U2925" s="158">
        <v>0</v>
      </c>
      <c r="V2925" s="158">
        <f t="shared" si="6"/>
        <v>0</v>
      </c>
      <c r="W2925" s="158"/>
      <c r="X2925" s="158" t="s">
        <v>282</v>
      </c>
      <c r="Y2925" s="158" t="s">
        <v>283</v>
      </c>
      <c r="Z2925" s="147"/>
      <c r="AA2925" s="147"/>
      <c r="AB2925" s="147"/>
      <c r="AC2925" s="147"/>
      <c r="AD2925" s="147"/>
      <c r="AE2925" s="147"/>
      <c r="AF2925" s="147"/>
      <c r="AG2925" s="147" t="s">
        <v>284</v>
      </c>
      <c r="AH2925" s="147"/>
      <c r="AI2925" s="147"/>
      <c r="AJ2925" s="147"/>
      <c r="AK2925" s="147"/>
      <c r="AL2925" s="147"/>
      <c r="AM2925" s="147"/>
      <c r="AN2925" s="147"/>
      <c r="AO2925" s="147"/>
      <c r="AP2925" s="147"/>
      <c r="AQ2925" s="147"/>
      <c r="AR2925" s="147"/>
      <c r="AS2925" s="147"/>
      <c r="AT2925" s="147"/>
      <c r="AU2925" s="147"/>
      <c r="AV2925" s="147"/>
      <c r="AW2925" s="147"/>
      <c r="AX2925" s="147"/>
      <c r="AY2925" s="147"/>
      <c r="AZ2925" s="147"/>
      <c r="BA2925" s="147"/>
      <c r="BB2925" s="147"/>
      <c r="BC2925" s="147"/>
      <c r="BD2925" s="147"/>
      <c r="BE2925" s="147"/>
      <c r="BF2925" s="147"/>
      <c r="BG2925" s="147"/>
      <c r="BH2925" s="147"/>
    </row>
    <row r="2926" spans="1:60" outlineLevel="1" x14ac:dyDescent="0.2">
      <c r="A2926" s="172">
        <v>439</v>
      </c>
      <c r="B2926" s="173" t="s">
        <v>3306</v>
      </c>
      <c r="C2926" s="188" t="s">
        <v>3307</v>
      </c>
      <c r="D2926" s="174" t="s">
        <v>2094</v>
      </c>
      <c r="E2926" s="175">
        <v>1</v>
      </c>
      <c r="F2926" s="176"/>
      <c r="G2926" s="177">
        <f t="shared" si="0"/>
        <v>0</v>
      </c>
      <c r="H2926" s="176"/>
      <c r="I2926" s="177">
        <f t="shared" si="1"/>
        <v>0</v>
      </c>
      <c r="J2926" s="176"/>
      <c r="K2926" s="177">
        <f t="shared" si="2"/>
        <v>0</v>
      </c>
      <c r="L2926" s="177">
        <v>21</v>
      </c>
      <c r="M2926" s="177">
        <f t="shared" si="3"/>
        <v>0</v>
      </c>
      <c r="N2926" s="175">
        <v>0</v>
      </c>
      <c r="O2926" s="175">
        <f t="shared" si="4"/>
        <v>0</v>
      </c>
      <c r="P2926" s="175">
        <v>0</v>
      </c>
      <c r="Q2926" s="175">
        <f t="shared" si="5"/>
        <v>0</v>
      </c>
      <c r="R2926" s="177"/>
      <c r="S2926" s="177" t="s">
        <v>1263</v>
      </c>
      <c r="T2926" s="178" t="s">
        <v>1264</v>
      </c>
      <c r="U2926" s="158">
        <v>0</v>
      </c>
      <c r="V2926" s="158">
        <f t="shared" si="6"/>
        <v>0</v>
      </c>
      <c r="W2926" s="158"/>
      <c r="X2926" s="158" t="s">
        <v>282</v>
      </c>
      <c r="Y2926" s="158" t="s">
        <v>283</v>
      </c>
      <c r="Z2926" s="147"/>
      <c r="AA2926" s="147"/>
      <c r="AB2926" s="147"/>
      <c r="AC2926" s="147"/>
      <c r="AD2926" s="147"/>
      <c r="AE2926" s="147"/>
      <c r="AF2926" s="147"/>
      <c r="AG2926" s="147" t="s">
        <v>284</v>
      </c>
      <c r="AH2926" s="147"/>
      <c r="AI2926" s="147"/>
      <c r="AJ2926" s="147"/>
      <c r="AK2926" s="147"/>
      <c r="AL2926" s="147"/>
      <c r="AM2926" s="147"/>
      <c r="AN2926" s="147"/>
      <c r="AO2926" s="147"/>
      <c r="AP2926" s="147"/>
      <c r="AQ2926" s="147"/>
      <c r="AR2926" s="147"/>
      <c r="AS2926" s="147"/>
      <c r="AT2926" s="147"/>
      <c r="AU2926" s="147"/>
      <c r="AV2926" s="147"/>
      <c r="AW2926" s="147"/>
      <c r="AX2926" s="147"/>
      <c r="AY2926" s="147"/>
      <c r="AZ2926" s="147"/>
      <c r="BA2926" s="147"/>
      <c r="BB2926" s="147"/>
      <c r="BC2926" s="147"/>
      <c r="BD2926" s="147"/>
      <c r="BE2926" s="147"/>
      <c r="BF2926" s="147"/>
      <c r="BG2926" s="147"/>
      <c r="BH2926" s="147"/>
    </row>
    <row r="2927" spans="1:60" outlineLevel="1" x14ac:dyDescent="0.2">
      <c r="A2927" s="154">
        <v>440</v>
      </c>
      <c r="B2927" s="155" t="s">
        <v>3308</v>
      </c>
      <c r="C2927" s="199" t="s">
        <v>3309</v>
      </c>
      <c r="D2927" s="156" t="s">
        <v>0</v>
      </c>
      <c r="E2927" s="197"/>
      <c r="F2927" s="159"/>
      <c r="G2927" s="158">
        <f t="shared" si="0"/>
        <v>0</v>
      </c>
      <c r="H2927" s="159"/>
      <c r="I2927" s="158">
        <f t="shared" si="1"/>
        <v>0</v>
      </c>
      <c r="J2927" s="159"/>
      <c r="K2927" s="158">
        <f t="shared" si="2"/>
        <v>0</v>
      </c>
      <c r="L2927" s="158">
        <v>21</v>
      </c>
      <c r="M2927" s="158">
        <f t="shared" si="3"/>
        <v>0</v>
      </c>
      <c r="N2927" s="157">
        <v>0</v>
      </c>
      <c r="O2927" s="157">
        <f t="shared" si="4"/>
        <v>0</v>
      </c>
      <c r="P2927" s="157">
        <v>0</v>
      </c>
      <c r="Q2927" s="157">
        <f t="shared" si="5"/>
        <v>0</v>
      </c>
      <c r="R2927" s="158"/>
      <c r="S2927" s="158" t="s">
        <v>1263</v>
      </c>
      <c r="T2927" s="158" t="s">
        <v>1264</v>
      </c>
      <c r="U2927" s="158">
        <v>0</v>
      </c>
      <c r="V2927" s="158">
        <f t="shared" si="6"/>
        <v>0</v>
      </c>
      <c r="W2927" s="158"/>
      <c r="X2927" s="158" t="s">
        <v>2136</v>
      </c>
      <c r="Y2927" s="158" t="s">
        <v>283</v>
      </c>
      <c r="Z2927" s="147"/>
      <c r="AA2927" s="147"/>
      <c r="AB2927" s="147"/>
      <c r="AC2927" s="147"/>
      <c r="AD2927" s="147"/>
      <c r="AE2927" s="147"/>
      <c r="AF2927" s="147"/>
      <c r="AG2927" s="147" t="s">
        <v>2137</v>
      </c>
      <c r="AH2927" s="147"/>
      <c r="AI2927" s="147"/>
      <c r="AJ2927" s="147"/>
      <c r="AK2927" s="147"/>
      <c r="AL2927" s="147"/>
      <c r="AM2927" s="147"/>
      <c r="AN2927" s="147"/>
      <c r="AO2927" s="147"/>
      <c r="AP2927" s="147"/>
      <c r="AQ2927" s="147"/>
      <c r="AR2927" s="147"/>
      <c r="AS2927" s="147"/>
      <c r="AT2927" s="147"/>
      <c r="AU2927" s="147"/>
      <c r="AV2927" s="147"/>
      <c r="AW2927" s="147"/>
      <c r="AX2927" s="147"/>
      <c r="AY2927" s="147"/>
      <c r="AZ2927" s="147"/>
      <c r="BA2927" s="147"/>
      <c r="BB2927" s="147"/>
      <c r="BC2927" s="147"/>
      <c r="BD2927" s="147"/>
      <c r="BE2927" s="147"/>
      <c r="BF2927" s="147"/>
      <c r="BG2927" s="147"/>
      <c r="BH2927" s="147"/>
    </row>
    <row r="2928" spans="1:60" x14ac:dyDescent="0.2">
      <c r="A2928" s="3"/>
      <c r="B2928" s="4"/>
      <c r="C2928" s="192"/>
      <c r="D2928" s="6"/>
      <c r="E2928" s="3"/>
      <c r="F2928" s="3"/>
      <c r="G2928" s="3"/>
      <c r="H2928" s="3"/>
      <c r="I2928" s="3"/>
      <c r="J2928" s="3"/>
      <c r="K2928" s="3"/>
      <c r="L2928" s="3"/>
      <c r="M2928" s="3"/>
      <c r="N2928" s="3"/>
      <c r="O2928" s="3"/>
      <c r="P2928" s="3"/>
      <c r="Q2928" s="3"/>
      <c r="R2928" s="3"/>
      <c r="S2928" s="3"/>
      <c r="T2928" s="3"/>
      <c r="U2928" s="3"/>
      <c r="V2928" s="3"/>
      <c r="W2928" s="3"/>
      <c r="X2928" s="3"/>
      <c r="Y2928" s="3"/>
      <c r="AE2928">
        <v>12</v>
      </c>
      <c r="AF2928">
        <v>21</v>
      </c>
      <c r="AG2928" t="s">
        <v>261</v>
      </c>
    </row>
    <row r="2929" spans="1:33" x14ac:dyDescent="0.2">
      <c r="A2929" s="150"/>
      <c r="B2929" s="151" t="s">
        <v>29</v>
      </c>
      <c r="C2929" s="193"/>
      <c r="D2929" s="152"/>
      <c r="E2929" s="153"/>
      <c r="F2929" s="153"/>
      <c r="G2929" s="171">
        <f>G8+G296+G346+G540+G630+G706+G939+G1052+G1162+G1203+G1210+G1293+G1349+G1359+G1362+G1410+G1427+G1579+G1606+G1625+G1782+G1868+G1925+G2422+G2528+G2734+G2740+G2813+G2894+G2920</f>
        <v>0</v>
      </c>
      <c r="H2929" s="3"/>
      <c r="I2929" s="3"/>
      <c r="J2929" s="3"/>
      <c r="K2929" s="3"/>
      <c r="L2929" s="3"/>
      <c r="M2929" s="3"/>
      <c r="N2929" s="3"/>
      <c r="O2929" s="3"/>
      <c r="P2929" s="3"/>
      <c r="Q2929" s="3"/>
      <c r="R2929" s="3"/>
      <c r="S2929" s="3"/>
      <c r="T2929" s="3"/>
      <c r="U2929" s="3"/>
      <c r="V2929" s="3"/>
      <c r="W2929" s="3"/>
      <c r="X2929" s="3"/>
      <c r="Y2929" s="3"/>
      <c r="AE2929">
        <f>SUMIF(L7:L2927,AE2928,G7:G2927)</f>
        <v>0</v>
      </c>
      <c r="AF2929">
        <f>SUMIF(L7:L2927,AF2928,G7:G2927)</f>
        <v>0</v>
      </c>
      <c r="AG2929" t="s">
        <v>982</v>
      </c>
    </row>
    <row r="2930" spans="1:33" x14ac:dyDescent="0.2">
      <c r="C2930" s="194"/>
      <c r="D2930" s="10"/>
      <c r="AG2930" t="s">
        <v>983</v>
      </c>
    </row>
    <row r="2931" spans="1:33" x14ac:dyDescent="0.2">
      <c r="D2931" s="10"/>
    </row>
    <row r="2932" spans="1:33" x14ac:dyDescent="0.2">
      <c r="D2932" s="10"/>
    </row>
    <row r="2933" spans="1:33" x14ac:dyDescent="0.2">
      <c r="D2933" s="10"/>
    </row>
    <row r="2934" spans="1:33" x14ac:dyDescent="0.2">
      <c r="D2934" s="10"/>
    </row>
    <row r="2935" spans="1:33" x14ac:dyDescent="0.2">
      <c r="D2935" s="10"/>
    </row>
    <row r="2936" spans="1:33" x14ac:dyDescent="0.2">
      <c r="D2936" s="10"/>
    </row>
    <row r="2937" spans="1:33" x14ac:dyDescent="0.2">
      <c r="D2937" s="10"/>
    </row>
    <row r="2938" spans="1:33" x14ac:dyDescent="0.2">
      <c r="D2938" s="10"/>
    </row>
    <row r="2939" spans="1:33" x14ac:dyDescent="0.2">
      <c r="D2939" s="10"/>
    </row>
    <row r="2940" spans="1:33" x14ac:dyDescent="0.2">
      <c r="D2940" s="10"/>
    </row>
    <row r="2941" spans="1:33" x14ac:dyDescent="0.2">
      <c r="D2941" s="10"/>
    </row>
    <row r="2942" spans="1:33" x14ac:dyDescent="0.2">
      <c r="D2942" s="10"/>
    </row>
    <row r="2943" spans="1:33" x14ac:dyDescent="0.2">
      <c r="D2943" s="10"/>
    </row>
    <row r="2944" spans="1:33"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CflLsXHMAIdceH2bjCQvYOwWHASeYcpwZmaoO3ksOkGnfsyV36ZylFzCuUqr2zzLiErENczHynw1g0tnp98TA==" saltValue="/TX8B0O07lNvbgL+uhBHUA==" spinCount="100000" sheet="1" formatRows="0"/>
  <mergeCells count="234">
    <mergeCell ref="A1:G1"/>
    <mergeCell ref="C2:G2"/>
    <mergeCell ref="C3:G3"/>
    <mergeCell ref="C4:G4"/>
    <mergeCell ref="C16:G16"/>
    <mergeCell ref="C17:G17"/>
    <mergeCell ref="C105:G105"/>
    <mergeCell ref="C109:G109"/>
    <mergeCell ref="C113:G113"/>
    <mergeCell ref="C118:G118"/>
    <mergeCell ref="C123:G123"/>
    <mergeCell ref="C133:G133"/>
    <mergeCell ref="C18:G18"/>
    <mergeCell ref="C41:G41"/>
    <mergeCell ref="C42:G42"/>
    <mergeCell ref="C43:G43"/>
    <mergeCell ref="C57:G57"/>
    <mergeCell ref="C58:G58"/>
    <mergeCell ref="C175:G175"/>
    <mergeCell ref="C176:G176"/>
    <mergeCell ref="C177:G177"/>
    <mergeCell ref="C241:G241"/>
    <mergeCell ref="C253:G253"/>
    <mergeCell ref="C258:G258"/>
    <mergeCell ref="C157:G157"/>
    <mergeCell ref="C162:G162"/>
    <mergeCell ref="C163:G163"/>
    <mergeCell ref="C164:G164"/>
    <mergeCell ref="C165:G165"/>
    <mergeCell ref="C174:G174"/>
    <mergeCell ref="C298:G298"/>
    <mergeCell ref="C305:G305"/>
    <mergeCell ref="C319:G319"/>
    <mergeCell ref="C320:G320"/>
    <mergeCell ref="C321:G321"/>
    <mergeCell ref="C322:G322"/>
    <mergeCell ref="C263:G263"/>
    <mergeCell ref="C264:G264"/>
    <mergeCell ref="C265:G265"/>
    <mergeCell ref="C266:G266"/>
    <mergeCell ref="C276:G276"/>
    <mergeCell ref="C280:G280"/>
    <mergeCell ref="C387:G387"/>
    <mergeCell ref="C392:G392"/>
    <mergeCell ref="C397:G397"/>
    <mergeCell ref="C403:G403"/>
    <mergeCell ref="C408:G408"/>
    <mergeCell ref="C412:G412"/>
    <mergeCell ref="C352:G352"/>
    <mergeCell ref="C353:G353"/>
    <mergeCell ref="C357:G357"/>
    <mergeCell ref="C370:G370"/>
    <mergeCell ref="C377:G377"/>
    <mergeCell ref="C382:G382"/>
    <mergeCell ref="C472:G472"/>
    <mergeCell ref="C473:G473"/>
    <mergeCell ref="C477:G477"/>
    <mergeCell ref="C492:G492"/>
    <mergeCell ref="C498:G498"/>
    <mergeCell ref="C542:G542"/>
    <mergeCell ref="C416:G416"/>
    <mergeCell ref="C421:G421"/>
    <mergeCell ref="C426:G426"/>
    <mergeCell ref="C431:G431"/>
    <mergeCell ref="C459:G459"/>
    <mergeCell ref="C467:G467"/>
    <mergeCell ref="C616:G616"/>
    <mergeCell ref="C617:G617"/>
    <mergeCell ref="C618:G618"/>
    <mergeCell ref="C619:G619"/>
    <mergeCell ref="C620:G620"/>
    <mergeCell ref="C621:G621"/>
    <mergeCell ref="C558:G558"/>
    <mergeCell ref="C569:G569"/>
    <mergeCell ref="C574:G574"/>
    <mergeCell ref="C579:G579"/>
    <mergeCell ref="C602:G602"/>
    <mergeCell ref="C607:G607"/>
    <mergeCell ref="C672:G672"/>
    <mergeCell ref="C676:G676"/>
    <mergeCell ref="C680:G680"/>
    <mergeCell ref="C687:G687"/>
    <mergeCell ref="C692:G692"/>
    <mergeCell ref="C702:G702"/>
    <mergeCell ref="C632:G632"/>
    <mergeCell ref="C639:G639"/>
    <mergeCell ref="C644:G644"/>
    <mergeCell ref="C645:G645"/>
    <mergeCell ref="C652:G652"/>
    <mergeCell ref="C664:G664"/>
    <mergeCell ref="C809:G809"/>
    <mergeCell ref="C866:G866"/>
    <mergeCell ref="C875:G875"/>
    <mergeCell ref="C920:G920"/>
    <mergeCell ref="C941:G941"/>
    <mergeCell ref="C946:G946"/>
    <mergeCell ref="C743:G743"/>
    <mergeCell ref="C754:G754"/>
    <mergeCell ref="C759:G759"/>
    <mergeCell ref="C775:G775"/>
    <mergeCell ref="C776:G776"/>
    <mergeCell ref="C797:G797"/>
    <mergeCell ref="C967:G967"/>
    <mergeCell ref="C968:G968"/>
    <mergeCell ref="C978:G978"/>
    <mergeCell ref="C979:G979"/>
    <mergeCell ref="C1009:G1009"/>
    <mergeCell ref="C1013:G1013"/>
    <mergeCell ref="C947:G947"/>
    <mergeCell ref="C951:G951"/>
    <mergeCell ref="C956:G956"/>
    <mergeCell ref="C961:G961"/>
    <mergeCell ref="C962:G962"/>
    <mergeCell ref="C963:G963"/>
    <mergeCell ref="C1088:G1088"/>
    <mergeCell ref="C1089:G1089"/>
    <mergeCell ref="C1094:G1094"/>
    <mergeCell ref="C1098:G1098"/>
    <mergeCell ref="C1102:G1102"/>
    <mergeCell ref="C1106:G1106"/>
    <mergeCell ref="C1014:G1014"/>
    <mergeCell ref="C1074:G1074"/>
    <mergeCell ref="C1078:G1078"/>
    <mergeCell ref="C1082:G1082"/>
    <mergeCell ref="C1083:G1083"/>
    <mergeCell ref="C1087:G1087"/>
    <mergeCell ref="C1173:G1173"/>
    <mergeCell ref="C1212:G1212"/>
    <mergeCell ref="C1213:G1213"/>
    <mergeCell ref="C1220:G1220"/>
    <mergeCell ref="C1290:G1290"/>
    <mergeCell ref="C1295:G1295"/>
    <mergeCell ref="C1111:G1111"/>
    <mergeCell ref="C1131:G1131"/>
    <mergeCell ref="C1132:G1132"/>
    <mergeCell ref="C1146:G1146"/>
    <mergeCell ref="C1164:G1164"/>
    <mergeCell ref="C1165:G1165"/>
    <mergeCell ref="C1409:G1409"/>
    <mergeCell ref="C1426:G1426"/>
    <mergeCell ref="C1504:G1504"/>
    <mergeCell ref="C1515:G1515"/>
    <mergeCell ref="C1528:G1528"/>
    <mergeCell ref="C1529:G1529"/>
    <mergeCell ref="C1312:G1312"/>
    <mergeCell ref="C1351:G1351"/>
    <mergeCell ref="C1352:G1352"/>
    <mergeCell ref="C1353:G1353"/>
    <mergeCell ref="C1354:G1354"/>
    <mergeCell ref="C1361:G1361"/>
    <mergeCell ref="C1592:G1592"/>
    <mergeCell ref="C1605:G1605"/>
    <mergeCell ref="C1620:G1620"/>
    <mergeCell ref="C1624:G1624"/>
    <mergeCell ref="C1722:G1722"/>
    <mergeCell ref="C1781:G1781"/>
    <mergeCell ref="C1559:G1559"/>
    <mergeCell ref="C1560:G1560"/>
    <mergeCell ref="C1578:G1578"/>
    <mergeCell ref="C1581:G1581"/>
    <mergeCell ref="C1586:G1586"/>
    <mergeCell ref="C1591:G1591"/>
    <mergeCell ref="C1811:G1811"/>
    <mergeCell ref="C1812:G1812"/>
    <mergeCell ref="C1831:G1831"/>
    <mergeCell ref="C1832:G1832"/>
    <mergeCell ref="C1845:G1845"/>
    <mergeCell ref="C1849:G1849"/>
    <mergeCell ref="C1784:G1784"/>
    <mergeCell ref="C1791:G1791"/>
    <mergeCell ref="C1795:G1795"/>
    <mergeCell ref="C1796:G1796"/>
    <mergeCell ref="C1803:G1803"/>
    <mergeCell ref="C1807:G1807"/>
    <mergeCell ref="C1893:G1893"/>
    <mergeCell ref="C1897:G1897"/>
    <mergeCell ref="C1902:G1902"/>
    <mergeCell ref="C1924:G1924"/>
    <mergeCell ref="C1927:G1927"/>
    <mergeCell ref="C1960:G1960"/>
    <mergeCell ref="C1853:G1853"/>
    <mergeCell ref="C1867:G1867"/>
    <mergeCell ref="C1870:G1870"/>
    <mergeCell ref="C1874:G1874"/>
    <mergeCell ref="C1882:G1882"/>
    <mergeCell ref="C1889:G1889"/>
    <mergeCell ref="C2156:G2156"/>
    <mergeCell ref="C2164:G2164"/>
    <mergeCell ref="C2172:G2172"/>
    <mergeCell ref="C2183:G2183"/>
    <mergeCell ref="C2189:G2189"/>
    <mergeCell ref="C2196:G2196"/>
    <mergeCell ref="C1988:G1988"/>
    <mergeCell ref="C2010:G2010"/>
    <mergeCell ref="C2014:G2014"/>
    <mergeCell ref="C2028:G2028"/>
    <mergeCell ref="C2037:G2037"/>
    <mergeCell ref="C2149:G2149"/>
    <mergeCell ref="C2267:G2267"/>
    <mergeCell ref="C2271:G2271"/>
    <mergeCell ref="C2278:G2278"/>
    <mergeCell ref="C2282:G2282"/>
    <mergeCell ref="C2287:G2287"/>
    <mergeCell ref="C2292:G2292"/>
    <mergeCell ref="C2203:G2203"/>
    <mergeCell ref="C2236:G2236"/>
    <mergeCell ref="C2240:G2240"/>
    <mergeCell ref="C2247:G2247"/>
    <mergeCell ref="C2257:G2257"/>
    <mergeCell ref="C2262:G2262"/>
    <mergeCell ref="C2527:G2527"/>
    <mergeCell ref="C2542:G2542"/>
    <mergeCell ref="C2657:G2657"/>
    <mergeCell ref="C2718:G2718"/>
    <mergeCell ref="C2719:G2719"/>
    <mergeCell ref="C2733:G2733"/>
    <mergeCell ref="C2296:G2296"/>
    <mergeCell ref="C2421:G2421"/>
    <mergeCell ref="C2466:G2466"/>
    <mergeCell ref="C2472:G2472"/>
    <mergeCell ref="C2480:G2480"/>
    <mergeCell ref="C2519:G2519"/>
    <mergeCell ref="C2806:G2806"/>
    <mergeCell ref="C2807:G2807"/>
    <mergeCell ref="C2812:G2812"/>
    <mergeCell ref="C2819:G2819"/>
    <mergeCell ref="C2831:G2831"/>
    <mergeCell ref="C2844:G2844"/>
    <mergeCell ref="C2739:G2739"/>
    <mergeCell ref="C2742:G2742"/>
    <mergeCell ref="C2748:G2748"/>
    <mergeCell ref="C2749:G2749"/>
    <mergeCell ref="C2761:G2761"/>
    <mergeCell ref="C2772:G27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F00A-DBA9-4435-91C8-82CC7B1FE4B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53</v>
      </c>
      <c r="C4" s="267" t="s">
        <v>54</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147</v>
      </c>
      <c r="C8" s="187" t="s">
        <v>148</v>
      </c>
      <c r="D8" s="167"/>
      <c r="E8" s="168"/>
      <c r="F8" s="169"/>
      <c r="G8" s="169">
        <f>SUMIF(AG9:AG16,"&lt;&gt;NOR",G9:G16)</f>
        <v>0</v>
      </c>
      <c r="H8" s="169"/>
      <c r="I8" s="169">
        <f>SUM(I9:I16)</f>
        <v>0</v>
      </c>
      <c r="J8" s="169"/>
      <c r="K8" s="169">
        <f>SUM(K9:K16)</f>
        <v>0</v>
      </c>
      <c r="L8" s="169"/>
      <c r="M8" s="169">
        <f>SUM(M9:M16)</f>
        <v>0</v>
      </c>
      <c r="N8" s="168"/>
      <c r="O8" s="168">
        <f>SUM(O9:O16)</f>
        <v>0</v>
      </c>
      <c r="P8" s="168"/>
      <c r="Q8" s="168">
        <f>SUM(Q9:Q16)</f>
        <v>0</v>
      </c>
      <c r="R8" s="169"/>
      <c r="S8" s="169"/>
      <c r="T8" s="170"/>
      <c r="U8" s="164"/>
      <c r="V8" s="164">
        <f>SUM(V9:V16)</f>
        <v>0</v>
      </c>
      <c r="W8" s="164"/>
      <c r="X8" s="164"/>
      <c r="Y8" s="164"/>
      <c r="AG8" t="s">
        <v>276</v>
      </c>
    </row>
    <row r="9" spans="1:60" outlineLevel="1" x14ac:dyDescent="0.2">
      <c r="A9" s="180">
        <v>1</v>
      </c>
      <c r="B9" s="181" t="s">
        <v>3311</v>
      </c>
      <c r="C9" s="191" t="s">
        <v>3312</v>
      </c>
      <c r="D9" s="182" t="s">
        <v>418</v>
      </c>
      <c r="E9" s="183">
        <v>1</v>
      </c>
      <c r="F9" s="184"/>
      <c r="G9" s="185">
        <f t="shared" ref="G9:G16" si="0">ROUND(E9*F9,2)</f>
        <v>0</v>
      </c>
      <c r="H9" s="184"/>
      <c r="I9" s="185">
        <f t="shared" ref="I9:I16" si="1">ROUND(E9*H9,2)</f>
        <v>0</v>
      </c>
      <c r="J9" s="184"/>
      <c r="K9" s="185">
        <f t="shared" ref="K9:K16" si="2">ROUND(E9*J9,2)</f>
        <v>0</v>
      </c>
      <c r="L9" s="185">
        <v>21</v>
      </c>
      <c r="M9" s="185">
        <f t="shared" ref="M9:M16" si="3">G9*(1+L9/100)</f>
        <v>0</v>
      </c>
      <c r="N9" s="183">
        <v>0</v>
      </c>
      <c r="O9" s="183">
        <f t="shared" ref="O9:O16" si="4">ROUND(E9*N9,2)</f>
        <v>0</v>
      </c>
      <c r="P9" s="183">
        <v>0</v>
      </c>
      <c r="Q9" s="183">
        <f t="shared" ref="Q9:Q16" si="5">ROUND(E9*P9,2)</f>
        <v>0</v>
      </c>
      <c r="R9" s="185"/>
      <c r="S9" s="185" t="s">
        <v>1263</v>
      </c>
      <c r="T9" s="186" t="s">
        <v>1264</v>
      </c>
      <c r="U9" s="158">
        <v>0</v>
      </c>
      <c r="V9" s="158">
        <f t="shared" ref="V9:V16" si="6">ROUND(E9*U9,2)</f>
        <v>0</v>
      </c>
      <c r="W9" s="158"/>
      <c r="X9" s="158" t="s">
        <v>1204</v>
      </c>
      <c r="Y9" s="158" t="s">
        <v>283</v>
      </c>
      <c r="Z9" s="147"/>
      <c r="AA9" s="147"/>
      <c r="AB9" s="147"/>
      <c r="AC9" s="147"/>
      <c r="AD9" s="147"/>
      <c r="AE9" s="147"/>
      <c r="AF9" s="147"/>
      <c r="AG9" s="147" t="s">
        <v>3313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0">
        <v>2</v>
      </c>
      <c r="B10" s="181" t="s">
        <v>3314</v>
      </c>
      <c r="C10" s="191" t="s">
        <v>3315</v>
      </c>
      <c r="D10" s="182" t="s">
        <v>3316</v>
      </c>
      <c r="E10" s="183">
        <v>150</v>
      </c>
      <c r="F10" s="184"/>
      <c r="G10" s="185">
        <f t="shared" si="0"/>
        <v>0</v>
      </c>
      <c r="H10" s="184"/>
      <c r="I10" s="185">
        <f t="shared" si="1"/>
        <v>0</v>
      </c>
      <c r="J10" s="184"/>
      <c r="K10" s="185">
        <f t="shared" si="2"/>
        <v>0</v>
      </c>
      <c r="L10" s="185">
        <v>21</v>
      </c>
      <c r="M10" s="185">
        <f t="shared" si="3"/>
        <v>0</v>
      </c>
      <c r="N10" s="183">
        <v>0</v>
      </c>
      <c r="O10" s="183">
        <f t="shared" si="4"/>
        <v>0</v>
      </c>
      <c r="P10" s="183">
        <v>0</v>
      </c>
      <c r="Q10" s="183">
        <f t="shared" si="5"/>
        <v>0</v>
      </c>
      <c r="R10" s="185"/>
      <c r="S10" s="185" t="s">
        <v>1263</v>
      </c>
      <c r="T10" s="186" t="s">
        <v>1264</v>
      </c>
      <c r="U10" s="158">
        <v>0</v>
      </c>
      <c r="V10" s="158">
        <f t="shared" si="6"/>
        <v>0</v>
      </c>
      <c r="W10" s="158"/>
      <c r="X10" s="158" t="s">
        <v>1204</v>
      </c>
      <c r="Y10" s="158" t="s">
        <v>283</v>
      </c>
      <c r="Z10" s="147"/>
      <c r="AA10" s="147"/>
      <c r="AB10" s="147"/>
      <c r="AC10" s="147"/>
      <c r="AD10" s="147"/>
      <c r="AE10" s="147"/>
      <c r="AF10" s="147"/>
      <c r="AG10" s="147" t="s">
        <v>3313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0">
        <v>3</v>
      </c>
      <c r="B11" s="181" t="s">
        <v>3317</v>
      </c>
      <c r="C11" s="191" t="s">
        <v>3318</v>
      </c>
      <c r="D11" s="182" t="s">
        <v>3316</v>
      </c>
      <c r="E11" s="183">
        <v>10</v>
      </c>
      <c r="F11" s="184"/>
      <c r="G11" s="185">
        <f t="shared" si="0"/>
        <v>0</v>
      </c>
      <c r="H11" s="184"/>
      <c r="I11" s="185">
        <f t="shared" si="1"/>
        <v>0</v>
      </c>
      <c r="J11" s="184"/>
      <c r="K11" s="185">
        <f t="shared" si="2"/>
        <v>0</v>
      </c>
      <c r="L11" s="185">
        <v>21</v>
      </c>
      <c r="M11" s="185">
        <f t="shared" si="3"/>
        <v>0</v>
      </c>
      <c r="N11" s="183">
        <v>0</v>
      </c>
      <c r="O11" s="183">
        <f t="shared" si="4"/>
        <v>0</v>
      </c>
      <c r="P11" s="183">
        <v>0</v>
      </c>
      <c r="Q11" s="183">
        <f t="shared" si="5"/>
        <v>0</v>
      </c>
      <c r="R11" s="185"/>
      <c r="S11" s="185" t="s">
        <v>1263</v>
      </c>
      <c r="T11" s="186" t="s">
        <v>1264</v>
      </c>
      <c r="U11" s="158">
        <v>0</v>
      </c>
      <c r="V11" s="158">
        <f t="shared" si="6"/>
        <v>0</v>
      </c>
      <c r="W11" s="158"/>
      <c r="X11" s="158" t="s">
        <v>1204</v>
      </c>
      <c r="Y11" s="158" t="s">
        <v>283</v>
      </c>
      <c r="Z11" s="147"/>
      <c r="AA11" s="147"/>
      <c r="AB11" s="147"/>
      <c r="AC11" s="147"/>
      <c r="AD11" s="147"/>
      <c r="AE11" s="147"/>
      <c r="AF11" s="147"/>
      <c r="AG11" s="147" t="s">
        <v>3313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0">
        <v>4</v>
      </c>
      <c r="B12" s="181" t="s">
        <v>3319</v>
      </c>
      <c r="C12" s="191" t="s">
        <v>3320</v>
      </c>
      <c r="D12" s="182" t="s">
        <v>418</v>
      </c>
      <c r="E12" s="183">
        <v>1</v>
      </c>
      <c r="F12" s="184"/>
      <c r="G12" s="185">
        <f t="shared" si="0"/>
        <v>0</v>
      </c>
      <c r="H12" s="184"/>
      <c r="I12" s="185">
        <f t="shared" si="1"/>
        <v>0</v>
      </c>
      <c r="J12" s="184"/>
      <c r="K12" s="185">
        <f t="shared" si="2"/>
        <v>0</v>
      </c>
      <c r="L12" s="185">
        <v>21</v>
      </c>
      <c r="M12" s="185">
        <f t="shared" si="3"/>
        <v>0</v>
      </c>
      <c r="N12" s="183">
        <v>0</v>
      </c>
      <c r="O12" s="183">
        <f t="shared" si="4"/>
        <v>0</v>
      </c>
      <c r="P12" s="183">
        <v>0</v>
      </c>
      <c r="Q12" s="183">
        <f t="shared" si="5"/>
        <v>0</v>
      </c>
      <c r="R12" s="185"/>
      <c r="S12" s="185" t="s">
        <v>1263</v>
      </c>
      <c r="T12" s="186" t="s">
        <v>1264</v>
      </c>
      <c r="U12" s="158">
        <v>0</v>
      </c>
      <c r="V12" s="158">
        <f t="shared" si="6"/>
        <v>0</v>
      </c>
      <c r="W12" s="158"/>
      <c r="X12" s="158" t="s">
        <v>282</v>
      </c>
      <c r="Y12" s="158" t="s">
        <v>283</v>
      </c>
      <c r="Z12" s="147"/>
      <c r="AA12" s="147"/>
      <c r="AB12" s="147"/>
      <c r="AC12" s="147"/>
      <c r="AD12" s="147"/>
      <c r="AE12" s="147"/>
      <c r="AF12" s="147"/>
      <c r="AG12" s="147" t="s">
        <v>3321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0">
        <v>5</v>
      </c>
      <c r="B13" s="181" t="s">
        <v>3322</v>
      </c>
      <c r="C13" s="191" t="s">
        <v>3323</v>
      </c>
      <c r="D13" s="182" t="s">
        <v>418</v>
      </c>
      <c r="E13" s="183">
        <v>1</v>
      </c>
      <c r="F13" s="184"/>
      <c r="G13" s="185">
        <f t="shared" si="0"/>
        <v>0</v>
      </c>
      <c r="H13" s="184"/>
      <c r="I13" s="185">
        <f t="shared" si="1"/>
        <v>0</v>
      </c>
      <c r="J13" s="184"/>
      <c r="K13" s="185">
        <f t="shared" si="2"/>
        <v>0</v>
      </c>
      <c r="L13" s="185">
        <v>21</v>
      </c>
      <c r="M13" s="185">
        <f t="shared" si="3"/>
        <v>0</v>
      </c>
      <c r="N13" s="183">
        <v>0</v>
      </c>
      <c r="O13" s="183">
        <f t="shared" si="4"/>
        <v>0</v>
      </c>
      <c r="P13" s="183">
        <v>0</v>
      </c>
      <c r="Q13" s="183">
        <f t="shared" si="5"/>
        <v>0</v>
      </c>
      <c r="R13" s="185"/>
      <c r="S13" s="185" t="s">
        <v>1263</v>
      </c>
      <c r="T13" s="186" t="s">
        <v>1264</v>
      </c>
      <c r="U13" s="158">
        <v>0</v>
      </c>
      <c r="V13" s="158">
        <f t="shared" si="6"/>
        <v>0</v>
      </c>
      <c r="W13" s="158"/>
      <c r="X13" s="158" t="s">
        <v>282</v>
      </c>
      <c r="Y13" s="158" t="s">
        <v>283</v>
      </c>
      <c r="Z13" s="147"/>
      <c r="AA13" s="147"/>
      <c r="AB13" s="147"/>
      <c r="AC13" s="147"/>
      <c r="AD13" s="147"/>
      <c r="AE13" s="147"/>
      <c r="AF13" s="147"/>
      <c r="AG13" s="147" t="s">
        <v>3321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0">
        <v>6</v>
      </c>
      <c r="B14" s="181" t="s">
        <v>3324</v>
      </c>
      <c r="C14" s="191" t="s">
        <v>3325</v>
      </c>
      <c r="D14" s="182" t="s">
        <v>418</v>
      </c>
      <c r="E14" s="183">
        <v>1</v>
      </c>
      <c r="F14" s="184"/>
      <c r="G14" s="185">
        <f t="shared" si="0"/>
        <v>0</v>
      </c>
      <c r="H14" s="184"/>
      <c r="I14" s="185">
        <f t="shared" si="1"/>
        <v>0</v>
      </c>
      <c r="J14" s="184"/>
      <c r="K14" s="185">
        <f t="shared" si="2"/>
        <v>0</v>
      </c>
      <c r="L14" s="185">
        <v>21</v>
      </c>
      <c r="M14" s="185">
        <f t="shared" si="3"/>
        <v>0</v>
      </c>
      <c r="N14" s="183">
        <v>0</v>
      </c>
      <c r="O14" s="183">
        <f t="shared" si="4"/>
        <v>0</v>
      </c>
      <c r="P14" s="183">
        <v>0</v>
      </c>
      <c r="Q14" s="183">
        <f t="shared" si="5"/>
        <v>0</v>
      </c>
      <c r="R14" s="185"/>
      <c r="S14" s="185" t="s">
        <v>1263</v>
      </c>
      <c r="T14" s="186" t="s">
        <v>1264</v>
      </c>
      <c r="U14" s="158">
        <v>0</v>
      </c>
      <c r="V14" s="158">
        <f t="shared" si="6"/>
        <v>0</v>
      </c>
      <c r="W14" s="158"/>
      <c r="X14" s="158" t="s">
        <v>1204</v>
      </c>
      <c r="Y14" s="158" t="s">
        <v>283</v>
      </c>
      <c r="Z14" s="147"/>
      <c r="AA14" s="147"/>
      <c r="AB14" s="147"/>
      <c r="AC14" s="147"/>
      <c r="AD14" s="147"/>
      <c r="AE14" s="147"/>
      <c r="AF14" s="147"/>
      <c r="AG14" s="147" t="s">
        <v>3313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0">
        <v>7</v>
      </c>
      <c r="B15" s="181" t="s">
        <v>3326</v>
      </c>
      <c r="C15" s="191" t="s">
        <v>3327</v>
      </c>
      <c r="D15" s="182" t="s">
        <v>418</v>
      </c>
      <c r="E15" s="183">
        <v>1</v>
      </c>
      <c r="F15" s="184"/>
      <c r="G15" s="185">
        <f t="shared" si="0"/>
        <v>0</v>
      </c>
      <c r="H15" s="184"/>
      <c r="I15" s="185">
        <f t="shared" si="1"/>
        <v>0</v>
      </c>
      <c r="J15" s="184"/>
      <c r="K15" s="185">
        <f t="shared" si="2"/>
        <v>0</v>
      </c>
      <c r="L15" s="185">
        <v>21</v>
      </c>
      <c r="M15" s="185">
        <f t="shared" si="3"/>
        <v>0</v>
      </c>
      <c r="N15" s="183">
        <v>0</v>
      </c>
      <c r="O15" s="183">
        <f t="shared" si="4"/>
        <v>0</v>
      </c>
      <c r="P15" s="183">
        <v>0</v>
      </c>
      <c r="Q15" s="183">
        <f t="shared" si="5"/>
        <v>0</v>
      </c>
      <c r="R15" s="185"/>
      <c r="S15" s="185" t="s">
        <v>1263</v>
      </c>
      <c r="T15" s="186" t="s">
        <v>1264</v>
      </c>
      <c r="U15" s="158">
        <v>0</v>
      </c>
      <c r="V15" s="158">
        <f t="shared" si="6"/>
        <v>0</v>
      </c>
      <c r="W15" s="158"/>
      <c r="X15" s="158" t="s">
        <v>1204</v>
      </c>
      <c r="Y15" s="158" t="s">
        <v>283</v>
      </c>
      <c r="Z15" s="147"/>
      <c r="AA15" s="147"/>
      <c r="AB15" s="147"/>
      <c r="AC15" s="147"/>
      <c r="AD15" s="147"/>
      <c r="AE15" s="147"/>
      <c r="AF15" s="147"/>
      <c r="AG15" s="147" t="s">
        <v>3313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0">
        <v>8</v>
      </c>
      <c r="B16" s="181" t="s">
        <v>3328</v>
      </c>
      <c r="C16" s="191" t="s">
        <v>3329</v>
      </c>
      <c r="D16" s="182" t="s">
        <v>418</v>
      </c>
      <c r="E16" s="183">
        <v>10</v>
      </c>
      <c r="F16" s="184"/>
      <c r="G16" s="185">
        <f t="shared" si="0"/>
        <v>0</v>
      </c>
      <c r="H16" s="184"/>
      <c r="I16" s="185">
        <f t="shared" si="1"/>
        <v>0</v>
      </c>
      <c r="J16" s="184"/>
      <c r="K16" s="185">
        <f t="shared" si="2"/>
        <v>0</v>
      </c>
      <c r="L16" s="185">
        <v>21</v>
      </c>
      <c r="M16" s="185">
        <f t="shared" si="3"/>
        <v>0</v>
      </c>
      <c r="N16" s="183">
        <v>0</v>
      </c>
      <c r="O16" s="183">
        <f t="shared" si="4"/>
        <v>0</v>
      </c>
      <c r="P16" s="183">
        <v>0</v>
      </c>
      <c r="Q16" s="183">
        <f t="shared" si="5"/>
        <v>0</v>
      </c>
      <c r="R16" s="185"/>
      <c r="S16" s="185" t="s">
        <v>1263</v>
      </c>
      <c r="T16" s="186" t="s">
        <v>1264</v>
      </c>
      <c r="U16" s="158">
        <v>0</v>
      </c>
      <c r="V16" s="158">
        <f t="shared" si="6"/>
        <v>0</v>
      </c>
      <c r="W16" s="158"/>
      <c r="X16" s="158" t="s">
        <v>282</v>
      </c>
      <c r="Y16" s="158" t="s">
        <v>283</v>
      </c>
      <c r="Z16" s="147"/>
      <c r="AA16" s="147"/>
      <c r="AB16" s="147"/>
      <c r="AC16" s="147"/>
      <c r="AD16" s="147"/>
      <c r="AE16" s="147"/>
      <c r="AF16" s="147"/>
      <c r="AG16" s="147" t="s">
        <v>3321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5" t="s">
        <v>275</v>
      </c>
      <c r="B17" s="166" t="s">
        <v>150</v>
      </c>
      <c r="C17" s="187" t="s">
        <v>152</v>
      </c>
      <c r="D17" s="167"/>
      <c r="E17" s="168"/>
      <c r="F17" s="169"/>
      <c r="G17" s="169">
        <f>SUMIF(AG18:AG23,"&lt;&gt;NOR",G18:G23)</f>
        <v>0</v>
      </c>
      <c r="H17" s="169"/>
      <c r="I17" s="169">
        <f>SUM(I18:I23)</f>
        <v>0</v>
      </c>
      <c r="J17" s="169"/>
      <c r="K17" s="169">
        <f>SUM(K18:K23)</f>
        <v>0</v>
      </c>
      <c r="L17" s="169"/>
      <c r="M17" s="169">
        <f>SUM(M18:M23)</f>
        <v>0</v>
      </c>
      <c r="N17" s="168"/>
      <c r="O17" s="168">
        <f>SUM(O18:O23)</f>
        <v>0</v>
      </c>
      <c r="P17" s="168"/>
      <c r="Q17" s="168">
        <f>SUM(Q18:Q23)</f>
        <v>0</v>
      </c>
      <c r="R17" s="169"/>
      <c r="S17" s="169"/>
      <c r="T17" s="170"/>
      <c r="U17" s="164"/>
      <c r="V17" s="164">
        <f>SUM(V18:V23)</f>
        <v>0</v>
      </c>
      <c r="W17" s="164"/>
      <c r="X17" s="164"/>
      <c r="Y17" s="164"/>
      <c r="AG17" t="s">
        <v>276</v>
      </c>
    </row>
    <row r="18" spans="1:60" outlineLevel="1" x14ac:dyDescent="0.2">
      <c r="A18" s="180">
        <v>9</v>
      </c>
      <c r="B18" s="181" t="s">
        <v>3330</v>
      </c>
      <c r="C18" s="191" t="s">
        <v>3331</v>
      </c>
      <c r="D18" s="182" t="s">
        <v>366</v>
      </c>
      <c r="E18" s="183">
        <v>15</v>
      </c>
      <c r="F18" s="184"/>
      <c r="G18" s="185">
        <f t="shared" ref="G18:G23" si="7">ROUND(E18*F18,2)</f>
        <v>0</v>
      </c>
      <c r="H18" s="184"/>
      <c r="I18" s="185">
        <f t="shared" ref="I18:I23" si="8">ROUND(E18*H18,2)</f>
        <v>0</v>
      </c>
      <c r="J18" s="184"/>
      <c r="K18" s="185">
        <f t="shared" ref="K18:K23" si="9">ROUND(E18*J18,2)</f>
        <v>0</v>
      </c>
      <c r="L18" s="185">
        <v>21</v>
      </c>
      <c r="M18" s="185">
        <f t="shared" ref="M18:M23" si="10">G18*(1+L18/100)</f>
        <v>0</v>
      </c>
      <c r="N18" s="183">
        <v>0</v>
      </c>
      <c r="O18" s="183">
        <f t="shared" ref="O18:O23" si="11">ROUND(E18*N18,2)</f>
        <v>0</v>
      </c>
      <c r="P18" s="183">
        <v>0</v>
      </c>
      <c r="Q18" s="183">
        <f t="shared" ref="Q18:Q23" si="12">ROUND(E18*P18,2)</f>
        <v>0</v>
      </c>
      <c r="R18" s="185"/>
      <c r="S18" s="185" t="s">
        <v>1263</v>
      </c>
      <c r="T18" s="186" t="s">
        <v>1264</v>
      </c>
      <c r="U18" s="158">
        <v>0</v>
      </c>
      <c r="V18" s="158">
        <f t="shared" ref="V18:V23" si="13">ROUND(E18*U18,2)</f>
        <v>0</v>
      </c>
      <c r="W18" s="158"/>
      <c r="X18" s="158" t="s">
        <v>282</v>
      </c>
      <c r="Y18" s="158" t="s">
        <v>283</v>
      </c>
      <c r="Z18" s="147"/>
      <c r="AA18" s="147"/>
      <c r="AB18" s="147"/>
      <c r="AC18" s="147"/>
      <c r="AD18" s="147"/>
      <c r="AE18" s="147"/>
      <c r="AF18" s="147"/>
      <c r="AG18" s="147" t="s">
        <v>3321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0">
        <v>10</v>
      </c>
      <c r="B19" s="181" t="s">
        <v>3332</v>
      </c>
      <c r="C19" s="191" t="s">
        <v>3333</v>
      </c>
      <c r="D19" s="182" t="s">
        <v>366</v>
      </c>
      <c r="E19" s="183">
        <v>30</v>
      </c>
      <c r="F19" s="184"/>
      <c r="G19" s="185">
        <f t="shared" si="7"/>
        <v>0</v>
      </c>
      <c r="H19" s="184"/>
      <c r="I19" s="185">
        <f t="shared" si="8"/>
        <v>0</v>
      </c>
      <c r="J19" s="184"/>
      <c r="K19" s="185">
        <f t="shared" si="9"/>
        <v>0</v>
      </c>
      <c r="L19" s="185">
        <v>21</v>
      </c>
      <c r="M19" s="185">
        <f t="shared" si="10"/>
        <v>0</v>
      </c>
      <c r="N19" s="183">
        <v>0</v>
      </c>
      <c r="O19" s="183">
        <f t="shared" si="11"/>
        <v>0</v>
      </c>
      <c r="P19" s="183">
        <v>0</v>
      </c>
      <c r="Q19" s="183">
        <f t="shared" si="12"/>
        <v>0</v>
      </c>
      <c r="R19" s="185"/>
      <c r="S19" s="185" t="s">
        <v>1263</v>
      </c>
      <c r="T19" s="186" t="s">
        <v>1264</v>
      </c>
      <c r="U19" s="158">
        <v>0</v>
      </c>
      <c r="V19" s="158">
        <f t="shared" si="13"/>
        <v>0</v>
      </c>
      <c r="W19" s="158"/>
      <c r="X19" s="158" t="s">
        <v>282</v>
      </c>
      <c r="Y19" s="158" t="s">
        <v>283</v>
      </c>
      <c r="Z19" s="147"/>
      <c r="AA19" s="147"/>
      <c r="AB19" s="147"/>
      <c r="AC19" s="147"/>
      <c r="AD19" s="147"/>
      <c r="AE19" s="147"/>
      <c r="AF19" s="147"/>
      <c r="AG19" s="147" t="s">
        <v>3321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0">
        <v>11</v>
      </c>
      <c r="B20" s="181" t="s">
        <v>3334</v>
      </c>
      <c r="C20" s="191" t="s">
        <v>3335</v>
      </c>
      <c r="D20" s="182" t="s">
        <v>366</v>
      </c>
      <c r="E20" s="183">
        <v>10</v>
      </c>
      <c r="F20" s="184"/>
      <c r="G20" s="185">
        <f t="shared" si="7"/>
        <v>0</v>
      </c>
      <c r="H20" s="184"/>
      <c r="I20" s="185">
        <f t="shared" si="8"/>
        <v>0</v>
      </c>
      <c r="J20" s="184"/>
      <c r="K20" s="185">
        <f t="shared" si="9"/>
        <v>0</v>
      </c>
      <c r="L20" s="185">
        <v>21</v>
      </c>
      <c r="M20" s="185">
        <f t="shared" si="10"/>
        <v>0</v>
      </c>
      <c r="N20" s="183">
        <v>0</v>
      </c>
      <c r="O20" s="183">
        <f t="shared" si="11"/>
        <v>0</v>
      </c>
      <c r="P20" s="183">
        <v>0</v>
      </c>
      <c r="Q20" s="183">
        <f t="shared" si="12"/>
        <v>0</v>
      </c>
      <c r="R20" s="185"/>
      <c r="S20" s="185" t="s">
        <v>1263</v>
      </c>
      <c r="T20" s="186" t="s">
        <v>1264</v>
      </c>
      <c r="U20" s="158">
        <v>0</v>
      </c>
      <c r="V20" s="158">
        <f t="shared" si="13"/>
        <v>0</v>
      </c>
      <c r="W20" s="158"/>
      <c r="X20" s="158" t="s">
        <v>282</v>
      </c>
      <c r="Y20" s="158" t="s">
        <v>283</v>
      </c>
      <c r="Z20" s="147"/>
      <c r="AA20" s="147"/>
      <c r="AB20" s="147"/>
      <c r="AC20" s="147"/>
      <c r="AD20" s="147"/>
      <c r="AE20" s="147"/>
      <c r="AF20" s="147"/>
      <c r="AG20" s="147" t="s">
        <v>3321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0">
        <v>12</v>
      </c>
      <c r="B21" s="181" t="s">
        <v>3336</v>
      </c>
      <c r="C21" s="191" t="s">
        <v>3337</v>
      </c>
      <c r="D21" s="182" t="s">
        <v>366</v>
      </c>
      <c r="E21" s="183">
        <v>10</v>
      </c>
      <c r="F21" s="184"/>
      <c r="G21" s="185">
        <f t="shared" si="7"/>
        <v>0</v>
      </c>
      <c r="H21" s="184"/>
      <c r="I21" s="185">
        <f t="shared" si="8"/>
        <v>0</v>
      </c>
      <c r="J21" s="184"/>
      <c r="K21" s="185">
        <f t="shared" si="9"/>
        <v>0</v>
      </c>
      <c r="L21" s="185">
        <v>21</v>
      </c>
      <c r="M21" s="185">
        <f t="shared" si="10"/>
        <v>0</v>
      </c>
      <c r="N21" s="183">
        <v>0</v>
      </c>
      <c r="O21" s="183">
        <f t="shared" si="11"/>
        <v>0</v>
      </c>
      <c r="P21" s="183">
        <v>0</v>
      </c>
      <c r="Q21" s="183">
        <f t="shared" si="12"/>
        <v>0</v>
      </c>
      <c r="R21" s="185"/>
      <c r="S21" s="185" t="s">
        <v>1263</v>
      </c>
      <c r="T21" s="186" t="s">
        <v>1264</v>
      </c>
      <c r="U21" s="158">
        <v>0</v>
      </c>
      <c r="V21" s="158">
        <f t="shared" si="13"/>
        <v>0</v>
      </c>
      <c r="W21" s="158"/>
      <c r="X21" s="158" t="s">
        <v>282</v>
      </c>
      <c r="Y21" s="158" t="s">
        <v>283</v>
      </c>
      <c r="Z21" s="147"/>
      <c r="AA21" s="147"/>
      <c r="AB21" s="147"/>
      <c r="AC21" s="147"/>
      <c r="AD21" s="147"/>
      <c r="AE21" s="147"/>
      <c r="AF21" s="147"/>
      <c r="AG21" s="147" t="s">
        <v>3321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0">
        <v>13</v>
      </c>
      <c r="B22" s="181" t="s">
        <v>3338</v>
      </c>
      <c r="C22" s="191" t="s">
        <v>3339</v>
      </c>
      <c r="D22" s="182" t="s">
        <v>366</v>
      </c>
      <c r="E22" s="183">
        <v>65</v>
      </c>
      <c r="F22" s="184"/>
      <c r="G22" s="185">
        <f t="shared" si="7"/>
        <v>0</v>
      </c>
      <c r="H22" s="184"/>
      <c r="I22" s="185">
        <f t="shared" si="8"/>
        <v>0</v>
      </c>
      <c r="J22" s="184"/>
      <c r="K22" s="185">
        <f t="shared" si="9"/>
        <v>0</v>
      </c>
      <c r="L22" s="185">
        <v>21</v>
      </c>
      <c r="M22" s="185">
        <f t="shared" si="10"/>
        <v>0</v>
      </c>
      <c r="N22" s="183">
        <v>0</v>
      </c>
      <c r="O22" s="183">
        <f t="shared" si="11"/>
        <v>0</v>
      </c>
      <c r="P22" s="183">
        <v>0</v>
      </c>
      <c r="Q22" s="183">
        <f t="shared" si="12"/>
        <v>0</v>
      </c>
      <c r="R22" s="185"/>
      <c r="S22" s="185" t="s">
        <v>1263</v>
      </c>
      <c r="T22" s="186" t="s">
        <v>1264</v>
      </c>
      <c r="U22" s="158">
        <v>0</v>
      </c>
      <c r="V22" s="158">
        <f t="shared" si="13"/>
        <v>0</v>
      </c>
      <c r="W22" s="158"/>
      <c r="X22" s="158" t="s">
        <v>282</v>
      </c>
      <c r="Y22" s="158" t="s">
        <v>283</v>
      </c>
      <c r="Z22" s="147"/>
      <c r="AA22" s="147"/>
      <c r="AB22" s="147"/>
      <c r="AC22" s="147"/>
      <c r="AD22" s="147"/>
      <c r="AE22" s="147"/>
      <c r="AF22" s="147"/>
      <c r="AG22" s="147" t="s">
        <v>3321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0">
        <v>14</v>
      </c>
      <c r="B23" s="181" t="s">
        <v>3340</v>
      </c>
      <c r="C23" s="191" t="s">
        <v>3341</v>
      </c>
      <c r="D23" s="182" t="s">
        <v>0</v>
      </c>
      <c r="E23" s="183">
        <v>2.5</v>
      </c>
      <c r="F23" s="184"/>
      <c r="G23" s="185">
        <f t="shared" si="7"/>
        <v>0</v>
      </c>
      <c r="H23" s="184"/>
      <c r="I23" s="185">
        <f t="shared" si="8"/>
        <v>0</v>
      </c>
      <c r="J23" s="184"/>
      <c r="K23" s="185">
        <f t="shared" si="9"/>
        <v>0</v>
      </c>
      <c r="L23" s="185">
        <v>21</v>
      </c>
      <c r="M23" s="185">
        <f t="shared" si="10"/>
        <v>0</v>
      </c>
      <c r="N23" s="183">
        <v>0</v>
      </c>
      <c r="O23" s="183">
        <f t="shared" si="11"/>
        <v>0</v>
      </c>
      <c r="P23" s="183">
        <v>0</v>
      </c>
      <c r="Q23" s="183">
        <f t="shared" si="12"/>
        <v>0</v>
      </c>
      <c r="R23" s="185"/>
      <c r="S23" s="185" t="s">
        <v>1263</v>
      </c>
      <c r="T23" s="186" t="s">
        <v>1264</v>
      </c>
      <c r="U23" s="158">
        <v>0</v>
      </c>
      <c r="V23" s="158">
        <f t="shared" si="13"/>
        <v>0</v>
      </c>
      <c r="W23" s="158"/>
      <c r="X23" s="158" t="s">
        <v>282</v>
      </c>
      <c r="Y23" s="158" t="s">
        <v>283</v>
      </c>
      <c r="Z23" s="147"/>
      <c r="AA23" s="147"/>
      <c r="AB23" s="147"/>
      <c r="AC23" s="147"/>
      <c r="AD23" s="147"/>
      <c r="AE23" s="147"/>
      <c r="AF23" s="147"/>
      <c r="AG23" s="147" t="s">
        <v>3321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5.5" x14ac:dyDescent="0.2">
      <c r="A24" s="165" t="s">
        <v>275</v>
      </c>
      <c r="B24" s="166" t="s">
        <v>153</v>
      </c>
      <c r="C24" s="187" t="s">
        <v>156</v>
      </c>
      <c r="D24" s="167"/>
      <c r="E24" s="168"/>
      <c r="F24" s="169"/>
      <c r="G24" s="169">
        <f>SUMIF(AG25:AG37,"&lt;&gt;NOR",G25:G37)</f>
        <v>0</v>
      </c>
      <c r="H24" s="169"/>
      <c r="I24" s="169">
        <f>SUM(I25:I37)</f>
        <v>0</v>
      </c>
      <c r="J24" s="169"/>
      <c r="K24" s="169">
        <f>SUM(K25:K37)</f>
        <v>0</v>
      </c>
      <c r="L24" s="169"/>
      <c r="M24" s="169">
        <f>SUM(M25:M37)</f>
        <v>0</v>
      </c>
      <c r="N24" s="168"/>
      <c r="O24" s="168">
        <f>SUM(O25:O37)</f>
        <v>0</v>
      </c>
      <c r="P24" s="168"/>
      <c r="Q24" s="168">
        <f>SUM(Q25:Q37)</f>
        <v>0</v>
      </c>
      <c r="R24" s="169"/>
      <c r="S24" s="169"/>
      <c r="T24" s="170"/>
      <c r="U24" s="164"/>
      <c r="V24" s="164">
        <f>SUM(V25:V37)</f>
        <v>0</v>
      </c>
      <c r="W24" s="164"/>
      <c r="X24" s="164"/>
      <c r="Y24" s="164"/>
      <c r="AG24" t="s">
        <v>276</v>
      </c>
    </row>
    <row r="25" spans="1:60" outlineLevel="1" x14ac:dyDescent="0.2">
      <c r="A25" s="180">
        <v>15</v>
      </c>
      <c r="B25" s="181" t="s">
        <v>3342</v>
      </c>
      <c r="C25" s="191" t="s">
        <v>3343</v>
      </c>
      <c r="D25" s="182" t="s">
        <v>366</v>
      </c>
      <c r="E25" s="183">
        <v>15</v>
      </c>
      <c r="F25" s="184"/>
      <c r="G25" s="185">
        <f t="shared" ref="G25:G37" si="14">ROUND(E25*F25,2)</f>
        <v>0</v>
      </c>
      <c r="H25" s="184"/>
      <c r="I25" s="185">
        <f t="shared" ref="I25:I37" si="15">ROUND(E25*H25,2)</f>
        <v>0</v>
      </c>
      <c r="J25" s="184"/>
      <c r="K25" s="185">
        <f t="shared" ref="K25:K37" si="16">ROUND(E25*J25,2)</f>
        <v>0</v>
      </c>
      <c r="L25" s="185">
        <v>21</v>
      </c>
      <c r="M25" s="185">
        <f t="shared" ref="M25:M37" si="17">G25*(1+L25/100)</f>
        <v>0</v>
      </c>
      <c r="N25" s="183">
        <v>0</v>
      </c>
      <c r="O25" s="183">
        <f t="shared" ref="O25:O37" si="18">ROUND(E25*N25,2)</f>
        <v>0</v>
      </c>
      <c r="P25" s="183">
        <v>0</v>
      </c>
      <c r="Q25" s="183">
        <f t="shared" ref="Q25:Q37" si="19">ROUND(E25*P25,2)</f>
        <v>0</v>
      </c>
      <c r="R25" s="185"/>
      <c r="S25" s="185" t="s">
        <v>1263</v>
      </c>
      <c r="T25" s="186" t="s">
        <v>1264</v>
      </c>
      <c r="U25" s="158">
        <v>0</v>
      </c>
      <c r="V25" s="158">
        <f t="shared" ref="V25:V37" si="20">ROUND(E25*U25,2)</f>
        <v>0</v>
      </c>
      <c r="W25" s="158"/>
      <c r="X25" s="158" t="s">
        <v>282</v>
      </c>
      <c r="Y25" s="158" t="s">
        <v>283</v>
      </c>
      <c r="Z25" s="147"/>
      <c r="AA25" s="147"/>
      <c r="AB25" s="147"/>
      <c r="AC25" s="147"/>
      <c r="AD25" s="147"/>
      <c r="AE25" s="147"/>
      <c r="AF25" s="147"/>
      <c r="AG25" s="147" t="s">
        <v>3321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0">
        <v>16</v>
      </c>
      <c r="B26" s="181" t="s">
        <v>3344</v>
      </c>
      <c r="C26" s="191" t="s">
        <v>3345</v>
      </c>
      <c r="D26" s="182" t="s">
        <v>366</v>
      </c>
      <c r="E26" s="183">
        <v>30</v>
      </c>
      <c r="F26" s="184"/>
      <c r="G26" s="185">
        <f t="shared" si="14"/>
        <v>0</v>
      </c>
      <c r="H26" s="184"/>
      <c r="I26" s="185">
        <f t="shared" si="15"/>
        <v>0</v>
      </c>
      <c r="J26" s="184"/>
      <c r="K26" s="185">
        <f t="shared" si="16"/>
        <v>0</v>
      </c>
      <c r="L26" s="185">
        <v>21</v>
      </c>
      <c r="M26" s="185">
        <f t="shared" si="17"/>
        <v>0</v>
      </c>
      <c r="N26" s="183">
        <v>0</v>
      </c>
      <c r="O26" s="183">
        <f t="shared" si="18"/>
        <v>0</v>
      </c>
      <c r="P26" s="183">
        <v>0</v>
      </c>
      <c r="Q26" s="183">
        <f t="shared" si="19"/>
        <v>0</v>
      </c>
      <c r="R26" s="185"/>
      <c r="S26" s="185" t="s">
        <v>1263</v>
      </c>
      <c r="T26" s="186" t="s">
        <v>1264</v>
      </c>
      <c r="U26" s="158">
        <v>0</v>
      </c>
      <c r="V26" s="158">
        <f t="shared" si="20"/>
        <v>0</v>
      </c>
      <c r="W26" s="158"/>
      <c r="X26" s="158" t="s">
        <v>282</v>
      </c>
      <c r="Y26" s="158" t="s">
        <v>283</v>
      </c>
      <c r="Z26" s="147"/>
      <c r="AA26" s="147"/>
      <c r="AB26" s="147"/>
      <c r="AC26" s="147"/>
      <c r="AD26" s="147"/>
      <c r="AE26" s="147"/>
      <c r="AF26" s="147"/>
      <c r="AG26" s="147" t="s">
        <v>3321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0">
        <v>17</v>
      </c>
      <c r="B27" s="181" t="s">
        <v>3346</v>
      </c>
      <c r="C27" s="191" t="s">
        <v>3347</v>
      </c>
      <c r="D27" s="182" t="s">
        <v>366</v>
      </c>
      <c r="E27" s="183">
        <v>20</v>
      </c>
      <c r="F27" s="184"/>
      <c r="G27" s="185">
        <f t="shared" si="14"/>
        <v>0</v>
      </c>
      <c r="H27" s="184"/>
      <c r="I27" s="185">
        <f t="shared" si="15"/>
        <v>0</v>
      </c>
      <c r="J27" s="184"/>
      <c r="K27" s="185">
        <f t="shared" si="16"/>
        <v>0</v>
      </c>
      <c r="L27" s="185">
        <v>21</v>
      </c>
      <c r="M27" s="185">
        <f t="shared" si="17"/>
        <v>0</v>
      </c>
      <c r="N27" s="183">
        <v>0</v>
      </c>
      <c r="O27" s="183">
        <f t="shared" si="18"/>
        <v>0</v>
      </c>
      <c r="P27" s="183">
        <v>0</v>
      </c>
      <c r="Q27" s="183">
        <f t="shared" si="19"/>
        <v>0</v>
      </c>
      <c r="R27" s="185"/>
      <c r="S27" s="185" t="s">
        <v>1263</v>
      </c>
      <c r="T27" s="186" t="s">
        <v>1264</v>
      </c>
      <c r="U27" s="158">
        <v>0</v>
      </c>
      <c r="V27" s="158">
        <f t="shared" si="20"/>
        <v>0</v>
      </c>
      <c r="W27" s="158"/>
      <c r="X27" s="158" t="s">
        <v>282</v>
      </c>
      <c r="Y27" s="158" t="s">
        <v>283</v>
      </c>
      <c r="Z27" s="147"/>
      <c r="AA27" s="147"/>
      <c r="AB27" s="147"/>
      <c r="AC27" s="147"/>
      <c r="AD27" s="147"/>
      <c r="AE27" s="147"/>
      <c r="AF27" s="147"/>
      <c r="AG27" s="147" t="s">
        <v>3321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0">
        <v>18</v>
      </c>
      <c r="B28" s="181" t="s">
        <v>3348</v>
      </c>
      <c r="C28" s="191" t="s">
        <v>3349</v>
      </c>
      <c r="D28" s="182" t="s">
        <v>366</v>
      </c>
      <c r="E28" s="183">
        <v>20</v>
      </c>
      <c r="F28" s="184"/>
      <c r="G28" s="185">
        <f t="shared" si="14"/>
        <v>0</v>
      </c>
      <c r="H28" s="184"/>
      <c r="I28" s="185">
        <f t="shared" si="15"/>
        <v>0</v>
      </c>
      <c r="J28" s="184"/>
      <c r="K28" s="185">
        <f t="shared" si="16"/>
        <v>0</v>
      </c>
      <c r="L28" s="185">
        <v>21</v>
      </c>
      <c r="M28" s="185">
        <f t="shared" si="17"/>
        <v>0</v>
      </c>
      <c r="N28" s="183">
        <v>0</v>
      </c>
      <c r="O28" s="183">
        <f t="shared" si="18"/>
        <v>0</v>
      </c>
      <c r="P28" s="183">
        <v>0</v>
      </c>
      <c r="Q28" s="183">
        <f t="shared" si="19"/>
        <v>0</v>
      </c>
      <c r="R28" s="185"/>
      <c r="S28" s="185" t="s">
        <v>1263</v>
      </c>
      <c r="T28" s="186" t="s">
        <v>1264</v>
      </c>
      <c r="U28" s="158">
        <v>0</v>
      </c>
      <c r="V28" s="158">
        <f t="shared" si="20"/>
        <v>0</v>
      </c>
      <c r="W28" s="158"/>
      <c r="X28" s="158" t="s">
        <v>282</v>
      </c>
      <c r="Y28" s="158" t="s">
        <v>283</v>
      </c>
      <c r="Z28" s="147"/>
      <c r="AA28" s="147"/>
      <c r="AB28" s="147"/>
      <c r="AC28" s="147"/>
      <c r="AD28" s="147"/>
      <c r="AE28" s="147"/>
      <c r="AF28" s="147"/>
      <c r="AG28" s="147" t="s">
        <v>3321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0">
        <v>19</v>
      </c>
      <c r="B29" s="181" t="s">
        <v>3350</v>
      </c>
      <c r="C29" s="191" t="s">
        <v>3351</v>
      </c>
      <c r="D29" s="182" t="s">
        <v>366</v>
      </c>
      <c r="E29" s="183">
        <v>20</v>
      </c>
      <c r="F29" s="184"/>
      <c r="G29" s="185">
        <f t="shared" si="14"/>
        <v>0</v>
      </c>
      <c r="H29" s="184"/>
      <c r="I29" s="185">
        <f t="shared" si="15"/>
        <v>0</v>
      </c>
      <c r="J29" s="184"/>
      <c r="K29" s="185">
        <f t="shared" si="16"/>
        <v>0</v>
      </c>
      <c r="L29" s="185">
        <v>21</v>
      </c>
      <c r="M29" s="185">
        <f t="shared" si="17"/>
        <v>0</v>
      </c>
      <c r="N29" s="183">
        <v>0</v>
      </c>
      <c r="O29" s="183">
        <f t="shared" si="18"/>
        <v>0</v>
      </c>
      <c r="P29" s="183">
        <v>0</v>
      </c>
      <c r="Q29" s="183">
        <f t="shared" si="19"/>
        <v>0</v>
      </c>
      <c r="R29" s="185"/>
      <c r="S29" s="185" t="s">
        <v>1263</v>
      </c>
      <c r="T29" s="186" t="s">
        <v>1264</v>
      </c>
      <c r="U29" s="158">
        <v>0</v>
      </c>
      <c r="V29" s="158">
        <f t="shared" si="20"/>
        <v>0</v>
      </c>
      <c r="W29" s="158"/>
      <c r="X29" s="158" t="s">
        <v>282</v>
      </c>
      <c r="Y29" s="158" t="s">
        <v>283</v>
      </c>
      <c r="Z29" s="147"/>
      <c r="AA29" s="147"/>
      <c r="AB29" s="147"/>
      <c r="AC29" s="147"/>
      <c r="AD29" s="147"/>
      <c r="AE29" s="147"/>
      <c r="AF29" s="147"/>
      <c r="AG29" s="147" t="s">
        <v>3321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0">
        <v>20</v>
      </c>
      <c r="B30" s="181" t="s">
        <v>3352</v>
      </c>
      <c r="C30" s="191" t="s">
        <v>3353</v>
      </c>
      <c r="D30" s="182" t="s">
        <v>366</v>
      </c>
      <c r="E30" s="183">
        <v>45</v>
      </c>
      <c r="F30" s="184"/>
      <c r="G30" s="185">
        <f t="shared" si="14"/>
        <v>0</v>
      </c>
      <c r="H30" s="184"/>
      <c r="I30" s="185">
        <f t="shared" si="15"/>
        <v>0</v>
      </c>
      <c r="J30" s="184"/>
      <c r="K30" s="185">
        <f t="shared" si="16"/>
        <v>0</v>
      </c>
      <c r="L30" s="185">
        <v>21</v>
      </c>
      <c r="M30" s="185">
        <f t="shared" si="17"/>
        <v>0</v>
      </c>
      <c r="N30" s="183">
        <v>0</v>
      </c>
      <c r="O30" s="183">
        <f t="shared" si="18"/>
        <v>0</v>
      </c>
      <c r="P30" s="183">
        <v>0</v>
      </c>
      <c r="Q30" s="183">
        <f t="shared" si="19"/>
        <v>0</v>
      </c>
      <c r="R30" s="185"/>
      <c r="S30" s="185" t="s">
        <v>1263</v>
      </c>
      <c r="T30" s="186" t="s">
        <v>1264</v>
      </c>
      <c r="U30" s="158">
        <v>0</v>
      </c>
      <c r="V30" s="158">
        <f t="shared" si="20"/>
        <v>0</v>
      </c>
      <c r="W30" s="158"/>
      <c r="X30" s="158" t="s">
        <v>282</v>
      </c>
      <c r="Y30" s="158" t="s">
        <v>283</v>
      </c>
      <c r="Z30" s="147"/>
      <c r="AA30" s="147"/>
      <c r="AB30" s="147"/>
      <c r="AC30" s="147"/>
      <c r="AD30" s="147"/>
      <c r="AE30" s="147"/>
      <c r="AF30" s="147"/>
      <c r="AG30" s="147" t="s">
        <v>3321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0">
        <v>21</v>
      </c>
      <c r="B31" s="181" t="s">
        <v>3354</v>
      </c>
      <c r="C31" s="191" t="s">
        <v>3355</v>
      </c>
      <c r="D31" s="182" t="s">
        <v>366</v>
      </c>
      <c r="E31" s="183">
        <v>10</v>
      </c>
      <c r="F31" s="184"/>
      <c r="G31" s="185">
        <f t="shared" si="14"/>
        <v>0</v>
      </c>
      <c r="H31" s="184"/>
      <c r="I31" s="185">
        <f t="shared" si="15"/>
        <v>0</v>
      </c>
      <c r="J31" s="184"/>
      <c r="K31" s="185">
        <f t="shared" si="16"/>
        <v>0</v>
      </c>
      <c r="L31" s="185">
        <v>21</v>
      </c>
      <c r="M31" s="185">
        <f t="shared" si="17"/>
        <v>0</v>
      </c>
      <c r="N31" s="183">
        <v>0</v>
      </c>
      <c r="O31" s="183">
        <f t="shared" si="18"/>
        <v>0</v>
      </c>
      <c r="P31" s="183">
        <v>0</v>
      </c>
      <c r="Q31" s="183">
        <f t="shared" si="19"/>
        <v>0</v>
      </c>
      <c r="R31" s="185"/>
      <c r="S31" s="185" t="s">
        <v>1263</v>
      </c>
      <c r="T31" s="186" t="s">
        <v>1264</v>
      </c>
      <c r="U31" s="158">
        <v>0</v>
      </c>
      <c r="V31" s="158">
        <f t="shared" si="20"/>
        <v>0</v>
      </c>
      <c r="W31" s="158"/>
      <c r="X31" s="158" t="s">
        <v>282</v>
      </c>
      <c r="Y31" s="158" t="s">
        <v>283</v>
      </c>
      <c r="Z31" s="147"/>
      <c r="AA31" s="147"/>
      <c r="AB31" s="147"/>
      <c r="AC31" s="147"/>
      <c r="AD31" s="147"/>
      <c r="AE31" s="147"/>
      <c r="AF31" s="147"/>
      <c r="AG31" s="147" t="s">
        <v>3321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0">
        <v>22</v>
      </c>
      <c r="B32" s="181" t="s">
        <v>3356</v>
      </c>
      <c r="C32" s="191" t="s">
        <v>3357</v>
      </c>
      <c r="D32" s="182" t="s">
        <v>366</v>
      </c>
      <c r="E32" s="183">
        <v>30</v>
      </c>
      <c r="F32" s="184"/>
      <c r="G32" s="185">
        <f t="shared" si="14"/>
        <v>0</v>
      </c>
      <c r="H32" s="184"/>
      <c r="I32" s="185">
        <f t="shared" si="15"/>
        <v>0</v>
      </c>
      <c r="J32" s="184"/>
      <c r="K32" s="185">
        <f t="shared" si="16"/>
        <v>0</v>
      </c>
      <c r="L32" s="185">
        <v>21</v>
      </c>
      <c r="M32" s="185">
        <f t="shared" si="17"/>
        <v>0</v>
      </c>
      <c r="N32" s="183">
        <v>0</v>
      </c>
      <c r="O32" s="183">
        <f t="shared" si="18"/>
        <v>0</v>
      </c>
      <c r="P32" s="183">
        <v>0</v>
      </c>
      <c r="Q32" s="183">
        <f t="shared" si="19"/>
        <v>0</v>
      </c>
      <c r="R32" s="185"/>
      <c r="S32" s="185" t="s">
        <v>1263</v>
      </c>
      <c r="T32" s="186" t="s">
        <v>1264</v>
      </c>
      <c r="U32" s="158">
        <v>0</v>
      </c>
      <c r="V32" s="158">
        <f t="shared" si="20"/>
        <v>0</v>
      </c>
      <c r="W32" s="158"/>
      <c r="X32" s="158" t="s">
        <v>282</v>
      </c>
      <c r="Y32" s="158" t="s">
        <v>283</v>
      </c>
      <c r="Z32" s="147"/>
      <c r="AA32" s="147"/>
      <c r="AB32" s="147"/>
      <c r="AC32" s="147"/>
      <c r="AD32" s="147"/>
      <c r="AE32" s="147"/>
      <c r="AF32" s="147"/>
      <c r="AG32" s="147" t="s">
        <v>3321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0">
        <v>23</v>
      </c>
      <c r="B33" s="181" t="s">
        <v>3358</v>
      </c>
      <c r="C33" s="191" t="s">
        <v>3359</v>
      </c>
      <c r="D33" s="182" t="s">
        <v>418</v>
      </c>
      <c r="E33" s="183">
        <v>1</v>
      </c>
      <c r="F33" s="184"/>
      <c r="G33" s="185">
        <f t="shared" si="14"/>
        <v>0</v>
      </c>
      <c r="H33" s="184"/>
      <c r="I33" s="185">
        <f t="shared" si="15"/>
        <v>0</v>
      </c>
      <c r="J33" s="184"/>
      <c r="K33" s="185">
        <f t="shared" si="16"/>
        <v>0</v>
      </c>
      <c r="L33" s="185">
        <v>21</v>
      </c>
      <c r="M33" s="185">
        <f t="shared" si="17"/>
        <v>0</v>
      </c>
      <c r="N33" s="183">
        <v>0</v>
      </c>
      <c r="O33" s="183">
        <f t="shared" si="18"/>
        <v>0</v>
      </c>
      <c r="P33" s="183">
        <v>0</v>
      </c>
      <c r="Q33" s="183">
        <f t="shared" si="19"/>
        <v>0</v>
      </c>
      <c r="R33" s="185"/>
      <c r="S33" s="185" t="s">
        <v>1263</v>
      </c>
      <c r="T33" s="186" t="s">
        <v>1264</v>
      </c>
      <c r="U33" s="158">
        <v>0</v>
      </c>
      <c r="V33" s="158">
        <f t="shared" si="20"/>
        <v>0</v>
      </c>
      <c r="W33" s="158"/>
      <c r="X33" s="158" t="s">
        <v>1204</v>
      </c>
      <c r="Y33" s="158" t="s">
        <v>283</v>
      </c>
      <c r="Z33" s="147"/>
      <c r="AA33" s="147"/>
      <c r="AB33" s="147"/>
      <c r="AC33" s="147"/>
      <c r="AD33" s="147"/>
      <c r="AE33" s="147"/>
      <c r="AF33" s="147"/>
      <c r="AG33" s="147" t="s">
        <v>3313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0">
        <v>24</v>
      </c>
      <c r="B34" s="181" t="s">
        <v>3360</v>
      </c>
      <c r="C34" s="191" t="s">
        <v>3361</v>
      </c>
      <c r="D34" s="182" t="s">
        <v>886</v>
      </c>
      <c r="E34" s="183">
        <v>15</v>
      </c>
      <c r="F34" s="184"/>
      <c r="G34" s="185">
        <f t="shared" si="14"/>
        <v>0</v>
      </c>
      <c r="H34" s="184"/>
      <c r="I34" s="185">
        <f t="shared" si="15"/>
        <v>0</v>
      </c>
      <c r="J34" s="184"/>
      <c r="K34" s="185">
        <f t="shared" si="16"/>
        <v>0</v>
      </c>
      <c r="L34" s="185">
        <v>21</v>
      </c>
      <c r="M34" s="185">
        <f t="shared" si="17"/>
        <v>0</v>
      </c>
      <c r="N34" s="183">
        <v>0</v>
      </c>
      <c r="O34" s="183">
        <f t="shared" si="18"/>
        <v>0</v>
      </c>
      <c r="P34" s="183">
        <v>0</v>
      </c>
      <c r="Q34" s="183">
        <f t="shared" si="19"/>
        <v>0</v>
      </c>
      <c r="R34" s="185"/>
      <c r="S34" s="185" t="s">
        <v>1263</v>
      </c>
      <c r="T34" s="186" t="s">
        <v>1264</v>
      </c>
      <c r="U34" s="158">
        <v>0</v>
      </c>
      <c r="V34" s="158">
        <f t="shared" si="20"/>
        <v>0</v>
      </c>
      <c r="W34" s="158"/>
      <c r="X34" s="158" t="s">
        <v>1204</v>
      </c>
      <c r="Y34" s="158" t="s">
        <v>283</v>
      </c>
      <c r="Z34" s="147"/>
      <c r="AA34" s="147"/>
      <c r="AB34" s="147"/>
      <c r="AC34" s="147"/>
      <c r="AD34" s="147"/>
      <c r="AE34" s="147"/>
      <c r="AF34" s="147"/>
      <c r="AG34" s="147" t="s">
        <v>3313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0">
        <v>25</v>
      </c>
      <c r="B35" s="181" t="s">
        <v>3362</v>
      </c>
      <c r="C35" s="191" t="s">
        <v>3363</v>
      </c>
      <c r="D35" s="182" t="s">
        <v>3364</v>
      </c>
      <c r="E35" s="183">
        <v>10</v>
      </c>
      <c r="F35" s="184"/>
      <c r="G35" s="185">
        <f t="shared" si="14"/>
        <v>0</v>
      </c>
      <c r="H35" s="184"/>
      <c r="I35" s="185">
        <f t="shared" si="15"/>
        <v>0</v>
      </c>
      <c r="J35" s="184"/>
      <c r="K35" s="185">
        <f t="shared" si="16"/>
        <v>0</v>
      </c>
      <c r="L35" s="185">
        <v>21</v>
      </c>
      <c r="M35" s="185">
        <f t="shared" si="17"/>
        <v>0</v>
      </c>
      <c r="N35" s="183">
        <v>0</v>
      </c>
      <c r="O35" s="183">
        <f t="shared" si="18"/>
        <v>0</v>
      </c>
      <c r="P35" s="183">
        <v>0</v>
      </c>
      <c r="Q35" s="183">
        <f t="shared" si="19"/>
        <v>0</v>
      </c>
      <c r="R35" s="185"/>
      <c r="S35" s="185" t="s">
        <v>1263</v>
      </c>
      <c r="T35" s="186" t="s">
        <v>1264</v>
      </c>
      <c r="U35" s="158">
        <v>0</v>
      </c>
      <c r="V35" s="158">
        <f t="shared" si="20"/>
        <v>0</v>
      </c>
      <c r="W35" s="158"/>
      <c r="X35" s="158" t="s">
        <v>282</v>
      </c>
      <c r="Y35" s="158" t="s">
        <v>283</v>
      </c>
      <c r="Z35" s="147"/>
      <c r="AA35" s="147"/>
      <c r="AB35" s="147"/>
      <c r="AC35" s="147"/>
      <c r="AD35" s="147"/>
      <c r="AE35" s="147"/>
      <c r="AF35" s="147"/>
      <c r="AG35" s="147" t="s">
        <v>3321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0">
        <v>26</v>
      </c>
      <c r="B36" s="181" t="s">
        <v>3365</v>
      </c>
      <c r="C36" s="191" t="s">
        <v>3339</v>
      </c>
      <c r="D36" s="182" t="s">
        <v>366</v>
      </c>
      <c r="E36" s="183">
        <v>190</v>
      </c>
      <c r="F36" s="184"/>
      <c r="G36" s="185">
        <f t="shared" si="14"/>
        <v>0</v>
      </c>
      <c r="H36" s="184"/>
      <c r="I36" s="185">
        <f t="shared" si="15"/>
        <v>0</v>
      </c>
      <c r="J36" s="184"/>
      <c r="K36" s="185">
        <f t="shared" si="16"/>
        <v>0</v>
      </c>
      <c r="L36" s="185">
        <v>21</v>
      </c>
      <c r="M36" s="185">
        <f t="shared" si="17"/>
        <v>0</v>
      </c>
      <c r="N36" s="183">
        <v>0</v>
      </c>
      <c r="O36" s="183">
        <f t="shared" si="18"/>
        <v>0</v>
      </c>
      <c r="P36" s="183">
        <v>0</v>
      </c>
      <c r="Q36" s="183">
        <f t="shared" si="19"/>
        <v>0</v>
      </c>
      <c r="R36" s="185"/>
      <c r="S36" s="185" t="s">
        <v>1263</v>
      </c>
      <c r="T36" s="186" t="s">
        <v>1264</v>
      </c>
      <c r="U36" s="158">
        <v>0</v>
      </c>
      <c r="V36" s="158">
        <f t="shared" si="20"/>
        <v>0</v>
      </c>
      <c r="W36" s="158"/>
      <c r="X36" s="158" t="s">
        <v>282</v>
      </c>
      <c r="Y36" s="158" t="s">
        <v>283</v>
      </c>
      <c r="Z36" s="147"/>
      <c r="AA36" s="147"/>
      <c r="AB36" s="147"/>
      <c r="AC36" s="147"/>
      <c r="AD36" s="147"/>
      <c r="AE36" s="147"/>
      <c r="AF36" s="147"/>
      <c r="AG36" s="147" t="s">
        <v>3321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0">
        <v>27</v>
      </c>
      <c r="B37" s="181" t="s">
        <v>3366</v>
      </c>
      <c r="C37" s="191" t="s">
        <v>3341</v>
      </c>
      <c r="D37" s="182" t="s">
        <v>0</v>
      </c>
      <c r="E37" s="183">
        <v>3</v>
      </c>
      <c r="F37" s="184"/>
      <c r="G37" s="185">
        <f t="shared" si="14"/>
        <v>0</v>
      </c>
      <c r="H37" s="184"/>
      <c r="I37" s="185">
        <f t="shared" si="15"/>
        <v>0</v>
      </c>
      <c r="J37" s="184"/>
      <c r="K37" s="185">
        <f t="shared" si="16"/>
        <v>0</v>
      </c>
      <c r="L37" s="185">
        <v>21</v>
      </c>
      <c r="M37" s="185">
        <f t="shared" si="17"/>
        <v>0</v>
      </c>
      <c r="N37" s="183">
        <v>0</v>
      </c>
      <c r="O37" s="183">
        <f t="shared" si="18"/>
        <v>0</v>
      </c>
      <c r="P37" s="183">
        <v>0</v>
      </c>
      <c r="Q37" s="183">
        <f t="shared" si="19"/>
        <v>0</v>
      </c>
      <c r="R37" s="185"/>
      <c r="S37" s="185" t="s">
        <v>1263</v>
      </c>
      <c r="T37" s="186" t="s">
        <v>1264</v>
      </c>
      <c r="U37" s="158">
        <v>0</v>
      </c>
      <c r="V37" s="158">
        <f t="shared" si="20"/>
        <v>0</v>
      </c>
      <c r="W37" s="158"/>
      <c r="X37" s="158" t="s">
        <v>282</v>
      </c>
      <c r="Y37" s="158" t="s">
        <v>283</v>
      </c>
      <c r="Z37" s="147"/>
      <c r="AA37" s="147"/>
      <c r="AB37" s="147"/>
      <c r="AC37" s="147"/>
      <c r="AD37" s="147"/>
      <c r="AE37" s="147"/>
      <c r="AF37" s="147"/>
      <c r="AG37" s="147" t="s">
        <v>3321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5" t="s">
        <v>275</v>
      </c>
      <c r="B38" s="166" t="s">
        <v>159</v>
      </c>
      <c r="C38" s="187" t="s">
        <v>160</v>
      </c>
      <c r="D38" s="167"/>
      <c r="E38" s="168"/>
      <c r="F38" s="169"/>
      <c r="G38" s="169">
        <f>SUMIF(AG39:AG56,"&lt;&gt;NOR",G39:G56)</f>
        <v>0</v>
      </c>
      <c r="H38" s="169"/>
      <c r="I38" s="169">
        <f>SUM(I39:I56)</f>
        <v>0</v>
      </c>
      <c r="J38" s="169"/>
      <c r="K38" s="169">
        <f>SUM(K39:K56)</f>
        <v>0</v>
      </c>
      <c r="L38" s="169"/>
      <c r="M38" s="169">
        <f>SUM(M39:M56)</f>
        <v>0</v>
      </c>
      <c r="N38" s="168"/>
      <c r="O38" s="168">
        <f>SUM(O39:O56)</f>
        <v>0</v>
      </c>
      <c r="P38" s="168"/>
      <c r="Q38" s="168">
        <f>SUM(Q39:Q56)</f>
        <v>0</v>
      </c>
      <c r="R38" s="169"/>
      <c r="S38" s="169"/>
      <c r="T38" s="170"/>
      <c r="U38" s="164"/>
      <c r="V38" s="164">
        <f>SUM(V39:V56)</f>
        <v>0</v>
      </c>
      <c r="W38" s="164"/>
      <c r="X38" s="164"/>
      <c r="Y38" s="164"/>
      <c r="AG38" t="s">
        <v>276</v>
      </c>
    </row>
    <row r="39" spans="1:60" outlineLevel="1" x14ac:dyDescent="0.2">
      <c r="A39" s="180">
        <v>28</v>
      </c>
      <c r="B39" s="181" t="s">
        <v>3367</v>
      </c>
      <c r="C39" s="191" t="s">
        <v>3368</v>
      </c>
      <c r="D39" s="182" t="s">
        <v>418</v>
      </c>
      <c r="E39" s="183">
        <v>12</v>
      </c>
      <c r="F39" s="184"/>
      <c r="G39" s="185">
        <f t="shared" ref="G39:G56" si="21">ROUND(E39*F39,2)</f>
        <v>0</v>
      </c>
      <c r="H39" s="184"/>
      <c r="I39" s="185">
        <f t="shared" ref="I39:I56" si="22">ROUND(E39*H39,2)</f>
        <v>0</v>
      </c>
      <c r="J39" s="184"/>
      <c r="K39" s="185">
        <f t="shared" ref="K39:K56" si="23">ROUND(E39*J39,2)</f>
        <v>0</v>
      </c>
      <c r="L39" s="185">
        <v>21</v>
      </c>
      <c r="M39" s="185">
        <f t="shared" ref="M39:M56" si="24">G39*(1+L39/100)</f>
        <v>0</v>
      </c>
      <c r="N39" s="183">
        <v>0</v>
      </c>
      <c r="O39" s="183">
        <f t="shared" ref="O39:O56" si="25">ROUND(E39*N39,2)</f>
        <v>0</v>
      </c>
      <c r="P39" s="183">
        <v>0</v>
      </c>
      <c r="Q39" s="183">
        <f t="shared" ref="Q39:Q56" si="26">ROUND(E39*P39,2)</f>
        <v>0</v>
      </c>
      <c r="R39" s="185"/>
      <c r="S39" s="185" t="s">
        <v>1263</v>
      </c>
      <c r="T39" s="186" t="s">
        <v>1264</v>
      </c>
      <c r="U39" s="158">
        <v>0</v>
      </c>
      <c r="V39" s="158">
        <f t="shared" ref="V39:V56" si="27">ROUND(E39*U39,2)</f>
        <v>0</v>
      </c>
      <c r="W39" s="158"/>
      <c r="X39" s="158" t="s">
        <v>282</v>
      </c>
      <c r="Y39" s="158" t="s">
        <v>283</v>
      </c>
      <c r="Z39" s="147"/>
      <c r="AA39" s="147"/>
      <c r="AB39" s="147"/>
      <c r="AC39" s="147"/>
      <c r="AD39" s="147"/>
      <c r="AE39" s="147"/>
      <c r="AF39" s="147"/>
      <c r="AG39" s="147" t="s">
        <v>3321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0">
        <v>29</v>
      </c>
      <c r="B40" s="181" t="s">
        <v>3369</v>
      </c>
      <c r="C40" s="191" t="s">
        <v>3370</v>
      </c>
      <c r="D40" s="182" t="s">
        <v>418</v>
      </c>
      <c r="E40" s="183">
        <v>25</v>
      </c>
      <c r="F40" s="184"/>
      <c r="G40" s="185">
        <f t="shared" si="21"/>
        <v>0</v>
      </c>
      <c r="H40" s="184"/>
      <c r="I40" s="185">
        <f t="shared" si="22"/>
        <v>0</v>
      </c>
      <c r="J40" s="184"/>
      <c r="K40" s="185">
        <f t="shared" si="23"/>
        <v>0</v>
      </c>
      <c r="L40" s="185">
        <v>21</v>
      </c>
      <c r="M40" s="185">
        <f t="shared" si="24"/>
        <v>0</v>
      </c>
      <c r="N40" s="183">
        <v>0</v>
      </c>
      <c r="O40" s="183">
        <f t="shared" si="25"/>
        <v>0</v>
      </c>
      <c r="P40" s="183">
        <v>0</v>
      </c>
      <c r="Q40" s="183">
        <f t="shared" si="26"/>
        <v>0</v>
      </c>
      <c r="R40" s="185"/>
      <c r="S40" s="185" t="s">
        <v>1263</v>
      </c>
      <c r="T40" s="186" t="s">
        <v>1264</v>
      </c>
      <c r="U40" s="158">
        <v>0</v>
      </c>
      <c r="V40" s="158">
        <f t="shared" si="27"/>
        <v>0</v>
      </c>
      <c r="W40" s="158"/>
      <c r="X40" s="158" t="s">
        <v>282</v>
      </c>
      <c r="Y40" s="158" t="s">
        <v>283</v>
      </c>
      <c r="Z40" s="147"/>
      <c r="AA40" s="147"/>
      <c r="AB40" s="147"/>
      <c r="AC40" s="147"/>
      <c r="AD40" s="147"/>
      <c r="AE40" s="147"/>
      <c r="AF40" s="147"/>
      <c r="AG40" s="147" t="s">
        <v>3321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0">
        <v>30</v>
      </c>
      <c r="B41" s="181" t="s">
        <v>3371</v>
      </c>
      <c r="C41" s="191" t="s">
        <v>3372</v>
      </c>
      <c r="D41" s="182" t="s">
        <v>418</v>
      </c>
      <c r="E41" s="183">
        <v>10</v>
      </c>
      <c r="F41" s="184"/>
      <c r="G41" s="185">
        <f t="shared" si="21"/>
        <v>0</v>
      </c>
      <c r="H41" s="184"/>
      <c r="I41" s="185">
        <f t="shared" si="22"/>
        <v>0</v>
      </c>
      <c r="J41" s="184"/>
      <c r="K41" s="185">
        <f t="shared" si="23"/>
        <v>0</v>
      </c>
      <c r="L41" s="185">
        <v>21</v>
      </c>
      <c r="M41" s="185">
        <f t="shared" si="24"/>
        <v>0</v>
      </c>
      <c r="N41" s="183">
        <v>0</v>
      </c>
      <c r="O41" s="183">
        <f t="shared" si="25"/>
        <v>0</v>
      </c>
      <c r="P41" s="183">
        <v>0</v>
      </c>
      <c r="Q41" s="183">
        <f t="shared" si="26"/>
        <v>0</v>
      </c>
      <c r="R41" s="185"/>
      <c r="S41" s="185" t="s">
        <v>1263</v>
      </c>
      <c r="T41" s="186" t="s">
        <v>1264</v>
      </c>
      <c r="U41" s="158">
        <v>0</v>
      </c>
      <c r="V41" s="158">
        <f t="shared" si="27"/>
        <v>0</v>
      </c>
      <c r="W41" s="158"/>
      <c r="X41" s="158" t="s">
        <v>282</v>
      </c>
      <c r="Y41" s="158" t="s">
        <v>283</v>
      </c>
      <c r="Z41" s="147"/>
      <c r="AA41" s="147"/>
      <c r="AB41" s="147"/>
      <c r="AC41" s="147"/>
      <c r="AD41" s="147"/>
      <c r="AE41" s="147"/>
      <c r="AF41" s="147"/>
      <c r="AG41" s="147" t="s">
        <v>3321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0">
        <v>31</v>
      </c>
      <c r="B42" s="181" t="s">
        <v>3373</v>
      </c>
      <c r="C42" s="191" t="s">
        <v>3374</v>
      </c>
      <c r="D42" s="182" t="s">
        <v>418</v>
      </c>
      <c r="E42" s="183">
        <v>10</v>
      </c>
      <c r="F42" s="184"/>
      <c r="G42" s="185">
        <f t="shared" si="21"/>
        <v>0</v>
      </c>
      <c r="H42" s="184"/>
      <c r="I42" s="185">
        <f t="shared" si="22"/>
        <v>0</v>
      </c>
      <c r="J42" s="184"/>
      <c r="K42" s="185">
        <f t="shared" si="23"/>
        <v>0</v>
      </c>
      <c r="L42" s="185">
        <v>21</v>
      </c>
      <c r="M42" s="185">
        <f t="shared" si="24"/>
        <v>0</v>
      </c>
      <c r="N42" s="183">
        <v>0</v>
      </c>
      <c r="O42" s="183">
        <f t="shared" si="25"/>
        <v>0</v>
      </c>
      <c r="P42" s="183">
        <v>0</v>
      </c>
      <c r="Q42" s="183">
        <f t="shared" si="26"/>
        <v>0</v>
      </c>
      <c r="R42" s="185"/>
      <c r="S42" s="185" t="s">
        <v>1263</v>
      </c>
      <c r="T42" s="186" t="s">
        <v>1264</v>
      </c>
      <c r="U42" s="158">
        <v>0</v>
      </c>
      <c r="V42" s="158">
        <f t="shared" si="27"/>
        <v>0</v>
      </c>
      <c r="W42" s="158"/>
      <c r="X42" s="158" t="s">
        <v>282</v>
      </c>
      <c r="Y42" s="158" t="s">
        <v>283</v>
      </c>
      <c r="Z42" s="147"/>
      <c r="AA42" s="147"/>
      <c r="AB42" s="147"/>
      <c r="AC42" s="147"/>
      <c r="AD42" s="147"/>
      <c r="AE42" s="147"/>
      <c r="AF42" s="147"/>
      <c r="AG42" s="147" t="s">
        <v>3321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0">
        <v>32</v>
      </c>
      <c r="B43" s="181" t="s">
        <v>3375</v>
      </c>
      <c r="C43" s="191" t="s">
        <v>3376</v>
      </c>
      <c r="D43" s="182" t="s">
        <v>886</v>
      </c>
      <c r="E43" s="183">
        <v>30</v>
      </c>
      <c r="F43" s="184"/>
      <c r="G43" s="185">
        <f t="shared" si="21"/>
        <v>0</v>
      </c>
      <c r="H43" s="184"/>
      <c r="I43" s="185">
        <f t="shared" si="22"/>
        <v>0</v>
      </c>
      <c r="J43" s="184"/>
      <c r="K43" s="185">
        <f t="shared" si="23"/>
        <v>0</v>
      </c>
      <c r="L43" s="185">
        <v>21</v>
      </c>
      <c r="M43" s="185">
        <f t="shared" si="24"/>
        <v>0</v>
      </c>
      <c r="N43" s="183">
        <v>0</v>
      </c>
      <c r="O43" s="183">
        <f t="shared" si="25"/>
        <v>0</v>
      </c>
      <c r="P43" s="183">
        <v>0</v>
      </c>
      <c r="Q43" s="183">
        <f t="shared" si="26"/>
        <v>0</v>
      </c>
      <c r="R43" s="185"/>
      <c r="S43" s="185" t="s">
        <v>1263</v>
      </c>
      <c r="T43" s="186" t="s">
        <v>1264</v>
      </c>
      <c r="U43" s="158">
        <v>0</v>
      </c>
      <c r="V43" s="158">
        <f t="shared" si="27"/>
        <v>0</v>
      </c>
      <c r="W43" s="158"/>
      <c r="X43" s="158" t="s">
        <v>1204</v>
      </c>
      <c r="Y43" s="158" t="s">
        <v>283</v>
      </c>
      <c r="Z43" s="147"/>
      <c r="AA43" s="147"/>
      <c r="AB43" s="147"/>
      <c r="AC43" s="147"/>
      <c r="AD43" s="147"/>
      <c r="AE43" s="147"/>
      <c r="AF43" s="147"/>
      <c r="AG43" s="147" t="s">
        <v>3313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0">
        <v>33</v>
      </c>
      <c r="B44" s="181" t="s">
        <v>3377</v>
      </c>
      <c r="C44" s="191" t="s">
        <v>3378</v>
      </c>
      <c r="D44" s="182" t="s">
        <v>418</v>
      </c>
      <c r="E44" s="183">
        <v>1</v>
      </c>
      <c r="F44" s="184"/>
      <c r="G44" s="185">
        <f t="shared" si="21"/>
        <v>0</v>
      </c>
      <c r="H44" s="184"/>
      <c r="I44" s="185">
        <f t="shared" si="22"/>
        <v>0</v>
      </c>
      <c r="J44" s="184"/>
      <c r="K44" s="185">
        <f t="shared" si="23"/>
        <v>0</v>
      </c>
      <c r="L44" s="185">
        <v>21</v>
      </c>
      <c r="M44" s="185">
        <f t="shared" si="24"/>
        <v>0</v>
      </c>
      <c r="N44" s="183">
        <v>0</v>
      </c>
      <c r="O44" s="183">
        <f t="shared" si="25"/>
        <v>0</v>
      </c>
      <c r="P44" s="183">
        <v>0</v>
      </c>
      <c r="Q44" s="183">
        <f t="shared" si="26"/>
        <v>0</v>
      </c>
      <c r="R44" s="185"/>
      <c r="S44" s="185" t="s">
        <v>1263</v>
      </c>
      <c r="T44" s="186" t="s">
        <v>1264</v>
      </c>
      <c r="U44" s="158">
        <v>0</v>
      </c>
      <c r="V44" s="158">
        <f t="shared" si="27"/>
        <v>0</v>
      </c>
      <c r="W44" s="158"/>
      <c r="X44" s="158" t="s">
        <v>1204</v>
      </c>
      <c r="Y44" s="158" t="s">
        <v>283</v>
      </c>
      <c r="Z44" s="147"/>
      <c r="AA44" s="147"/>
      <c r="AB44" s="147"/>
      <c r="AC44" s="147"/>
      <c r="AD44" s="147"/>
      <c r="AE44" s="147"/>
      <c r="AF44" s="147"/>
      <c r="AG44" s="147" t="s">
        <v>3313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0">
        <v>34</v>
      </c>
      <c r="B45" s="181" t="s">
        <v>3379</v>
      </c>
      <c r="C45" s="191" t="s">
        <v>3380</v>
      </c>
      <c r="D45" s="182" t="s">
        <v>418</v>
      </c>
      <c r="E45" s="183">
        <v>1</v>
      </c>
      <c r="F45" s="184"/>
      <c r="G45" s="185">
        <f t="shared" si="21"/>
        <v>0</v>
      </c>
      <c r="H45" s="184"/>
      <c r="I45" s="185">
        <f t="shared" si="22"/>
        <v>0</v>
      </c>
      <c r="J45" s="184"/>
      <c r="K45" s="185">
        <f t="shared" si="23"/>
        <v>0</v>
      </c>
      <c r="L45" s="185">
        <v>21</v>
      </c>
      <c r="M45" s="185">
        <f t="shared" si="24"/>
        <v>0</v>
      </c>
      <c r="N45" s="183">
        <v>0</v>
      </c>
      <c r="O45" s="183">
        <f t="shared" si="25"/>
        <v>0</v>
      </c>
      <c r="P45" s="183">
        <v>0</v>
      </c>
      <c r="Q45" s="183">
        <f t="shared" si="26"/>
        <v>0</v>
      </c>
      <c r="R45" s="185"/>
      <c r="S45" s="185" t="s">
        <v>1263</v>
      </c>
      <c r="T45" s="186" t="s">
        <v>1264</v>
      </c>
      <c r="U45" s="158">
        <v>0</v>
      </c>
      <c r="V45" s="158">
        <f t="shared" si="27"/>
        <v>0</v>
      </c>
      <c r="W45" s="158"/>
      <c r="X45" s="158" t="s">
        <v>1204</v>
      </c>
      <c r="Y45" s="158" t="s">
        <v>283</v>
      </c>
      <c r="Z45" s="147"/>
      <c r="AA45" s="147"/>
      <c r="AB45" s="147"/>
      <c r="AC45" s="147"/>
      <c r="AD45" s="147"/>
      <c r="AE45" s="147"/>
      <c r="AF45" s="147"/>
      <c r="AG45" s="147" t="s">
        <v>3313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0">
        <v>35</v>
      </c>
      <c r="B46" s="181" t="s">
        <v>3381</v>
      </c>
      <c r="C46" s="191" t="s">
        <v>3382</v>
      </c>
      <c r="D46" s="182" t="s">
        <v>418</v>
      </c>
      <c r="E46" s="183">
        <v>5</v>
      </c>
      <c r="F46" s="184"/>
      <c r="G46" s="185">
        <f t="shared" si="21"/>
        <v>0</v>
      </c>
      <c r="H46" s="184"/>
      <c r="I46" s="185">
        <f t="shared" si="22"/>
        <v>0</v>
      </c>
      <c r="J46" s="184"/>
      <c r="K46" s="185">
        <f t="shared" si="23"/>
        <v>0</v>
      </c>
      <c r="L46" s="185">
        <v>21</v>
      </c>
      <c r="M46" s="185">
        <f t="shared" si="24"/>
        <v>0</v>
      </c>
      <c r="N46" s="183">
        <v>0</v>
      </c>
      <c r="O46" s="183">
        <f t="shared" si="25"/>
        <v>0</v>
      </c>
      <c r="P46" s="183">
        <v>0</v>
      </c>
      <c r="Q46" s="183">
        <f t="shared" si="26"/>
        <v>0</v>
      </c>
      <c r="R46" s="185"/>
      <c r="S46" s="185" t="s">
        <v>1263</v>
      </c>
      <c r="T46" s="186" t="s">
        <v>1264</v>
      </c>
      <c r="U46" s="158">
        <v>0</v>
      </c>
      <c r="V46" s="158">
        <f t="shared" si="27"/>
        <v>0</v>
      </c>
      <c r="W46" s="158"/>
      <c r="X46" s="158" t="s">
        <v>1204</v>
      </c>
      <c r="Y46" s="158" t="s">
        <v>283</v>
      </c>
      <c r="Z46" s="147"/>
      <c r="AA46" s="147"/>
      <c r="AB46" s="147"/>
      <c r="AC46" s="147"/>
      <c r="AD46" s="147"/>
      <c r="AE46" s="147"/>
      <c r="AF46" s="147"/>
      <c r="AG46" s="147" t="s">
        <v>3313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0">
        <v>36</v>
      </c>
      <c r="B47" s="181" t="s">
        <v>3383</v>
      </c>
      <c r="C47" s="191" t="s">
        <v>3384</v>
      </c>
      <c r="D47" s="182" t="s">
        <v>418</v>
      </c>
      <c r="E47" s="183">
        <v>1</v>
      </c>
      <c r="F47" s="184"/>
      <c r="G47" s="185">
        <f t="shared" si="21"/>
        <v>0</v>
      </c>
      <c r="H47" s="184"/>
      <c r="I47" s="185">
        <f t="shared" si="22"/>
        <v>0</v>
      </c>
      <c r="J47" s="184"/>
      <c r="K47" s="185">
        <f t="shared" si="23"/>
        <v>0</v>
      </c>
      <c r="L47" s="185">
        <v>21</v>
      </c>
      <c r="M47" s="185">
        <f t="shared" si="24"/>
        <v>0</v>
      </c>
      <c r="N47" s="183">
        <v>0</v>
      </c>
      <c r="O47" s="183">
        <f t="shared" si="25"/>
        <v>0</v>
      </c>
      <c r="P47" s="183">
        <v>0</v>
      </c>
      <c r="Q47" s="183">
        <f t="shared" si="26"/>
        <v>0</v>
      </c>
      <c r="R47" s="185"/>
      <c r="S47" s="185" t="s">
        <v>1263</v>
      </c>
      <c r="T47" s="186" t="s">
        <v>1264</v>
      </c>
      <c r="U47" s="158">
        <v>0</v>
      </c>
      <c r="V47" s="158">
        <f t="shared" si="27"/>
        <v>0</v>
      </c>
      <c r="W47" s="158"/>
      <c r="X47" s="158" t="s">
        <v>1204</v>
      </c>
      <c r="Y47" s="158" t="s">
        <v>283</v>
      </c>
      <c r="Z47" s="147"/>
      <c r="AA47" s="147"/>
      <c r="AB47" s="147"/>
      <c r="AC47" s="147"/>
      <c r="AD47" s="147"/>
      <c r="AE47" s="147"/>
      <c r="AF47" s="147"/>
      <c r="AG47" s="147" t="s">
        <v>3313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0">
        <v>37</v>
      </c>
      <c r="B48" s="181" t="s">
        <v>3385</v>
      </c>
      <c r="C48" s="191" t="s">
        <v>3386</v>
      </c>
      <c r="D48" s="182" t="s">
        <v>418</v>
      </c>
      <c r="E48" s="183">
        <v>4</v>
      </c>
      <c r="F48" s="184"/>
      <c r="G48" s="185">
        <f t="shared" si="21"/>
        <v>0</v>
      </c>
      <c r="H48" s="184"/>
      <c r="I48" s="185">
        <f t="shared" si="22"/>
        <v>0</v>
      </c>
      <c r="J48" s="184"/>
      <c r="K48" s="185">
        <f t="shared" si="23"/>
        <v>0</v>
      </c>
      <c r="L48" s="185">
        <v>21</v>
      </c>
      <c r="M48" s="185">
        <f t="shared" si="24"/>
        <v>0</v>
      </c>
      <c r="N48" s="183">
        <v>0</v>
      </c>
      <c r="O48" s="183">
        <f t="shared" si="25"/>
        <v>0</v>
      </c>
      <c r="P48" s="183">
        <v>0</v>
      </c>
      <c r="Q48" s="183">
        <f t="shared" si="26"/>
        <v>0</v>
      </c>
      <c r="R48" s="185"/>
      <c r="S48" s="185" t="s">
        <v>1263</v>
      </c>
      <c r="T48" s="186" t="s">
        <v>1264</v>
      </c>
      <c r="U48" s="158">
        <v>0</v>
      </c>
      <c r="V48" s="158">
        <f t="shared" si="27"/>
        <v>0</v>
      </c>
      <c r="W48" s="158"/>
      <c r="X48" s="158" t="s">
        <v>1204</v>
      </c>
      <c r="Y48" s="158" t="s">
        <v>283</v>
      </c>
      <c r="Z48" s="147"/>
      <c r="AA48" s="147"/>
      <c r="AB48" s="147"/>
      <c r="AC48" s="147"/>
      <c r="AD48" s="147"/>
      <c r="AE48" s="147"/>
      <c r="AF48" s="147"/>
      <c r="AG48" s="147" t="s">
        <v>3313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0">
        <v>38</v>
      </c>
      <c r="B49" s="181" t="s">
        <v>3387</v>
      </c>
      <c r="C49" s="191" t="s">
        <v>3388</v>
      </c>
      <c r="D49" s="182" t="s">
        <v>418</v>
      </c>
      <c r="E49" s="183">
        <v>4</v>
      </c>
      <c r="F49" s="184"/>
      <c r="G49" s="185">
        <f t="shared" si="21"/>
        <v>0</v>
      </c>
      <c r="H49" s="184"/>
      <c r="I49" s="185">
        <f t="shared" si="22"/>
        <v>0</v>
      </c>
      <c r="J49" s="184"/>
      <c r="K49" s="185">
        <f t="shared" si="23"/>
        <v>0</v>
      </c>
      <c r="L49" s="185">
        <v>21</v>
      </c>
      <c r="M49" s="185">
        <f t="shared" si="24"/>
        <v>0</v>
      </c>
      <c r="N49" s="183">
        <v>0</v>
      </c>
      <c r="O49" s="183">
        <f t="shared" si="25"/>
        <v>0</v>
      </c>
      <c r="P49" s="183">
        <v>0</v>
      </c>
      <c r="Q49" s="183">
        <f t="shared" si="26"/>
        <v>0</v>
      </c>
      <c r="R49" s="185"/>
      <c r="S49" s="185" t="s">
        <v>1263</v>
      </c>
      <c r="T49" s="186" t="s">
        <v>1264</v>
      </c>
      <c r="U49" s="158">
        <v>0</v>
      </c>
      <c r="V49" s="158">
        <f t="shared" si="27"/>
        <v>0</v>
      </c>
      <c r="W49" s="158"/>
      <c r="X49" s="158" t="s">
        <v>1204</v>
      </c>
      <c r="Y49" s="158" t="s">
        <v>283</v>
      </c>
      <c r="Z49" s="147"/>
      <c r="AA49" s="147"/>
      <c r="AB49" s="147"/>
      <c r="AC49" s="147"/>
      <c r="AD49" s="147"/>
      <c r="AE49" s="147"/>
      <c r="AF49" s="147"/>
      <c r="AG49" s="147" t="s">
        <v>3313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0">
        <v>39</v>
      </c>
      <c r="B50" s="181" t="s">
        <v>3389</v>
      </c>
      <c r="C50" s="191" t="s">
        <v>3390</v>
      </c>
      <c r="D50" s="182" t="s">
        <v>418</v>
      </c>
      <c r="E50" s="183">
        <v>3</v>
      </c>
      <c r="F50" s="184"/>
      <c r="G50" s="185">
        <f t="shared" si="21"/>
        <v>0</v>
      </c>
      <c r="H50" s="184"/>
      <c r="I50" s="185">
        <f t="shared" si="22"/>
        <v>0</v>
      </c>
      <c r="J50" s="184"/>
      <c r="K50" s="185">
        <f t="shared" si="23"/>
        <v>0</v>
      </c>
      <c r="L50" s="185">
        <v>21</v>
      </c>
      <c r="M50" s="185">
        <f t="shared" si="24"/>
        <v>0</v>
      </c>
      <c r="N50" s="183">
        <v>0</v>
      </c>
      <c r="O50" s="183">
        <f t="shared" si="25"/>
        <v>0</v>
      </c>
      <c r="P50" s="183">
        <v>0</v>
      </c>
      <c r="Q50" s="183">
        <f t="shared" si="26"/>
        <v>0</v>
      </c>
      <c r="R50" s="185"/>
      <c r="S50" s="185" t="s">
        <v>1263</v>
      </c>
      <c r="T50" s="186" t="s">
        <v>1264</v>
      </c>
      <c r="U50" s="158">
        <v>0</v>
      </c>
      <c r="V50" s="158">
        <f t="shared" si="27"/>
        <v>0</v>
      </c>
      <c r="W50" s="158"/>
      <c r="X50" s="158" t="s">
        <v>1204</v>
      </c>
      <c r="Y50" s="158" t="s">
        <v>283</v>
      </c>
      <c r="Z50" s="147"/>
      <c r="AA50" s="147"/>
      <c r="AB50" s="147"/>
      <c r="AC50" s="147"/>
      <c r="AD50" s="147"/>
      <c r="AE50" s="147"/>
      <c r="AF50" s="147"/>
      <c r="AG50" s="147" t="s">
        <v>3313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0">
        <v>40</v>
      </c>
      <c r="B51" s="181" t="s">
        <v>3391</v>
      </c>
      <c r="C51" s="191" t="s">
        <v>3392</v>
      </c>
      <c r="D51" s="182" t="s">
        <v>418</v>
      </c>
      <c r="E51" s="183">
        <v>1</v>
      </c>
      <c r="F51" s="184"/>
      <c r="G51" s="185">
        <f t="shared" si="21"/>
        <v>0</v>
      </c>
      <c r="H51" s="184"/>
      <c r="I51" s="185">
        <f t="shared" si="22"/>
        <v>0</v>
      </c>
      <c r="J51" s="184"/>
      <c r="K51" s="185">
        <f t="shared" si="23"/>
        <v>0</v>
      </c>
      <c r="L51" s="185">
        <v>21</v>
      </c>
      <c r="M51" s="185">
        <f t="shared" si="24"/>
        <v>0</v>
      </c>
      <c r="N51" s="183">
        <v>0</v>
      </c>
      <c r="O51" s="183">
        <f t="shared" si="25"/>
        <v>0</v>
      </c>
      <c r="P51" s="183">
        <v>0</v>
      </c>
      <c r="Q51" s="183">
        <f t="shared" si="26"/>
        <v>0</v>
      </c>
      <c r="R51" s="185"/>
      <c r="S51" s="185" t="s">
        <v>1263</v>
      </c>
      <c r="T51" s="186" t="s">
        <v>1264</v>
      </c>
      <c r="U51" s="158">
        <v>0</v>
      </c>
      <c r="V51" s="158">
        <f t="shared" si="27"/>
        <v>0</v>
      </c>
      <c r="W51" s="158"/>
      <c r="X51" s="158" t="s">
        <v>1204</v>
      </c>
      <c r="Y51" s="158" t="s">
        <v>283</v>
      </c>
      <c r="Z51" s="147"/>
      <c r="AA51" s="147"/>
      <c r="AB51" s="147"/>
      <c r="AC51" s="147"/>
      <c r="AD51" s="147"/>
      <c r="AE51" s="147"/>
      <c r="AF51" s="147"/>
      <c r="AG51" s="147" t="s">
        <v>3313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0">
        <v>41</v>
      </c>
      <c r="B52" s="181" t="s">
        <v>3393</v>
      </c>
      <c r="C52" s="191" t="s">
        <v>3394</v>
      </c>
      <c r="D52" s="182" t="s">
        <v>418</v>
      </c>
      <c r="E52" s="183">
        <v>1</v>
      </c>
      <c r="F52" s="184"/>
      <c r="G52" s="185">
        <f t="shared" si="21"/>
        <v>0</v>
      </c>
      <c r="H52" s="184"/>
      <c r="I52" s="185">
        <f t="shared" si="22"/>
        <v>0</v>
      </c>
      <c r="J52" s="184"/>
      <c r="K52" s="185">
        <f t="shared" si="23"/>
        <v>0</v>
      </c>
      <c r="L52" s="185">
        <v>21</v>
      </c>
      <c r="M52" s="185">
        <f t="shared" si="24"/>
        <v>0</v>
      </c>
      <c r="N52" s="183">
        <v>0</v>
      </c>
      <c r="O52" s="183">
        <f t="shared" si="25"/>
        <v>0</v>
      </c>
      <c r="P52" s="183">
        <v>0</v>
      </c>
      <c r="Q52" s="183">
        <f t="shared" si="26"/>
        <v>0</v>
      </c>
      <c r="R52" s="185"/>
      <c r="S52" s="185" t="s">
        <v>1263</v>
      </c>
      <c r="T52" s="186" t="s">
        <v>1264</v>
      </c>
      <c r="U52" s="158">
        <v>0</v>
      </c>
      <c r="V52" s="158">
        <f t="shared" si="27"/>
        <v>0</v>
      </c>
      <c r="W52" s="158"/>
      <c r="X52" s="158" t="s">
        <v>1204</v>
      </c>
      <c r="Y52" s="158" t="s">
        <v>283</v>
      </c>
      <c r="Z52" s="147"/>
      <c r="AA52" s="147"/>
      <c r="AB52" s="147"/>
      <c r="AC52" s="147"/>
      <c r="AD52" s="147"/>
      <c r="AE52" s="147"/>
      <c r="AF52" s="147"/>
      <c r="AG52" s="147" t="s">
        <v>3313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0">
        <v>42</v>
      </c>
      <c r="B53" s="181" t="s">
        <v>3395</v>
      </c>
      <c r="C53" s="191" t="s">
        <v>3396</v>
      </c>
      <c r="D53" s="182" t="s">
        <v>418</v>
      </c>
      <c r="E53" s="183">
        <v>1</v>
      </c>
      <c r="F53" s="184"/>
      <c r="G53" s="185">
        <f t="shared" si="21"/>
        <v>0</v>
      </c>
      <c r="H53" s="184"/>
      <c r="I53" s="185">
        <f t="shared" si="22"/>
        <v>0</v>
      </c>
      <c r="J53" s="184"/>
      <c r="K53" s="185">
        <f t="shared" si="23"/>
        <v>0</v>
      </c>
      <c r="L53" s="185">
        <v>21</v>
      </c>
      <c r="M53" s="185">
        <f t="shared" si="24"/>
        <v>0</v>
      </c>
      <c r="N53" s="183">
        <v>0</v>
      </c>
      <c r="O53" s="183">
        <f t="shared" si="25"/>
        <v>0</v>
      </c>
      <c r="P53" s="183">
        <v>0</v>
      </c>
      <c r="Q53" s="183">
        <f t="shared" si="26"/>
        <v>0</v>
      </c>
      <c r="R53" s="185"/>
      <c r="S53" s="185" t="s">
        <v>1263</v>
      </c>
      <c r="T53" s="186" t="s">
        <v>1264</v>
      </c>
      <c r="U53" s="158">
        <v>0</v>
      </c>
      <c r="V53" s="158">
        <f t="shared" si="27"/>
        <v>0</v>
      </c>
      <c r="W53" s="158"/>
      <c r="X53" s="158" t="s">
        <v>282</v>
      </c>
      <c r="Y53" s="158" t="s">
        <v>283</v>
      </c>
      <c r="Z53" s="147"/>
      <c r="AA53" s="147"/>
      <c r="AB53" s="147"/>
      <c r="AC53" s="147"/>
      <c r="AD53" s="147"/>
      <c r="AE53" s="147"/>
      <c r="AF53" s="147"/>
      <c r="AG53" s="147" t="s">
        <v>3321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0">
        <v>43</v>
      </c>
      <c r="B54" s="181" t="s">
        <v>3397</v>
      </c>
      <c r="C54" s="191" t="s">
        <v>3398</v>
      </c>
      <c r="D54" s="182" t="s">
        <v>418</v>
      </c>
      <c r="E54" s="183">
        <v>1</v>
      </c>
      <c r="F54" s="184"/>
      <c r="G54" s="185">
        <f t="shared" si="21"/>
        <v>0</v>
      </c>
      <c r="H54" s="184"/>
      <c r="I54" s="185">
        <f t="shared" si="22"/>
        <v>0</v>
      </c>
      <c r="J54" s="184"/>
      <c r="K54" s="185">
        <f t="shared" si="23"/>
        <v>0</v>
      </c>
      <c r="L54" s="185">
        <v>21</v>
      </c>
      <c r="M54" s="185">
        <f t="shared" si="24"/>
        <v>0</v>
      </c>
      <c r="N54" s="183">
        <v>0</v>
      </c>
      <c r="O54" s="183">
        <f t="shared" si="25"/>
        <v>0</v>
      </c>
      <c r="P54" s="183">
        <v>0</v>
      </c>
      <c r="Q54" s="183">
        <f t="shared" si="26"/>
        <v>0</v>
      </c>
      <c r="R54" s="185"/>
      <c r="S54" s="185" t="s">
        <v>1263</v>
      </c>
      <c r="T54" s="186" t="s">
        <v>1264</v>
      </c>
      <c r="U54" s="158">
        <v>0</v>
      </c>
      <c r="V54" s="158">
        <f t="shared" si="27"/>
        <v>0</v>
      </c>
      <c r="W54" s="158"/>
      <c r="X54" s="158" t="s">
        <v>282</v>
      </c>
      <c r="Y54" s="158" t="s">
        <v>283</v>
      </c>
      <c r="Z54" s="147"/>
      <c r="AA54" s="147"/>
      <c r="AB54" s="147"/>
      <c r="AC54" s="147"/>
      <c r="AD54" s="147"/>
      <c r="AE54" s="147"/>
      <c r="AF54" s="147"/>
      <c r="AG54" s="147" t="s">
        <v>3321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0">
        <v>44</v>
      </c>
      <c r="B55" s="181" t="s">
        <v>3399</v>
      </c>
      <c r="C55" s="191" t="s">
        <v>3400</v>
      </c>
      <c r="D55" s="182" t="s">
        <v>418</v>
      </c>
      <c r="E55" s="183">
        <v>1</v>
      </c>
      <c r="F55" s="184"/>
      <c r="G55" s="185">
        <f t="shared" si="21"/>
        <v>0</v>
      </c>
      <c r="H55" s="184"/>
      <c r="I55" s="185">
        <f t="shared" si="22"/>
        <v>0</v>
      </c>
      <c r="J55" s="184"/>
      <c r="K55" s="185">
        <f t="shared" si="23"/>
        <v>0</v>
      </c>
      <c r="L55" s="185">
        <v>21</v>
      </c>
      <c r="M55" s="185">
        <f t="shared" si="24"/>
        <v>0</v>
      </c>
      <c r="N55" s="183">
        <v>0</v>
      </c>
      <c r="O55" s="183">
        <f t="shared" si="25"/>
        <v>0</v>
      </c>
      <c r="P55" s="183">
        <v>0</v>
      </c>
      <c r="Q55" s="183">
        <f t="shared" si="26"/>
        <v>0</v>
      </c>
      <c r="R55" s="185"/>
      <c r="S55" s="185" t="s">
        <v>1263</v>
      </c>
      <c r="T55" s="186" t="s">
        <v>1264</v>
      </c>
      <c r="U55" s="158">
        <v>0</v>
      </c>
      <c r="V55" s="158">
        <f t="shared" si="27"/>
        <v>0</v>
      </c>
      <c r="W55" s="158"/>
      <c r="X55" s="158" t="s">
        <v>282</v>
      </c>
      <c r="Y55" s="158" t="s">
        <v>283</v>
      </c>
      <c r="Z55" s="147"/>
      <c r="AA55" s="147"/>
      <c r="AB55" s="147"/>
      <c r="AC55" s="147"/>
      <c r="AD55" s="147"/>
      <c r="AE55" s="147"/>
      <c r="AF55" s="147"/>
      <c r="AG55" s="147" t="s">
        <v>3321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0">
        <v>45</v>
      </c>
      <c r="B56" s="181" t="s">
        <v>3401</v>
      </c>
      <c r="C56" s="191" t="s">
        <v>3341</v>
      </c>
      <c r="D56" s="182" t="s">
        <v>0</v>
      </c>
      <c r="E56" s="183">
        <v>3</v>
      </c>
      <c r="F56" s="184"/>
      <c r="G56" s="185">
        <f t="shared" si="21"/>
        <v>0</v>
      </c>
      <c r="H56" s="184"/>
      <c r="I56" s="185">
        <f t="shared" si="22"/>
        <v>0</v>
      </c>
      <c r="J56" s="184"/>
      <c r="K56" s="185">
        <f t="shared" si="23"/>
        <v>0</v>
      </c>
      <c r="L56" s="185">
        <v>21</v>
      </c>
      <c r="M56" s="185">
        <f t="shared" si="24"/>
        <v>0</v>
      </c>
      <c r="N56" s="183">
        <v>0</v>
      </c>
      <c r="O56" s="183">
        <f t="shared" si="25"/>
        <v>0</v>
      </c>
      <c r="P56" s="183">
        <v>0</v>
      </c>
      <c r="Q56" s="183">
        <f t="shared" si="26"/>
        <v>0</v>
      </c>
      <c r="R56" s="185"/>
      <c r="S56" s="185" t="s">
        <v>1263</v>
      </c>
      <c r="T56" s="186" t="s">
        <v>1264</v>
      </c>
      <c r="U56" s="158">
        <v>0</v>
      </c>
      <c r="V56" s="158">
        <f t="shared" si="27"/>
        <v>0</v>
      </c>
      <c r="W56" s="158"/>
      <c r="X56" s="158" t="s">
        <v>282</v>
      </c>
      <c r="Y56" s="158" t="s">
        <v>283</v>
      </c>
      <c r="Z56" s="147"/>
      <c r="AA56" s="147"/>
      <c r="AB56" s="147"/>
      <c r="AC56" s="147"/>
      <c r="AD56" s="147"/>
      <c r="AE56" s="147"/>
      <c r="AF56" s="147"/>
      <c r="AG56" s="147" t="s">
        <v>3321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
      <c r="A57" s="165" t="s">
        <v>275</v>
      </c>
      <c r="B57" s="166" t="s">
        <v>143</v>
      </c>
      <c r="C57" s="187" t="s">
        <v>144</v>
      </c>
      <c r="D57" s="167"/>
      <c r="E57" s="168"/>
      <c r="F57" s="169"/>
      <c r="G57" s="169">
        <f>SUMIF(AG58:AG64,"&lt;&gt;NOR",G58:G64)</f>
        <v>0</v>
      </c>
      <c r="H57" s="169"/>
      <c r="I57" s="169">
        <f>SUM(I58:I64)</f>
        <v>0</v>
      </c>
      <c r="J57" s="169"/>
      <c r="K57" s="169">
        <f>SUM(K58:K64)</f>
        <v>0</v>
      </c>
      <c r="L57" s="169"/>
      <c r="M57" s="169">
        <f>SUM(M58:M64)</f>
        <v>0</v>
      </c>
      <c r="N57" s="168"/>
      <c r="O57" s="168">
        <f>SUM(O58:O64)</f>
        <v>0</v>
      </c>
      <c r="P57" s="168"/>
      <c r="Q57" s="168">
        <f>SUM(Q58:Q64)</f>
        <v>0</v>
      </c>
      <c r="R57" s="169"/>
      <c r="S57" s="169"/>
      <c r="T57" s="170"/>
      <c r="U57" s="164"/>
      <c r="V57" s="164">
        <f>SUM(V58:V64)</f>
        <v>0</v>
      </c>
      <c r="W57" s="164"/>
      <c r="X57" s="164"/>
      <c r="Y57" s="164"/>
      <c r="AG57" t="s">
        <v>276</v>
      </c>
    </row>
    <row r="58" spans="1:60" ht="22.5" outlineLevel="1" x14ac:dyDescent="0.2">
      <c r="A58" s="180">
        <v>46</v>
      </c>
      <c r="B58" s="181" t="s">
        <v>3402</v>
      </c>
      <c r="C58" s="191" t="s">
        <v>3403</v>
      </c>
      <c r="D58" s="182" t="s">
        <v>418</v>
      </c>
      <c r="E58" s="183">
        <v>4</v>
      </c>
      <c r="F58" s="184"/>
      <c r="G58" s="185">
        <f t="shared" ref="G58:G64" si="28">ROUND(E58*F58,2)</f>
        <v>0</v>
      </c>
      <c r="H58" s="184"/>
      <c r="I58" s="185">
        <f t="shared" ref="I58:I64" si="29">ROUND(E58*H58,2)</f>
        <v>0</v>
      </c>
      <c r="J58" s="184"/>
      <c r="K58" s="185">
        <f t="shared" ref="K58:K64" si="30">ROUND(E58*J58,2)</f>
        <v>0</v>
      </c>
      <c r="L58" s="185">
        <v>21</v>
      </c>
      <c r="M58" s="185">
        <f t="shared" ref="M58:M64" si="31">G58*(1+L58/100)</f>
        <v>0</v>
      </c>
      <c r="N58" s="183">
        <v>0</v>
      </c>
      <c r="O58" s="183">
        <f t="shared" ref="O58:O64" si="32">ROUND(E58*N58,2)</f>
        <v>0</v>
      </c>
      <c r="P58" s="183">
        <v>0</v>
      </c>
      <c r="Q58" s="183">
        <f t="shared" ref="Q58:Q64" si="33">ROUND(E58*P58,2)</f>
        <v>0</v>
      </c>
      <c r="R58" s="185"/>
      <c r="S58" s="185" t="s">
        <v>1263</v>
      </c>
      <c r="T58" s="186" t="s">
        <v>1264</v>
      </c>
      <c r="U58" s="158">
        <v>0</v>
      </c>
      <c r="V58" s="158">
        <f t="shared" ref="V58:V64" si="34">ROUND(E58*U58,2)</f>
        <v>0</v>
      </c>
      <c r="W58" s="158"/>
      <c r="X58" s="158" t="s">
        <v>282</v>
      </c>
      <c r="Y58" s="158" t="s">
        <v>283</v>
      </c>
      <c r="Z58" s="147"/>
      <c r="AA58" s="147"/>
      <c r="AB58" s="147"/>
      <c r="AC58" s="147"/>
      <c r="AD58" s="147"/>
      <c r="AE58" s="147"/>
      <c r="AF58" s="147"/>
      <c r="AG58" s="147" t="s">
        <v>3321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0">
        <v>47</v>
      </c>
      <c r="B59" s="181" t="s">
        <v>3404</v>
      </c>
      <c r="C59" s="191" t="s">
        <v>3405</v>
      </c>
      <c r="D59" s="182" t="s">
        <v>418</v>
      </c>
      <c r="E59" s="183">
        <v>2</v>
      </c>
      <c r="F59" s="184"/>
      <c r="G59" s="185">
        <f t="shared" si="28"/>
        <v>0</v>
      </c>
      <c r="H59" s="184"/>
      <c r="I59" s="185">
        <f t="shared" si="29"/>
        <v>0</v>
      </c>
      <c r="J59" s="184"/>
      <c r="K59" s="185">
        <f t="shared" si="30"/>
        <v>0</v>
      </c>
      <c r="L59" s="185">
        <v>21</v>
      </c>
      <c r="M59" s="185">
        <f t="shared" si="31"/>
        <v>0</v>
      </c>
      <c r="N59" s="183">
        <v>0</v>
      </c>
      <c r="O59" s="183">
        <f t="shared" si="32"/>
        <v>0</v>
      </c>
      <c r="P59" s="183">
        <v>0</v>
      </c>
      <c r="Q59" s="183">
        <f t="shared" si="33"/>
        <v>0</v>
      </c>
      <c r="R59" s="185"/>
      <c r="S59" s="185" t="s">
        <v>1263</v>
      </c>
      <c r="T59" s="186" t="s">
        <v>1264</v>
      </c>
      <c r="U59" s="158">
        <v>0</v>
      </c>
      <c r="V59" s="158">
        <f t="shared" si="34"/>
        <v>0</v>
      </c>
      <c r="W59" s="158"/>
      <c r="X59" s="158" t="s">
        <v>282</v>
      </c>
      <c r="Y59" s="158" t="s">
        <v>283</v>
      </c>
      <c r="Z59" s="147"/>
      <c r="AA59" s="147"/>
      <c r="AB59" s="147"/>
      <c r="AC59" s="147"/>
      <c r="AD59" s="147"/>
      <c r="AE59" s="147"/>
      <c r="AF59" s="147"/>
      <c r="AG59" s="147" t="s">
        <v>3321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0">
        <v>48</v>
      </c>
      <c r="B60" s="181" t="s">
        <v>3406</v>
      </c>
      <c r="C60" s="191" t="s">
        <v>3407</v>
      </c>
      <c r="D60" s="182" t="s">
        <v>418</v>
      </c>
      <c r="E60" s="183">
        <v>2</v>
      </c>
      <c r="F60" s="184"/>
      <c r="G60" s="185">
        <f t="shared" si="28"/>
        <v>0</v>
      </c>
      <c r="H60" s="184"/>
      <c r="I60" s="185">
        <f t="shared" si="29"/>
        <v>0</v>
      </c>
      <c r="J60" s="184"/>
      <c r="K60" s="185">
        <f t="shared" si="30"/>
        <v>0</v>
      </c>
      <c r="L60" s="185">
        <v>21</v>
      </c>
      <c r="M60" s="185">
        <f t="shared" si="31"/>
        <v>0</v>
      </c>
      <c r="N60" s="183">
        <v>0</v>
      </c>
      <c r="O60" s="183">
        <f t="shared" si="32"/>
        <v>0</v>
      </c>
      <c r="P60" s="183">
        <v>0</v>
      </c>
      <c r="Q60" s="183">
        <f t="shared" si="33"/>
        <v>0</v>
      </c>
      <c r="R60" s="185"/>
      <c r="S60" s="185" t="s">
        <v>1263</v>
      </c>
      <c r="T60" s="186" t="s">
        <v>1264</v>
      </c>
      <c r="U60" s="158">
        <v>0</v>
      </c>
      <c r="V60" s="158">
        <f t="shared" si="34"/>
        <v>0</v>
      </c>
      <c r="W60" s="158"/>
      <c r="X60" s="158" t="s">
        <v>282</v>
      </c>
      <c r="Y60" s="158" t="s">
        <v>283</v>
      </c>
      <c r="Z60" s="147"/>
      <c r="AA60" s="147"/>
      <c r="AB60" s="147"/>
      <c r="AC60" s="147"/>
      <c r="AD60" s="147"/>
      <c r="AE60" s="147"/>
      <c r="AF60" s="147"/>
      <c r="AG60" s="147" t="s">
        <v>3321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0">
        <v>49</v>
      </c>
      <c r="B61" s="181" t="s">
        <v>3408</v>
      </c>
      <c r="C61" s="191" t="s">
        <v>3409</v>
      </c>
      <c r="D61" s="182" t="s">
        <v>418</v>
      </c>
      <c r="E61" s="183">
        <v>2</v>
      </c>
      <c r="F61" s="184"/>
      <c r="G61" s="185">
        <f t="shared" si="28"/>
        <v>0</v>
      </c>
      <c r="H61" s="184"/>
      <c r="I61" s="185">
        <f t="shared" si="29"/>
        <v>0</v>
      </c>
      <c r="J61" s="184"/>
      <c r="K61" s="185">
        <f t="shared" si="30"/>
        <v>0</v>
      </c>
      <c r="L61" s="185">
        <v>21</v>
      </c>
      <c r="M61" s="185">
        <f t="shared" si="31"/>
        <v>0</v>
      </c>
      <c r="N61" s="183">
        <v>0</v>
      </c>
      <c r="O61" s="183">
        <f t="shared" si="32"/>
        <v>0</v>
      </c>
      <c r="P61" s="183">
        <v>0</v>
      </c>
      <c r="Q61" s="183">
        <f t="shared" si="33"/>
        <v>0</v>
      </c>
      <c r="R61" s="185"/>
      <c r="S61" s="185" t="s">
        <v>1263</v>
      </c>
      <c r="T61" s="186" t="s">
        <v>1264</v>
      </c>
      <c r="U61" s="158">
        <v>0</v>
      </c>
      <c r="V61" s="158">
        <f t="shared" si="34"/>
        <v>0</v>
      </c>
      <c r="W61" s="158"/>
      <c r="X61" s="158" t="s">
        <v>282</v>
      </c>
      <c r="Y61" s="158" t="s">
        <v>283</v>
      </c>
      <c r="Z61" s="147"/>
      <c r="AA61" s="147"/>
      <c r="AB61" s="147"/>
      <c r="AC61" s="147"/>
      <c r="AD61" s="147"/>
      <c r="AE61" s="147"/>
      <c r="AF61" s="147"/>
      <c r="AG61" s="147" t="s">
        <v>3321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0">
        <v>50</v>
      </c>
      <c r="B62" s="181" t="s">
        <v>3410</v>
      </c>
      <c r="C62" s="191" t="s">
        <v>3411</v>
      </c>
      <c r="D62" s="182" t="s">
        <v>418</v>
      </c>
      <c r="E62" s="183">
        <v>3</v>
      </c>
      <c r="F62" s="184"/>
      <c r="G62" s="185">
        <f t="shared" si="28"/>
        <v>0</v>
      </c>
      <c r="H62" s="184"/>
      <c r="I62" s="185">
        <f t="shared" si="29"/>
        <v>0</v>
      </c>
      <c r="J62" s="184"/>
      <c r="K62" s="185">
        <f t="shared" si="30"/>
        <v>0</v>
      </c>
      <c r="L62" s="185">
        <v>21</v>
      </c>
      <c r="M62" s="185">
        <f t="shared" si="31"/>
        <v>0</v>
      </c>
      <c r="N62" s="183">
        <v>0</v>
      </c>
      <c r="O62" s="183">
        <f t="shared" si="32"/>
        <v>0</v>
      </c>
      <c r="P62" s="183">
        <v>0</v>
      </c>
      <c r="Q62" s="183">
        <f t="shared" si="33"/>
        <v>0</v>
      </c>
      <c r="R62" s="185"/>
      <c r="S62" s="185" t="s">
        <v>1263</v>
      </c>
      <c r="T62" s="186" t="s">
        <v>1264</v>
      </c>
      <c r="U62" s="158">
        <v>0</v>
      </c>
      <c r="V62" s="158">
        <f t="shared" si="34"/>
        <v>0</v>
      </c>
      <c r="W62" s="158"/>
      <c r="X62" s="158" t="s">
        <v>282</v>
      </c>
      <c r="Y62" s="158" t="s">
        <v>283</v>
      </c>
      <c r="Z62" s="147"/>
      <c r="AA62" s="147"/>
      <c r="AB62" s="147"/>
      <c r="AC62" s="147"/>
      <c r="AD62" s="147"/>
      <c r="AE62" s="147"/>
      <c r="AF62" s="147"/>
      <c r="AG62" s="147" t="s">
        <v>3321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0">
        <v>51</v>
      </c>
      <c r="B63" s="181" t="s">
        <v>3412</v>
      </c>
      <c r="C63" s="191" t="s">
        <v>3407</v>
      </c>
      <c r="D63" s="182" t="s">
        <v>418</v>
      </c>
      <c r="E63" s="183">
        <v>3</v>
      </c>
      <c r="F63" s="184"/>
      <c r="G63" s="185">
        <f t="shared" si="28"/>
        <v>0</v>
      </c>
      <c r="H63" s="184"/>
      <c r="I63" s="185">
        <f t="shared" si="29"/>
        <v>0</v>
      </c>
      <c r="J63" s="184"/>
      <c r="K63" s="185">
        <f t="shared" si="30"/>
        <v>0</v>
      </c>
      <c r="L63" s="185">
        <v>21</v>
      </c>
      <c r="M63" s="185">
        <f t="shared" si="31"/>
        <v>0</v>
      </c>
      <c r="N63" s="183">
        <v>0</v>
      </c>
      <c r="O63" s="183">
        <f t="shared" si="32"/>
        <v>0</v>
      </c>
      <c r="P63" s="183">
        <v>0</v>
      </c>
      <c r="Q63" s="183">
        <f t="shared" si="33"/>
        <v>0</v>
      </c>
      <c r="R63" s="185"/>
      <c r="S63" s="185" t="s">
        <v>1263</v>
      </c>
      <c r="T63" s="186" t="s">
        <v>1264</v>
      </c>
      <c r="U63" s="158">
        <v>0</v>
      </c>
      <c r="V63" s="158">
        <f t="shared" si="34"/>
        <v>0</v>
      </c>
      <c r="W63" s="158"/>
      <c r="X63" s="158" t="s">
        <v>282</v>
      </c>
      <c r="Y63" s="158" t="s">
        <v>283</v>
      </c>
      <c r="Z63" s="147"/>
      <c r="AA63" s="147"/>
      <c r="AB63" s="147"/>
      <c r="AC63" s="147"/>
      <c r="AD63" s="147"/>
      <c r="AE63" s="147"/>
      <c r="AF63" s="147"/>
      <c r="AG63" s="147" t="s">
        <v>3321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0">
        <v>52</v>
      </c>
      <c r="B64" s="181" t="s">
        <v>3413</v>
      </c>
      <c r="C64" s="191" t="s">
        <v>3414</v>
      </c>
      <c r="D64" s="182" t="s">
        <v>418</v>
      </c>
      <c r="E64" s="183">
        <v>3</v>
      </c>
      <c r="F64" s="184"/>
      <c r="G64" s="185">
        <f t="shared" si="28"/>
        <v>0</v>
      </c>
      <c r="H64" s="184"/>
      <c r="I64" s="185">
        <f t="shared" si="29"/>
        <v>0</v>
      </c>
      <c r="J64" s="184"/>
      <c r="K64" s="185">
        <f t="shared" si="30"/>
        <v>0</v>
      </c>
      <c r="L64" s="185">
        <v>21</v>
      </c>
      <c r="M64" s="185">
        <f t="shared" si="31"/>
        <v>0</v>
      </c>
      <c r="N64" s="183">
        <v>0</v>
      </c>
      <c r="O64" s="183">
        <f t="shared" si="32"/>
        <v>0</v>
      </c>
      <c r="P64" s="183">
        <v>0</v>
      </c>
      <c r="Q64" s="183">
        <f t="shared" si="33"/>
        <v>0</v>
      </c>
      <c r="R64" s="185"/>
      <c r="S64" s="185" t="s">
        <v>1263</v>
      </c>
      <c r="T64" s="186" t="s">
        <v>1264</v>
      </c>
      <c r="U64" s="158">
        <v>0</v>
      </c>
      <c r="V64" s="158">
        <f t="shared" si="34"/>
        <v>0</v>
      </c>
      <c r="W64" s="158"/>
      <c r="X64" s="158" t="s">
        <v>282</v>
      </c>
      <c r="Y64" s="158" t="s">
        <v>283</v>
      </c>
      <c r="Z64" s="147"/>
      <c r="AA64" s="147"/>
      <c r="AB64" s="147"/>
      <c r="AC64" s="147"/>
      <c r="AD64" s="147"/>
      <c r="AE64" s="147"/>
      <c r="AF64" s="147"/>
      <c r="AG64" s="147" t="s">
        <v>3321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x14ac:dyDescent="0.2">
      <c r="A65" s="165" t="s">
        <v>275</v>
      </c>
      <c r="B65" s="166" t="s">
        <v>145</v>
      </c>
      <c r="C65" s="187" t="s">
        <v>146</v>
      </c>
      <c r="D65" s="167"/>
      <c r="E65" s="168"/>
      <c r="F65" s="169"/>
      <c r="G65" s="169">
        <f>SUMIF(AG66:AG69,"&lt;&gt;NOR",G66:G69)</f>
        <v>0</v>
      </c>
      <c r="H65" s="169"/>
      <c r="I65" s="169">
        <f>SUM(I66:I69)</f>
        <v>0</v>
      </c>
      <c r="J65" s="169"/>
      <c r="K65" s="169">
        <f>SUM(K66:K69)</f>
        <v>0</v>
      </c>
      <c r="L65" s="169"/>
      <c r="M65" s="169">
        <f>SUM(M66:M69)</f>
        <v>0</v>
      </c>
      <c r="N65" s="168"/>
      <c r="O65" s="168">
        <f>SUM(O66:O69)</f>
        <v>0</v>
      </c>
      <c r="P65" s="168"/>
      <c r="Q65" s="168">
        <f>SUM(Q66:Q69)</f>
        <v>0</v>
      </c>
      <c r="R65" s="169"/>
      <c r="S65" s="169"/>
      <c r="T65" s="170"/>
      <c r="U65" s="164"/>
      <c r="V65" s="164">
        <f>SUM(V66:V69)</f>
        <v>0</v>
      </c>
      <c r="W65" s="164"/>
      <c r="X65" s="164"/>
      <c r="Y65" s="164"/>
      <c r="AG65" t="s">
        <v>276</v>
      </c>
    </row>
    <row r="66" spans="1:60" ht="22.5" outlineLevel="1" x14ac:dyDescent="0.2">
      <c r="A66" s="180">
        <v>53</v>
      </c>
      <c r="B66" s="181" t="s">
        <v>3415</v>
      </c>
      <c r="C66" s="191" t="s">
        <v>3403</v>
      </c>
      <c r="D66" s="182" t="s">
        <v>418</v>
      </c>
      <c r="E66" s="183">
        <v>6</v>
      </c>
      <c r="F66" s="184"/>
      <c r="G66" s="185">
        <f>ROUND(E66*F66,2)</f>
        <v>0</v>
      </c>
      <c r="H66" s="184"/>
      <c r="I66" s="185">
        <f>ROUND(E66*H66,2)</f>
        <v>0</v>
      </c>
      <c r="J66" s="184"/>
      <c r="K66" s="185">
        <f>ROUND(E66*J66,2)</f>
        <v>0</v>
      </c>
      <c r="L66" s="185">
        <v>21</v>
      </c>
      <c r="M66" s="185">
        <f>G66*(1+L66/100)</f>
        <v>0</v>
      </c>
      <c r="N66" s="183">
        <v>0</v>
      </c>
      <c r="O66" s="183">
        <f>ROUND(E66*N66,2)</f>
        <v>0</v>
      </c>
      <c r="P66" s="183">
        <v>0</v>
      </c>
      <c r="Q66" s="183">
        <f>ROUND(E66*P66,2)</f>
        <v>0</v>
      </c>
      <c r="R66" s="185"/>
      <c r="S66" s="185" t="s">
        <v>1263</v>
      </c>
      <c r="T66" s="186" t="s">
        <v>1264</v>
      </c>
      <c r="U66" s="158">
        <v>0</v>
      </c>
      <c r="V66" s="158">
        <f>ROUND(E66*U66,2)</f>
        <v>0</v>
      </c>
      <c r="W66" s="158"/>
      <c r="X66" s="158" t="s">
        <v>282</v>
      </c>
      <c r="Y66" s="158" t="s">
        <v>283</v>
      </c>
      <c r="Z66" s="147"/>
      <c r="AA66" s="147"/>
      <c r="AB66" s="147"/>
      <c r="AC66" s="147"/>
      <c r="AD66" s="147"/>
      <c r="AE66" s="147"/>
      <c r="AF66" s="147"/>
      <c r="AG66" s="147" t="s">
        <v>3321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0">
        <v>54</v>
      </c>
      <c r="B67" s="181" t="s">
        <v>3416</v>
      </c>
      <c r="C67" s="191" t="s">
        <v>3405</v>
      </c>
      <c r="D67" s="182" t="s">
        <v>418</v>
      </c>
      <c r="E67" s="183">
        <v>6</v>
      </c>
      <c r="F67" s="184"/>
      <c r="G67" s="185">
        <f>ROUND(E67*F67,2)</f>
        <v>0</v>
      </c>
      <c r="H67" s="184"/>
      <c r="I67" s="185">
        <f>ROUND(E67*H67,2)</f>
        <v>0</v>
      </c>
      <c r="J67" s="184"/>
      <c r="K67" s="185">
        <f>ROUND(E67*J67,2)</f>
        <v>0</v>
      </c>
      <c r="L67" s="185">
        <v>21</v>
      </c>
      <c r="M67" s="185">
        <f>G67*(1+L67/100)</f>
        <v>0</v>
      </c>
      <c r="N67" s="183">
        <v>0</v>
      </c>
      <c r="O67" s="183">
        <f>ROUND(E67*N67,2)</f>
        <v>0</v>
      </c>
      <c r="P67" s="183">
        <v>0</v>
      </c>
      <c r="Q67" s="183">
        <f>ROUND(E67*P67,2)</f>
        <v>0</v>
      </c>
      <c r="R67" s="185"/>
      <c r="S67" s="185" t="s">
        <v>1263</v>
      </c>
      <c r="T67" s="186" t="s">
        <v>1264</v>
      </c>
      <c r="U67" s="158">
        <v>0</v>
      </c>
      <c r="V67" s="158">
        <f>ROUND(E67*U67,2)</f>
        <v>0</v>
      </c>
      <c r="W67" s="158"/>
      <c r="X67" s="158" t="s">
        <v>282</v>
      </c>
      <c r="Y67" s="158" t="s">
        <v>283</v>
      </c>
      <c r="Z67" s="147"/>
      <c r="AA67" s="147"/>
      <c r="AB67" s="147"/>
      <c r="AC67" s="147"/>
      <c r="AD67" s="147"/>
      <c r="AE67" s="147"/>
      <c r="AF67" s="147"/>
      <c r="AG67" s="147" t="s">
        <v>3321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0">
        <v>55</v>
      </c>
      <c r="B68" s="181" t="s">
        <v>3417</v>
      </c>
      <c r="C68" s="191" t="s">
        <v>3407</v>
      </c>
      <c r="D68" s="182" t="s">
        <v>418</v>
      </c>
      <c r="E68" s="183">
        <v>6</v>
      </c>
      <c r="F68" s="184"/>
      <c r="G68" s="185">
        <f>ROUND(E68*F68,2)</f>
        <v>0</v>
      </c>
      <c r="H68" s="184"/>
      <c r="I68" s="185">
        <f>ROUND(E68*H68,2)</f>
        <v>0</v>
      </c>
      <c r="J68" s="184"/>
      <c r="K68" s="185">
        <f>ROUND(E68*J68,2)</f>
        <v>0</v>
      </c>
      <c r="L68" s="185">
        <v>21</v>
      </c>
      <c r="M68" s="185">
        <f>G68*(1+L68/100)</f>
        <v>0</v>
      </c>
      <c r="N68" s="183">
        <v>0</v>
      </c>
      <c r="O68" s="183">
        <f>ROUND(E68*N68,2)</f>
        <v>0</v>
      </c>
      <c r="P68" s="183">
        <v>0</v>
      </c>
      <c r="Q68" s="183">
        <f>ROUND(E68*P68,2)</f>
        <v>0</v>
      </c>
      <c r="R68" s="185"/>
      <c r="S68" s="185" t="s">
        <v>1263</v>
      </c>
      <c r="T68" s="186" t="s">
        <v>1264</v>
      </c>
      <c r="U68" s="158">
        <v>0</v>
      </c>
      <c r="V68" s="158">
        <f>ROUND(E68*U68,2)</f>
        <v>0</v>
      </c>
      <c r="W68" s="158"/>
      <c r="X68" s="158" t="s">
        <v>282</v>
      </c>
      <c r="Y68" s="158" t="s">
        <v>283</v>
      </c>
      <c r="Z68" s="147"/>
      <c r="AA68" s="147"/>
      <c r="AB68" s="147"/>
      <c r="AC68" s="147"/>
      <c r="AD68" s="147"/>
      <c r="AE68" s="147"/>
      <c r="AF68" s="147"/>
      <c r="AG68" s="147" t="s">
        <v>3321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0">
        <v>56</v>
      </c>
      <c r="B69" s="181" t="s">
        <v>3418</v>
      </c>
      <c r="C69" s="191" t="s">
        <v>3409</v>
      </c>
      <c r="D69" s="182" t="s">
        <v>418</v>
      </c>
      <c r="E69" s="183">
        <v>6</v>
      </c>
      <c r="F69" s="184"/>
      <c r="G69" s="185">
        <f>ROUND(E69*F69,2)</f>
        <v>0</v>
      </c>
      <c r="H69" s="184"/>
      <c r="I69" s="185">
        <f>ROUND(E69*H69,2)</f>
        <v>0</v>
      </c>
      <c r="J69" s="184"/>
      <c r="K69" s="185">
        <f>ROUND(E69*J69,2)</f>
        <v>0</v>
      </c>
      <c r="L69" s="185">
        <v>21</v>
      </c>
      <c r="M69" s="185">
        <f>G69*(1+L69/100)</f>
        <v>0</v>
      </c>
      <c r="N69" s="183">
        <v>0</v>
      </c>
      <c r="O69" s="183">
        <f>ROUND(E69*N69,2)</f>
        <v>0</v>
      </c>
      <c r="P69" s="183">
        <v>0</v>
      </c>
      <c r="Q69" s="183">
        <f>ROUND(E69*P69,2)</f>
        <v>0</v>
      </c>
      <c r="R69" s="185"/>
      <c r="S69" s="185" t="s">
        <v>1263</v>
      </c>
      <c r="T69" s="186" t="s">
        <v>1264</v>
      </c>
      <c r="U69" s="158">
        <v>0</v>
      </c>
      <c r="V69" s="158">
        <f>ROUND(E69*U69,2)</f>
        <v>0</v>
      </c>
      <c r="W69" s="158"/>
      <c r="X69" s="158" t="s">
        <v>282</v>
      </c>
      <c r="Y69" s="158" t="s">
        <v>283</v>
      </c>
      <c r="Z69" s="147"/>
      <c r="AA69" s="147"/>
      <c r="AB69" s="147"/>
      <c r="AC69" s="147"/>
      <c r="AD69" s="147"/>
      <c r="AE69" s="147"/>
      <c r="AF69" s="147"/>
      <c r="AG69" s="147" t="s">
        <v>3321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65" t="s">
        <v>275</v>
      </c>
      <c r="B70" s="166" t="s">
        <v>237</v>
      </c>
      <c r="C70" s="187" t="s">
        <v>238</v>
      </c>
      <c r="D70" s="167"/>
      <c r="E70" s="168"/>
      <c r="F70" s="169"/>
      <c r="G70" s="169">
        <f>SUMIF(AG71:AG80,"&lt;&gt;NOR",G71:G80)</f>
        <v>0</v>
      </c>
      <c r="H70" s="169"/>
      <c r="I70" s="169">
        <f>SUM(I71:I80)</f>
        <v>0</v>
      </c>
      <c r="J70" s="169"/>
      <c r="K70" s="169">
        <f>SUM(K71:K80)</f>
        <v>0</v>
      </c>
      <c r="L70" s="169"/>
      <c r="M70" s="169">
        <f>SUM(M71:M80)</f>
        <v>0</v>
      </c>
      <c r="N70" s="168"/>
      <c r="O70" s="168">
        <f>SUM(O71:O80)</f>
        <v>0</v>
      </c>
      <c r="P70" s="168"/>
      <c r="Q70" s="168">
        <f>SUM(Q71:Q80)</f>
        <v>0</v>
      </c>
      <c r="R70" s="169"/>
      <c r="S70" s="169"/>
      <c r="T70" s="170"/>
      <c r="U70" s="164"/>
      <c r="V70" s="164">
        <f>SUM(V71:V80)</f>
        <v>0</v>
      </c>
      <c r="W70" s="164"/>
      <c r="X70" s="164"/>
      <c r="Y70" s="164"/>
      <c r="AG70" t="s">
        <v>276</v>
      </c>
    </row>
    <row r="71" spans="1:60" outlineLevel="1" x14ac:dyDescent="0.2">
      <c r="A71" s="180">
        <v>57</v>
      </c>
      <c r="B71" s="181" t="s">
        <v>3419</v>
      </c>
      <c r="C71" s="191" t="s">
        <v>3420</v>
      </c>
      <c r="D71" s="182" t="s">
        <v>418</v>
      </c>
      <c r="E71" s="183">
        <v>4</v>
      </c>
      <c r="F71" s="184"/>
      <c r="G71" s="185">
        <f t="shared" ref="G71:G80" si="35">ROUND(E71*F71,2)</f>
        <v>0</v>
      </c>
      <c r="H71" s="184"/>
      <c r="I71" s="185">
        <f t="shared" ref="I71:I80" si="36">ROUND(E71*H71,2)</f>
        <v>0</v>
      </c>
      <c r="J71" s="184"/>
      <c r="K71" s="185">
        <f t="shared" ref="K71:K80" si="37">ROUND(E71*J71,2)</f>
        <v>0</v>
      </c>
      <c r="L71" s="185">
        <v>21</v>
      </c>
      <c r="M71" s="185">
        <f t="shared" ref="M71:M80" si="38">G71*(1+L71/100)</f>
        <v>0</v>
      </c>
      <c r="N71" s="183">
        <v>0</v>
      </c>
      <c r="O71" s="183">
        <f t="shared" ref="O71:O80" si="39">ROUND(E71*N71,2)</f>
        <v>0</v>
      </c>
      <c r="P71" s="183">
        <v>0</v>
      </c>
      <c r="Q71" s="183">
        <f t="shared" ref="Q71:Q80" si="40">ROUND(E71*P71,2)</f>
        <v>0</v>
      </c>
      <c r="R71" s="185"/>
      <c r="S71" s="185" t="s">
        <v>1263</v>
      </c>
      <c r="T71" s="186" t="s">
        <v>1264</v>
      </c>
      <c r="U71" s="158">
        <v>0</v>
      </c>
      <c r="V71" s="158">
        <f t="shared" ref="V71:V80" si="41">ROUND(E71*U71,2)</f>
        <v>0</v>
      </c>
      <c r="W71" s="158"/>
      <c r="X71" s="158" t="s">
        <v>282</v>
      </c>
      <c r="Y71" s="158" t="s">
        <v>283</v>
      </c>
      <c r="Z71" s="147"/>
      <c r="AA71" s="147"/>
      <c r="AB71" s="147"/>
      <c r="AC71" s="147"/>
      <c r="AD71" s="147"/>
      <c r="AE71" s="147"/>
      <c r="AF71" s="147"/>
      <c r="AG71" s="147" t="s">
        <v>3421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0">
        <v>58</v>
      </c>
      <c r="B72" s="181" t="s">
        <v>3422</v>
      </c>
      <c r="C72" s="191" t="s">
        <v>3423</v>
      </c>
      <c r="D72" s="182" t="s">
        <v>418</v>
      </c>
      <c r="E72" s="183">
        <v>4</v>
      </c>
      <c r="F72" s="184"/>
      <c r="G72" s="185">
        <f t="shared" si="35"/>
        <v>0</v>
      </c>
      <c r="H72" s="184"/>
      <c r="I72" s="185">
        <f t="shared" si="36"/>
        <v>0</v>
      </c>
      <c r="J72" s="184"/>
      <c r="K72" s="185">
        <f t="shared" si="37"/>
        <v>0</v>
      </c>
      <c r="L72" s="185">
        <v>21</v>
      </c>
      <c r="M72" s="185">
        <f t="shared" si="38"/>
        <v>0</v>
      </c>
      <c r="N72" s="183">
        <v>0</v>
      </c>
      <c r="O72" s="183">
        <f t="shared" si="39"/>
        <v>0</v>
      </c>
      <c r="P72" s="183">
        <v>0</v>
      </c>
      <c r="Q72" s="183">
        <f t="shared" si="40"/>
        <v>0</v>
      </c>
      <c r="R72" s="185"/>
      <c r="S72" s="185" t="s">
        <v>1263</v>
      </c>
      <c r="T72" s="186" t="s">
        <v>1264</v>
      </c>
      <c r="U72" s="158">
        <v>0</v>
      </c>
      <c r="V72" s="158">
        <f t="shared" si="41"/>
        <v>0</v>
      </c>
      <c r="W72" s="158"/>
      <c r="X72" s="158" t="s">
        <v>282</v>
      </c>
      <c r="Y72" s="158" t="s">
        <v>283</v>
      </c>
      <c r="Z72" s="147"/>
      <c r="AA72" s="147"/>
      <c r="AB72" s="147"/>
      <c r="AC72" s="147"/>
      <c r="AD72" s="147"/>
      <c r="AE72" s="147"/>
      <c r="AF72" s="147"/>
      <c r="AG72" s="147" t="s">
        <v>3421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0">
        <v>59</v>
      </c>
      <c r="B73" s="181" t="s">
        <v>3424</v>
      </c>
      <c r="C73" s="191" t="s">
        <v>3425</v>
      </c>
      <c r="D73" s="182" t="s">
        <v>418</v>
      </c>
      <c r="E73" s="183">
        <v>4</v>
      </c>
      <c r="F73" s="184"/>
      <c r="G73" s="185">
        <f t="shared" si="35"/>
        <v>0</v>
      </c>
      <c r="H73" s="184"/>
      <c r="I73" s="185">
        <f t="shared" si="36"/>
        <v>0</v>
      </c>
      <c r="J73" s="184"/>
      <c r="K73" s="185">
        <f t="shared" si="37"/>
        <v>0</v>
      </c>
      <c r="L73" s="185">
        <v>21</v>
      </c>
      <c r="M73" s="185">
        <f t="shared" si="38"/>
        <v>0</v>
      </c>
      <c r="N73" s="183">
        <v>0</v>
      </c>
      <c r="O73" s="183">
        <f t="shared" si="39"/>
        <v>0</v>
      </c>
      <c r="P73" s="183">
        <v>0</v>
      </c>
      <c r="Q73" s="183">
        <f t="shared" si="40"/>
        <v>0</v>
      </c>
      <c r="R73" s="185"/>
      <c r="S73" s="185" t="s">
        <v>1263</v>
      </c>
      <c r="T73" s="186" t="s">
        <v>1264</v>
      </c>
      <c r="U73" s="158">
        <v>0</v>
      </c>
      <c r="V73" s="158">
        <f t="shared" si="41"/>
        <v>0</v>
      </c>
      <c r="W73" s="158"/>
      <c r="X73" s="158" t="s">
        <v>282</v>
      </c>
      <c r="Y73" s="158" t="s">
        <v>283</v>
      </c>
      <c r="Z73" s="147"/>
      <c r="AA73" s="147"/>
      <c r="AB73" s="147"/>
      <c r="AC73" s="147"/>
      <c r="AD73" s="147"/>
      <c r="AE73" s="147"/>
      <c r="AF73" s="147"/>
      <c r="AG73" s="147" t="s">
        <v>3421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80">
        <v>60</v>
      </c>
      <c r="B74" s="181" t="s">
        <v>3426</v>
      </c>
      <c r="C74" s="191" t="s">
        <v>3427</v>
      </c>
      <c r="D74" s="182" t="s">
        <v>418</v>
      </c>
      <c r="E74" s="183">
        <v>4</v>
      </c>
      <c r="F74" s="184"/>
      <c r="G74" s="185">
        <f t="shared" si="35"/>
        <v>0</v>
      </c>
      <c r="H74" s="184"/>
      <c r="I74" s="185">
        <f t="shared" si="36"/>
        <v>0</v>
      </c>
      <c r="J74" s="184"/>
      <c r="K74" s="185">
        <f t="shared" si="37"/>
        <v>0</v>
      </c>
      <c r="L74" s="185">
        <v>21</v>
      </c>
      <c r="M74" s="185">
        <f t="shared" si="38"/>
        <v>0</v>
      </c>
      <c r="N74" s="183">
        <v>0</v>
      </c>
      <c r="O74" s="183">
        <f t="shared" si="39"/>
        <v>0</v>
      </c>
      <c r="P74" s="183">
        <v>0</v>
      </c>
      <c r="Q74" s="183">
        <f t="shared" si="40"/>
        <v>0</v>
      </c>
      <c r="R74" s="185"/>
      <c r="S74" s="185" t="s">
        <v>1263</v>
      </c>
      <c r="T74" s="186" t="s">
        <v>1264</v>
      </c>
      <c r="U74" s="158">
        <v>0</v>
      </c>
      <c r="V74" s="158">
        <f t="shared" si="41"/>
        <v>0</v>
      </c>
      <c r="W74" s="158"/>
      <c r="X74" s="158" t="s">
        <v>282</v>
      </c>
      <c r="Y74" s="158" t="s">
        <v>283</v>
      </c>
      <c r="Z74" s="147"/>
      <c r="AA74" s="147"/>
      <c r="AB74" s="147"/>
      <c r="AC74" s="147"/>
      <c r="AD74" s="147"/>
      <c r="AE74" s="147"/>
      <c r="AF74" s="147"/>
      <c r="AG74" s="147" t="s">
        <v>3421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0">
        <v>61</v>
      </c>
      <c r="B75" s="181" t="s">
        <v>3428</v>
      </c>
      <c r="C75" s="191" t="s">
        <v>3429</v>
      </c>
      <c r="D75" s="182" t="s">
        <v>418</v>
      </c>
      <c r="E75" s="183">
        <v>3</v>
      </c>
      <c r="F75" s="184"/>
      <c r="G75" s="185">
        <f t="shared" si="35"/>
        <v>0</v>
      </c>
      <c r="H75" s="184"/>
      <c r="I75" s="185">
        <f t="shared" si="36"/>
        <v>0</v>
      </c>
      <c r="J75" s="184"/>
      <c r="K75" s="185">
        <f t="shared" si="37"/>
        <v>0</v>
      </c>
      <c r="L75" s="185">
        <v>21</v>
      </c>
      <c r="M75" s="185">
        <f t="shared" si="38"/>
        <v>0</v>
      </c>
      <c r="N75" s="183">
        <v>0</v>
      </c>
      <c r="O75" s="183">
        <f t="shared" si="39"/>
        <v>0</v>
      </c>
      <c r="P75" s="183">
        <v>0</v>
      </c>
      <c r="Q75" s="183">
        <f t="shared" si="40"/>
        <v>0</v>
      </c>
      <c r="R75" s="185"/>
      <c r="S75" s="185" t="s">
        <v>1263</v>
      </c>
      <c r="T75" s="186" t="s">
        <v>1264</v>
      </c>
      <c r="U75" s="158">
        <v>0</v>
      </c>
      <c r="V75" s="158">
        <f t="shared" si="41"/>
        <v>0</v>
      </c>
      <c r="W75" s="158"/>
      <c r="X75" s="158" t="s">
        <v>282</v>
      </c>
      <c r="Y75" s="158" t="s">
        <v>283</v>
      </c>
      <c r="Z75" s="147"/>
      <c r="AA75" s="147"/>
      <c r="AB75" s="147"/>
      <c r="AC75" s="147"/>
      <c r="AD75" s="147"/>
      <c r="AE75" s="147"/>
      <c r="AF75" s="147"/>
      <c r="AG75" s="147" t="s">
        <v>3421</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0">
        <v>62</v>
      </c>
      <c r="B76" s="181" t="s">
        <v>3430</v>
      </c>
      <c r="C76" s="191" t="s">
        <v>3431</v>
      </c>
      <c r="D76" s="182" t="s">
        <v>418</v>
      </c>
      <c r="E76" s="183">
        <v>2</v>
      </c>
      <c r="F76" s="184"/>
      <c r="G76" s="185">
        <f t="shared" si="35"/>
        <v>0</v>
      </c>
      <c r="H76" s="184"/>
      <c r="I76" s="185">
        <f t="shared" si="36"/>
        <v>0</v>
      </c>
      <c r="J76" s="184"/>
      <c r="K76" s="185">
        <f t="shared" si="37"/>
        <v>0</v>
      </c>
      <c r="L76" s="185">
        <v>21</v>
      </c>
      <c r="M76" s="185">
        <f t="shared" si="38"/>
        <v>0</v>
      </c>
      <c r="N76" s="183">
        <v>0</v>
      </c>
      <c r="O76" s="183">
        <f t="shared" si="39"/>
        <v>0</v>
      </c>
      <c r="P76" s="183">
        <v>0</v>
      </c>
      <c r="Q76" s="183">
        <f t="shared" si="40"/>
        <v>0</v>
      </c>
      <c r="R76" s="185"/>
      <c r="S76" s="185" t="s">
        <v>1263</v>
      </c>
      <c r="T76" s="186" t="s">
        <v>1264</v>
      </c>
      <c r="U76" s="158">
        <v>0</v>
      </c>
      <c r="V76" s="158">
        <f t="shared" si="41"/>
        <v>0</v>
      </c>
      <c r="W76" s="158"/>
      <c r="X76" s="158" t="s">
        <v>282</v>
      </c>
      <c r="Y76" s="158" t="s">
        <v>283</v>
      </c>
      <c r="Z76" s="147"/>
      <c r="AA76" s="147"/>
      <c r="AB76" s="147"/>
      <c r="AC76" s="147"/>
      <c r="AD76" s="147"/>
      <c r="AE76" s="147"/>
      <c r="AF76" s="147"/>
      <c r="AG76" s="147" t="s">
        <v>3421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0">
        <v>63</v>
      </c>
      <c r="B77" s="181" t="s">
        <v>3432</v>
      </c>
      <c r="C77" s="191" t="s">
        <v>3433</v>
      </c>
      <c r="D77" s="182" t="s">
        <v>418</v>
      </c>
      <c r="E77" s="183">
        <v>5</v>
      </c>
      <c r="F77" s="184"/>
      <c r="G77" s="185">
        <f t="shared" si="35"/>
        <v>0</v>
      </c>
      <c r="H77" s="184"/>
      <c r="I77" s="185">
        <f t="shared" si="36"/>
        <v>0</v>
      </c>
      <c r="J77" s="184"/>
      <c r="K77" s="185">
        <f t="shared" si="37"/>
        <v>0</v>
      </c>
      <c r="L77" s="185">
        <v>21</v>
      </c>
      <c r="M77" s="185">
        <f t="shared" si="38"/>
        <v>0</v>
      </c>
      <c r="N77" s="183">
        <v>0</v>
      </c>
      <c r="O77" s="183">
        <f t="shared" si="39"/>
        <v>0</v>
      </c>
      <c r="P77" s="183">
        <v>0</v>
      </c>
      <c r="Q77" s="183">
        <f t="shared" si="40"/>
        <v>0</v>
      </c>
      <c r="R77" s="185"/>
      <c r="S77" s="185" t="s">
        <v>1263</v>
      </c>
      <c r="T77" s="186" t="s">
        <v>1264</v>
      </c>
      <c r="U77" s="158">
        <v>0</v>
      </c>
      <c r="V77" s="158">
        <f t="shared" si="41"/>
        <v>0</v>
      </c>
      <c r="W77" s="158"/>
      <c r="X77" s="158" t="s">
        <v>282</v>
      </c>
      <c r="Y77" s="158" t="s">
        <v>283</v>
      </c>
      <c r="Z77" s="147"/>
      <c r="AA77" s="147"/>
      <c r="AB77" s="147"/>
      <c r="AC77" s="147"/>
      <c r="AD77" s="147"/>
      <c r="AE77" s="147"/>
      <c r="AF77" s="147"/>
      <c r="AG77" s="147" t="s">
        <v>3421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80">
        <v>64</v>
      </c>
      <c r="B78" s="181" t="s">
        <v>3434</v>
      </c>
      <c r="C78" s="191" t="s">
        <v>3435</v>
      </c>
      <c r="D78" s="182" t="s">
        <v>418</v>
      </c>
      <c r="E78" s="183">
        <v>1</v>
      </c>
      <c r="F78" s="184"/>
      <c r="G78" s="185">
        <f t="shared" si="35"/>
        <v>0</v>
      </c>
      <c r="H78" s="184"/>
      <c r="I78" s="185">
        <f t="shared" si="36"/>
        <v>0</v>
      </c>
      <c r="J78" s="184"/>
      <c r="K78" s="185">
        <f t="shared" si="37"/>
        <v>0</v>
      </c>
      <c r="L78" s="185">
        <v>21</v>
      </c>
      <c r="M78" s="185">
        <f t="shared" si="38"/>
        <v>0</v>
      </c>
      <c r="N78" s="183">
        <v>0</v>
      </c>
      <c r="O78" s="183">
        <f t="shared" si="39"/>
        <v>0</v>
      </c>
      <c r="P78" s="183">
        <v>0</v>
      </c>
      <c r="Q78" s="183">
        <f t="shared" si="40"/>
        <v>0</v>
      </c>
      <c r="R78" s="185"/>
      <c r="S78" s="185" t="s">
        <v>1263</v>
      </c>
      <c r="T78" s="186" t="s">
        <v>1264</v>
      </c>
      <c r="U78" s="158">
        <v>0</v>
      </c>
      <c r="V78" s="158">
        <f t="shared" si="41"/>
        <v>0</v>
      </c>
      <c r="W78" s="158"/>
      <c r="X78" s="158" t="s">
        <v>282</v>
      </c>
      <c r="Y78" s="158" t="s">
        <v>283</v>
      </c>
      <c r="Z78" s="147"/>
      <c r="AA78" s="147"/>
      <c r="AB78" s="147"/>
      <c r="AC78" s="147"/>
      <c r="AD78" s="147"/>
      <c r="AE78" s="147"/>
      <c r="AF78" s="147"/>
      <c r="AG78" s="147" t="s">
        <v>3421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80">
        <v>65</v>
      </c>
      <c r="B79" s="181" t="s">
        <v>3436</v>
      </c>
      <c r="C79" s="191" t="s">
        <v>3437</v>
      </c>
      <c r="D79" s="182" t="s">
        <v>418</v>
      </c>
      <c r="E79" s="183">
        <v>1</v>
      </c>
      <c r="F79" s="184"/>
      <c r="G79" s="185">
        <f t="shared" si="35"/>
        <v>0</v>
      </c>
      <c r="H79" s="184"/>
      <c r="I79" s="185">
        <f t="shared" si="36"/>
        <v>0</v>
      </c>
      <c r="J79" s="184"/>
      <c r="K79" s="185">
        <f t="shared" si="37"/>
        <v>0</v>
      </c>
      <c r="L79" s="185">
        <v>21</v>
      </c>
      <c r="M79" s="185">
        <f t="shared" si="38"/>
        <v>0</v>
      </c>
      <c r="N79" s="183">
        <v>0</v>
      </c>
      <c r="O79" s="183">
        <f t="shared" si="39"/>
        <v>0</v>
      </c>
      <c r="P79" s="183">
        <v>0</v>
      </c>
      <c r="Q79" s="183">
        <f t="shared" si="40"/>
        <v>0</v>
      </c>
      <c r="R79" s="185"/>
      <c r="S79" s="185" t="s">
        <v>1263</v>
      </c>
      <c r="T79" s="186" t="s">
        <v>1264</v>
      </c>
      <c r="U79" s="158">
        <v>0</v>
      </c>
      <c r="V79" s="158">
        <f t="shared" si="41"/>
        <v>0</v>
      </c>
      <c r="W79" s="158"/>
      <c r="X79" s="158" t="s">
        <v>282</v>
      </c>
      <c r="Y79" s="158" t="s">
        <v>283</v>
      </c>
      <c r="Z79" s="147"/>
      <c r="AA79" s="147"/>
      <c r="AB79" s="147"/>
      <c r="AC79" s="147"/>
      <c r="AD79" s="147"/>
      <c r="AE79" s="147"/>
      <c r="AF79" s="147"/>
      <c r="AG79" s="147" t="s">
        <v>3421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80">
        <v>66</v>
      </c>
      <c r="B80" s="181" t="s">
        <v>3438</v>
      </c>
      <c r="C80" s="191" t="s">
        <v>3439</v>
      </c>
      <c r="D80" s="182" t="s">
        <v>0</v>
      </c>
      <c r="E80" s="183">
        <v>3.5</v>
      </c>
      <c r="F80" s="184"/>
      <c r="G80" s="185">
        <f t="shared" si="35"/>
        <v>0</v>
      </c>
      <c r="H80" s="184"/>
      <c r="I80" s="185">
        <f t="shared" si="36"/>
        <v>0</v>
      </c>
      <c r="J80" s="184"/>
      <c r="K80" s="185">
        <f t="shared" si="37"/>
        <v>0</v>
      </c>
      <c r="L80" s="185">
        <v>21</v>
      </c>
      <c r="M80" s="185">
        <f t="shared" si="38"/>
        <v>0</v>
      </c>
      <c r="N80" s="183">
        <v>0</v>
      </c>
      <c r="O80" s="183">
        <f t="shared" si="39"/>
        <v>0</v>
      </c>
      <c r="P80" s="183">
        <v>0</v>
      </c>
      <c r="Q80" s="183">
        <f t="shared" si="40"/>
        <v>0</v>
      </c>
      <c r="R80" s="185"/>
      <c r="S80" s="185" t="s">
        <v>1263</v>
      </c>
      <c r="T80" s="186" t="s">
        <v>1264</v>
      </c>
      <c r="U80" s="158">
        <v>0</v>
      </c>
      <c r="V80" s="158">
        <f t="shared" si="41"/>
        <v>0</v>
      </c>
      <c r="W80" s="158"/>
      <c r="X80" s="158" t="s">
        <v>282</v>
      </c>
      <c r="Y80" s="158" t="s">
        <v>283</v>
      </c>
      <c r="Z80" s="147"/>
      <c r="AA80" s="147"/>
      <c r="AB80" s="147"/>
      <c r="AC80" s="147"/>
      <c r="AD80" s="147"/>
      <c r="AE80" s="147"/>
      <c r="AF80" s="147"/>
      <c r="AG80" s="147" t="s">
        <v>3421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5" t="s">
        <v>275</v>
      </c>
      <c r="B81" s="166" t="s">
        <v>166</v>
      </c>
      <c r="C81" s="187" t="s">
        <v>167</v>
      </c>
      <c r="D81" s="167"/>
      <c r="E81" s="168"/>
      <c r="F81" s="169"/>
      <c r="G81" s="169">
        <f>SUMIF(AG82:AG93,"&lt;&gt;NOR",G82:G93)</f>
        <v>0</v>
      </c>
      <c r="H81" s="169"/>
      <c r="I81" s="169">
        <f>SUM(I82:I93)</f>
        <v>0</v>
      </c>
      <c r="J81" s="169"/>
      <c r="K81" s="169">
        <f>SUM(K82:K93)</f>
        <v>0</v>
      </c>
      <c r="L81" s="169"/>
      <c r="M81" s="169">
        <f>SUM(M82:M93)</f>
        <v>0</v>
      </c>
      <c r="N81" s="168"/>
      <c r="O81" s="168">
        <f>SUM(O82:O93)</f>
        <v>0</v>
      </c>
      <c r="P81" s="168"/>
      <c r="Q81" s="168">
        <f>SUM(Q82:Q93)</f>
        <v>0</v>
      </c>
      <c r="R81" s="169"/>
      <c r="S81" s="169"/>
      <c r="T81" s="170"/>
      <c r="U81" s="164"/>
      <c r="V81" s="164">
        <f>SUM(V82:V93)</f>
        <v>0</v>
      </c>
      <c r="W81" s="164"/>
      <c r="X81" s="164"/>
      <c r="Y81" s="164"/>
      <c r="AG81" t="s">
        <v>276</v>
      </c>
    </row>
    <row r="82" spans="1:60" outlineLevel="1" x14ac:dyDescent="0.2">
      <c r="A82" s="180">
        <v>67</v>
      </c>
      <c r="B82" s="181" t="s">
        <v>3440</v>
      </c>
      <c r="C82" s="191" t="s">
        <v>3441</v>
      </c>
      <c r="D82" s="182" t="s">
        <v>366</v>
      </c>
      <c r="E82" s="183">
        <v>240</v>
      </c>
      <c r="F82" s="184"/>
      <c r="G82" s="185">
        <f t="shared" ref="G82:G93" si="42">ROUND(E82*F82,2)</f>
        <v>0</v>
      </c>
      <c r="H82" s="184"/>
      <c r="I82" s="185">
        <f t="shared" ref="I82:I93" si="43">ROUND(E82*H82,2)</f>
        <v>0</v>
      </c>
      <c r="J82" s="184"/>
      <c r="K82" s="185">
        <f t="shared" ref="K82:K93" si="44">ROUND(E82*J82,2)</f>
        <v>0</v>
      </c>
      <c r="L82" s="185">
        <v>21</v>
      </c>
      <c r="M82" s="185">
        <f t="shared" ref="M82:M93" si="45">G82*(1+L82/100)</f>
        <v>0</v>
      </c>
      <c r="N82" s="183">
        <v>0</v>
      </c>
      <c r="O82" s="183">
        <f t="shared" ref="O82:O93" si="46">ROUND(E82*N82,2)</f>
        <v>0</v>
      </c>
      <c r="P82" s="183">
        <v>0</v>
      </c>
      <c r="Q82" s="183">
        <f t="shared" ref="Q82:Q93" si="47">ROUND(E82*P82,2)</f>
        <v>0</v>
      </c>
      <c r="R82" s="185"/>
      <c r="S82" s="185" t="s">
        <v>1263</v>
      </c>
      <c r="T82" s="186" t="s">
        <v>1264</v>
      </c>
      <c r="U82" s="158">
        <v>0</v>
      </c>
      <c r="V82" s="158">
        <f t="shared" ref="V82:V93" si="48">ROUND(E82*U82,2)</f>
        <v>0</v>
      </c>
      <c r="W82" s="158"/>
      <c r="X82" s="158" t="s">
        <v>1204</v>
      </c>
      <c r="Y82" s="158" t="s">
        <v>283</v>
      </c>
      <c r="Z82" s="147"/>
      <c r="AA82" s="147"/>
      <c r="AB82" s="147"/>
      <c r="AC82" s="147"/>
      <c r="AD82" s="147"/>
      <c r="AE82" s="147"/>
      <c r="AF82" s="147"/>
      <c r="AG82" s="147" t="s">
        <v>3313</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0">
        <v>68</v>
      </c>
      <c r="B83" s="181" t="s">
        <v>3442</v>
      </c>
      <c r="C83" s="191" t="s">
        <v>3443</v>
      </c>
      <c r="D83" s="182" t="s">
        <v>366</v>
      </c>
      <c r="E83" s="183">
        <v>100</v>
      </c>
      <c r="F83" s="184"/>
      <c r="G83" s="185">
        <f t="shared" si="42"/>
        <v>0</v>
      </c>
      <c r="H83" s="184"/>
      <c r="I83" s="185">
        <f t="shared" si="43"/>
        <v>0</v>
      </c>
      <c r="J83" s="184"/>
      <c r="K83" s="185">
        <f t="shared" si="44"/>
        <v>0</v>
      </c>
      <c r="L83" s="185">
        <v>21</v>
      </c>
      <c r="M83" s="185">
        <f t="shared" si="45"/>
        <v>0</v>
      </c>
      <c r="N83" s="183">
        <v>0</v>
      </c>
      <c r="O83" s="183">
        <f t="shared" si="46"/>
        <v>0</v>
      </c>
      <c r="P83" s="183">
        <v>0</v>
      </c>
      <c r="Q83" s="183">
        <f t="shared" si="47"/>
        <v>0</v>
      </c>
      <c r="R83" s="185"/>
      <c r="S83" s="185" t="s">
        <v>1263</v>
      </c>
      <c r="T83" s="186" t="s">
        <v>1264</v>
      </c>
      <c r="U83" s="158">
        <v>0</v>
      </c>
      <c r="V83" s="158">
        <f t="shared" si="48"/>
        <v>0</v>
      </c>
      <c r="W83" s="158"/>
      <c r="X83" s="158" t="s">
        <v>1204</v>
      </c>
      <c r="Y83" s="158" t="s">
        <v>283</v>
      </c>
      <c r="Z83" s="147"/>
      <c r="AA83" s="147"/>
      <c r="AB83" s="147"/>
      <c r="AC83" s="147"/>
      <c r="AD83" s="147"/>
      <c r="AE83" s="147"/>
      <c r="AF83" s="147"/>
      <c r="AG83" s="147" t="s">
        <v>3313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0">
        <v>69</v>
      </c>
      <c r="B84" s="181" t="s">
        <v>3444</v>
      </c>
      <c r="C84" s="191" t="s">
        <v>3445</v>
      </c>
      <c r="D84" s="182" t="s">
        <v>366</v>
      </c>
      <c r="E84" s="183">
        <v>150</v>
      </c>
      <c r="F84" s="184"/>
      <c r="G84" s="185">
        <f t="shared" si="42"/>
        <v>0</v>
      </c>
      <c r="H84" s="184"/>
      <c r="I84" s="185">
        <f t="shared" si="43"/>
        <v>0</v>
      </c>
      <c r="J84" s="184"/>
      <c r="K84" s="185">
        <f t="shared" si="44"/>
        <v>0</v>
      </c>
      <c r="L84" s="185">
        <v>21</v>
      </c>
      <c r="M84" s="185">
        <f t="shared" si="45"/>
        <v>0</v>
      </c>
      <c r="N84" s="183">
        <v>0</v>
      </c>
      <c r="O84" s="183">
        <f t="shared" si="46"/>
        <v>0</v>
      </c>
      <c r="P84" s="183">
        <v>0</v>
      </c>
      <c r="Q84" s="183">
        <f t="shared" si="47"/>
        <v>0</v>
      </c>
      <c r="R84" s="185"/>
      <c r="S84" s="185" t="s">
        <v>1263</v>
      </c>
      <c r="T84" s="186" t="s">
        <v>1264</v>
      </c>
      <c r="U84" s="158">
        <v>0</v>
      </c>
      <c r="V84" s="158">
        <f t="shared" si="48"/>
        <v>0</v>
      </c>
      <c r="W84" s="158"/>
      <c r="X84" s="158" t="s">
        <v>1204</v>
      </c>
      <c r="Y84" s="158" t="s">
        <v>283</v>
      </c>
      <c r="Z84" s="147"/>
      <c r="AA84" s="147"/>
      <c r="AB84" s="147"/>
      <c r="AC84" s="147"/>
      <c r="AD84" s="147"/>
      <c r="AE84" s="147"/>
      <c r="AF84" s="147"/>
      <c r="AG84" s="147" t="s">
        <v>3313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0">
        <v>70</v>
      </c>
      <c r="B85" s="181" t="s">
        <v>3446</v>
      </c>
      <c r="C85" s="191" t="s">
        <v>3447</v>
      </c>
      <c r="D85" s="182" t="s">
        <v>366</v>
      </c>
      <c r="E85" s="183">
        <v>490</v>
      </c>
      <c r="F85" s="184"/>
      <c r="G85" s="185">
        <f t="shared" si="42"/>
        <v>0</v>
      </c>
      <c r="H85" s="184"/>
      <c r="I85" s="185">
        <f t="shared" si="43"/>
        <v>0</v>
      </c>
      <c r="J85" s="184"/>
      <c r="K85" s="185">
        <f t="shared" si="44"/>
        <v>0</v>
      </c>
      <c r="L85" s="185">
        <v>21</v>
      </c>
      <c r="M85" s="185">
        <f t="shared" si="45"/>
        <v>0</v>
      </c>
      <c r="N85" s="183">
        <v>0</v>
      </c>
      <c r="O85" s="183">
        <f t="shared" si="46"/>
        <v>0</v>
      </c>
      <c r="P85" s="183">
        <v>0</v>
      </c>
      <c r="Q85" s="183">
        <f t="shared" si="47"/>
        <v>0</v>
      </c>
      <c r="R85" s="185"/>
      <c r="S85" s="185" t="s">
        <v>1263</v>
      </c>
      <c r="T85" s="186" t="s">
        <v>1264</v>
      </c>
      <c r="U85" s="158">
        <v>0</v>
      </c>
      <c r="V85" s="158">
        <f t="shared" si="48"/>
        <v>0</v>
      </c>
      <c r="W85" s="158"/>
      <c r="X85" s="158" t="s">
        <v>282</v>
      </c>
      <c r="Y85" s="158" t="s">
        <v>283</v>
      </c>
      <c r="Z85" s="147"/>
      <c r="AA85" s="147"/>
      <c r="AB85" s="147"/>
      <c r="AC85" s="147"/>
      <c r="AD85" s="147"/>
      <c r="AE85" s="147"/>
      <c r="AF85" s="147"/>
      <c r="AG85" s="147" t="s">
        <v>3321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0">
        <v>71</v>
      </c>
      <c r="B86" s="181" t="s">
        <v>3448</v>
      </c>
      <c r="C86" s="191" t="s">
        <v>3449</v>
      </c>
      <c r="D86" s="182" t="s">
        <v>366</v>
      </c>
      <c r="E86" s="183">
        <v>490</v>
      </c>
      <c r="F86" s="184"/>
      <c r="G86" s="185">
        <f t="shared" si="42"/>
        <v>0</v>
      </c>
      <c r="H86" s="184"/>
      <c r="I86" s="185">
        <f t="shared" si="43"/>
        <v>0</v>
      </c>
      <c r="J86" s="184"/>
      <c r="K86" s="185">
        <f t="shared" si="44"/>
        <v>0</v>
      </c>
      <c r="L86" s="185">
        <v>21</v>
      </c>
      <c r="M86" s="185">
        <f t="shared" si="45"/>
        <v>0</v>
      </c>
      <c r="N86" s="183">
        <v>0</v>
      </c>
      <c r="O86" s="183">
        <f t="shared" si="46"/>
        <v>0</v>
      </c>
      <c r="P86" s="183">
        <v>0</v>
      </c>
      <c r="Q86" s="183">
        <f t="shared" si="47"/>
        <v>0</v>
      </c>
      <c r="R86" s="185"/>
      <c r="S86" s="185" t="s">
        <v>1263</v>
      </c>
      <c r="T86" s="186" t="s">
        <v>1264</v>
      </c>
      <c r="U86" s="158">
        <v>0</v>
      </c>
      <c r="V86" s="158">
        <f t="shared" si="48"/>
        <v>0</v>
      </c>
      <c r="W86" s="158"/>
      <c r="X86" s="158" t="s">
        <v>282</v>
      </c>
      <c r="Y86" s="158" t="s">
        <v>283</v>
      </c>
      <c r="Z86" s="147"/>
      <c r="AA86" s="147"/>
      <c r="AB86" s="147"/>
      <c r="AC86" s="147"/>
      <c r="AD86" s="147"/>
      <c r="AE86" s="147"/>
      <c r="AF86" s="147"/>
      <c r="AG86" s="147" t="s">
        <v>3321</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0">
        <v>72</v>
      </c>
      <c r="B87" s="181" t="s">
        <v>3450</v>
      </c>
      <c r="C87" s="191" t="s">
        <v>3451</v>
      </c>
      <c r="D87" s="182" t="s">
        <v>366</v>
      </c>
      <c r="E87" s="183">
        <v>490</v>
      </c>
      <c r="F87" s="184"/>
      <c r="G87" s="185">
        <f t="shared" si="42"/>
        <v>0</v>
      </c>
      <c r="H87" s="184"/>
      <c r="I87" s="185">
        <f t="shared" si="43"/>
        <v>0</v>
      </c>
      <c r="J87" s="184"/>
      <c r="K87" s="185">
        <f t="shared" si="44"/>
        <v>0</v>
      </c>
      <c r="L87" s="185">
        <v>21</v>
      </c>
      <c r="M87" s="185">
        <f t="shared" si="45"/>
        <v>0</v>
      </c>
      <c r="N87" s="183">
        <v>0</v>
      </c>
      <c r="O87" s="183">
        <f t="shared" si="46"/>
        <v>0</v>
      </c>
      <c r="P87" s="183">
        <v>0</v>
      </c>
      <c r="Q87" s="183">
        <f t="shared" si="47"/>
        <v>0</v>
      </c>
      <c r="R87" s="185"/>
      <c r="S87" s="185" t="s">
        <v>1263</v>
      </c>
      <c r="T87" s="186" t="s">
        <v>1264</v>
      </c>
      <c r="U87" s="158">
        <v>0</v>
      </c>
      <c r="V87" s="158">
        <f t="shared" si="48"/>
        <v>0</v>
      </c>
      <c r="W87" s="158"/>
      <c r="X87" s="158" t="s">
        <v>282</v>
      </c>
      <c r="Y87" s="158" t="s">
        <v>283</v>
      </c>
      <c r="Z87" s="147"/>
      <c r="AA87" s="147"/>
      <c r="AB87" s="147"/>
      <c r="AC87" s="147"/>
      <c r="AD87" s="147"/>
      <c r="AE87" s="147"/>
      <c r="AF87" s="147"/>
      <c r="AG87" s="147" t="s">
        <v>3321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80">
        <v>73</v>
      </c>
      <c r="B88" s="181" t="s">
        <v>3452</v>
      </c>
      <c r="C88" s="191" t="s">
        <v>3361</v>
      </c>
      <c r="D88" s="182" t="s">
        <v>886</v>
      </c>
      <c r="E88" s="183">
        <v>40</v>
      </c>
      <c r="F88" s="184"/>
      <c r="G88" s="185">
        <f t="shared" si="42"/>
        <v>0</v>
      </c>
      <c r="H88" s="184"/>
      <c r="I88" s="185">
        <f t="shared" si="43"/>
        <v>0</v>
      </c>
      <c r="J88" s="184"/>
      <c r="K88" s="185">
        <f t="shared" si="44"/>
        <v>0</v>
      </c>
      <c r="L88" s="185">
        <v>21</v>
      </c>
      <c r="M88" s="185">
        <f t="shared" si="45"/>
        <v>0</v>
      </c>
      <c r="N88" s="183">
        <v>0</v>
      </c>
      <c r="O88" s="183">
        <f t="shared" si="46"/>
        <v>0</v>
      </c>
      <c r="P88" s="183">
        <v>0</v>
      </c>
      <c r="Q88" s="183">
        <f t="shared" si="47"/>
        <v>0</v>
      </c>
      <c r="R88" s="185"/>
      <c r="S88" s="185" t="s">
        <v>1263</v>
      </c>
      <c r="T88" s="186" t="s">
        <v>1264</v>
      </c>
      <c r="U88" s="158">
        <v>0</v>
      </c>
      <c r="V88" s="158">
        <f t="shared" si="48"/>
        <v>0</v>
      </c>
      <c r="W88" s="158"/>
      <c r="X88" s="158" t="s">
        <v>1204</v>
      </c>
      <c r="Y88" s="158" t="s">
        <v>283</v>
      </c>
      <c r="Z88" s="147"/>
      <c r="AA88" s="147"/>
      <c r="AB88" s="147"/>
      <c r="AC88" s="147"/>
      <c r="AD88" s="147"/>
      <c r="AE88" s="147"/>
      <c r="AF88" s="147"/>
      <c r="AG88" s="147" t="s">
        <v>3313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80">
        <v>74</v>
      </c>
      <c r="B89" s="181" t="s">
        <v>3453</v>
      </c>
      <c r="C89" s="191" t="s">
        <v>3363</v>
      </c>
      <c r="D89" s="182" t="s">
        <v>3364</v>
      </c>
      <c r="E89" s="183">
        <v>20</v>
      </c>
      <c r="F89" s="184"/>
      <c r="G89" s="185">
        <f t="shared" si="42"/>
        <v>0</v>
      </c>
      <c r="H89" s="184"/>
      <c r="I89" s="185">
        <f t="shared" si="43"/>
        <v>0</v>
      </c>
      <c r="J89" s="184"/>
      <c r="K89" s="185">
        <f t="shared" si="44"/>
        <v>0</v>
      </c>
      <c r="L89" s="185">
        <v>21</v>
      </c>
      <c r="M89" s="185">
        <f t="shared" si="45"/>
        <v>0</v>
      </c>
      <c r="N89" s="183">
        <v>0</v>
      </c>
      <c r="O89" s="183">
        <f t="shared" si="46"/>
        <v>0</v>
      </c>
      <c r="P89" s="183">
        <v>0</v>
      </c>
      <c r="Q89" s="183">
        <f t="shared" si="47"/>
        <v>0</v>
      </c>
      <c r="R89" s="185"/>
      <c r="S89" s="185" t="s">
        <v>1263</v>
      </c>
      <c r="T89" s="186" t="s">
        <v>1264</v>
      </c>
      <c r="U89" s="158">
        <v>0</v>
      </c>
      <c r="V89" s="158">
        <f t="shared" si="48"/>
        <v>0</v>
      </c>
      <c r="W89" s="158"/>
      <c r="X89" s="158" t="s">
        <v>282</v>
      </c>
      <c r="Y89" s="158" t="s">
        <v>283</v>
      </c>
      <c r="Z89" s="147"/>
      <c r="AA89" s="147"/>
      <c r="AB89" s="147"/>
      <c r="AC89" s="147"/>
      <c r="AD89" s="147"/>
      <c r="AE89" s="147"/>
      <c r="AF89" s="147"/>
      <c r="AG89" s="147" t="s">
        <v>3321</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80">
        <v>75</v>
      </c>
      <c r="B90" s="181" t="s">
        <v>3454</v>
      </c>
      <c r="C90" s="191" t="s">
        <v>3455</v>
      </c>
      <c r="D90" s="182" t="s">
        <v>418</v>
      </c>
      <c r="E90" s="183">
        <v>1</v>
      </c>
      <c r="F90" s="184"/>
      <c r="G90" s="185">
        <f t="shared" si="42"/>
        <v>0</v>
      </c>
      <c r="H90" s="184"/>
      <c r="I90" s="185">
        <f t="shared" si="43"/>
        <v>0</v>
      </c>
      <c r="J90" s="184"/>
      <c r="K90" s="185">
        <f t="shared" si="44"/>
        <v>0</v>
      </c>
      <c r="L90" s="185">
        <v>21</v>
      </c>
      <c r="M90" s="185">
        <f t="shared" si="45"/>
        <v>0</v>
      </c>
      <c r="N90" s="183">
        <v>0</v>
      </c>
      <c r="O90" s="183">
        <f t="shared" si="46"/>
        <v>0</v>
      </c>
      <c r="P90" s="183">
        <v>0</v>
      </c>
      <c r="Q90" s="183">
        <f t="shared" si="47"/>
        <v>0</v>
      </c>
      <c r="R90" s="185"/>
      <c r="S90" s="185" t="s">
        <v>1263</v>
      </c>
      <c r="T90" s="186" t="s">
        <v>1264</v>
      </c>
      <c r="U90" s="158">
        <v>0</v>
      </c>
      <c r="V90" s="158">
        <f t="shared" si="48"/>
        <v>0</v>
      </c>
      <c r="W90" s="158"/>
      <c r="X90" s="158" t="s">
        <v>282</v>
      </c>
      <c r="Y90" s="158" t="s">
        <v>283</v>
      </c>
      <c r="Z90" s="147"/>
      <c r="AA90" s="147"/>
      <c r="AB90" s="147"/>
      <c r="AC90" s="147"/>
      <c r="AD90" s="147"/>
      <c r="AE90" s="147"/>
      <c r="AF90" s="147"/>
      <c r="AG90" s="147" t="s">
        <v>3321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0">
        <v>76</v>
      </c>
      <c r="B91" s="181" t="s">
        <v>3456</v>
      </c>
      <c r="C91" s="191" t="s">
        <v>3359</v>
      </c>
      <c r="D91" s="182" t="s">
        <v>418</v>
      </c>
      <c r="E91" s="183">
        <v>2</v>
      </c>
      <c r="F91" s="184"/>
      <c r="G91" s="185">
        <f t="shared" si="42"/>
        <v>0</v>
      </c>
      <c r="H91" s="184"/>
      <c r="I91" s="185">
        <f t="shared" si="43"/>
        <v>0</v>
      </c>
      <c r="J91" s="184"/>
      <c r="K91" s="185">
        <f t="shared" si="44"/>
        <v>0</v>
      </c>
      <c r="L91" s="185">
        <v>21</v>
      </c>
      <c r="M91" s="185">
        <f t="shared" si="45"/>
        <v>0</v>
      </c>
      <c r="N91" s="183">
        <v>0</v>
      </c>
      <c r="O91" s="183">
        <f t="shared" si="46"/>
        <v>0</v>
      </c>
      <c r="P91" s="183">
        <v>0</v>
      </c>
      <c r="Q91" s="183">
        <f t="shared" si="47"/>
        <v>0</v>
      </c>
      <c r="R91" s="185"/>
      <c r="S91" s="185" t="s">
        <v>1263</v>
      </c>
      <c r="T91" s="186" t="s">
        <v>1264</v>
      </c>
      <c r="U91" s="158">
        <v>0</v>
      </c>
      <c r="V91" s="158">
        <f t="shared" si="48"/>
        <v>0</v>
      </c>
      <c r="W91" s="158"/>
      <c r="X91" s="158" t="s">
        <v>1204</v>
      </c>
      <c r="Y91" s="158" t="s">
        <v>283</v>
      </c>
      <c r="Z91" s="147"/>
      <c r="AA91" s="147"/>
      <c r="AB91" s="147"/>
      <c r="AC91" s="147"/>
      <c r="AD91" s="147"/>
      <c r="AE91" s="147"/>
      <c r="AF91" s="147"/>
      <c r="AG91" s="147" t="s">
        <v>3313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0">
        <v>77</v>
      </c>
      <c r="B92" s="181" t="s">
        <v>3457</v>
      </c>
      <c r="C92" s="191" t="s">
        <v>3458</v>
      </c>
      <c r="D92" s="182" t="s">
        <v>418</v>
      </c>
      <c r="E92" s="183">
        <v>1</v>
      </c>
      <c r="F92" s="184"/>
      <c r="G92" s="185">
        <f t="shared" si="42"/>
        <v>0</v>
      </c>
      <c r="H92" s="184"/>
      <c r="I92" s="185">
        <f t="shared" si="43"/>
        <v>0</v>
      </c>
      <c r="J92" s="184"/>
      <c r="K92" s="185">
        <f t="shared" si="44"/>
        <v>0</v>
      </c>
      <c r="L92" s="185">
        <v>21</v>
      </c>
      <c r="M92" s="185">
        <f t="shared" si="45"/>
        <v>0</v>
      </c>
      <c r="N92" s="183">
        <v>0</v>
      </c>
      <c r="O92" s="183">
        <f t="shared" si="46"/>
        <v>0</v>
      </c>
      <c r="P92" s="183">
        <v>0</v>
      </c>
      <c r="Q92" s="183">
        <f t="shared" si="47"/>
        <v>0</v>
      </c>
      <c r="R92" s="185"/>
      <c r="S92" s="185" t="s">
        <v>1263</v>
      </c>
      <c r="T92" s="186" t="s">
        <v>1264</v>
      </c>
      <c r="U92" s="158">
        <v>0</v>
      </c>
      <c r="V92" s="158">
        <f t="shared" si="48"/>
        <v>0</v>
      </c>
      <c r="W92" s="158"/>
      <c r="X92" s="158" t="s">
        <v>1204</v>
      </c>
      <c r="Y92" s="158" t="s">
        <v>283</v>
      </c>
      <c r="Z92" s="147"/>
      <c r="AA92" s="147"/>
      <c r="AB92" s="147"/>
      <c r="AC92" s="147"/>
      <c r="AD92" s="147"/>
      <c r="AE92" s="147"/>
      <c r="AF92" s="147"/>
      <c r="AG92" s="147" t="s">
        <v>3313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0">
        <v>78</v>
      </c>
      <c r="B93" s="181" t="s">
        <v>3459</v>
      </c>
      <c r="C93" s="191" t="s">
        <v>3341</v>
      </c>
      <c r="D93" s="182" t="s">
        <v>0</v>
      </c>
      <c r="E93" s="183">
        <v>3.5</v>
      </c>
      <c r="F93" s="184"/>
      <c r="G93" s="185">
        <f t="shared" si="42"/>
        <v>0</v>
      </c>
      <c r="H93" s="184"/>
      <c r="I93" s="185">
        <f t="shared" si="43"/>
        <v>0</v>
      </c>
      <c r="J93" s="184"/>
      <c r="K93" s="185">
        <f t="shared" si="44"/>
        <v>0</v>
      </c>
      <c r="L93" s="185">
        <v>21</v>
      </c>
      <c r="M93" s="185">
        <f t="shared" si="45"/>
        <v>0</v>
      </c>
      <c r="N93" s="183">
        <v>0</v>
      </c>
      <c r="O93" s="183">
        <f t="shared" si="46"/>
        <v>0</v>
      </c>
      <c r="P93" s="183">
        <v>0</v>
      </c>
      <c r="Q93" s="183">
        <f t="shared" si="47"/>
        <v>0</v>
      </c>
      <c r="R93" s="185"/>
      <c r="S93" s="185" t="s">
        <v>1263</v>
      </c>
      <c r="T93" s="186" t="s">
        <v>1264</v>
      </c>
      <c r="U93" s="158">
        <v>0</v>
      </c>
      <c r="V93" s="158">
        <f t="shared" si="48"/>
        <v>0</v>
      </c>
      <c r="W93" s="158"/>
      <c r="X93" s="158" t="s">
        <v>282</v>
      </c>
      <c r="Y93" s="158" t="s">
        <v>283</v>
      </c>
      <c r="Z93" s="147"/>
      <c r="AA93" s="147"/>
      <c r="AB93" s="147"/>
      <c r="AC93" s="147"/>
      <c r="AD93" s="147"/>
      <c r="AE93" s="147"/>
      <c r="AF93" s="147"/>
      <c r="AG93" s="147" t="s">
        <v>3321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
      <c r="A94" s="165" t="s">
        <v>275</v>
      </c>
      <c r="B94" s="166" t="s">
        <v>189</v>
      </c>
      <c r="C94" s="187" t="s">
        <v>190</v>
      </c>
      <c r="D94" s="167"/>
      <c r="E94" s="168"/>
      <c r="F94" s="169"/>
      <c r="G94" s="169">
        <f>SUMIF(AG95:AG113,"&lt;&gt;NOR",G95:G113)</f>
        <v>0</v>
      </c>
      <c r="H94" s="169"/>
      <c r="I94" s="169">
        <f>SUM(I95:I113)</f>
        <v>0</v>
      </c>
      <c r="J94" s="169"/>
      <c r="K94" s="169">
        <f>SUM(K95:K113)</f>
        <v>0</v>
      </c>
      <c r="L94" s="169"/>
      <c r="M94" s="169">
        <f>SUM(M95:M113)</f>
        <v>0</v>
      </c>
      <c r="N94" s="168"/>
      <c r="O94" s="168">
        <f>SUM(O95:O113)</f>
        <v>0</v>
      </c>
      <c r="P94" s="168"/>
      <c r="Q94" s="168">
        <f>SUM(Q95:Q113)</f>
        <v>0</v>
      </c>
      <c r="R94" s="169"/>
      <c r="S94" s="169"/>
      <c r="T94" s="170"/>
      <c r="U94" s="164"/>
      <c r="V94" s="164">
        <f>SUM(V95:V113)</f>
        <v>0</v>
      </c>
      <c r="W94" s="164"/>
      <c r="X94" s="164"/>
      <c r="Y94" s="164"/>
      <c r="AG94" t="s">
        <v>276</v>
      </c>
    </row>
    <row r="95" spans="1:60" outlineLevel="1" x14ac:dyDescent="0.2">
      <c r="A95" s="180">
        <v>79</v>
      </c>
      <c r="B95" s="181" t="s">
        <v>3460</v>
      </c>
      <c r="C95" s="191" t="s">
        <v>3461</v>
      </c>
      <c r="D95" s="182" t="s">
        <v>418</v>
      </c>
      <c r="E95" s="183">
        <v>6</v>
      </c>
      <c r="F95" s="184"/>
      <c r="G95" s="185">
        <f t="shared" ref="G95:G113" si="49">ROUND(E95*F95,2)</f>
        <v>0</v>
      </c>
      <c r="H95" s="184"/>
      <c r="I95" s="185">
        <f t="shared" ref="I95:I113" si="50">ROUND(E95*H95,2)</f>
        <v>0</v>
      </c>
      <c r="J95" s="184"/>
      <c r="K95" s="185">
        <f t="shared" ref="K95:K113" si="51">ROUND(E95*J95,2)</f>
        <v>0</v>
      </c>
      <c r="L95" s="185">
        <v>21</v>
      </c>
      <c r="M95" s="185">
        <f t="shared" ref="M95:M113" si="52">G95*(1+L95/100)</f>
        <v>0</v>
      </c>
      <c r="N95" s="183">
        <v>0</v>
      </c>
      <c r="O95" s="183">
        <f t="shared" ref="O95:O113" si="53">ROUND(E95*N95,2)</f>
        <v>0</v>
      </c>
      <c r="P95" s="183">
        <v>0</v>
      </c>
      <c r="Q95" s="183">
        <f t="shared" ref="Q95:Q113" si="54">ROUND(E95*P95,2)</f>
        <v>0</v>
      </c>
      <c r="R95" s="185"/>
      <c r="S95" s="185" t="s">
        <v>1263</v>
      </c>
      <c r="T95" s="186" t="s">
        <v>1264</v>
      </c>
      <c r="U95" s="158">
        <v>0</v>
      </c>
      <c r="V95" s="158">
        <f t="shared" ref="V95:V113" si="55">ROUND(E95*U95,2)</f>
        <v>0</v>
      </c>
      <c r="W95" s="158"/>
      <c r="X95" s="158" t="s">
        <v>282</v>
      </c>
      <c r="Y95" s="158" t="s">
        <v>283</v>
      </c>
      <c r="Z95" s="147"/>
      <c r="AA95" s="147"/>
      <c r="AB95" s="147"/>
      <c r="AC95" s="147"/>
      <c r="AD95" s="147"/>
      <c r="AE95" s="147"/>
      <c r="AF95" s="147"/>
      <c r="AG95" s="147" t="s">
        <v>3421</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0">
        <v>80</v>
      </c>
      <c r="B96" s="181" t="s">
        <v>3462</v>
      </c>
      <c r="C96" s="191" t="s">
        <v>3463</v>
      </c>
      <c r="D96" s="182" t="s">
        <v>418</v>
      </c>
      <c r="E96" s="183">
        <v>10</v>
      </c>
      <c r="F96" s="184"/>
      <c r="G96" s="185">
        <f t="shared" si="49"/>
        <v>0</v>
      </c>
      <c r="H96" s="184"/>
      <c r="I96" s="185">
        <f t="shared" si="50"/>
        <v>0</v>
      </c>
      <c r="J96" s="184"/>
      <c r="K96" s="185">
        <f t="shared" si="51"/>
        <v>0</v>
      </c>
      <c r="L96" s="185">
        <v>21</v>
      </c>
      <c r="M96" s="185">
        <f t="shared" si="52"/>
        <v>0</v>
      </c>
      <c r="N96" s="183">
        <v>0</v>
      </c>
      <c r="O96" s="183">
        <f t="shared" si="53"/>
        <v>0</v>
      </c>
      <c r="P96" s="183">
        <v>0</v>
      </c>
      <c r="Q96" s="183">
        <f t="shared" si="54"/>
        <v>0</v>
      </c>
      <c r="R96" s="185"/>
      <c r="S96" s="185" t="s">
        <v>1263</v>
      </c>
      <c r="T96" s="186" t="s">
        <v>1264</v>
      </c>
      <c r="U96" s="158">
        <v>0</v>
      </c>
      <c r="V96" s="158">
        <f t="shared" si="55"/>
        <v>0</v>
      </c>
      <c r="W96" s="158"/>
      <c r="X96" s="158" t="s">
        <v>282</v>
      </c>
      <c r="Y96" s="158" t="s">
        <v>283</v>
      </c>
      <c r="Z96" s="147"/>
      <c r="AA96" s="147"/>
      <c r="AB96" s="147"/>
      <c r="AC96" s="147"/>
      <c r="AD96" s="147"/>
      <c r="AE96" s="147"/>
      <c r="AF96" s="147"/>
      <c r="AG96" s="147" t="s">
        <v>3421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0">
        <v>81</v>
      </c>
      <c r="B97" s="181" t="s">
        <v>3464</v>
      </c>
      <c r="C97" s="191" t="s">
        <v>3465</v>
      </c>
      <c r="D97" s="182" t="s">
        <v>418</v>
      </c>
      <c r="E97" s="183">
        <v>1</v>
      </c>
      <c r="F97" s="184"/>
      <c r="G97" s="185">
        <f t="shared" si="49"/>
        <v>0</v>
      </c>
      <c r="H97" s="184"/>
      <c r="I97" s="185">
        <f t="shared" si="50"/>
        <v>0</v>
      </c>
      <c r="J97" s="184"/>
      <c r="K97" s="185">
        <f t="shared" si="51"/>
        <v>0</v>
      </c>
      <c r="L97" s="185">
        <v>21</v>
      </c>
      <c r="M97" s="185">
        <f t="shared" si="52"/>
        <v>0</v>
      </c>
      <c r="N97" s="183">
        <v>0</v>
      </c>
      <c r="O97" s="183">
        <f t="shared" si="53"/>
        <v>0</v>
      </c>
      <c r="P97" s="183">
        <v>0</v>
      </c>
      <c r="Q97" s="183">
        <f t="shared" si="54"/>
        <v>0</v>
      </c>
      <c r="R97" s="185"/>
      <c r="S97" s="185" t="s">
        <v>1263</v>
      </c>
      <c r="T97" s="186" t="s">
        <v>1264</v>
      </c>
      <c r="U97" s="158">
        <v>0</v>
      </c>
      <c r="V97" s="158">
        <f t="shared" si="55"/>
        <v>0</v>
      </c>
      <c r="W97" s="158"/>
      <c r="X97" s="158" t="s">
        <v>282</v>
      </c>
      <c r="Y97" s="158" t="s">
        <v>283</v>
      </c>
      <c r="Z97" s="147"/>
      <c r="AA97" s="147"/>
      <c r="AB97" s="147"/>
      <c r="AC97" s="147"/>
      <c r="AD97" s="147"/>
      <c r="AE97" s="147"/>
      <c r="AF97" s="147"/>
      <c r="AG97" s="147" t="s">
        <v>3421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0">
        <v>82</v>
      </c>
      <c r="B98" s="181" t="s">
        <v>3466</v>
      </c>
      <c r="C98" s="191" t="s">
        <v>3467</v>
      </c>
      <c r="D98" s="182" t="s">
        <v>418</v>
      </c>
      <c r="E98" s="183">
        <v>1</v>
      </c>
      <c r="F98" s="184"/>
      <c r="G98" s="185">
        <f t="shared" si="49"/>
        <v>0</v>
      </c>
      <c r="H98" s="184"/>
      <c r="I98" s="185">
        <f t="shared" si="50"/>
        <v>0</v>
      </c>
      <c r="J98" s="184"/>
      <c r="K98" s="185">
        <f t="shared" si="51"/>
        <v>0</v>
      </c>
      <c r="L98" s="185">
        <v>21</v>
      </c>
      <c r="M98" s="185">
        <f t="shared" si="52"/>
        <v>0</v>
      </c>
      <c r="N98" s="183">
        <v>0</v>
      </c>
      <c r="O98" s="183">
        <f t="shared" si="53"/>
        <v>0</v>
      </c>
      <c r="P98" s="183">
        <v>0</v>
      </c>
      <c r="Q98" s="183">
        <f t="shared" si="54"/>
        <v>0</v>
      </c>
      <c r="R98" s="185"/>
      <c r="S98" s="185" t="s">
        <v>1263</v>
      </c>
      <c r="T98" s="186" t="s">
        <v>1264</v>
      </c>
      <c r="U98" s="158">
        <v>0</v>
      </c>
      <c r="V98" s="158">
        <f t="shared" si="55"/>
        <v>0</v>
      </c>
      <c r="W98" s="158"/>
      <c r="X98" s="158" t="s">
        <v>282</v>
      </c>
      <c r="Y98" s="158" t="s">
        <v>283</v>
      </c>
      <c r="Z98" s="147"/>
      <c r="AA98" s="147"/>
      <c r="AB98" s="147"/>
      <c r="AC98" s="147"/>
      <c r="AD98" s="147"/>
      <c r="AE98" s="147"/>
      <c r="AF98" s="147"/>
      <c r="AG98" s="147" t="s">
        <v>3421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80">
        <v>83</v>
      </c>
      <c r="B99" s="181" t="s">
        <v>3468</v>
      </c>
      <c r="C99" s="191" t="s">
        <v>3469</v>
      </c>
      <c r="D99" s="182" t="s">
        <v>418</v>
      </c>
      <c r="E99" s="183">
        <v>1</v>
      </c>
      <c r="F99" s="184"/>
      <c r="G99" s="185">
        <f t="shared" si="49"/>
        <v>0</v>
      </c>
      <c r="H99" s="184"/>
      <c r="I99" s="185">
        <f t="shared" si="50"/>
        <v>0</v>
      </c>
      <c r="J99" s="184"/>
      <c r="K99" s="185">
        <f t="shared" si="51"/>
        <v>0</v>
      </c>
      <c r="L99" s="185">
        <v>21</v>
      </c>
      <c r="M99" s="185">
        <f t="shared" si="52"/>
        <v>0</v>
      </c>
      <c r="N99" s="183">
        <v>0</v>
      </c>
      <c r="O99" s="183">
        <f t="shared" si="53"/>
        <v>0</v>
      </c>
      <c r="P99" s="183">
        <v>0</v>
      </c>
      <c r="Q99" s="183">
        <f t="shared" si="54"/>
        <v>0</v>
      </c>
      <c r="R99" s="185"/>
      <c r="S99" s="185" t="s">
        <v>1263</v>
      </c>
      <c r="T99" s="186" t="s">
        <v>1264</v>
      </c>
      <c r="U99" s="158">
        <v>0</v>
      </c>
      <c r="V99" s="158">
        <f t="shared" si="55"/>
        <v>0</v>
      </c>
      <c r="W99" s="158"/>
      <c r="X99" s="158" t="s">
        <v>282</v>
      </c>
      <c r="Y99" s="158" t="s">
        <v>283</v>
      </c>
      <c r="Z99" s="147"/>
      <c r="AA99" s="147"/>
      <c r="AB99" s="147"/>
      <c r="AC99" s="147"/>
      <c r="AD99" s="147"/>
      <c r="AE99" s="147"/>
      <c r="AF99" s="147"/>
      <c r="AG99" s="147" t="s">
        <v>3421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0">
        <v>84</v>
      </c>
      <c r="B100" s="181" t="s">
        <v>3470</v>
      </c>
      <c r="C100" s="191" t="s">
        <v>3471</v>
      </c>
      <c r="D100" s="182" t="s">
        <v>418</v>
      </c>
      <c r="E100" s="183">
        <v>2</v>
      </c>
      <c r="F100" s="184"/>
      <c r="G100" s="185">
        <f t="shared" si="49"/>
        <v>0</v>
      </c>
      <c r="H100" s="184"/>
      <c r="I100" s="185">
        <f t="shared" si="50"/>
        <v>0</v>
      </c>
      <c r="J100" s="184"/>
      <c r="K100" s="185">
        <f t="shared" si="51"/>
        <v>0</v>
      </c>
      <c r="L100" s="185">
        <v>21</v>
      </c>
      <c r="M100" s="185">
        <f t="shared" si="52"/>
        <v>0</v>
      </c>
      <c r="N100" s="183">
        <v>0</v>
      </c>
      <c r="O100" s="183">
        <f t="shared" si="53"/>
        <v>0</v>
      </c>
      <c r="P100" s="183">
        <v>0</v>
      </c>
      <c r="Q100" s="183">
        <f t="shared" si="54"/>
        <v>0</v>
      </c>
      <c r="R100" s="185"/>
      <c r="S100" s="185" t="s">
        <v>1263</v>
      </c>
      <c r="T100" s="186" t="s">
        <v>1264</v>
      </c>
      <c r="U100" s="158">
        <v>0</v>
      </c>
      <c r="V100" s="158">
        <f t="shared" si="55"/>
        <v>0</v>
      </c>
      <c r="W100" s="158"/>
      <c r="X100" s="158" t="s">
        <v>282</v>
      </c>
      <c r="Y100" s="158" t="s">
        <v>283</v>
      </c>
      <c r="Z100" s="147"/>
      <c r="AA100" s="147"/>
      <c r="AB100" s="147"/>
      <c r="AC100" s="147"/>
      <c r="AD100" s="147"/>
      <c r="AE100" s="147"/>
      <c r="AF100" s="147"/>
      <c r="AG100" s="147" t="s">
        <v>3421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0">
        <v>85</v>
      </c>
      <c r="B101" s="181" t="s">
        <v>3472</v>
      </c>
      <c r="C101" s="191" t="s">
        <v>3473</v>
      </c>
      <c r="D101" s="182" t="s">
        <v>418</v>
      </c>
      <c r="E101" s="183">
        <v>3</v>
      </c>
      <c r="F101" s="184"/>
      <c r="G101" s="185">
        <f t="shared" si="49"/>
        <v>0</v>
      </c>
      <c r="H101" s="184"/>
      <c r="I101" s="185">
        <f t="shared" si="50"/>
        <v>0</v>
      </c>
      <c r="J101" s="184"/>
      <c r="K101" s="185">
        <f t="shared" si="51"/>
        <v>0</v>
      </c>
      <c r="L101" s="185">
        <v>21</v>
      </c>
      <c r="M101" s="185">
        <f t="shared" si="52"/>
        <v>0</v>
      </c>
      <c r="N101" s="183">
        <v>0</v>
      </c>
      <c r="O101" s="183">
        <f t="shared" si="53"/>
        <v>0</v>
      </c>
      <c r="P101" s="183">
        <v>0</v>
      </c>
      <c r="Q101" s="183">
        <f t="shared" si="54"/>
        <v>0</v>
      </c>
      <c r="R101" s="185"/>
      <c r="S101" s="185" t="s">
        <v>1263</v>
      </c>
      <c r="T101" s="186" t="s">
        <v>1264</v>
      </c>
      <c r="U101" s="158">
        <v>0</v>
      </c>
      <c r="V101" s="158">
        <f t="shared" si="55"/>
        <v>0</v>
      </c>
      <c r="W101" s="158"/>
      <c r="X101" s="158" t="s">
        <v>282</v>
      </c>
      <c r="Y101" s="158" t="s">
        <v>283</v>
      </c>
      <c r="Z101" s="147"/>
      <c r="AA101" s="147"/>
      <c r="AB101" s="147"/>
      <c r="AC101" s="147"/>
      <c r="AD101" s="147"/>
      <c r="AE101" s="147"/>
      <c r="AF101" s="147"/>
      <c r="AG101" s="147" t="s">
        <v>3421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0">
        <v>86</v>
      </c>
      <c r="B102" s="181" t="s">
        <v>3474</v>
      </c>
      <c r="C102" s="191" t="s">
        <v>3475</v>
      </c>
      <c r="D102" s="182" t="s">
        <v>418</v>
      </c>
      <c r="E102" s="183">
        <v>1</v>
      </c>
      <c r="F102" s="184"/>
      <c r="G102" s="185">
        <f t="shared" si="49"/>
        <v>0</v>
      </c>
      <c r="H102" s="184"/>
      <c r="I102" s="185">
        <f t="shared" si="50"/>
        <v>0</v>
      </c>
      <c r="J102" s="184"/>
      <c r="K102" s="185">
        <f t="shared" si="51"/>
        <v>0</v>
      </c>
      <c r="L102" s="185">
        <v>21</v>
      </c>
      <c r="M102" s="185">
        <f t="shared" si="52"/>
        <v>0</v>
      </c>
      <c r="N102" s="183">
        <v>0</v>
      </c>
      <c r="O102" s="183">
        <f t="shared" si="53"/>
        <v>0</v>
      </c>
      <c r="P102" s="183">
        <v>0</v>
      </c>
      <c r="Q102" s="183">
        <f t="shared" si="54"/>
        <v>0</v>
      </c>
      <c r="R102" s="185"/>
      <c r="S102" s="185" t="s">
        <v>1263</v>
      </c>
      <c r="T102" s="186" t="s">
        <v>1264</v>
      </c>
      <c r="U102" s="158">
        <v>0</v>
      </c>
      <c r="V102" s="158">
        <f t="shared" si="55"/>
        <v>0</v>
      </c>
      <c r="W102" s="158"/>
      <c r="X102" s="158" t="s">
        <v>282</v>
      </c>
      <c r="Y102" s="158" t="s">
        <v>283</v>
      </c>
      <c r="Z102" s="147"/>
      <c r="AA102" s="147"/>
      <c r="AB102" s="147"/>
      <c r="AC102" s="147"/>
      <c r="AD102" s="147"/>
      <c r="AE102" s="147"/>
      <c r="AF102" s="147"/>
      <c r="AG102" s="147" t="s">
        <v>3421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80">
        <v>87</v>
      </c>
      <c r="B103" s="181" t="s">
        <v>3476</v>
      </c>
      <c r="C103" s="191" t="s">
        <v>3477</v>
      </c>
      <c r="D103" s="182" t="s">
        <v>418</v>
      </c>
      <c r="E103" s="183">
        <v>3</v>
      </c>
      <c r="F103" s="184"/>
      <c r="G103" s="185">
        <f t="shared" si="49"/>
        <v>0</v>
      </c>
      <c r="H103" s="184"/>
      <c r="I103" s="185">
        <f t="shared" si="50"/>
        <v>0</v>
      </c>
      <c r="J103" s="184"/>
      <c r="K103" s="185">
        <f t="shared" si="51"/>
        <v>0</v>
      </c>
      <c r="L103" s="185">
        <v>21</v>
      </c>
      <c r="M103" s="185">
        <f t="shared" si="52"/>
        <v>0</v>
      </c>
      <c r="N103" s="183">
        <v>0</v>
      </c>
      <c r="O103" s="183">
        <f t="shared" si="53"/>
        <v>0</v>
      </c>
      <c r="P103" s="183">
        <v>0</v>
      </c>
      <c r="Q103" s="183">
        <f t="shared" si="54"/>
        <v>0</v>
      </c>
      <c r="R103" s="185"/>
      <c r="S103" s="185" t="s">
        <v>1263</v>
      </c>
      <c r="T103" s="186" t="s">
        <v>1264</v>
      </c>
      <c r="U103" s="158">
        <v>0</v>
      </c>
      <c r="V103" s="158">
        <f t="shared" si="55"/>
        <v>0</v>
      </c>
      <c r="W103" s="158"/>
      <c r="X103" s="158" t="s">
        <v>282</v>
      </c>
      <c r="Y103" s="158" t="s">
        <v>283</v>
      </c>
      <c r="Z103" s="147"/>
      <c r="AA103" s="147"/>
      <c r="AB103" s="147"/>
      <c r="AC103" s="147"/>
      <c r="AD103" s="147"/>
      <c r="AE103" s="147"/>
      <c r="AF103" s="147"/>
      <c r="AG103" s="147" t="s">
        <v>3421</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0">
        <v>88</v>
      </c>
      <c r="B104" s="181" t="s">
        <v>3478</v>
      </c>
      <c r="C104" s="191" t="s">
        <v>3479</v>
      </c>
      <c r="D104" s="182" t="s">
        <v>418</v>
      </c>
      <c r="E104" s="183">
        <v>2</v>
      </c>
      <c r="F104" s="184"/>
      <c r="G104" s="185">
        <f t="shared" si="49"/>
        <v>0</v>
      </c>
      <c r="H104" s="184"/>
      <c r="I104" s="185">
        <f t="shared" si="50"/>
        <v>0</v>
      </c>
      <c r="J104" s="184"/>
      <c r="K104" s="185">
        <f t="shared" si="51"/>
        <v>0</v>
      </c>
      <c r="L104" s="185">
        <v>21</v>
      </c>
      <c r="M104" s="185">
        <f t="shared" si="52"/>
        <v>0</v>
      </c>
      <c r="N104" s="183">
        <v>0</v>
      </c>
      <c r="O104" s="183">
        <f t="shared" si="53"/>
        <v>0</v>
      </c>
      <c r="P104" s="183">
        <v>0</v>
      </c>
      <c r="Q104" s="183">
        <f t="shared" si="54"/>
        <v>0</v>
      </c>
      <c r="R104" s="185"/>
      <c r="S104" s="185" t="s">
        <v>1263</v>
      </c>
      <c r="T104" s="186" t="s">
        <v>1264</v>
      </c>
      <c r="U104" s="158">
        <v>0</v>
      </c>
      <c r="V104" s="158">
        <f t="shared" si="55"/>
        <v>0</v>
      </c>
      <c r="W104" s="158"/>
      <c r="X104" s="158" t="s">
        <v>282</v>
      </c>
      <c r="Y104" s="158" t="s">
        <v>283</v>
      </c>
      <c r="Z104" s="147"/>
      <c r="AA104" s="147"/>
      <c r="AB104" s="147"/>
      <c r="AC104" s="147"/>
      <c r="AD104" s="147"/>
      <c r="AE104" s="147"/>
      <c r="AF104" s="147"/>
      <c r="AG104" s="147" t="s">
        <v>3421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80">
        <v>89</v>
      </c>
      <c r="B105" s="181" t="s">
        <v>3480</v>
      </c>
      <c r="C105" s="191" t="s">
        <v>3481</v>
      </c>
      <c r="D105" s="182" t="s">
        <v>418</v>
      </c>
      <c r="E105" s="183">
        <v>3</v>
      </c>
      <c r="F105" s="184"/>
      <c r="G105" s="185">
        <f t="shared" si="49"/>
        <v>0</v>
      </c>
      <c r="H105" s="184"/>
      <c r="I105" s="185">
        <f t="shared" si="50"/>
        <v>0</v>
      </c>
      <c r="J105" s="184"/>
      <c r="K105" s="185">
        <f t="shared" si="51"/>
        <v>0</v>
      </c>
      <c r="L105" s="185">
        <v>21</v>
      </c>
      <c r="M105" s="185">
        <f t="shared" si="52"/>
        <v>0</v>
      </c>
      <c r="N105" s="183">
        <v>0</v>
      </c>
      <c r="O105" s="183">
        <f t="shared" si="53"/>
        <v>0</v>
      </c>
      <c r="P105" s="183">
        <v>0</v>
      </c>
      <c r="Q105" s="183">
        <f t="shared" si="54"/>
        <v>0</v>
      </c>
      <c r="R105" s="185"/>
      <c r="S105" s="185" t="s">
        <v>1263</v>
      </c>
      <c r="T105" s="186" t="s">
        <v>1264</v>
      </c>
      <c r="U105" s="158">
        <v>0</v>
      </c>
      <c r="V105" s="158">
        <f t="shared" si="55"/>
        <v>0</v>
      </c>
      <c r="W105" s="158"/>
      <c r="X105" s="158" t="s">
        <v>282</v>
      </c>
      <c r="Y105" s="158" t="s">
        <v>283</v>
      </c>
      <c r="Z105" s="147"/>
      <c r="AA105" s="147"/>
      <c r="AB105" s="147"/>
      <c r="AC105" s="147"/>
      <c r="AD105" s="147"/>
      <c r="AE105" s="147"/>
      <c r="AF105" s="147"/>
      <c r="AG105" s="147" t="s">
        <v>3421</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0">
        <v>90</v>
      </c>
      <c r="B106" s="181" t="s">
        <v>3482</v>
      </c>
      <c r="C106" s="191" t="s">
        <v>3483</v>
      </c>
      <c r="D106" s="182" t="s">
        <v>418</v>
      </c>
      <c r="E106" s="183">
        <v>1</v>
      </c>
      <c r="F106" s="184"/>
      <c r="G106" s="185">
        <f t="shared" si="49"/>
        <v>0</v>
      </c>
      <c r="H106" s="184"/>
      <c r="I106" s="185">
        <f t="shared" si="50"/>
        <v>0</v>
      </c>
      <c r="J106" s="184"/>
      <c r="K106" s="185">
        <f t="shared" si="51"/>
        <v>0</v>
      </c>
      <c r="L106" s="185">
        <v>21</v>
      </c>
      <c r="M106" s="185">
        <f t="shared" si="52"/>
        <v>0</v>
      </c>
      <c r="N106" s="183">
        <v>0</v>
      </c>
      <c r="O106" s="183">
        <f t="shared" si="53"/>
        <v>0</v>
      </c>
      <c r="P106" s="183">
        <v>0</v>
      </c>
      <c r="Q106" s="183">
        <f t="shared" si="54"/>
        <v>0</v>
      </c>
      <c r="R106" s="185"/>
      <c r="S106" s="185" t="s">
        <v>1263</v>
      </c>
      <c r="T106" s="186" t="s">
        <v>1264</v>
      </c>
      <c r="U106" s="158">
        <v>0</v>
      </c>
      <c r="V106" s="158">
        <f t="shared" si="55"/>
        <v>0</v>
      </c>
      <c r="W106" s="158"/>
      <c r="X106" s="158" t="s">
        <v>282</v>
      </c>
      <c r="Y106" s="158" t="s">
        <v>283</v>
      </c>
      <c r="Z106" s="147"/>
      <c r="AA106" s="147"/>
      <c r="AB106" s="147"/>
      <c r="AC106" s="147"/>
      <c r="AD106" s="147"/>
      <c r="AE106" s="147"/>
      <c r="AF106" s="147"/>
      <c r="AG106" s="147" t="s">
        <v>3421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0">
        <v>91</v>
      </c>
      <c r="B107" s="181" t="s">
        <v>3484</v>
      </c>
      <c r="C107" s="191" t="s">
        <v>3485</v>
      </c>
      <c r="D107" s="182" t="s">
        <v>418</v>
      </c>
      <c r="E107" s="183">
        <v>9</v>
      </c>
      <c r="F107" s="184"/>
      <c r="G107" s="185">
        <f t="shared" si="49"/>
        <v>0</v>
      </c>
      <c r="H107" s="184"/>
      <c r="I107" s="185">
        <f t="shared" si="50"/>
        <v>0</v>
      </c>
      <c r="J107" s="184"/>
      <c r="K107" s="185">
        <f t="shared" si="51"/>
        <v>0</v>
      </c>
      <c r="L107" s="185">
        <v>21</v>
      </c>
      <c r="M107" s="185">
        <f t="shared" si="52"/>
        <v>0</v>
      </c>
      <c r="N107" s="183">
        <v>0</v>
      </c>
      <c r="O107" s="183">
        <f t="shared" si="53"/>
        <v>0</v>
      </c>
      <c r="P107" s="183">
        <v>0</v>
      </c>
      <c r="Q107" s="183">
        <f t="shared" si="54"/>
        <v>0</v>
      </c>
      <c r="R107" s="185"/>
      <c r="S107" s="185" t="s">
        <v>1263</v>
      </c>
      <c r="T107" s="186" t="s">
        <v>1264</v>
      </c>
      <c r="U107" s="158">
        <v>0</v>
      </c>
      <c r="V107" s="158">
        <f t="shared" si="55"/>
        <v>0</v>
      </c>
      <c r="W107" s="158"/>
      <c r="X107" s="158" t="s">
        <v>282</v>
      </c>
      <c r="Y107" s="158" t="s">
        <v>283</v>
      </c>
      <c r="Z107" s="147"/>
      <c r="AA107" s="147"/>
      <c r="AB107" s="147"/>
      <c r="AC107" s="147"/>
      <c r="AD107" s="147"/>
      <c r="AE107" s="147"/>
      <c r="AF107" s="147"/>
      <c r="AG107" s="147" t="s">
        <v>3421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0">
        <v>92</v>
      </c>
      <c r="B108" s="181" t="s">
        <v>3486</v>
      </c>
      <c r="C108" s="191" t="s">
        <v>3487</v>
      </c>
      <c r="D108" s="182" t="s">
        <v>418</v>
      </c>
      <c r="E108" s="183">
        <v>45</v>
      </c>
      <c r="F108" s="184"/>
      <c r="G108" s="185">
        <f t="shared" si="49"/>
        <v>0</v>
      </c>
      <c r="H108" s="184"/>
      <c r="I108" s="185">
        <f t="shared" si="50"/>
        <v>0</v>
      </c>
      <c r="J108" s="184"/>
      <c r="K108" s="185">
        <f t="shared" si="51"/>
        <v>0</v>
      </c>
      <c r="L108" s="185">
        <v>21</v>
      </c>
      <c r="M108" s="185">
        <f t="shared" si="52"/>
        <v>0</v>
      </c>
      <c r="N108" s="183">
        <v>0</v>
      </c>
      <c r="O108" s="183">
        <f t="shared" si="53"/>
        <v>0</v>
      </c>
      <c r="P108" s="183">
        <v>0</v>
      </c>
      <c r="Q108" s="183">
        <f t="shared" si="54"/>
        <v>0</v>
      </c>
      <c r="R108" s="185"/>
      <c r="S108" s="185" t="s">
        <v>1263</v>
      </c>
      <c r="T108" s="186" t="s">
        <v>1264</v>
      </c>
      <c r="U108" s="158">
        <v>0</v>
      </c>
      <c r="V108" s="158">
        <f t="shared" si="55"/>
        <v>0</v>
      </c>
      <c r="W108" s="158"/>
      <c r="X108" s="158" t="s">
        <v>282</v>
      </c>
      <c r="Y108" s="158" t="s">
        <v>283</v>
      </c>
      <c r="Z108" s="147"/>
      <c r="AA108" s="147"/>
      <c r="AB108" s="147"/>
      <c r="AC108" s="147"/>
      <c r="AD108" s="147"/>
      <c r="AE108" s="147"/>
      <c r="AF108" s="147"/>
      <c r="AG108" s="147" t="s">
        <v>3421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0">
        <v>93</v>
      </c>
      <c r="B109" s="181" t="s">
        <v>3488</v>
      </c>
      <c r="C109" s="191" t="s">
        <v>3489</v>
      </c>
      <c r="D109" s="182" t="s">
        <v>418</v>
      </c>
      <c r="E109" s="183">
        <v>25</v>
      </c>
      <c r="F109" s="184"/>
      <c r="G109" s="185">
        <f t="shared" si="49"/>
        <v>0</v>
      </c>
      <c r="H109" s="184"/>
      <c r="I109" s="185">
        <f t="shared" si="50"/>
        <v>0</v>
      </c>
      <c r="J109" s="184"/>
      <c r="K109" s="185">
        <f t="shared" si="51"/>
        <v>0</v>
      </c>
      <c r="L109" s="185">
        <v>21</v>
      </c>
      <c r="M109" s="185">
        <f t="shared" si="52"/>
        <v>0</v>
      </c>
      <c r="N109" s="183">
        <v>0</v>
      </c>
      <c r="O109" s="183">
        <f t="shared" si="53"/>
        <v>0</v>
      </c>
      <c r="P109" s="183">
        <v>0</v>
      </c>
      <c r="Q109" s="183">
        <f t="shared" si="54"/>
        <v>0</v>
      </c>
      <c r="R109" s="185"/>
      <c r="S109" s="185" t="s">
        <v>1263</v>
      </c>
      <c r="T109" s="186" t="s">
        <v>1264</v>
      </c>
      <c r="U109" s="158">
        <v>0</v>
      </c>
      <c r="V109" s="158">
        <f t="shared" si="55"/>
        <v>0</v>
      </c>
      <c r="W109" s="158"/>
      <c r="X109" s="158" t="s">
        <v>282</v>
      </c>
      <c r="Y109" s="158" t="s">
        <v>283</v>
      </c>
      <c r="Z109" s="147"/>
      <c r="AA109" s="147"/>
      <c r="AB109" s="147"/>
      <c r="AC109" s="147"/>
      <c r="AD109" s="147"/>
      <c r="AE109" s="147"/>
      <c r="AF109" s="147"/>
      <c r="AG109" s="147" t="s">
        <v>3421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0">
        <v>94</v>
      </c>
      <c r="B110" s="181" t="s">
        <v>3490</v>
      </c>
      <c r="C110" s="191" t="s">
        <v>3491</v>
      </c>
      <c r="D110" s="182" t="s">
        <v>418</v>
      </c>
      <c r="E110" s="183">
        <v>65</v>
      </c>
      <c r="F110" s="184"/>
      <c r="G110" s="185">
        <f t="shared" si="49"/>
        <v>0</v>
      </c>
      <c r="H110" s="184"/>
      <c r="I110" s="185">
        <f t="shared" si="50"/>
        <v>0</v>
      </c>
      <c r="J110" s="184"/>
      <c r="K110" s="185">
        <f t="shared" si="51"/>
        <v>0</v>
      </c>
      <c r="L110" s="185">
        <v>21</v>
      </c>
      <c r="M110" s="185">
        <f t="shared" si="52"/>
        <v>0</v>
      </c>
      <c r="N110" s="183">
        <v>0</v>
      </c>
      <c r="O110" s="183">
        <f t="shared" si="53"/>
        <v>0</v>
      </c>
      <c r="P110" s="183">
        <v>0</v>
      </c>
      <c r="Q110" s="183">
        <f t="shared" si="54"/>
        <v>0</v>
      </c>
      <c r="R110" s="185"/>
      <c r="S110" s="185" t="s">
        <v>1263</v>
      </c>
      <c r="T110" s="186" t="s">
        <v>1264</v>
      </c>
      <c r="U110" s="158">
        <v>0</v>
      </c>
      <c r="V110" s="158">
        <f t="shared" si="55"/>
        <v>0</v>
      </c>
      <c r="W110" s="158"/>
      <c r="X110" s="158" t="s">
        <v>1204</v>
      </c>
      <c r="Y110" s="158" t="s">
        <v>283</v>
      </c>
      <c r="Z110" s="147"/>
      <c r="AA110" s="147"/>
      <c r="AB110" s="147"/>
      <c r="AC110" s="147"/>
      <c r="AD110" s="147"/>
      <c r="AE110" s="147"/>
      <c r="AF110" s="147"/>
      <c r="AG110" s="147" t="s">
        <v>3313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0">
        <v>95</v>
      </c>
      <c r="B111" s="181" t="s">
        <v>3492</v>
      </c>
      <c r="C111" s="191" t="s">
        <v>3493</v>
      </c>
      <c r="D111" s="182" t="s">
        <v>3494</v>
      </c>
      <c r="E111" s="183">
        <v>14</v>
      </c>
      <c r="F111" s="184"/>
      <c r="G111" s="185">
        <f t="shared" si="49"/>
        <v>0</v>
      </c>
      <c r="H111" s="184"/>
      <c r="I111" s="185">
        <f t="shared" si="50"/>
        <v>0</v>
      </c>
      <c r="J111" s="184"/>
      <c r="K111" s="185">
        <f t="shared" si="51"/>
        <v>0</v>
      </c>
      <c r="L111" s="185">
        <v>21</v>
      </c>
      <c r="M111" s="185">
        <f t="shared" si="52"/>
        <v>0</v>
      </c>
      <c r="N111" s="183">
        <v>0</v>
      </c>
      <c r="O111" s="183">
        <f t="shared" si="53"/>
        <v>0</v>
      </c>
      <c r="P111" s="183">
        <v>0</v>
      </c>
      <c r="Q111" s="183">
        <f t="shared" si="54"/>
        <v>0</v>
      </c>
      <c r="R111" s="185"/>
      <c r="S111" s="185" t="s">
        <v>1263</v>
      </c>
      <c r="T111" s="186" t="s">
        <v>1264</v>
      </c>
      <c r="U111" s="158">
        <v>0</v>
      </c>
      <c r="V111" s="158">
        <f t="shared" si="55"/>
        <v>0</v>
      </c>
      <c r="W111" s="158"/>
      <c r="X111" s="158" t="s">
        <v>1204</v>
      </c>
      <c r="Y111" s="158" t="s">
        <v>283</v>
      </c>
      <c r="Z111" s="147"/>
      <c r="AA111" s="147"/>
      <c r="AB111" s="147"/>
      <c r="AC111" s="147"/>
      <c r="AD111" s="147"/>
      <c r="AE111" s="147"/>
      <c r="AF111" s="147"/>
      <c r="AG111" s="147" t="s">
        <v>3313</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80">
        <v>96</v>
      </c>
      <c r="B112" s="181" t="s">
        <v>3495</v>
      </c>
      <c r="C112" s="191" t="s">
        <v>3496</v>
      </c>
      <c r="D112" s="182" t="s">
        <v>418</v>
      </c>
      <c r="E112" s="183">
        <v>65</v>
      </c>
      <c r="F112" s="184"/>
      <c r="G112" s="185">
        <f t="shared" si="49"/>
        <v>0</v>
      </c>
      <c r="H112" s="184"/>
      <c r="I112" s="185">
        <f t="shared" si="50"/>
        <v>0</v>
      </c>
      <c r="J112" s="184"/>
      <c r="K112" s="185">
        <f t="shared" si="51"/>
        <v>0</v>
      </c>
      <c r="L112" s="185">
        <v>21</v>
      </c>
      <c r="M112" s="185">
        <f t="shared" si="52"/>
        <v>0</v>
      </c>
      <c r="N112" s="183">
        <v>0</v>
      </c>
      <c r="O112" s="183">
        <f t="shared" si="53"/>
        <v>0</v>
      </c>
      <c r="P112" s="183">
        <v>0</v>
      </c>
      <c r="Q112" s="183">
        <f t="shared" si="54"/>
        <v>0</v>
      </c>
      <c r="R112" s="185"/>
      <c r="S112" s="185" t="s">
        <v>1263</v>
      </c>
      <c r="T112" s="186" t="s">
        <v>1264</v>
      </c>
      <c r="U112" s="158">
        <v>0</v>
      </c>
      <c r="V112" s="158">
        <f t="shared" si="55"/>
        <v>0</v>
      </c>
      <c r="W112" s="158"/>
      <c r="X112" s="158" t="s">
        <v>1204</v>
      </c>
      <c r="Y112" s="158" t="s">
        <v>283</v>
      </c>
      <c r="Z112" s="147"/>
      <c r="AA112" s="147"/>
      <c r="AB112" s="147"/>
      <c r="AC112" s="147"/>
      <c r="AD112" s="147"/>
      <c r="AE112" s="147"/>
      <c r="AF112" s="147"/>
      <c r="AG112" s="147" t="s">
        <v>3313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0">
        <v>97</v>
      </c>
      <c r="B113" s="181" t="s">
        <v>3497</v>
      </c>
      <c r="C113" s="191" t="s">
        <v>3498</v>
      </c>
      <c r="D113" s="182" t="s">
        <v>0</v>
      </c>
      <c r="E113" s="183">
        <v>3</v>
      </c>
      <c r="F113" s="184"/>
      <c r="G113" s="185">
        <f t="shared" si="49"/>
        <v>0</v>
      </c>
      <c r="H113" s="184"/>
      <c r="I113" s="185">
        <f t="shared" si="50"/>
        <v>0</v>
      </c>
      <c r="J113" s="184"/>
      <c r="K113" s="185">
        <f t="shared" si="51"/>
        <v>0</v>
      </c>
      <c r="L113" s="185">
        <v>21</v>
      </c>
      <c r="M113" s="185">
        <f t="shared" si="52"/>
        <v>0</v>
      </c>
      <c r="N113" s="183">
        <v>0</v>
      </c>
      <c r="O113" s="183">
        <f t="shared" si="53"/>
        <v>0</v>
      </c>
      <c r="P113" s="183">
        <v>0</v>
      </c>
      <c r="Q113" s="183">
        <f t="shared" si="54"/>
        <v>0</v>
      </c>
      <c r="R113" s="185"/>
      <c r="S113" s="185" t="s">
        <v>1263</v>
      </c>
      <c r="T113" s="186" t="s">
        <v>1264</v>
      </c>
      <c r="U113" s="158">
        <v>0</v>
      </c>
      <c r="V113" s="158">
        <f t="shared" si="55"/>
        <v>0</v>
      </c>
      <c r="W113" s="158"/>
      <c r="X113" s="158" t="s">
        <v>282</v>
      </c>
      <c r="Y113" s="158" t="s">
        <v>283</v>
      </c>
      <c r="Z113" s="147"/>
      <c r="AA113" s="147"/>
      <c r="AB113" s="147"/>
      <c r="AC113" s="147"/>
      <c r="AD113" s="147"/>
      <c r="AE113" s="147"/>
      <c r="AF113" s="147"/>
      <c r="AG113" s="147" t="s">
        <v>3421</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x14ac:dyDescent="0.2">
      <c r="A114" s="165" t="s">
        <v>275</v>
      </c>
      <c r="B114" s="166" t="s">
        <v>134</v>
      </c>
      <c r="C114" s="187" t="s">
        <v>135</v>
      </c>
      <c r="D114" s="167"/>
      <c r="E114" s="168"/>
      <c r="F114" s="169"/>
      <c r="G114" s="169">
        <f>SUMIF(AG115:AG116,"&lt;&gt;NOR",G115:G116)</f>
        <v>0</v>
      </c>
      <c r="H114" s="169"/>
      <c r="I114" s="169">
        <f>SUM(I115:I116)</f>
        <v>0</v>
      </c>
      <c r="J114" s="169"/>
      <c r="K114" s="169">
        <f>SUM(K115:K116)</f>
        <v>0</v>
      </c>
      <c r="L114" s="169"/>
      <c r="M114" s="169">
        <f>SUM(M115:M116)</f>
        <v>0</v>
      </c>
      <c r="N114" s="168"/>
      <c r="O114" s="168">
        <f>SUM(O115:O116)</f>
        <v>0</v>
      </c>
      <c r="P114" s="168"/>
      <c r="Q114" s="168">
        <f>SUM(Q115:Q116)</f>
        <v>0</v>
      </c>
      <c r="R114" s="169"/>
      <c r="S114" s="169"/>
      <c r="T114" s="170"/>
      <c r="U114" s="164"/>
      <c r="V114" s="164">
        <f>SUM(V115:V116)</f>
        <v>0</v>
      </c>
      <c r="W114" s="164"/>
      <c r="X114" s="164"/>
      <c r="Y114" s="164"/>
      <c r="AG114" t="s">
        <v>276</v>
      </c>
    </row>
    <row r="115" spans="1:60" outlineLevel="1" x14ac:dyDescent="0.2">
      <c r="A115" s="180">
        <v>98</v>
      </c>
      <c r="B115" s="181" t="s">
        <v>3499</v>
      </c>
      <c r="C115" s="191" t="s">
        <v>3500</v>
      </c>
      <c r="D115" s="182" t="s">
        <v>418</v>
      </c>
      <c r="E115" s="183">
        <v>1</v>
      </c>
      <c r="F115" s="184"/>
      <c r="G115" s="185">
        <f>ROUND(E115*F115,2)</f>
        <v>0</v>
      </c>
      <c r="H115" s="184"/>
      <c r="I115" s="185">
        <f>ROUND(E115*H115,2)</f>
        <v>0</v>
      </c>
      <c r="J115" s="184"/>
      <c r="K115" s="185">
        <f>ROUND(E115*J115,2)</f>
        <v>0</v>
      </c>
      <c r="L115" s="185">
        <v>21</v>
      </c>
      <c r="M115" s="185">
        <f>G115*(1+L115/100)</f>
        <v>0</v>
      </c>
      <c r="N115" s="183">
        <v>0</v>
      </c>
      <c r="O115" s="183">
        <f>ROUND(E115*N115,2)</f>
        <v>0</v>
      </c>
      <c r="P115" s="183">
        <v>0</v>
      </c>
      <c r="Q115" s="183">
        <f>ROUND(E115*P115,2)</f>
        <v>0</v>
      </c>
      <c r="R115" s="185"/>
      <c r="S115" s="185" t="s">
        <v>1263</v>
      </c>
      <c r="T115" s="186" t="s">
        <v>1264</v>
      </c>
      <c r="U115" s="158">
        <v>0</v>
      </c>
      <c r="V115" s="158">
        <f>ROUND(E115*U115,2)</f>
        <v>0</v>
      </c>
      <c r="W115" s="158"/>
      <c r="X115" s="158" t="s">
        <v>1204</v>
      </c>
      <c r="Y115" s="158" t="s">
        <v>283</v>
      </c>
      <c r="Z115" s="147"/>
      <c r="AA115" s="147"/>
      <c r="AB115" s="147"/>
      <c r="AC115" s="147"/>
      <c r="AD115" s="147"/>
      <c r="AE115" s="147"/>
      <c r="AF115" s="147"/>
      <c r="AG115" s="147" t="s">
        <v>3313</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2">
        <v>99</v>
      </c>
      <c r="B116" s="173" t="s">
        <v>3501</v>
      </c>
      <c r="C116" s="188" t="s">
        <v>3502</v>
      </c>
      <c r="D116" s="174" t="s">
        <v>418</v>
      </c>
      <c r="E116" s="175">
        <v>1</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c r="S116" s="177" t="s">
        <v>1263</v>
      </c>
      <c r="T116" s="178" t="s">
        <v>1264</v>
      </c>
      <c r="U116" s="158">
        <v>0</v>
      </c>
      <c r="V116" s="158">
        <f>ROUND(E116*U116,2)</f>
        <v>0</v>
      </c>
      <c r="W116" s="158"/>
      <c r="X116" s="158" t="s">
        <v>1204</v>
      </c>
      <c r="Y116" s="158" t="s">
        <v>283</v>
      </c>
      <c r="Z116" s="147"/>
      <c r="AA116" s="147"/>
      <c r="AB116" s="147"/>
      <c r="AC116" s="147"/>
      <c r="AD116" s="147"/>
      <c r="AE116" s="147"/>
      <c r="AF116" s="147"/>
      <c r="AG116" s="147" t="s">
        <v>3313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x14ac:dyDescent="0.2">
      <c r="A117" s="3"/>
      <c r="B117" s="4"/>
      <c r="C117" s="192"/>
      <c r="D117" s="6"/>
      <c r="E117" s="3"/>
      <c r="F117" s="3"/>
      <c r="G117" s="3"/>
      <c r="H117" s="3"/>
      <c r="I117" s="3"/>
      <c r="J117" s="3"/>
      <c r="K117" s="3"/>
      <c r="L117" s="3"/>
      <c r="M117" s="3"/>
      <c r="N117" s="3"/>
      <c r="O117" s="3"/>
      <c r="P117" s="3"/>
      <c r="Q117" s="3"/>
      <c r="R117" s="3"/>
      <c r="S117" s="3"/>
      <c r="T117" s="3"/>
      <c r="U117" s="3"/>
      <c r="V117" s="3"/>
      <c r="W117" s="3"/>
      <c r="X117" s="3"/>
      <c r="Y117" s="3"/>
      <c r="AE117">
        <v>12</v>
      </c>
      <c r="AF117">
        <v>21</v>
      </c>
      <c r="AG117" t="s">
        <v>261</v>
      </c>
    </row>
    <row r="118" spans="1:60" x14ac:dyDescent="0.2">
      <c r="A118" s="150"/>
      <c r="B118" s="151" t="s">
        <v>29</v>
      </c>
      <c r="C118" s="193"/>
      <c r="D118" s="152"/>
      <c r="E118" s="153"/>
      <c r="F118" s="153"/>
      <c r="G118" s="171">
        <f>G8+G17+G24+G38+G57+G65+G70+G81+G94+G114</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982</v>
      </c>
    </row>
    <row r="119" spans="1:60" x14ac:dyDescent="0.2">
      <c r="C119" s="194"/>
      <c r="D119" s="10"/>
      <c r="AG119" t="s">
        <v>983</v>
      </c>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ZUPhmO+vAeqDHsoxodQDY1j7QxO3oJAVV17Z7zSR6t/K1rsr/aNmKJc8GFwapEWAMbarW2oAOO8JJj4F7g==" saltValue="pf/xbLXMLwg5fgl4tOo60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9BC6-8DBD-444E-A7C7-E2A5C4D60AD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55</v>
      </c>
      <c r="C4" s="267" t="s">
        <v>56</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195</v>
      </c>
      <c r="C8" s="187" t="s">
        <v>196</v>
      </c>
      <c r="D8" s="167"/>
      <c r="E8" s="168"/>
      <c r="F8" s="169"/>
      <c r="G8" s="169">
        <f>SUMIF(AG9:AG11,"&lt;&gt;NOR",G9:G11)</f>
        <v>0</v>
      </c>
      <c r="H8" s="169"/>
      <c r="I8" s="169">
        <f>SUM(I9:I11)</f>
        <v>0</v>
      </c>
      <c r="J8" s="169"/>
      <c r="K8" s="169">
        <f>SUM(K9:K11)</f>
        <v>0</v>
      </c>
      <c r="L8" s="169"/>
      <c r="M8" s="169">
        <f>SUM(M9:M11)</f>
        <v>0</v>
      </c>
      <c r="N8" s="168"/>
      <c r="O8" s="168">
        <f>SUM(O9:O11)</f>
        <v>0</v>
      </c>
      <c r="P8" s="168"/>
      <c r="Q8" s="168">
        <f>SUM(Q9:Q11)</f>
        <v>0</v>
      </c>
      <c r="R8" s="169"/>
      <c r="S8" s="169"/>
      <c r="T8" s="170"/>
      <c r="U8" s="164"/>
      <c r="V8" s="164">
        <f>SUM(V9:V11)</f>
        <v>6.71</v>
      </c>
      <c r="W8" s="164"/>
      <c r="X8" s="164"/>
      <c r="Y8" s="164"/>
      <c r="AG8" t="s">
        <v>276</v>
      </c>
    </row>
    <row r="9" spans="1:60" outlineLevel="1" x14ac:dyDescent="0.2">
      <c r="A9" s="180">
        <v>1</v>
      </c>
      <c r="B9" s="181" t="s">
        <v>3503</v>
      </c>
      <c r="C9" s="191" t="s">
        <v>3504</v>
      </c>
      <c r="D9" s="182" t="s">
        <v>366</v>
      </c>
      <c r="E9" s="183">
        <v>34</v>
      </c>
      <c r="F9" s="184"/>
      <c r="G9" s="185">
        <f>ROUND(E9*F9,2)</f>
        <v>0</v>
      </c>
      <c r="H9" s="184"/>
      <c r="I9" s="185">
        <f>ROUND(E9*H9,2)</f>
        <v>0</v>
      </c>
      <c r="J9" s="184"/>
      <c r="K9" s="185">
        <f>ROUND(E9*J9,2)</f>
        <v>0</v>
      </c>
      <c r="L9" s="185">
        <v>21</v>
      </c>
      <c r="M9" s="185">
        <f>G9*(1+L9/100)</f>
        <v>0</v>
      </c>
      <c r="N9" s="183">
        <v>8.0000000000000007E-5</v>
      </c>
      <c r="O9" s="183">
        <f>ROUND(E9*N9,2)</f>
        <v>0</v>
      </c>
      <c r="P9" s="183">
        <v>0</v>
      </c>
      <c r="Q9" s="183">
        <f>ROUND(E9*P9,2)</f>
        <v>0</v>
      </c>
      <c r="R9" s="185"/>
      <c r="S9" s="185" t="s">
        <v>1263</v>
      </c>
      <c r="T9" s="186" t="s">
        <v>1264</v>
      </c>
      <c r="U9" s="158">
        <v>0.14199999999999999</v>
      </c>
      <c r="V9" s="158">
        <f>ROUND(E9*U9,2)</f>
        <v>4.83</v>
      </c>
      <c r="W9" s="158"/>
      <c r="X9" s="158" t="s">
        <v>282</v>
      </c>
      <c r="Y9" s="158" t="s">
        <v>283</v>
      </c>
      <c r="Z9" s="147"/>
      <c r="AA9" s="147"/>
      <c r="AB9" s="147"/>
      <c r="AC9" s="147"/>
      <c r="AD9" s="147"/>
      <c r="AE9" s="147"/>
      <c r="AF9" s="147"/>
      <c r="AG9" s="147" t="s">
        <v>284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0">
        <v>2</v>
      </c>
      <c r="B10" s="181" t="s">
        <v>3505</v>
      </c>
      <c r="C10" s="191" t="s">
        <v>3506</v>
      </c>
      <c r="D10" s="182" t="s">
        <v>366</v>
      </c>
      <c r="E10" s="183">
        <v>12</v>
      </c>
      <c r="F10" s="184"/>
      <c r="G10" s="185">
        <f>ROUND(E10*F10,2)</f>
        <v>0</v>
      </c>
      <c r="H10" s="184"/>
      <c r="I10" s="185">
        <f>ROUND(E10*H10,2)</f>
        <v>0</v>
      </c>
      <c r="J10" s="184"/>
      <c r="K10" s="185">
        <f>ROUND(E10*J10,2)</f>
        <v>0</v>
      </c>
      <c r="L10" s="185">
        <v>21</v>
      </c>
      <c r="M10" s="185">
        <f>G10*(1+L10/100)</f>
        <v>0</v>
      </c>
      <c r="N10" s="183">
        <v>1.2999999999999999E-4</v>
      </c>
      <c r="O10" s="183">
        <f>ROUND(E10*N10,2)</f>
        <v>0</v>
      </c>
      <c r="P10" s="183">
        <v>0</v>
      </c>
      <c r="Q10" s="183">
        <f>ROUND(E10*P10,2)</f>
        <v>0</v>
      </c>
      <c r="R10" s="185"/>
      <c r="S10" s="185" t="s">
        <v>1263</v>
      </c>
      <c r="T10" s="186" t="s">
        <v>1264</v>
      </c>
      <c r="U10" s="158">
        <v>0.157</v>
      </c>
      <c r="V10" s="158">
        <f>ROUND(E10*U10,2)</f>
        <v>1.88</v>
      </c>
      <c r="W10" s="158"/>
      <c r="X10" s="158" t="s">
        <v>282</v>
      </c>
      <c r="Y10" s="158" t="s">
        <v>283</v>
      </c>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0">
        <v>3</v>
      </c>
      <c r="B11" s="181" t="s">
        <v>3507</v>
      </c>
      <c r="C11" s="191" t="s">
        <v>3508</v>
      </c>
      <c r="D11" s="182" t="s">
        <v>0</v>
      </c>
      <c r="E11" s="183">
        <v>73.260000000000005</v>
      </c>
      <c r="F11" s="184"/>
      <c r="G11" s="185">
        <f>ROUND(E11*F11,2)</f>
        <v>0</v>
      </c>
      <c r="H11" s="184"/>
      <c r="I11" s="185">
        <f>ROUND(E11*H11,2)</f>
        <v>0</v>
      </c>
      <c r="J11" s="184"/>
      <c r="K11" s="185">
        <f>ROUND(E11*J11,2)</f>
        <v>0</v>
      </c>
      <c r="L11" s="185">
        <v>21</v>
      </c>
      <c r="M11" s="185">
        <f>G11*(1+L11/100)</f>
        <v>0</v>
      </c>
      <c r="N11" s="183">
        <v>0</v>
      </c>
      <c r="O11" s="183">
        <f>ROUND(E11*N11,2)</f>
        <v>0</v>
      </c>
      <c r="P11" s="183">
        <v>0</v>
      </c>
      <c r="Q11" s="183">
        <f>ROUND(E11*P11,2)</f>
        <v>0</v>
      </c>
      <c r="R11" s="185"/>
      <c r="S11" s="185" t="s">
        <v>1263</v>
      </c>
      <c r="T11" s="186" t="s">
        <v>1264</v>
      </c>
      <c r="U11" s="158">
        <v>0</v>
      </c>
      <c r="V11" s="158">
        <f>ROUND(E11*U11,2)</f>
        <v>0</v>
      </c>
      <c r="W11" s="158"/>
      <c r="X11" s="158" t="s">
        <v>282</v>
      </c>
      <c r="Y11" s="158" t="s">
        <v>283</v>
      </c>
      <c r="Z11" s="147"/>
      <c r="AA11" s="147"/>
      <c r="AB11" s="147"/>
      <c r="AC11" s="147"/>
      <c r="AD11" s="147"/>
      <c r="AE11" s="147"/>
      <c r="AF11" s="147"/>
      <c r="AG11" s="147" t="s">
        <v>3421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5" t="s">
        <v>275</v>
      </c>
      <c r="B12" s="166" t="s">
        <v>202</v>
      </c>
      <c r="C12" s="187" t="s">
        <v>56</v>
      </c>
      <c r="D12" s="167"/>
      <c r="E12" s="168"/>
      <c r="F12" s="169"/>
      <c r="G12" s="169">
        <f>SUMIF(AG13:AG15,"&lt;&gt;NOR",G13:G15)</f>
        <v>0</v>
      </c>
      <c r="H12" s="169"/>
      <c r="I12" s="169">
        <f>SUM(I13:I15)</f>
        <v>0</v>
      </c>
      <c r="J12" s="169"/>
      <c r="K12" s="169">
        <f>SUM(K13:K15)</f>
        <v>0</v>
      </c>
      <c r="L12" s="169"/>
      <c r="M12" s="169">
        <f>SUM(M13:M15)</f>
        <v>0</v>
      </c>
      <c r="N12" s="168"/>
      <c r="O12" s="168">
        <f>SUM(O13:O15)</f>
        <v>0</v>
      </c>
      <c r="P12" s="168"/>
      <c r="Q12" s="168">
        <f>SUM(Q13:Q15)</f>
        <v>0</v>
      </c>
      <c r="R12" s="169"/>
      <c r="S12" s="169"/>
      <c r="T12" s="170"/>
      <c r="U12" s="164"/>
      <c r="V12" s="164">
        <f>SUM(V13:V15)</f>
        <v>0</v>
      </c>
      <c r="W12" s="164"/>
      <c r="X12" s="164"/>
      <c r="Y12" s="164"/>
      <c r="AG12" t="s">
        <v>276</v>
      </c>
    </row>
    <row r="13" spans="1:60" ht="22.5" outlineLevel="1" x14ac:dyDescent="0.2">
      <c r="A13" s="180">
        <v>4</v>
      </c>
      <c r="B13" s="181" t="s">
        <v>3509</v>
      </c>
      <c r="C13" s="191" t="s">
        <v>3510</v>
      </c>
      <c r="D13" s="182" t="s">
        <v>2097</v>
      </c>
      <c r="E13" s="183">
        <v>1</v>
      </c>
      <c r="F13" s="184"/>
      <c r="G13" s="185">
        <f>ROUND(E13*F13,2)</f>
        <v>0</v>
      </c>
      <c r="H13" s="184"/>
      <c r="I13" s="185">
        <f>ROUND(E13*H13,2)</f>
        <v>0</v>
      </c>
      <c r="J13" s="184"/>
      <c r="K13" s="185">
        <f>ROUND(E13*J13,2)</f>
        <v>0</v>
      </c>
      <c r="L13" s="185">
        <v>21</v>
      </c>
      <c r="M13" s="185">
        <f>G13*(1+L13/100)</f>
        <v>0</v>
      </c>
      <c r="N13" s="183">
        <v>0</v>
      </c>
      <c r="O13" s="183">
        <f>ROUND(E13*N13,2)</f>
        <v>0</v>
      </c>
      <c r="P13" s="183">
        <v>0</v>
      </c>
      <c r="Q13" s="183">
        <f>ROUND(E13*P13,2)</f>
        <v>0</v>
      </c>
      <c r="R13" s="185"/>
      <c r="S13" s="185" t="s">
        <v>1263</v>
      </c>
      <c r="T13" s="186" t="s">
        <v>1264</v>
      </c>
      <c r="U13" s="158">
        <v>0</v>
      </c>
      <c r="V13" s="158">
        <f>ROUND(E13*U13,2)</f>
        <v>0</v>
      </c>
      <c r="W13" s="158"/>
      <c r="X13" s="158" t="s">
        <v>282</v>
      </c>
      <c r="Y13" s="158" t="s">
        <v>283</v>
      </c>
      <c r="Z13" s="147"/>
      <c r="AA13" s="147"/>
      <c r="AB13" s="147"/>
      <c r="AC13" s="147"/>
      <c r="AD13" s="147"/>
      <c r="AE13" s="147"/>
      <c r="AF13" s="147"/>
      <c r="AG13" s="147" t="s">
        <v>284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0">
        <v>5</v>
      </c>
      <c r="B14" s="181" t="s">
        <v>3511</v>
      </c>
      <c r="C14" s="191" t="s">
        <v>3512</v>
      </c>
      <c r="D14" s="182" t="s">
        <v>2097</v>
      </c>
      <c r="E14" s="183">
        <v>1</v>
      </c>
      <c r="F14" s="184"/>
      <c r="G14" s="185">
        <f>ROUND(E14*F14,2)</f>
        <v>0</v>
      </c>
      <c r="H14" s="184"/>
      <c r="I14" s="185">
        <f>ROUND(E14*H14,2)</f>
        <v>0</v>
      </c>
      <c r="J14" s="184"/>
      <c r="K14" s="185">
        <f>ROUND(E14*J14,2)</f>
        <v>0</v>
      </c>
      <c r="L14" s="185">
        <v>21</v>
      </c>
      <c r="M14" s="185">
        <f>G14*(1+L14/100)</f>
        <v>0</v>
      </c>
      <c r="N14" s="183">
        <v>0</v>
      </c>
      <c r="O14" s="183">
        <f>ROUND(E14*N14,2)</f>
        <v>0</v>
      </c>
      <c r="P14" s="183">
        <v>0</v>
      </c>
      <c r="Q14" s="183">
        <f>ROUND(E14*P14,2)</f>
        <v>0</v>
      </c>
      <c r="R14" s="185"/>
      <c r="S14" s="185" t="s">
        <v>1263</v>
      </c>
      <c r="T14" s="186" t="s">
        <v>1264</v>
      </c>
      <c r="U14" s="158">
        <v>0</v>
      </c>
      <c r="V14" s="158">
        <f>ROUND(E14*U14,2)</f>
        <v>0</v>
      </c>
      <c r="W14" s="158"/>
      <c r="X14" s="158" t="s">
        <v>282</v>
      </c>
      <c r="Y14" s="158" t="s">
        <v>283</v>
      </c>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0">
        <v>6</v>
      </c>
      <c r="B15" s="181" t="s">
        <v>3513</v>
      </c>
      <c r="C15" s="191" t="s">
        <v>3514</v>
      </c>
      <c r="D15" s="182" t="s">
        <v>2097</v>
      </c>
      <c r="E15" s="183">
        <v>1</v>
      </c>
      <c r="F15" s="184"/>
      <c r="G15" s="185">
        <f>ROUND(E15*F15,2)</f>
        <v>0</v>
      </c>
      <c r="H15" s="184"/>
      <c r="I15" s="185">
        <f>ROUND(E15*H15,2)</f>
        <v>0</v>
      </c>
      <c r="J15" s="184"/>
      <c r="K15" s="185">
        <f>ROUND(E15*J15,2)</f>
        <v>0</v>
      </c>
      <c r="L15" s="185">
        <v>21</v>
      </c>
      <c r="M15" s="185">
        <f>G15*(1+L15/100)</f>
        <v>0</v>
      </c>
      <c r="N15" s="183">
        <v>0</v>
      </c>
      <c r="O15" s="183">
        <f>ROUND(E15*N15,2)</f>
        <v>0</v>
      </c>
      <c r="P15" s="183">
        <v>0</v>
      </c>
      <c r="Q15" s="183">
        <f>ROUND(E15*P15,2)</f>
        <v>0</v>
      </c>
      <c r="R15" s="185"/>
      <c r="S15" s="185" t="s">
        <v>1263</v>
      </c>
      <c r="T15" s="186" t="s">
        <v>1264</v>
      </c>
      <c r="U15" s="158">
        <v>0</v>
      </c>
      <c r="V15" s="158">
        <f>ROUND(E15*U15,2)</f>
        <v>0</v>
      </c>
      <c r="W15" s="158"/>
      <c r="X15" s="158" t="s">
        <v>282</v>
      </c>
      <c r="Y15" s="158" t="s">
        <v>283</v>
      </c>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5" t="s">
        <v>275</v>
      </c>
      <c r="B16" s="166" t="s">
        <v>203</v>
      </c>
      <c r="C16" s="187" t="s">
        <v>204</v>
      </c>
      <c r="D16" s="167"/>
      <c r="E16" s="168"/>
      <c r="F16" s="169"/>
      <c r="G16" s="169">
        <f>SUMIF(AG17:AG24,"&lt;&gt;NOR",G17:G24)</f>
        <v>0</v>
      </c>
      <c r="H16" s="169"/>
      <c r="I16" s="169">
        <f>SUM(I17:I24)</f>
        <v>0</v>
      </c>
      <c r="J16" s="169"/>
      <c r="K16" s="169">
        <f>SUM(K17:K24)</f>
        <v>0</v>
      </c>
      <c r="L16" s="169"/>
      <c r="M16" s="169">
        <f>SUM(M17:M24)</f>
        <v>0</v>
      </c>
      <c r="N16" s="168"/>
      <c r="O16" s="168">
        <f>SUM(O17:O24)</f>
        <v>0</v>
      </c>
      <c r="P16" s="168"/>
      <c r="Q16" s="168">
        <f>SUM(Q17:Q24)</f>
        <v>0</v>
      </c>
      <c r="R16" s="169"/>
      <c r="S16" s="169"/>
      <c r="T16" s="170"/>
      <c r="U16" s="164"/>
      <c r="V16" s="164">
        <f>SUM(V17:V24)</f>
        <v>5.91</v>
      </c>
      <c r="W16" s="164"/>
      <c r="X16" s="164"/>
      <c r="Y16" s="164"/>
      <c r="AG16" t="s">
        <v>276</v>
      </c>
    </row>
    <row r="17" spans="1:60" outlineLevel="1" x14ac:dyDescent="0.2">
      <c r="A17" s="180">
        <v>7</v>
      </c>
      <c r="B17" s="181" t="s">
        <v>3515</v>
      </c>
      <c r="C17" s="191" t="s">
        <v>3516</v>
      </c>
      <c r="D17" s="182" t="s">
        <v>738</v>
      </c>
      <c r="E17" s="183">
        <v>1</v>
      </c>
      <c r="F17" s="184"/>
      <c r="G17" s="185">
        <f>ROUND(E17*F17,2)</f>
        <v>0</v>
      </c>
      <c r="H17" s="184"/>
      <c r="I17" s="185">
        <f>ROUND(E17*H17,2)</f>
        <v>0</v>
      </c>
      <c r="J17" s="184"/>
      <c r="K17" s="185">
        <f>ROUND(E17*J17,2)</f>
        <v>0</v>
      </c>
      <c r="L17" s="185">
        <v>21</v>
      </c>
      <c r="M17" s="185">
        <f>G17*(1+L17/100)</f>
        <v>0</v>
      </c>
      <c r="N17" s="183">
        <v>9.5E-4</v>
      </c>
      <c r="O17" s="183">
        <f>ROUND(E17*N17,2)</f>
        <v>0</v>
      </c>
      <c r="P17" s="183">
        <v>0</v>
      </c>
      <c r="Q17" s="183">
        <f>ROUND(E17*P17,2)</f>
        <v>0</v>
      </c>
      <c r="R17" s="185"/>
      <c r="S17" s="185" t="s">
        <v>1263</v>
      </c>
      <c r="T17" s="186" t="s">
        <v>1264</v>
      </c>
      <c r="U17" s="158">
        <v>5.9109999999999996</v>
      </c>
      <c r="V17" s="158">
        <f>ROUND(E17*U17,2)</f>
        <v>5.91</v>
      </c>
      <c r="W17" s="158"/>
      <c r="X17" s="158" t="s">
        <v>282</v>
      </c>
      <c r="Y17" s="158" t="s">
        <v>283</v>
      </c>
      <c r="Z17" s="147"/>
      <c r="AA17" s="147"/>
      <c r="AB17" s="147"/>
      <c r="AC17" s="147"/>
      <c r="AD17" s="147"/>
      <c r="AE17" s="147"/>
      <c r="AF17" s="147"/>
      <c r="AG17" s="147" t="s">
        <v>284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2">
        <v>8</v>
      </c>
      <c r="B18" s="173" t="s">
        <v>3517</v>
      </c>
      <c r="C18" s="188" t="s">
        <v>3518</v>
      </c>
      <c r="D18" s="174" t="s">
        <v>2097</v>
      </c>
      <c r="E18" s="175">
        <v>1</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1263</v>
      </c>
      <c r="T18" s="178" t="s">
        <v>1264</v>
      </c>
      <c r="U18" s="158">
        <v>0</v>
      </c>
      <c r="V18" s="158">
        <f>ROUND(E18*U18,2)</f>
        <v>0</v>
      </c>
      <c r="W18" s="158"/>
      <c r="X18" s="158" t="s">
        <v>282</v>
      </c>
      <c r="Y18" s="158" t="s">
        <v>283</v>
      </c>
      <c r="Z18" s="147"/>
      <c r="AA18" s="147"/>
      <c r="AB18" s="147"/>
      <c r="AC18" s="147"/>
      <c r="AD18" s="147"/>
      <c r="AE18" s="147"/>
      <c r="AF18" s="147"/>
      <c r="AG18" s="147" t="s">
        <v>284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2" x14ac:dyDescent="0.2">
      <c r="A19" s="154"/>
      <c r="B19" s="155"/>
      <c r="C19" s="261" t="s">
        <v>3519</v>
      </c>
      <c r="D19" s="262"/>
      <c r="E19" s="262"/>
      <c r="F19" s="262"/>
      <c r="G19" s="262"/>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618</v>
      </c>
      <c r="AH19" s="147"/>
      <c r="AI19" s="147"/>
      <c r="AJ19" s="147"/>
      <c r="AK19" s="147"/>
      <c r="AL19" s="147"/>
      <c r="AM19" s="147"/>
      <c r="AN19" s="147"/>
      <c r="AO19" s="147"/>
      <c r="AP19" s="147"/>
      <c r="AQ19" s="147"/>
      <c r="AR19" s="147"/>
      <c r="AS19" s="147"/>
      <c r="AT19" s="147"/>
      <c r="AU19" s="147"/>
      <c r="AV19" s="147"/>
      <c r="AW19" s="147"/>
      <c r="AX19" s="147"/>
      <c r="AY19" s="147"/>
      <c r="AZ19" s="147"/>
      <c r="BA19" s="179" t="str">
        <f>C19</f>
        <v>Včetně redukční příruby 60/100-80/125 mm s odběrnými místy, vsuvky s kontrolním otvorem, souosé trubky, prodlužovací průchodky šikmou střechou, vertikálního komínku a nasávací/výdechové hlavice.</v>
      </c>
      <c r="BB19" s="147"/>
      <c r="BC19" s="147"/>
      <c r="BD19" s="147"/>
      <c r="BE19" s="147"/>
      <c r="BF19" s="147"/>
      <c r="BG19" s="147"/>
      <c r="BH19" s="147"/>
    </row>
    <row r="20" spans="1:60" outlineLevel="1" x14ac:dyDescent="0.2">
      <c r="A20" s="180">
        <v>9</v>
      </c>
      <c r="B20" s="181" t="s">
        <v>3520</v>
      </c>
      <c r="C20" s="191" t="s">
        <v>3521</v>
      </c>
      <c r="D20" s="182" t="s">
        <v>2987</v>
      </c>
      <c r="E20" s="183">
        <v>14</v>
      </c>
      <c r="F20" s="184"/>
      <c r="G20" s="185">
        <f>ROUND(E20*F20,2)</f>
        <v>0</v>
      </c>
      <c r="H20" s="184"/>
      <c r="I20" s="185">
        <f>ROUND(E20*H20,2)</f>
        <v>0</v>
      </c>
      <c r="J20" s="184"/>
      <c r="K20" s="185">
        <f>ROUND(E20*J20,2)</f>
        <v>0</v>
      </c>
      <c r="L20" s="185">
        <v>21</v>
      </c>
      <c r="M20" s="185">
        <f>G20*(1+L20/100)</f>
        <v>0</v>
      </c>
      <c r="N20" s="183">
        <v>0</v>
      </c>
      <c r="O20" s="183">
        <f>ROUND(E20*N20,2)</f>
        <v>0</v>
      </c>
      <c r="P20" s="183">
        <v>0</v>
      </c>
      <c r="Q20" s="183">
        <f>ROUND(E20*P20,2)</f>
        <v>0</v>
      </c>
      <c r="R20" s="185"/>
      <c r="S20" s="185" t="s">
        <v>1263</v>
      </c>
      <c r="T20" s="186" t="s">
        <v>1264</v>
      </c>
      <c r="U20" s="158">
        <v>0</v>
      </c>
      <c r="V20" s="158">
        <f>ROUND(E20*U20,2)</f>
        <v>0</v>
      </c>
      <c r="W20" s="158"/>
      <c r="X20" s="158" t="s">
        <v>282</v>
      </c>
      <c r="Y20" s="158" t="s">
        <v>283</v>
      </c>
      <c r="Z20" s="147"/>
      <c r="AA20" s="147"/>
      <c r="AB20" s="147"/>
      <c r="AC20" s="147"/>
      <c r="AD20" s="147"/>
      <c r="AE20" s="147"/>
      <c r="AF20" s="147"/>
      <c r="AG20" s="147" t="s">
        <v>284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0">
        <v>10</v>
      </c>
      <c r="B21" s="181" t="s">
        <v>3522</v>
      </c>
      <c r="C21" s="191" t="s">
        <v>3523</v>
      </c>
      <c r="D21" s="182" t="s">
        <v>738</v>
      </c>
      <c r="E21" s="183">
        <v>1</v>
      </c>
      <c r="F21" s="184"/>
      <c r="G21" s="185">
        <f>ROUND(E21*F21,2)</f>
        <v>0</v>
      </c>
      <c r="H21" s="184"/>
      <c r="I21" s="185">
        <f>ROUND(E21*H21,2)</f>
        <v>0</v>
      </c>
      <c r="J21" s="184"/>
      <c r="K21" s="185">
        <f>ROUND(E21*J21,2)</f>
        <v>0</v>
      </c>
      <c r="L21" s="185">
        <v>21</v>
      </c>
      <c r="M21" s="185">
        <f>G21*(1+L21/100)</f>
        <v>0</v>
      </c>
      <c r="N21" s="183">
        <v>0</v>
      </c>
      <c r="O21" s="183">
        <f>ROUND(E21*N21,2)</f>
        <v>0</v>
      </c>
      <c r="P21" s="183">
        <v>0</v>
      </c>
      <c r="Q21" s="183">
        <f>ROUND(E21*P21,2)</f>
        <v>0</v>
      </c>
      <c r="R21" s="185"/>
      <c r="S21" s="185" t="s">
        <v>1263</v>
      </c>
      <c r="T21" s="186" t="s">
        <v>1264</v>
      </c>
      <c r="U21" s="158">
        <v>0</v>
      </c>
      <c r="V21" s="158">
        <f>ROUND(E21*U21,2)</f>
        <v>0</v>
      </c>
      <c r="W21" s="158"/>
      <c r="X21" s="158" t="s">
        <v>282</v>
      </c>
      <c r="Y21" s="158" t="s">
        <v>283</v>
      </c>
      <c r="Z21" s="147"/>
      <c r="AA21" s="147"/>
      <c r="AB21" s="147"/>
      <c r="AC21" s="147"/>
      <c r="AD21" s="147"/>
      <c r="AE21" s="147"/>
      <c r="AF21" s="147"/>
      <c r="AG21" s="147" t="s">
        <v>284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2">
        <v>11</v>
      </c>
      <c r="B22" s="173" t="s">
        <v>3524</v>
      </c>
      <c r="C22" s="188" t="s">
        <v>3525</v>
      </c>
      <c r="D22" s="174" t="s">
        <v>418</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1263</v>
      </c>
      <c r="T22" s="178" t="s">
        <v>1264</v>
      </c>
      <c r="U22" s="158">
        <v>0</v>
      </c>
      <c r="V22" s="158">
        <f>ROUND(E22*U22,2)</f>
        <v>0</v>
      </c>
      <c r="W22" s="158"/>
      <c r="X22" s="158" t="s">
        <v>1204</v>
      </c>
      <c r="Y22" s="158" t="s">
        <v>283</v>
      </c>
      <c r="Z22" s="147"/>
      <c r="AA22" s="147"/>
      <c r="AB22" s="147"/>
      <c r="AC22" s="147"/>
      <c r="AD22" s="147"/>
      <c r="AE22" s="147"/>
      <c r="AF22" s="147"/>
      <c r="AG22" s="147" t="s">
        <v>1205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1" t="s">
        <v>3526</v>
      </c>
      <c r="D23" s="262"/>
      <c r="E23" s="262"/>
      <c r="F23" s="262"/>
      <c r="G23" s="262"/>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618</v>
      </c>
      <c r="AH23" s="147"/>
      <c r="AI23" s="147"/>
      <c r="AJ23" s="147"/>
      <c r="AK23" s="147"/>
      <c r="AL23" s="147"/>
      <c r="AM23" s="147"/>
      <c r="AN23" s="147"/>
      <c r="AO23" s="147"/>
      <c r="AP23" s="147"/>
      <c r="AQ23" s="147"/>
      <c r="AR23" s="147"/>
      <c r="AS23" s="147"/>
      <c r="AT23" s="147"/>
      <c r="AU23" s="147"/>
      <c r="AV23" s="147"/>
      <c r="AW23" s="147"/>
      <c r="AX23" s="147"/>
      <c r="AY23" s="147"/>
      <c r="AZ23" s="147"/>
      <c r="BA23" s="179" t="str">
        <f>C23</f>
        <v>Včetně trojcestného ventilu, oběhového čerpadla, expanzní nádoby, pojistného ventilu a venkovního čidla.</v>
      </c>
      <c r="BB23" s="147"/>
      <c r="BC23" s="147"/>
      <c r="BD23" s="147"/>
      <c r="BE23" s="147"/>
      <c r="BF23" s="147"/>
      <c r="BG23" s="147"/>
      <c r="BH23" s="147"/>
    </row>
    <row r="24" spans="1:60" outlineLevel="1" x14ac:dyDescent="0.2">
      <c r="A24" s="180">
        <v>12</v>
      </c>
      <c r="B24" s="181" t="s">
        <v>3527</v>
      </c>
      <c r="C24" s="191" t="s">
        <v>3528</v>
      </c>
      <c r="D24" s="182" t="s">
        <v>0</v>
      </c>
      <c r="E24" s="183">
        <v>1195.1199999999999</v>
      </c>
      <c r="F24" s="184"/>
      <c r="G24" s="185">
        <f>ROUND(E24*F24,2)</f>
        <v>0</v>
      </c>
      <c r="H24" s="184"/>
      <c r="I24" s="185">
        <f>ROUND(E24*H24,2)</f>
        <v>0</v>
      </c>
      <c r="J24" s="184"/>
      <c r="K24" s="185">
        <f>ROUND(E24*J24,2)</f>
        <v>0</v>
      </c>
      <c r="L24" s="185">
        <v>21</v>
      </c>
      <c r="M24" s="185">
        <f>G24*(1+L24/100)</f>
        <v>0</v>
      </c>
      <c r="N24" s="183">
        <v>0</v>
      </c>
      <c r="O24" s="183">
        <f>ROUND(E24*N24,2)</f>
        <v>0</v>
      </c>
      <c r="P24" s="183">
        <v>0</v>
      </c>
      <c r="Q24" s="183">
        <f>ROUND(E24*P24,2)</f>
        <v>0</v>
      </c>
      <c r="R24" s="185"/>
      <c r="S24" s="185" t="s">
        <v>1263</v>
      </c>
      <c r="T24" s="186" t="s">
        <v>1264</v>
      </c>
      <c r="U24" s="158">
        <v>0</v>
      </c>
      <c r="V24" s="158">
        <f>ROUND(E24*U24,2)</f>
        <v>0</v>
      </c>
      <c r="W24" s="158"/>
      <c r="X24" s="158" t="s">
        <v>282</v>
      </c>
      <c r="Y24" s="158" t="s">
        <v>283</v>
      </c>
      <c r="Z24" s="147"/>
      <c r="AA24" s="147"/>
      <c r="AB24" s="147"/>
      <c r="AC24" s="147"/>
      <c r="AD24" s="147"/>
      <c r="AE24" s="147"/>
      <c r="AF24" s="147"/>
      <c r="AG24" s="147" t="s">
        <v>3421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x14ac:dyDescent="0.2">
      <c r="A25" s="165" t="s">
        <v>275</v>
      </c>
      <c r="B25" s="166" t="s">
        <v>205</v>
      </c>
      <c r="C25" s="187" t="s">
        <v>206</v>
      </c>
      <c r="D25" s="167"/>
      <c r="E25" s="168"/>
      <c r="F25" s="169"/>
      <c r="G25" s="169">
        <f>SUMIF(AG26:AG30,"&lt;&gt;NOR",G26:G30)</f>
        <v>0</v>
      </c>
      <c r="H25" s="169"/>
      <c r="I25" s="169">
        <f>SUM(I26:I30)</f>
        <v>0</v>
      </c>
      <c r="J25" s="169"/>
      <c r="K25" s="169">
        <f>SUM(K26:K30)</f>
        <v>0</v>
      </c>
      <c r="L25" s="169"/>
      <c r="M25" s="169">
        <f>SUM(M26:M30)</f>
        <v>0</v>
      </c>
      <c r="N25" s="168"/>
      <c r="O25" s="168">
        <f>SUM(O26:O30)</f>
        <v>0.12000000000000001</v>
      </c>
      <c r="P25" s="168"/>
      <c r="Q25" s="168">
        <f>SUM(Q26:Q30)</f>
        <v>0</v>
      </c>
      <c r="R25" s="169"/>
      <c r="S25" s="169"/>
      <c r="T25" s="170"/>
      <c r="U25" s="164"/>
      <c r="V25" s="164">
        <f>SUM(V26:V30)</f>
        <v>7.9799999999999995</v>
      </c>
      <c r="W25" s="164"/>
      <c r="X25" s="164"/>
      <c r="Y25" s="164"/>
      <c r="AG25" t="s">
        <v>276</v>
      </c>
    </row>
    <row r="26" spans="1:60" outlineLevel="1" x14ac:dyDescent="0.2">
      <c r="A26" s="180">
        <v>13</v>
      </c>
      <c r="B26" s="181" t="s">
        <v>3529</v>
      </c>
      <c r="C26" s="191" t="s">
        <v>3530</v>
      </c>
      <c r="D26" s="182" t="s">
        <v>738</v>
      </c>
      <c r="E26" s="183">
        <v>1</v>
      </c>
      <c r="F26" s="184"/>
      <c r="G26" s="185">
        <f>ROUND(E26*F26,2)</f>
        <v>0</v>
      </c>
      <c r="H26" s="184"/>
      <c r="I26" s="185">
        <f>ROUND(E26*H26,2)</f>
        <v>0</v>
      </c>
      <c r="J26" s="184"/>
      <c r="K26" s="185">
        <f>ROUND(E26*J26,2)</f>
        <v>0</v>
      </c>
      <c r="L26" s="185">
        <v>21</v>
      </c>
      <c r="M26" s="185">
        <f>G26*(1+L26/100)</f>
        <v>0</v>
      </c>
      <c r="N26" s="183">
        <v>9.3200000000000002E-3</v>
      </c>
      <c r="O26" s="183">
        <f>ROUND(E26*N26,2)</f>
        <v>0.01</v>
      </c>
      <c r="P26" s="183">
        <v>0</v>
      </c>
      <c r="Q26" s="183">
        <f>ROUND(E26*P26,2)</f>
        <v>0</v>
      </c>
      <c r="R26" s="185"/>
      <c r="S26" s="185" t="s">
        <v>1263</v>
      </c>
      <c r="T26" s="186" t="s">
        <v>1264</v>
      </c>
      <c r="U26" s="158">
        <v>5.7240000000000002</v>
      </c>
      <c r="V26" s="158">
        <f>ROUND(E26*U26,2)</f>
        <v>5.72</v>
      </c>
      <c r="W26" s="158"/>
      <c r="X26" s="158" t="s">
        <v>282</v>
      </c>
      <c r="Y26" s="158" t="s">
        <v>283</v>
      </c>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0">
        <v>14</v>
      </c>
      <c r="B27" s="181" t="s">
        <v>3531</v>
      </c>
      <c r="C27" s="191" t="s">
        <v>3532</v>
      </c>
      <c r="D27" s="182" t="s">
        <v>738</v>
      </c>
      <c r="E27" s="183">
        <v>1</v>
      </c>
      <c r="F27" s="184"/>
      <c r="G27" s="185">
        <f>ROUND(E27*F27,2)</f>
        <v>0</v>
      </c>
      <c r="H27" s="184"/>
      <c r="I27" s="185">
        <f>ROUND(E27*H27,2)</f>
        <v>0</v>
      </c>
      <c r="J27" s="184"/>
      <c r="K27" s="185">
        <f>ROUND(E27*J27,2)</f>
        <v>0</v>
      </c>
      <c r="L27" s="185">
        <v>21</v>
      </c>
      <c r="M27" s="185">
        <f>G27*(1+L27/100)</f>
        <v>0</v>
      </c>
      <c r="N27" s="183">
        <v>7.5300000000000002E-3</v>
      </c>
      <c r="O27" s="183">
        <f>ROUND(E27*N27,2)</f>
        <v>0.01</v>
      </c>
      <c r="P27" s="183">
        <v>0</v>
      </c>
      <c r="Q27" s="183">
        <f>ROUND(E27*P27,2)</f>
        <v>0</v>
      </c>
      <c r="R27" s="185"/>
      <c r="S27" s="185" t="s">
        <v>1263</v>
      </c>
      <c r="T27" s="186" t="s">
        <v>1264</v>
      </c>
      <c r="U27" s="158">
        <v>0.25</v>
      </c>
      <c r="V27" s="158">
        <f>ROUND(E27*U27,2)</f>
        <v>0.25</v>
      </c>
      <c r="W27" s="158"/>
      <c r="X27" s="158" t="s">
        <v>282</v>
      </c>
      <c r="Y27" s="158" t="s">
        <v>283</v>
      </c>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0">
        <v>15</v>
      </c>
      <c r="B28" s="181" t="s">
        <v>3533</v>
      </c>
      <c r="C28" s="191" t="s">
        <v>3534</v>
      </c>
      <c r="D28" s="182" t="s">
        <v>418</v>
      </c>
      <c r="E28" s="183">
        <v>1</v>
      </c>
      <c r="F28" s="184"/>
      <c r="G28" s="185">
        <f>ROUND(E28*F28,2)</f>
        <v>0</v>
      </c>
      <c r="H28" s="184"/>
      <c r="I28" s="185">
        <f>ROUND(E28*H28,2)</f>
        <v>0</v>
      </c>
      <c r="J28" s="184"/>
      <c r="K28" s="185">
        <f>ROUND(E28*J28,2)</f>
        <v>0</v>
      </c>
      <c r="L28" s="185">
        <v>21</v>
      </c>
      <c r="M28" s="185">
        <f>G28*(1+L28/100)</f>
        <v>0</v>
      </c>
      <c r="N28" s="183">
        <v>0</v>
      </c>
      <c r="O28" s="183">
        <f>ROUND(E28*N28,2)</f>
        <v>0</v>
      </c>
      <c r="P28" s="183">
        <v>0</v>
      </c>
      <c r="Q28" s="183">
        <f>ROUND(E28*P28,2)</f>
        <v>0</v>
      </c>
      <c r="R28" s="185"/>
      <c r="S28" s="185" t="s">
        <v>1263</v>
      </c>
      <c r="T28" s="186" t="s">
        <v>1264</v>
      </c>
      <c r="U28" s="158">
        <v>2.0129999999999999</v>
      </c>
      <c r="V28" s="158">
        <f>ROUND(E28*U28,2)</f>
        <v>2.0099999999999998</v>
      </c>
      <c r="W28" s="158"/>
      <c r="X28" s="158" t="s">
        <v>282</v>
      </c>
      <c r="Y28" s="158" t="s">
        <v>283</v>
      </c>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80">
        <v>16</v>
      </c>
      <c r="B29" s="181" t="s">
        <v>3535</v>
      </c>
      <c r="C29" s="191" t="s">
        <v>3536</v>
      </c>
      <c r="D29" s="182" t="s">
        <v>418</v>
      </c>
      <c r="E29" s="183">
        <v>1</v>
      </c>
      <c r="F29" s="184"/>
      <c r="G29" s="185">
        <f>ROUND(E29*F29,2)</f>
        <v>0</v>
      </c>
      <c r="H29" s="184"/>
      <c r="I29" s="185">
        <f>ROUND(E29*H29,2)</f>
        <v>0</v>
      </c>
      <c r="J29" s="184"/>
      <c r="K29" s="185">
        <f>ROUND(E29*J29,2)</f>
        <v>0</v>
      </c>
      <c r="L29" s="185">
        <v>21</v>
      </c>
      <c r="M29" s="185">
        <f>G29*(1+L29/100)</f>
        <v>0</v>
      </c>
      <c r="N29" s="183">
        <v>9.5000000000000001E-2</v>
      </c>
      <c r="O29" s="183">
        <f>ROUND(E29*N29,2)</f>
        <v>0.1</v>
      </c>
      <c r="P29" s="183">
        <v>0</v>
      </c>
      <c r="Q29" s="183">
        <f>ROUND(E29*P29,2)</f>
        <v>0</v>
      </c>
      <c r="R29" s="185"/>
      <c r="S29" s="185" t="s">
        <v>1263</v>
      </c>
      <c r="T29" s="186" t="s">
        <v>1264</v>
      </c>
      <c r="U29" s="158">
        <v>0</v>
      </c>
      <c r="V29" s="158">
        <f>ROUND(E29*U29,2)</f>
        <v>0</v>
      </c>
      <c r="W29" s="158"/>
      <c r="X29" s="158" t="s">
        <v>1204</v>
      </c>
      <c r="Y29" s="158" t="s">
        <v>283</v>
      </c>
      <c r="Z29" s="147"/>
      <c r="AA29" s="147"/>
      <c r="AB29" s="147"/>
      <c r="AC29" s="147"/>
      <c r="AD29" s="147"/>
      <c r="AE29" s="147"/>
      <c r="AF29" s="147"/>
      <c r="AG29" s="147" t="s">
        <v>1205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0">
        <v>17</v>
      </c>
      <c r="B30" s="181" t="s">
        <v>3537</v>
      </c>
      <c r="C30" s="191" t="s">
        <v>3538</v>
      </c>
      <c r="D30" s="182" t="s">
        <v>0</v>
      </c>
      <c r="E30" s="183">
        <v>342.99</v>
      </c>
      <c r="F30" s="184"/>
      <c r="G30" s="185">
        <f>ROUND(E30*F30,2)</f>
        <v>0</v>
      </c>
      <c r="H30" s="184"/>
      <c r="I30" s="185">
        <f>ROUND(E30*H30,2)</f>
        <v>0</v>
      </c>
      <c r="J30" s="184"/>
      <c r="K30" s="185">
        <f>ROUND(E30*J30,2)</f>
        <v>0</v>
      </c>
      <c r="L30" s="185">
        <v>21</v>
      </c>
      <c r="M30" s="185">
        <f>G30*(1+L30/100)</f>
        <v>0</v>
      </c>
      <c r="N30" s="183">
        <v>0</v>
      </c>
      <c r="O30" s="183">
        <f>ROUND(E30*N30,2)</f>
        <v>0</v>
      </c>
      <c r="P30" s="183">
        <v>0</v>
      </c>
      <c r="Q30" s="183">
        <f>ROUND(E30*P30,2)</f>
        <v>0</v>
      </c>
      <c r="R30" s="185"/>
      <c r="S30" s="185" t="s">
        <v>1263</v>
      </c>
      <c r="T30" s="186" t="s">
        <v>1264</v>
      </c>
      <c r="U30" s="158">
        <v>0</v>
      </c>
      <c r="V30" s="158">
        <f>ROUND(E30*U30,2)</f>
        <v>0</v>
      </c>
      <c r="W30" s="158"/>
      <c r="X30" s="158" t="s">
        <v>282</v>
      </c>
      <c r="Y30" s="158" t="s">
        <v>283</v>
      </c>
      <c r="Z30" s="147"/>
      <c r="AA30" s="147"/>
      <c r="AB30" s="147"/>
      <c r="AC30" s="147"/>
      <c r="AD30" s="147"/>
      <c r="AE30" s="147"/>
      <c r="AF30" s="147"/>
      <c r="AG30" s="147" t="s">
        <v>3421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5" t="s">
        <v>275</v>
      </c>
      <c r="B31" s="166" t="s">
        <v>207</v>
      </c>
      <c r="C31" s="187" t="s">
        <v>208</v>
      </c>
      <c r="D31" s="167"/>
      <c r="E31" s="168"/>
      <c r="F31" s="169"/>
      <c r="G31" s="169">
        <f>SUMIF(AG32:AG37,"&lt;&gt;NOR",G32:G37)</f>
        <v>0</v>
      </c>
      <c r="H31" s="169"/>
      <c r="I31" s="169">
        <f>SUM(I32:I37)</f>
        <v>0</v>
      </c>
      <c r="J31" s="169"/>
      <c r="K31" s="169">
        <f>SUM(K32:K37)</f>
        <v>0</v>
      </c>
      <c r="L31" s="169"/>
      <c r="M31" s="169">
        <f>SUM(M32:M37)</f>
        <v>0</v>
      </c>
      <c r="N31" s="168"/>
      <c r="O31" s="168">
        <f>SUM(O32:O37)</f>
        <v>0.09</v>
      </c>
      <c r="P31" s="168"/>
      <c r="Q31" s="168">
        <f>SUM(Q32:Q37)</f>
        <v>0</v>
      </c>
      <c r="R31" s="169"/>
      <c r="S31" s="169"/>
      <c r="T31" s="170"/>
      <c r="U31" s="164"/>
      <c r="V31" s="164">
        <f>SUM(V32:V37)</f>
        <v>48.92</v>
      </c>
      <c r="W31" s="164"/>
      <c r="X31" s="164"/>
      <c r="Y31" s="164"/>
      <c r="AG31" t="s">
        <v>276</v>
      </c>
    </row>
    <row r="32" spans="1:60" outlineLevel="1" x14ac:dyDescent="0.2">
      <c r="A32" s="180">
        <v>18</v>
      </c>
      <c r="B32" s="181" t="s">
        <v>3539</v>
      </c>
      <c r="C32" s="191" t="s">
        <v>3540</v>
      </c>
      <c r="D32" s="182" t="s">
        <v>366</v>
      </c>
      <c r="E32" s="183">
        <v>18</v>
      </c>
      <c r="F32" s="184"/>
      <c r="G32" s="185">
        <f t="shared" ref="G32:G37" si="0">ROUND(E32*F32,2)</f>
        <v>0</v>
      </c>
      <c r="H32" s="184"/>
      <c r="I32" s="185">
        <f t="shared" ref="I32:I37" si="1">ROUND(E32*H32,2)</f>
        <v>0</v>
      </c>
      <c r="J32" s="184"/>
      <c r="K32" s="185">
        <f t="shared" ref="K32:K37" si="2">ROUND(E32*J32,2)</f>
        <v>0</v>
      </c>
      <c r="L32" s="185">
        <v>21</v>
      </c>
      <c r="M32" s="185">
        <f t="shared" ref="M32:M37" si="3">G32*(1+L32/100)</f>
        <v>0</v>
      </c>
      <c r="N32" s="183">
        <v>1.9599999999999999E-3</v>
      </c>
      <c r="O32" s="183">
        <f t="shared" ref="O32:O37" si="4">ROUND(E32*N32,2)</f>
        <v>0.04</v>
      </c>
      <c r="P32" s="183">
        <v>0</v>
      </c>
      <c r="Q32" s="183">
        <f t="shared" ref="Q32:Q37" si="5">ROUND(E32*P32,2)</f>
        <v>0</v>
      </c>
      <c r="R32" s="185"/>
      <c r="S32" s="185" t="s">
        <v>1263</v>
      </c>
      <c r="T32" s="186" t="s">
        <v>1264</v>
      </c>
      <c r="U32" s="158">
        <v>0.3579</v>
      </c>
      <c r="V32" s="158">
        <f t="shared" ref="V32:V37" si="6">ROUND(E32*U32,2)</f>
        <v>6.44</v>
      </c>
      <c r="W32" s="158"/>
      <c r="X32" s="158" t="s">
        <v>282</v>
      </c>
      <c r="Y32" s="158" t="s">
        <v>283</v>
      </c>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0">
        <v>19</v>
      </c>
      <c r="B33" s="181" t="s">
        <v>3541</v>
      </c>
      <c r="C33" s="191" t="s">
        <v>3542</v>
      </c>
      <c r="D33" s="182" t="s">
        <v>366</v>
      </c>
      <c r="E33" s="183">
        <v>16</v>
      </c>
      <c r="F33" s="184"/>
      <c r="G33" s="185">
        <f t="shared" si="0"/>
        <v>0</v>
      </c>
      <c r="H33" s="184"/>
      <c r="I33" s="185">
        <f t="shared" si="1"/>
        <v>0</v>
      </c>
      <c r="J33" s="184"/>
      <c r="K33" s="185">
        <f t="shared" si="2"/>
        <v>0</v>
      </c>
      <c r="L33" s="185">
        <v>21</v>
      </c>
      <c r="M33" s="185">
        <f t="shared" si="3"/>
        <v>0</v>
      </c>
      <c r="N33" s="183">
        <v>6.8999999999999997E-4</v>
      </c>
      <c r="O33" s="183">
        <f t="shared" si="4"/>
        <v>0.01</v>
      </c>
      <c r="P33" s="183">
        <v>0</v>
      </c>
      <c r="Q33" s="183">
        <f t="shared" si="5"/>
        <v>0</v>
      </c>
      <c r="R33" s="185"/>
      <c r="S33" s="185" t="s">
        <v>1263</v>
      </c>
      <c r="T33" s="186" t="s">
        <v>1264</v>
      </c>
      <c r="U33" s="158">
        <v>0.158</v>
      </c>
      <c r="V33" s="158">
        <f t="shared" si="6"/>
        <v>2.5299999999999998</v>
      </c>
      <c r="W33" s="158"/>
      <c r="X33" s="158" t="s">
        <v>282</v>
      </c>
      <c r="Y33" s="158" t="s">
        <v>283</v>
      </c>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0">
        <v>20</v>
      </c>
      <c r="B34" s="181" t="s">
        <v>3543</v>
      </c>
      <c r="C34" s="191" t="s">
        <v>3544</v>
      </c>
      <c r="D34" s="182" t="s">
        <v>366</v>
      </c>
      <c r="E34" s="183">
        <v>12</v>
      </c>
      <c r="F34" s="184"/>
      <c r="G34" s="185">
        <f t="shared" si="0"/>
        <v>0</v>
      </c>
      <c r="H34" s="184"/>
      <c r="I34" s="185">
        <f t="shared" si="1"/>
        <v>0</v>
      </c>
      <c r="J34" s="184"/>
      <c r="K34" s="185">
        <f t="shared" si="2"/>
        <v>0</v>
      </c>
      <c r="L34" s="185">
        <v>21</v>
      </c>
      <c r="M34" s="185">
        <f t="shared" si="3"/>
        <v>0</v>
      </c>
      <c r="N34" s="183">
        <v>3.4499999999999999E-3</v>
      </c>
      <c r="O34" s="183">
        <f t="shared" si="4"/>
        <v>0.04</v>
      </c>
      <c r="P34" s="183">
        <v>0</v>
      </c>
      <c r="Q34" s="183">
        <f t="shared" si="5"/>
        <v>0</v>
      </c>
      <c r="R34" s="185"/>
      <c r="S34" s="185" t="s">
        <v>1263</v>
      </c>
      <c r="T34" s="186" t="s">
        <v>1264</v>
      </c>
      <c r="U34" s="158">
        <v>0.255</v>
      </c>
      <c r="V34" s="158">
        <f t="shared" si="6"/>
        <v>3.06</v>
      </c>
      <c r="W34" s="158"/>
      <c r="X34" s="158" t="s">
        <v>282</v>
      </c>
      <c r="Y34" s="158" t="s">
        <v>283</v>
      </c>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0">
        <v>21</v>
      </c>
      <c r="B35" s="181" t="s">
        <v>3545</v>
      </c>
      <c r="C35" s="191" t="s">
        <v>3546</v>
      </c>
      <c r="D35" s="182" t="s">
        <v>366</v>
      </c>
      <c r="E35" s="183">
        <v>2028</v>
      </c>
      <c r="F35" s="184"/>
      <c r="G35" s="185">
        <f t="shared" si="0"/>
        <v>0</v>
      </c>
      <c r="H35" s="184"/>
      <c r="I35" s="185">
        <f t="shared" si="1"/>
        <v>0</v>
      </c>
      <c r="J35" s="184"/>
      <c r="K35" s="185">
        <f t="shared" si="2"/>
        <v>0</v>
      </c>
      <c r="L35" s="185">
        <v>21</v>
      </c>
      <c r="M35" s="185">
        <f t="shared" si="3"/>
        <v>0</v>
      </c>
      <c r="N35" s="183">
        <v>0</v>
      </c>
      <c r="O35" s="183">
        <f t="shared" si="4"/>
        <v>0</v>
      </c>
      <c r="P35" s="183">
        <v>0</v>
      </c>
      <c r="Q35" s="183">
        <f t="shared" si="5"/>
        <v>0</v>
      </c>
      <c r="R35" s="185"/>
      <c r="S35" s="185" t="s">
        <v>1263</v>
      </c>
      <c r="T35" s="186" t="s">
        <v>1264</v>
      </c>
      <c r="U35" s="158">
        <v>1.7999999999999999E-2</v>
      </c>
      <c r="V35" s="158">
        <f t="shared" si="6"/>
        <v>36.5</v>
      </c>
      <c r="W35" s="158"/>
      <c r="X35" s="158" t="s">
        <v>282</v>
      </c>
      <c r="Y35" s="158" t="s">
        <v>283</v>
      </c>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0">
        <v>22</v>
      </c>
      <c r="B36" s="181" t="s">
        <v>3547</v>
      </c>
      <c r="C36" s="191" t="s">
        <v>3548</v>
      </c>
      <c r="D36" s="182" t="s">
        <v>366</v>
      </c>
      <c r="E36" s="183">
        <v>18</v>
      </c>
      <c r="F36" s="184"/>
      <c r="G36" s="185">
        <f t="shared" si="0"/>
        <v>0</v>
      </c>
      <c r="H36" s="184"/>
      <c r="I36" s="185">
        <f t="shared" si="1"/>
        <v>0</v>
      </c>
      <c r="J36" s="184"/>
      <c r="K36" s="185">
        <f t="shared" si="2"/>
        <v>0</v>
      </c>
      <c r="L36" s="185">
        <v>21</v>
      </c>
      <c r="M36" s="185">
        <f t="shared" si="3"/>
        <v>0</v>
      </c>
      <c r="N36" s="183">
        <v>0</v>
      </c>
      <c r="O36" s="183">
        <f t="shared" si="4"/>
        <v>0</v>
      </c>
      <c r="P36" s="183">
        <v>0</v>
      </c>
      <c r="Q36" s="183">
        <f t="shared" si="5"/>
        <v>0</v>
      </c>
      <c r="R36" s="185"/>
      <c r="S36" s="185" t="s">
        <v>1263</v>
      </c>
      <c r="T36" s="186" t="s">
        <v>1264</v>
      </c>
      <c r="U36" s="158">
        <v>2.1499999999999998E-2</v>
      </c>
      <c r="V36" s="158">
        <f t="shared" si="6"/>
        <v>0.39</v>
      </c>
      <c r="W36" s="158"/>
      <c r="X36" s="158" t="s">
        <v>282</v>
      </c>
      <c r="Y36" s="158" t="s">
        <v>283</v>
      </c>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0">
        <v>23</v>
      </c>
      <c r="B37" s="181" t="s">
        <v>3549</v>
      </c>
      <c r="C37" s="191" t="s">
        <v>3550</v>
      </c>
      <c r="D37" s="182" t="s">
        <v>0</v>
      </c>
      <c r="E37" s="183">
        <v>608.02800000000002</v>
      </c>
      <c r="F37" s="184"/>
      <c r="G37" s="185">
        <f t="shared" si="0"/>
        <v>0</v>
      </c>
      <c r="H37" s="184"/>
      <c r="I37" s="185">
        <f t="shared" si="1"/>
        <v>0</v>
      </c>
      <c r="J37" s="184"/>
      <c r="K37" s="185">
        <f t="shared" si="2"/>
        <v>0</v>
      </c>
      <c r="L37" s="185">
        <v>21</v>
      </c>
      <c r="M37" s="185">
        <f t="shared" si="3"/>
        <v>0</v>
      </c>
      <c r="N37" s="183">
        <v>0</v>
      </c>
      <c r="O37" s="183">
        <f t="shared" si="4"/>
        <v>0</v>
      </c>
      <c r="P37" s="183">
        <v>0</v>
      </c>
      <c r="Q37" s="183">
        <f t="shared" si="5"/>
        <v>0</v>
      </c>
      <c r="R37" s="185"/>
      <c r="S37" s="185" t="s">
        <v>1263</v>
      </c>
      <c r="T37" s="186" t="s">
        <v>1264</v>
      </c>
      <c r="U37" s="158">
        <v>0</v>
      </c>
      <c r="V37" s="158">
        <f t="shared" si="6"/>
        <v>0</v>
      </c>
      <c r="W37" s="158"/>
      <c r="X37" s="158" t="s">
        <v>282</v>
      </c>
      <c r="Y37" s="158" t="s">
        <v>283</v>
      </c>
      <c r="Z37" s="147"/>
      <c r="AA37" s="147"/>
      <c r="AB37" s="147"/>
      <c r="AC37" s="147"/>
      <c r="AD37" s="147"/>
      <c r="AE37" s="147"/>
      <c r="AF37" s="147"/>
      <c r="AG37" s="147" t="s">
        <v>3421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5" t="s">
        <v>275</v>
      </c>
      <c r="B38" s="166" t="s">
        <v>209</v>
      </c>
      <c r="C38" s="187" t="s">
        <v>210</v>
      </c>
      <c r="D38" s="167"/>
      <c r="E38" s="168"/>
      <c r="F38" s="169"/>
      <c r="G38" s="169">
        <f>SUMIF(AG39:AG45,"&lt;&gt;NOR",G39:G45)</f>
        <v>0</v>
      </c>
      <c r="H38" s="169"/>
      <c r="I38" s="169">
        <f>SUM(I39:I45)</f>
        <v>0</v>
      </c>
      <c r="J38" s="169"/>
      <c r="K38" s="169">
        <f>SUM(K39:K45)</f>
        <v>0</v>
      </c>
      <c r="L38" s="169"/>
      <c r="M38" s="169">
        <f>SUM(M39:M45)</f>
        <v>0</v>
      </c>
      <c r="N38" s="168"/>
      <c r="O38" s="168">
        <f>SUM(O39:O45)</f>
        <v>0</v>
      </c>
      <c r="P38" s="168"/>
      <c r="Q38" s="168">
        <f>SUM(Q39:Q45)</f>
        <v>0</v>
      </c>
      <c r="R38" s="169"/>
      <c r="S38" s="169"/>
      <c r="T38" s="170"/>
      <c r="U38" s="164"/>
      <c r="V38" s="164">
        <f>SUM(V39:V45)</f>
        <v>1.8000000000000003</v>
      </c>
      <c r="W38" s="164"/>
      <c r="X38" s="164"/>
      <c r="Y38" s="164"/>
      <c r="AG38" t="s">
        <v>276</v>
      </c>
    </row>
    <row r="39" spans="1:60" outlineLevel="1" x14ac:dyDescent="0.2">
      <c r="A39" s="180">
        <v>24</v>
      </c>
      <c r="B39" s="181" t="s">
        <v>3551</v>
      </c>
      <c r="C39" s="191" t="s">
        <v>3552</v>
      </c>
      <c r="D39" s="182" t="s">
        <v>418</v>
      </c>
      <c r="E39" s="183">
        <v>2</v>
      </c>
      <c r="F39" s="184"/>
      <c r="G39" s="185">
        <f t="shared" ref="G39:G45" si="7">ROUND(E39*F39,2)</f>
        <v>0</v>
      </c>
      <c r="H39" s="184"/>
      <c r="I39" s="185">
        <f t="shared" ref="I39:I45" si="8">ROUND(E39*H39,2)</f>
        <v>0</v>
      </c>
      <c r="J39" s="184"/>
      <c r="K39" s="185">
        <f t="shared" ref="K39:K45" si="9">ROUND(E39*J39,2)</f>
        <v>0</v>
      </c>
      <c r="L39" s="185">
        <v>21</v>
      </c>
      <c r="M39" s="185">
        <f t="shared" ref="M39:M45" si="10">G39*(1+L39/100)</f>
        <v>0</v>
      </c>
      <c r="N39" s="183">
        <v>8.0000000000000004E-4</v>
      </c>
      <c r="O39" s="183">
        <f t="shared" ref="O39:O45" si="11">ROUND(E39*N39,2)</f>
        <v>0</v>
      </c>
      <c r="P39" s="183">
        <v>0</v>
      </c>
      <c r="Q39" s="183">
        <f t="shared" ref="Q39:Q45" si="12">ROUND(E39*P39,2)</f>
        <v>0</v>
      </c>
      <c r="R39" s="185"/>
      <c r="S39" s="185" t="s">
        <v>1263</v>
      </c>
      <c r="T39" s="186" t="s">
        <v>1264</v>
      </c>
      <c r="U39" s="158">
        <v>6.2E-2</v>
      </c>
      <c r="V39" s="158">
        <f t="shared" ref="V39:V45" si="13">ROUND(E39*U39,2)</f>
        <v>0.12</v>
      </c>
      <c r="W39" s="158"/>
      <c r="X39" s="158" t="s">
        <v>282</v>
      </c>
      <c r="Y39" s="158" t="s">
        <v>283</v>
      </c>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0">
        <v>25</v>
      </c>
      <c r="B40" s="181" t="s">
        <v>3553</v>
      </c>
      <c r="C40" s="191" t="s">
        <v>3554</v>
      </c>
      <c r="D40" s="182" t="s">
        <v>418</v>
      </c>
      <c r="E40" s="183">
        <v>4</v>
      </c>
      <c r="F40" s="184"/>
      <c r="G40" s="185">
        <f t="shared" si="7"/>
        <v>0</v>
      </c>
      <c r="H40" s="184"/>
      <c r="I40" s="185">
        <f t="shared" si="8"/>
        <v>0</v>
      </c>
      <c r="J40" s="184"/>
      <c r="K40" s="185">
        <f t="shared" si="9"/>
        <v>0</v>
      </c>
      <c r="L40" s="185">
        <v>21</v>
      </c>
      <c r="M40" s="185">
        <f t="shared" si="10"/>
        <v>0</v>
      </c>
      <c r="N40" s="183">
        <v>6.8000000000000005E-4</v>
      </c>
      <c r="O40" s="183">
        <f t="shared" si="11"/>
        <v>0</v>
      </c>
      <c r="P40" s="183">
        <v>0</v>
      </c>
      <c r="Q40" s="183">
        <f t="shared" si="12"/>
        <v>0</v>
      </c>
      <c r="R40" s="185"/>
      <c r="S40" s="185" t="s">
        <v>1263</v>
      </c>
      <c r="T40" s="186" t="s">
        <v>1264</v>
      </c>
      <c r="U40" s="158">
        <v>0.26900000000000002</v>
      </c>
      <c r="V40" s="158">
        <f t="shared" si="13"/>
        <v>1.08</v>
      </c>
      <c r="W40" s="158"/>
      <c r="X40" s="158" t="s">
        <v>282</v>
      </c>
      <c r="Y40" s="158" t="s">
        <v>283</v>
      </c>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0">
        <v>26</v>
      </c>
      <c r="B41" s="181" t="s">
        <v>3555</v>
      </c>
      <c r="C41" s="191" t="s">
        <v>3556</v>
      </c>
      <c r="D41" s="182" t="s">
        <v>418</v>
      </c>
      <c r="E41" s="183">
        <v>4</v>
      </c>
      <c r="F41" s="184"/>
      <c r="G41" s="185">
        <f t="shared" si="7"/>
        <v>0</v>
      </c>
      <c r="H41" s="184"/>
      <c r="I41" s="185">
        <f t="shared" si="8"/>
        <v>0</v>
      </c>
      <c r="J41" s="184"/>
      <c r="K41" s="185">
        <f t="shared" si="9"/>
        <v>0</v>
      </c>
      <c r="L41" s="185">
        <v>21</v>
      </c>
      <c r="M41" s="185">
        <f t="shared" si="10"/>
        <v>0</v>
      </c>
      <c r="N41" s="183">
        <v>1.3999999999999999E-4</v>
      </c>
      <c r="O41" s="183">
        <f t="shared" si="11"/>
        <v>0</v>
      </c>
      <c r="P41" s="183">
        <v>0</v>
      </c>
      <c r="Q41" s="183">
        <f t="shared" si="12"/>
        <v>0</v>
      </c>
      <c r="R41" s="185"/>
      <c r="S41" s="185" t="s">
        <v>1263</v>
      </c>
      <c r="T41" s="186" t="s">
        <v>1264</v>
      </c>
      <c r="U41" s="158">
        <v>8.2000000000000003E-2</v>
      </c>
      <c r="V41" s="158">
        <f t="shared" si="13"/>
        <v>0.33</v>
      </c>
      <c r="W41" s="158"/>
      <c r="X41" s="158" t="s">
        <v>282</v>
      </c>
      <c r="Y41" s="158" t="s">
        <v>283</v>
      </c>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0">
        <v>27</v>
      </c>
      <c r="B42" s="181" t="s">
        <v>3557</v>
      </c>
      <c r="C42" s="191" t="s">
        <v>3558</v>
      </c>
      <c r="D42" s="182" t="s">
        <v>418</v>
      </c>
      <c r="E42" s="183">
        <v>1</v>
      </c>
      <c r="F42" s="184"/>
      <c r="G42" s="185">
        <f t="shared" si="7"/>
        <v>0</v>
      </c>
      <c r="H42" s="184"/>
      <c r="I42" s="185">
        <f t="shared" si="8"/>
        <v>0</v>
      </c>
      <c r="J42" s="184"/>
      <c r="K42" s="185">
        <f t="shared" si="9"/>
        <v>0</v>
      </c>
      <c r="L42" s="185">
        <v>21</v>
      </c>
      <c r="M42" s="185">
        <f t="shared" si="10"/>
        <v>0</v>
      </c>
      <c r="N42" s="183">
        <v>5.5999999999999995E-4</v>
      </c>
      <c r="O42" s="183">
        <f t="shared" si="11"/>
        <v>0</v>
      </c>
      <c r="P42" s="183">
        <v>0</v>
      </c>
      <c r="Q42" s="183">
        <f t="shared" si="12"/>
        <v>0</v>
      </c>
      <c r="R42" s="185"/>
      <c r="S42" s="185" t="s">
        <v>1263</v>
      </c>
      <c r="T42" s="186" t="s">
        <v>1264</v>
      </c>
      <c r="U42" s="158">
        <v>0.26900000000000002</v>
      </c>
      <c r="V42" s="158">
        <f t="shared" si="13"/>
        <v>0.27</v>
      </c>
      <c r="W42" s="158"/>
      <c r="X42" s="158" t="s">
        <v>282</v>
      </c>
      <c r="Y42" s="158" t="s">
        <v>283</v>
      </c>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0">
        <v>28</v>
      </c>
      <c r="B43" s="181" t="s">
        <v>3559</v>
      </c>
      <c r="C43" s="191" t="s">
        <v>3560</v>
      </c>
      <c r="D43" s="182" t="s">
        <v>418</v>
      </c>
      <c r="E43" s="183">
        <v>1</v>
      </c>
      <c r="F43" s="184"/>
      <c r="G43" s="185">
        <f t="shared" si="7"/>
        <v>0</v>
      </c>
      <c r="H43" s="184"/>
      <c r="I43" s="185">
        <f t="shared" si="8"/>
        <v>0</v>
      </c>
      <c r="J43" s="184"/>
      <c r="K43" s="185">
        <f t="shared" si="9"/>
        <v>0</v>
      </c>
      <c r="L43" s="185">
        <v>21</v>
      </c>
      <c r="M43" s="185">
        <f t="shared" si="10"/>
        <v>0</v>
      </c>
      <c r="N43" s="183">
        <v>0</v>
      </c>
      <c r="O43" s="183">
        <f t="shared" si="11"/>
        <v>0</v>
      </c>
      <c r="P43" s="183">
        <v>0</v>
      </c>
      <c r="Q43" s="183">
        <f t="shared" si="12"/>
        <v>0</v>
      </c>
      <c r="R43" s="185"/>
      <c r="S43" s="185" t="s">
        <v>1263</v>
      </c>
      <c r="T43" s="186" t="s">
        <v>1264</v>
      </c>
      <c r="U43" s="158">
        <v>0</v>
      </c>
      <c r="V43" s="158">
        <f t="shared" si="13"/>
        <v>0</v>
      </c>
      <c r="W43" s="158"/>
      <c r="X43" s="158" t="s">
        <v>282</v>
      </c>
      <c r="Y43" s="158" t="s">
        <v>283</v>
      </c>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0">
        <v>29</v>
      </c>
      <c r="B44" s="181" t="s">
        <v>3561</v>
      </c>
      <c r="C44" s="191" t="s">
        <v>3562</v>
      </c>
      <c r="D44" s="182" t="s">
        <v>2097</v>
      </c>
      <c r="E44" s="183">
        <v>1</v>
      </c>
      <c r="F44" s="184"/>
      <c r="G44" s="185">
        <f t="shared" si="7"/>
        <v>0</v>
      </c>
      <c r="H44" s="184"/>
      <c r="I44" s="185">
        <f t="shared" si="8"/>
        <v>0</v>
      </c>
      <c r="J44" s="184"/>
      <c r="K44" s="185">
        <f t="shared" si="9"/>
        <v>0</v>
      </c>
      <c r="L44" s="185">
        <v>21</v>
      </c>
      <c r="M44" s="185">
        <f t="shared" si="10"/>
        <v>0</v>
      </c>
      <c r="N44" s="183">
        <v>0</v>
      </c>
      <c r="O44" s="183">
        <f t="shared" si="11"/>
        <v>0</v>
      </c>
      <c r="P44" s="183">
        <v>0</v>
      </c>
      <c r="Q44" s="183">
        <f t="shared" si="12"/>
        <v>0</v>
      </c>
      <c r="R44" s="185"/>
      <c r="S44" s="185" t="s">
        <v>1263</v>
      </c>
      <c r="T44" s="186" t="s">
        <v>1264</v>
      </c>
      <c r="U44" s="158">
        <v>0</v>
      </c>
      <c r="V44" s="158">
        <f t="shared" si="13"/>
        <v>0</v>
      </c>
      <c r="W44" s="158"/>
      <c r="X44" s="158" t="s">
        <v>282</v>
      </c>
      <c r="Y44" s="158" t="s">
        <v>283</v>
      </c>
      <c r="Z44" s="147"/>
      <c r="AA44" s="147"/>
      <c r="AB44" s="147"/>
      <c r="AC44" s="147"/>
      <c r="AD44" s="147"/>
      <c r="AE44" s="147"/>
      <c r="AF44" s="147"/>
      <c r="AG44" s="147" t="s">
        <v>284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0">
        <v>30</v>
      </c>
      <c r="B45" s="181" t="s">
        <v>3563</v>
      </c>
      <c r="C45" s="191" t="s">
        <v>3564</v>
      </c>
      <c r="D45" s="182" t="s">
        <v>0</v>
      </c>
      <c r="E45" s="183">
        <v>110.91</v>
      </c>
      <c r="F45" s="184"/>
      <c r="G45" s="185">
        <f t="shared" si="7"/>
        <v>0</v>
      </c>
      <c r="H45" s="184"/>
      <c r="I45" s="185">
        <f t="shared" si="8"/>
        <v>0</v>
      </c>
      <c r="J45" s="184"/>
      <c r="K45" s="185">
        <f t="shared" si="9"/>
        <v>0</v>
      </c>
      <c r="L45" s="185">
        <v>21</v>
      </c>
      <c r="M45" s="185">
        <f t="shared" si="10"/>
        <v>0</v>
      </c>
      <c r="N45" s="183">
        <v>0</v>
      </c>
      <c r="O45" s="183">
        <f t="shared" si="11"/>
        <v>0</v>
      </c>
      <c r="P45" s="183">
        <v>0</v>
      </c>
      <c r="Q45" s="183">
        <f t="shared" si="12"/>
        <v>0</v>
      </c>
      <c r="R45" s="185"/>
      <c r="S45" s="185" t="s">
        <v>1263</v>
      </c>
      <c r="T45" s="186" t="s">
        <v>1264</v>
      </c>
      <c r="U45" s="158">
        <v>0</v>
      </c>
      <c r="V45" s="158">
        <f t="shared" si="13"/>
        <v>0</v>
      </c>
      <c r="W45" s="158"/>
      <c r="X45" s="158" t="s">
        <v>282</v>
      </c>
      <c r="Y45" s="158" t="s">
        <v>283</v>
      </c>
      <c r="Z45" s="147"/>
      <c r="AA45" s="147"/>
      <c r="AB45" s="147"/>
      <c r="AC45" s="147"/>
      <c r="AD45" s="147"/>
      <c r="AE45" s="147"/>
      <c r="AF45" s="147"/>
      <c r="AG45" s="147" t="s">
        <v>3421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65" t="s">
        <v>275</v>
      </c>
      <c r="B46" s="166" t="s">
        <v>211</v>
      </c>
      <c r="C46" s="187" t="s">
        <v>212</v>
      </c>
      <c r="D46" s="167"/>
      <c r="E46" s="168"/>
      <c r="F46" s="169"/>
      <c r="G46" s="169">
        <f>SUMIF(AG47:AG50,"&lt;&gt;NOR",G47:G50)</f>
        <v>0</v>
      </c>
      <c r="H46" s="169"/>
      <c r="I46" s="169">
        <f>SUM(I47:I50)</f>
        <v>0</v>
      </c>
      <c r="J46" s="169"/>
      <c r="K46" s="169">
        <f>SUM(K47:K50)</f>
        <v>0</v>
      </c>
      <c r="L46" s="169"/>
      <c r="M46" s="169">
        <f>SUM(M47:M50)</f>
        <v>0</v>
      </c>
      <c r="N46" s="168"/>
      <c r="O46" s="168">
        <f>SUM(O47:O50)</f>
        <v>7.0000000000000007E-2</v>
      </c>
      <c r="P46" s="168"/>
      <c r="Q46" s="168">
        <f>SUM(Q47:Q50)</f>
        <v>0</v>
      </c>
      <c r="R46" s="169"/>
      <c r="S46" s="169"/>
      <c r="T46" s="170"/>
      <c r="U46" s="164"/>
      <c r="V46" s="164">
        <f>SUM(V47:V50)</f>
        <v>4.34</v>
      </c>
      <c r="W46" s="164"/>
      <c r="X46" s="164"/>
      <c r="Y46" s="164"/>
      <c r="AG46" t="s">
        <v>276</v>
      </c>
    </row>
    <row r="47" spans="1:60" outlineLevel="1" x14ac:dyDescent="0.2">
      <c r="A47" s="180">
        <v>31</v>
      </c>
      <c r="B47" s="181" t="s">
        <v>3565</v>
      </c>
      <c r="C47" s="191" t="s">
        <v>3566</v>
      </c>
      <c r="D47" s="182" t="s">
        <v>418</v>
      </c>
      <c r="E47" s="183">
        <v>5</v>
      </c>
      <c r="F47" s="184"/>
      <c r="G47" s="185">
        <f>ROUND(E47*F47,2)</f>
        <v>0</v>
      </c>
      <c r="H47" s="184"/>
      <c r="I47" s="185">
        <f>ROUND(E47*H47,2)</f>
        <v>0</v>
      </c>
      <c r="J47" s="184"/>
      <c r="K47" s="185">
        <f>ROUND(E47*J47,2)</f>
        <v>0</v>
      </c>
      <c r="L47" s="185">
        <v>21</v>
      </c>
      <c r="M47" s="185">
        <f>G47*(1+L47/100)</f>
        <v>0</v>
      </c>
      <c r="N47" s="183">
        <v>2.0000000000000002E-5</v>
      </c>
      <c r="O47" s="183">
        <f>ROUND(E47*N47,2)</f>
        <v>0</v>
      </c>
      <c r="P47" s="183">
        <v>0</v>
      </c>
      <c r="Q47" s="183">
        <f>ROUND(E47*P47,2)</f>
        <v>0</v>
      </c>
      <c r="R47" s="185"/>
      <c r="S47" s="185" t="s">
        <v>1263</v>
      </c>
      <c r="T47" s="186" t="s">
        <v>1264</v>
      </c>
      <c r="U47" s="158">
        <v>0.86799999999999999</v>
      </c>
      <c r="V47" s="158">
        <f>ROUND(E47*U47,2)</f>
        <v>4.34</v>
      </c>
      <c r="W47" s="158"/>
      <c r="X47" s="158" t="s">
        <v>282</v>
      </c>
      <c r="Y47" s="158" t="s">
        <v>283</v>
      </c>
      <c r="Z47" s="147"/>
      <c r="AA47" s="147"/>
      <c r="AB47" s="147"/>
      <c r="AC47" s="147"/>
      <c r="AD47" s="147"/>
      <c r="AE47" s="147"/>
      <c r="AF47" s="147"/>
      <c r="AG47" s="147" t="s">
        <v>284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80">
        <v>32</v>
      </c>
      <c r="B48" s="181" t="s">
        <v>3567</v>
      </c>
      <c r="C48" s="191" t="s">
        <v>3568</v>
      </c>
      <c r="D48" s="182" t="s">
        <v>418</v>
      </c>
      <c r="E48" s="183">
        <v>4</v>
      </c>
      <c r="F48" s="184"/>
      <c r="G48" s="185">
        <f>ROUND(E48*F48,2)</f>
        <v>0</v>
      </c>
      <c r="H48" s="184"/>
      <c r="I48" s="185">
        <f>ROUND(E48*H48,2)</f>
        <v>0</v>
      </c>
      <c r="J48" s="184"/>
      <c r="K48" s="185">
        <f>ROUND(E48*J48,2)</f>
        <v>0</v>
      </c>
      <c r="L48" s="185">
        <v>21</v>
      </c>
      <c r="M48" s="185">
        <f>G48*(1+L48/100)</f>
        <v>0</v>
      </c>
      <c r="N48" s="183">
        <v>1.2800000000000001E-2</v>
      </c>
      <c r="O48" s="183">
        <f>ROUND(E48*N48,2)</f>
        <v>0.05</v>
      </c>
      <c r="P48" s="183">
        <v>0</v>
      </c>
      <c r="Q48" s="183">
        <f>ROUND(E48*P48,2)</f>
        <v>0</v>
      </c>
      <c r="R48" s="185"/>
      <c r="S48" s="185" t="s">
        <v>1263</v>
      </c>
      <c r="T48" s="186" t="s">
        <v>1264</v>
      </c>
      <c r="U48" s="158">
        <v>0</v>
      </c>
      <c r="V48" s="158">
        <f>ROUND(E48*U48,2)</f>
        <v>0</v>
      </c>
      <c r="W48" s="158"/>
      <c r="X48" s="158" t="s">
        <v>1204</v>
      </c>
      <c r="Y48" s="158" t="s">
        <v>283</v>
      </c>
      <c r="Z48" s="147"/>
      <c r="AA48" s="147"/>
      <c r="AB48" s="147"/>
      <c r="AC48" s="147"/>
      <c r="AD48" s="147"/>
      <c r="AE48" s="147"/>
      <c r="AF48" s="147"/>
      <c r="AG48" s="147" t="s">
        <v>1205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80">
        <v>33</v>
      </c>
      <c r="B49" s="181" t="s">
        <v>3569</v>
      </c>
      <c r="C49" s="191" t="s">
        <v>3570</v>
      </c>
      <c r="D49" s="182" t="s">
        <v>418</v>
      </c>
      <c r="E49" s="183">
        <v>1</v>
      </c>
      <c r="F49" s="184"/>
      <c r="G49" s="185">
        <f>ROUND(E49*F49,2)</f>
        <v>0</v>
      </c>
      <c r="H49" s="184"/>
      <c r="I49" s="185">
        <f>ROUND(E49*H49,2)</f>
        <v>0</v>
      </c>
      <c r="J49" s="184"/>
      <c r="K49" s="185">
        <f>ROUND(E49*J49,2)</f>
        <v>0</v>
      </c>
      <c r="L49" s="185">
        <v>21</v>
      </c>
      <c r="M49" s="185">
        <f>G49*(1+L49/100)</f>
        <v>0</v>
      </c>
      <c r="N49" s="183">
        <v>2.3099999999999999E-2</v>
      </c>
      <c r="O49" s="183">
        <f>ROUND(E49*N49,2)</f>
        <v>0.02</v>
      </c>
      <c r="P49" s="183">
        <v>0</v>
      </c>
      <c r="Q49" s="183">
        <f>ROUND(E49*P49,2)</f>
        <v>0</v>
      </c>
      <c r="R49" s="185"/>
      <c r="S49" s="185" t="s">
        <v>1263</v>
      </c>
      <c r="T49" s="186" t="s">
        <v>1264</v>
      </c>
      <c r="U49" s="158">
        <v>0</v>
      </c>
      <c r="V49" s="158">
        <f>ROUND(E49*U49,2)</f>
        <v>0</v>
      </c>
      <c r="W49" s="158"/>
      <c r="X49" s="158" t="s">
        <v>1204</v>
      </c>
      <c r="Y49" s="158" t="s">
        <v>283</v>
      </c>
      <c r="Z49" s="147"/>
      <c r="AA49" s="147"/>
      <c r="AB49" s="147"/>
      <c r="AC49" s="147"/>
      <c r="AD49" s="147"/>
      <c r="AE49" s="147"/>
      <c r="AF49" s="147"/>
      <c r="AG49" s="147" t="s">
        <v>1205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0">
        <v>34</v>
      </c>
      <c r="B50" s="181" t="s">
        <v>3571</v>
      </c>
      <c r="C50" s="191" t="s">
        <v>3572</v>
      </c>
      <c r="D50" s="182" t="s">
        <v>0</v>
      </c>
      <c r="E50" s="183">
        <v>352.4</v>
      </c>
      <c r="F50" s="184"/>
      <c r="G50" s="185">
        <f>ROUND(E50*F50,2)</f>
        <v>0</v>
      </c>
      <c r="H50" s="184"/>
      <c r="I50" s="185">
        <f>ROUND(E50*H50,2)</f>
        <v>0</v>
      </c>
      <c r="J50" s="184"/>
      <c r="K50" s="185">
        <f>ROUND(E50*J50,2)</f>
        <v>0</v>
      </c>
      <c r="L50" s="185">
        <v>21</v>
      </c>
      <c r="M50" s="185">
        <f>G50*(1+L50/100)</f>
        <v>0</v>
      </c>
      <c r="N50" s="183">
        <v>0</v>
      </c>
      <c r="O50" s="183">
        <f>ROUND(E50*N50,2)</f>
        <v>0</v>
      </c>
      <c r="P50" s="183">
        <v>0</v>
      </c>
      <c r="Q50" s="183">
        <f>ROUND(E50*P50,2)</f>
        <v>0</v>
      </c>
      <c r="R50" s="185"/>
      <c r="S50" s="185" t="s">
        <v>1263</v>
      </c>
      <c r="T50" s="186" t="s">
        <v>1264</v>
      </c>
      <c r="U50" s="158">
        <v>0</v>
      </c>
      <c r="V50" s="158">
        <f>ROUND(E50*U50,2)</f>
        <v>0</v>
      </c>
      <c r="W50" s="158"/>
      <c r="X50" s="158" t="s">
        <v>282</v>
      </c>
      <c r="Y50" s="158" t="s">
        <v>283</v>
      </c>
      <c r="Z50" s="147"/>
      <c r="AA50" s="147"/>
      <c r="AB50" s="147"/>
      <c r="AC50" s="147"/>
      <c r="AD50" s="147"/>
      <c r="AE50" s="147"/>
      <c r="AF50" s="147"/>
      <c r="AG50" s="147" t="s">
        <v>3421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x14ac:dyDescent="0.2">
      <c r="A51" s="165" t="s">
        <v>275</v>
      </c>
      <c r="B51" s="166" t="s">
        <v>213</v>
      </c>
      <c r="C51" s="187" t="s">
        <v>214</v>
      </c>
      <c r="D51" s="167"/>
      <c r="E51" s="168"/>
      <c r="F51" s="169"/>
      <c r="G51" s="169">
        <f>SUMIF(AG52:AG63,"&lt;&gt;NOR",G52:G63)</f>
        <v>0</v>
      </c>
      <c r="H51" s="169"/>
      <c r="I51" s="169">
        <f>SUM(I52:I63)</f>
        <v>0</v>
      </c>
      <c r="J51" s="169"/>
      <c r="K51" s="169">
        <f>SUM(K52:K63)</f>
        <v>0</v>
      </c>
      <c r="L51" s="169"/>
      <c r="M51" s="169">
        <f>SUM(M52:M63)</f>
        <v>0</v>
      </c>
      <c r="N51" s="168"/>
      <c r="O51" s="168">
        <f>SUM(O52:O63)</f>
        <v>0.72</v>
      </c>
      <c r="P51" s="168"/>
      <c r="Q51" s="168">
        <f>SUM(Q52:Q63)</f>
        <v>0</v>
      </c>
      <c r="R51" s="169"/>
      <c r="S51" s="169"/>
      <c r="T51" s="170"/>
      <c r="U51" s="164"/>
      <c r="V51" s="164">
        <f>SUM(V52:V63)</f>
        <v>135.79</v>
      </c>
      <c r="W51" s="164"/>
      <c r="X51" s="164"/>
      <c r="Y51" s="164"/>
      <c r="AG51" t="s">
        <v>276</v>
      </c>
    </row>
    <row r="52" spans="1:60" outlineLevel="1" x14ac:dyDescent="0.2">
      <c r="A52" s="180">
        <v>35</v>
      </c>
      <c r="B52" s="181" t="s">
        <v>3573</v>
      </c>
      <c r="C52" s="191" t="s">
        <v>3574</v>
      </c>
      <c r="D52" s="182" t="s">
        <v>279</v>
      </c>
      <c r="E52" s="183">
        <v>370</v>
      </c>
      <c r="F52" s="184"/>
      <c r="G52" s="185">
        <f t="shared" ref="G52:G63" si="14">ROUND(E52*F52,2)</f>
        <v>0</v>
      </c>
      <c r="H52" s="184"/>
      <c r="I52" s="185">
        <f t="shared" ref="I52:I63" si="15">ROUND(E52*H52,2)</f>
        <v>0</v>
      </c>
      <c r="J52" s="184"/>
      <c r="K52" s="185">
        <f t="shared" ref="K52:K63" si="16">ROUND(E52*J52,2)</f>
        <v>0</v>
      </c>
      <c r="L52" s="185">
        <v>21</v>
      </c>
      <c r="M52" s="185">
        <f t="shared" ref="M52:M63" si="17">G52*(1+L52/100)</f>
        <v>0</v>
      </c>
      <c r="N52" s="183">
        <v>9.8999999999999999E-4</v>
      </c>
      <c r="O52" s="183">
        <f t="shared" ref="O52:O63" si="18">ROUND(E52*N52,2)</f>
        <v>0.37</v>
      </c>
      <c r="P52" s="183">
        <v>0</v>
      </c>
      <c r="Q52" s="183">
        <f t="shared" ref="Q52:Q63" si="19">ROUND(E52*P52,2)</f>
        <v>0</v>
      </c>
      <c r="R52" s="185"/>
      <c r="S52" s="185" t="s">
        <v>1263</v>
      </c>
      <c r="T52" s="186" t="s">
        <v>1264</v>
      </c>
      <c r="U52" s="158">
        <v>0.15</v>
      </c>
      <c r="V52" s="158">
        <f t="shared" ref="V52:V63" si="20">ROUND(E52*U52,2)</f>
        <v>55.5</v>
      </c>
      <c r="W52" s="158"/>
      <c r="X52" s="158" t="s">
        <v>282</v>
      </c>
      <c r="Y52" s="158" t="s">
        <v>283</v>
      </c>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0">
        <v>36</v>
      </c>
      <c r="B53" s="181" t="s">
        <v>3575</v>
      </c>
      <c r="C53" s="191" t="s">
        <v>3576</v>
      </c>
      <c r="D53" s="182" t="s">
        <v>279</v>
      </c>
      <c r="E53" s="183">
        <v>370</v>
      </c>
      <c r="F53" s="184"/>
      <c r="G53" s="185">
        <f t="shared" si="14"/>
        <v>0</v>
      </c>
      <c r="H53" s="184"/>
      <c r="I53" s="185">
        <f t="shared" si="15"/>
        <v>0</v>
      </c>
      <c r="J53" s="184"/>
      <c r="K53" s="185">
        <f t="shared" si="16"/>
        <v>0</v>
      </c>
      <c r="L53" s="185">
        <v>21</v>
      </c>
      <c r="M53" s="185">
        <f t="shared" si="17"/>
        <v>0</v>
      </c>
      <c r="N53" s="183">
        <v>8.1999999999999998E-4</v>
      </c>
      <c r="O53" s="183">
        <f t="shared" si="18"/>
        <v>0.3</v>
      </c>
      <c r="P53" s="183">
        <v>0</v>
      </c>
      <c r="Q53" s="183">
        <f t="shared" si="19"/>
        <v>0</v>
      </c>
      <c r="R53" s="185"/>
      <c r="S53" s="185" t="s">
        <v>1263</v>
      </c>
      <c r="T53" s="186" t="s">
        <v>1264</v>
      </c>
      <c r="U53" s="158">
        <v>0.19</v>
      </c>
      <c r="V53" s="158">
        <f t="shared" si="20"/>
        <v>70.3</v>
      </c>
      <c r="W53" s="158"/>
      <c r="X53" s="158" t="s">
        <v>282</v>
      </c>
      <c r="Y53" s="158" t="s">
        <v>283</v>
      </c>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0">
        <v>37</v>
      </c>
      <c r="B54" s="181" t="s">
        <v>3577</v>
      </c>
      <c r="C54" s="191" t="s">
        <v>3578</v>
      </c>
      <c r="D54" s="182" t="s">
        <v>366</v>
      </c>
      <c r="E54" s="183">
        <v>100</v>
      </c>
      <c r="F54" s="184"/>
      <c r="G54" s="185">
        <f t="shared" si="14"/>
        <v>0</v>
      </c>
      <c r="H54" s="184"/>
      <c r="I54" s="185">
        <f t="shared" si="15"/>
        <v>0</v>
      </c>
      <c r="J54" s="184"/>
      <c r="K54" s="185">
        <f t="shared" si="16"/>
        <v>0</v>
      </c>
      <c r="L54" s="185">
        <v>21</v>
      </c>
      <c r="M54" s="185">
        <f t="shared" si="17"/>
        <v>0</v>
      </c>
      <c r="N54" s="183">
        <v>8.0000000000000007E-5</v>
      </c>
      <c r="O54" s="183">
        <f t="shared" si="18"/>
        <v>0.01</v>
      </c>
      <c r="P54" s="183">
        <v>0</v>
      </c>
      <c r="Q54" s="183">
        <f t="shared" si="19"/>
        <v>0</v>
      </c>
      <c r="R54" s="185"/>
      <c r="S54" s="185" t="s">
        <v>1263</v>
      </c>
      <c r="T54" s="186" t="s">
        <v>1264</v>
      </c>
      <c r="U54" s="158">
        <v>3.4000000000000002E-2</v>
      </c>
      <c r="V54" s="158">
        <f t="shared" si="20"/>
        <v>3.4</v>
      </c>
      <c r="W54" s="158"/>
      <c r="X54" s="158" t="s">
        <v>282</v>
      </c>
      <c r="Y54" s="158" t="s">
        <v>283</v>
      </c>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0">
        <v>38</v>
      </c>
      <c r="B55" s="181" t="s">
        <v>3579</v>
      </c>
      <c r="C55" s="191" t="s">
        <v>3580</v>
      </c>
      <c r="D55" s="182" t="s">
        <v>418</v>
      </c>
      <c r="E55" s="183">
        <v>46</v>
      </c>
      <c r="F55" s="184"/>
      <c r="G55" s="185">
        <f t="shared" si="14"/>
        <v>0</v>
      </c>
      <c r="H55" s="184"/>
      <c r="I55" s="185">
        <f t="shared" si="15"/>
        <v>0</v>
      </c>
      <c r="J55" s="184"/>
      <c r="K55" s="185">
        <f t="shared" si="16"/>
        <v>0</v>
      </c>
      <c r="L55" s="185">
        <v>21</v>
      </c>
      <c r="M55" s="185">
        <f t="shared" si="17"/>
        <v>0</v>
      </c>
      <c r="N55" s="183">
        <v>1.0000000000000001E-5</v>
      </c>
      <c r="O55" s="183">
        <f t="shared" si="18"/>
        <v>0</v>
      </c>
      <c r="P55" s="183">
        <v>0</v>
      </c>
      <c r="Q55" s="183">
        <f t="shared" si="19"/>
        <v>0</v>
      </c>
      <c r="R55" s="185"/>
      <c r="S55" s="185" t="s">
        <v>1263</v>
      </c>
      <c r="T55" s="186" t="s">
        <v>1264</v>
      </c>
      <c r="U55" s="158">
        <v>1.7000000000000001E-2</v>
      </c>
      <c r="V55" s="158">
        <f t="shared" si="20"/>
        <v>0.78</v>
      </c>
      <c r="W55" s="158"/>
      <c r="X55" s="158" t="s">
        <v>282</v>
      </c>
      <c r="Y55" s="158" t="s">
        <v>283</v>
      </c>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0">
        <v>39</v>
      </c>
      <c r="B56" s="181" t="s">
        <v>3581</v>
      </c>
      <c r="C56" s="191" t="s">
        <v>3582</v>
      </c>
      <c r="D56" s="182" t="s">
        <v>418</v>
      </c>
      <c r="E56" s="183">
        <v>1</v>
      </c>
      <c r="F56" s="184"/>
      <c r="G56" s="185">
        <f t="shared" si="14"/>
        <v>0</v>
      </c>
      <c r="H56" s="184"/>
      <c r="I56" s="185">
        <f t="shared" si="15"/>
        <v>0</v>
      </c>
      <c r="J56" s="184"/>
      <c r="K56" s="185">
        <f t="shared" si="16"/>
        <v>0</v>
      </c>
      <c r="L56" s="185">
        <v>21</v>
      </c>
      <c r="M56" s="185">
        <f t="shared" si="17"/>
        <v>0</v>
      </c>
      <c r="N56" s="183">
        <v>8.5000000000000006E-3</v>
      </c>
      <c r="O56" s="183">
        <f t="shared" si="18"/>
        <v>0.01</v>
      </c>
      <c r="P56" s="183">
        <v>0</v>
      </c>
      <c r="Q56" s="183">
        <f t="shared" si="19"/>
        <v>0</v>
      </c>
      <c r="R56" s="185"/>
      <c r="S56" s="185" t="s">
        <v>1263</v>
      </c>
      <c r="T56" s="186" t="s">
        <v>1264</v>
      </c>
      <c r="U56" s="158">
        <v>1.286</v>
      </c>
      <c r="V56" s="158">
        <f t="shared" si="20"/>
        <v>1.29</v>
      </c>
      <c r="W56" s="158"/>
      <c r="X56" s="158" t="s">
        <v>282</v>
      </c>
      <c r="Y56" s="158" t="s">
        <v>283</v>
      </c>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0">
        <v>40</v>
      </c>
      <c r="B57" s="181" t="s">
        <v>3583</v>
      </c>
      <c r="C57" s="191" t="s">
        <v>3584</v>
      </c>
      <c r="D57" s="182" t="s">
        <v>418</v>
      </c>
      <c r="E57" s="183">
        <v>1</v>
      </c>
      <c r="F57" s="184"/>
      <c r="G57" s="185">
        <f t="shared" si="14"/>
        <v>0</v>
      </c>
      <c r="H57" s="184"/>
      <c r="I57" s="185">
        <f t="shared" si="15"/>
        <v>0</v>
      </c>
      <c r="J57" s="184"/>
      <c r="K57" s="185">
        <f t="shared" si="16"/>
        <v>0</v>
      </c>
      <c r="L57" s="185">
        <v>21</v>
      </c>
      <c r="M57" s="185">
        <f t="shared" si="17"/>
        <v>0</v>
      </c>
      <c r="N57" s="183">
        <v>8.9999999999999993E-3</v>
      </c>
      <c r="O57" s="183">
        <f t="shared" si="18"/>
        <v>0.01</v>
      </c>
      <c r="P57" s="183">
        <v>0</v>
      </c>
      <c r="Q57" s="183">
        <f t="shared" si="19"/>
        <v>0</v>
      </c>
      <c r="R57" s="185"/>
      <c r="S57" s="185" t="s">
        <v>1263</v>
      </c>
      <c r="T57" s="186" t="s">
        <v>1264</v>
      </c>
      <c r="U57" s="158">
        <v>1.296</v>
      </c>
      <c r="V57" s="158">
        <f t="shared" si="20"/>
        <v>1.3</v>
      </c>
      <c r="W57" s="158"/>
      <c r="X57" s="158" t="s">
        <v>282</v>
      </c>
      <c r="Y57" s="158" t="s">
        <v>283</v>
      </c>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0">
        <v>41</v>
      </c>
      <c r="B58" s="181" t="s">
        <v>3585</v>
      </c>
      <c r="C58" s="191" t="s">
        <v>3586</v>
      </c>
      <c r="D58" s="182" t="s">
        <v>418</v>
      </c>
      <c r="E58" s="183">
        <v>46</v>
      </c>
      <c r="F58" s="184"/>
      <c r="G58" s="185">
        <f t="shared" si="14"/>
        <v>0</v>
      </c>
      <c r="H58" s="184"/>
      <c r="I58" s="185">
        <f t="shared" si="15"/>
        <v>0</v>
      </c>
      <c r="J58" s="184"/>
      <c r="K58" s="185">
        <f t="shared" si="16"/>
        <v>0</v>
      </c>
      <c r="L58" s="185">
        <v>21</v>
      </c>
      <c r="M58" s="185">
        <f t="shared" si="17"/>
        <v>0</v>
      </c>
      <c r="N58" s="183">
        <v>4.0000000000000002E-4</v>
      </c>
      <c r="O58" s="183">
        <f t="shared" si="18"/>
        <v>0.02</v>
      </c>
      <c r="P58" s="183">
        <v>0</v>
      </c>
      <c r="Q58" s="183">
        <f t="shared" si="19"/>
        <v>0</v>
      </c>
      <c r="R58" s="185"/>
      <c r="S58" s="185" t="s">
        <v>1263</v>
      </c>
      <c r="T58" s="186" t="s">
        <v>1264</v>
      </c>
      <c r="U58" s="158">
        <v>7.0000000000000007E-2</v>
      </c>
      <c r="V58" s="158">
        <f t="shared" si="20"/>
        <v>3.22</v>
      </c>
      <c r="W58" s="158"/>
      <c r="X58" s="158" t="s">
        <v>282</v>
      </c>
      <c r="Y58" s="158" t="s">
        <v>283</v>
      </c>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0">
        <v>42</v>
      </c>
      <c r="B59" s="181" t="s">
        <v>3587</v>
      </c>
      <c r="C59" s="191" t="s">
        <v>3588</v>
      </c>
      <c r="D59" s="182" t="s">
        <v>418</v>
      </c>
      <c r="E59" s="183">
        <v>23</v>
      </c>
      <c r="F59" s="184"/>
      <c r="G59" s="185">
        <f t="shared" si="14"/>
        <v>0</v>
      </c>
      <c r="H59" s="184"/>
      <c r="I59" s="185">
        <f t="shared" si="15"/>
        <v>0</v>
      </c>
      <c r="J59" s="184"/>
      <c r="K59" s="185">
        <f t="shared" si="16"/>
        <v>0</v>
      </c>
      <c r="L59" s="185">
        <v>21</v>
      </c>
      <c r="M59" s="185">
        <f t="shared" si="17"/>
        <v>0</v>
      </c>
      <c r="N59" s="183">
        <v>0</v>
      </c>
      <c r="O59" s="183">
        <f t="shared" si="18"/>
        <v>0</v>
      </c>
      <c r="P59" s="183">
        <v>0</v>
      </c>
      <c r="Q59" s="183">
        <f t="shared" si="19"/>
        <v>0</v>
      </c>
      <c r="R59" s="185"/>
      <c r="S59" s="185" t="s">
        <v>1263</v>
      </c>
      <c r="T59" s="186" t="s">
        <v>1264</v>
      </c>
      <c r="U59" s="158">
        <v>0</v>
      </c>
      <c r="V59" s="158">
        <f t="shared" si="20"/>
        <v>0</v>
      </c>
      <c r="W59" s="158"/>
      <c r="X59" s="158" t="s">
        <v>282</v>
      </c>
      <c r="Y59" s="158" t="s">
        <v>283</v>
      </c>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0">
        <v>43</v>
      </c>
      <c r="B60" s="181" t="s">
        <v>3589</v>
      </c>
      <c r="C60" s="191" t="s">
        <v>3590</v>
      </c>
      <c r="D60" s="182" t="s">
        <v>418</v>
      </c>
      <c r="E60" s="183">
        <v>15</v>
      </c>
      <c r="F60" s="184"/>
      <c r="G60" s="185">
        <f t="shared" si="14"/>
        <v>0</v>
      </c>
      <c r="H60" s="184"/>
      <c r="I60" s="185">
        <f t="shared" si="15"/>
        <v>0</v>
      </c>
      <c r="J60" s="184"/>
      <c r="K60" s="185">
        <f t="shared" si="16"/>
        <v>0</v>
      </c>
      <c r="L60" s="185">
        <v>21</v>
      </c>
      <c r="M60" s="185">
        <f t="shared" si="17"/>
        <v>0</v>
      </c>
      <c r="N60" s="183">
        <v>0</v>
      </c>
      <c r="O60" s="183">
        <f t="shared" si="18"/>
        <v>0</v>
      </c>
      <c r="P60" s="183">
        <v>0</v>
      </c>
      <c r="Q60" s="183">
        <f t="shared" si="19"/>
        <v>0</v>
      </c>
      <c r="R60" s="185"/>
      <c r="S60" s="185" t="s">
        <v>1263</v>
      </c>
      <c r="T60" s="186" t="s">
        <v>1264</v>
      </c>
      <c r="U60" s="158">
        <v>0</v>
      </c>
      <c r="V60" s="158">
        <f t="shared" si="20"/>
        <v>0</v>
      </c>
      <c r="W60" s="158"/>
      <c r="X60" s="158" t="s">
        <v>282</v>
      </c>
      <c r="Y60" s="158" t="s">
        <v>283</v>
      </c>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0">
        <v>44</v>
      </c>
      <c r="B61" s="181" t="s">
        <v>3591</v>
      </c>
      <c r="C61" s="191" t="s">
        <v>3592</v>
      </c>
      <c r="D61" s="182" t="s">
        <v>2097</v>
      </c>
      <c r="E61" s="183">
        <v>1</v>
      </c>
      <c r="F61" s="184"/>
      <c r="G61" s="185">
        <f t="shared" si="14"/>
        <v>0</v>
      </c>
      <c r="H61" s="184"/>
      <c r="I61" s="185">
        <f t="shared" si="15"/>
        <v>0</v>
      </c>
      <c r="J61" s="184"/>
      <c r="K61" s="185">
        <f t="shared" si="16"/>
        <v>0</v>
      </c>
      <c r="L61" s="185">
        <v>21</v>
      </c>
      <c r="M61" s="185">
        <f t="shared" si="17"/>
        <v>0</v>
      </c>
      <c r="N61" s="183">
        <v>0</v>
      </c>
      <c r="O61" s="183">
        <f t="shared" si="18"/>
        <v>0</v>
      </c>
      <c r="P61" s="183">
        <v>0</v>
      </c>
      <c r="Q61" s="183">
        <f t="shared" si="19"/>
        <v>0</v>
      </c>
      <c r="R61" s="185"/>
      <c r="S61" s="185" t="s">
        <v>1263</v>
      </c>
      <c r="T61" s="186" t="s">
        <v>1264</v>
      </c>
      <c r="U61" s="158">
        <v>0</v>
      </c>
      <c r="V61" s="158">
        <f t="shared" si="20"/>
        <v>0</v>
      </c>
      <c r="W61" s="158"/>
      <c r="X61" s="158" t="s">
        <v>282</v>
      </c>
      <c r="Y61" s="158" t="s">
        <v>283</v>
      </c>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0">
        <v>45</v>
      </c>
      <c r="B62" s="181" t="s">
        <v>3593</v>
      </c>
      <c r="C62" s="191" t="s">
        <v>3594</v>
      </c>
      <c r="D62" s="182" t="s">
        <v>418</v>
      </c>
      <c r="E62" s="183">
        <v>1</v>
      </c>
      <c r="F62" s="184"/>
      <c r="G62" s="185">
        <f t="shared" si="14"/>
        <v>0</v>
      </c>
      <c r="H62" s="184"/>
      <c r="I62" s="185">
        <f t="shared" si="15"/>
        <v>0</v>
      </c>
      <c r="J62" s="184"/>
      <c r="K62" s="185">
        <f t="shared" si="16"/>
        <v>0</v>
      </c>
      <c r="L62" s="185">
        <v>21</v>
      </c>
      <c r="M62" s="185">
        <f t="shared" si="17"/>
        <v>0</v>
      </c>
      <c r="N62" s="183">
        <v>0</v>
      </c>
      <c r="O62" s="183">
        <f t="shared" si="18"/>
        <v>0</v>
      </c>
      <c r="P62" s="183">
        <v>0</v>
      </c>
      <c r="Q62" s="183">
        <f t="shared" si="19"/>
        <v>0</v>
      </c>
      <c r="R62" s="185"/>
      <c r="S62" s="185" t="s">
        <v>1263</v>
      </c>
      <c r="T62" s="186" t="s">
        <v>1264</v>
      </c>
      <c r="U62" s="158">
        <v>0</v>
      </c>
      <c r="V62" s="158">
        <f t="shared" si="20"/>
        <v>0</v>
      </c>
      <c r="W62" s="158"/>
      <c r="X62" s="158" t="s">
        <v>282</v>
      </c>
      <c r="Y62" s="158" t="s">
        <v>283</v>
      </c>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2">
        <v>46</v>
      </c>
      <c r="B63" s="173" t="s">
        <v>3595</v>
      </c>
      <c r="C63" s="188" t="s">
        <v>3596</v>
      </c>
      <c r="D63" s="174" t="s">
        <v>0</v>
      </c>
      <c r="E63" s="175">
        <v>5194.7920000000004</v>
      </c>
      <c r="F63" s="176"/>
      <c r="G63" s="177">
        <f t="shared" si="14"/>
        <v>0</v>
      </c>
      <c r="H63" s="176"/>
      <c r="I63" s="177">
        <f t="shared" si="15"/>
        <v>0</v>
      </c>
      <c r="J63" s="176"/>
      <c r="K63" s="177">
        <f t="shared" si="16"/>
        <v>0</v>
      </c>
      <c r="L63" s="177">
        <v>21</v>
      </c>
      <c r="M63" s="177">
        <f t="shared" si="17"/>
        <v>0</v>
      </c>
      <c r="N63" s="175">
        <v>0</v>
      </c>
      <c r="O63" s="175">
        <f t="shared" si="18"/>
        <v>0</v>
      </c>
      <c r="P63" s="175">
        <v>0</v>
      </c>
      <c r="Q63" s="175">
        <f t="shared" si="19"/>
        <v>0</v>
      </c>
      <c r="R63" s="177"/>
      <c r="S63" s="177" t="s">
        <v>1263</v>
      </c>
      <c r="T63" s="178" t="s">
        <v>1264</v>
      </c>
      <c r="U63" s="158">
        <v>0</v>
      </c>
      <c r="V63" s="158">
        <f t="shared" si="20"/>
        <v>0</v>
      </c>
      <c r="W63" s="158"/>
      <c r="X63" s="158" t="s">
        <v>282</v>
      </c>
      <c r="Y63" s="158" t="s">
        <v>283</v>
      </c>
      <c r="Z63" s="147"/>
      <c r="AA63" s="147"/>
      <c r="AB63" s="147"/>
      <c r="AC63" s="147"/>
      <c r="AD63" s="147"/>
      <c r="AE63" s="147"/>
      <c r="AF63" s="147"/>
      <c r="AG63" s="147" t="s">
        <v>3421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x14ac:dyDescent="0.2">
      <c r="A64" s="3"/>
      <c r="B64" s="4"/>
      <c r="C64" s="192"/>
      <c r="D64" s="6"/>
      <c r="E64" s="3"/>
      <c r="F64" s="3"/>
      <c r="G64" s="3"/>
      <c r="H64" s="3"/>
      <c r="I64" s="3"/>
      <c r="J64" s="3"/>
      <c r="K64" s="3"/>
      <c r="L64" s="3"/>
      <c r="M64" s="3"/>
      <c r="N64" s="3"/>
      <c r="O64" s="3"/>
      <c r="P64" s="3"/>
      <c r="Q64" s="3"/>
      <c r="R64" s="3"/>
      <c r="S64" s="3"/>
      <c r="T64" s="3"/>
      <c r="U64" s="3"/>
      <c r="V64" s="3"/>
      <c r="W64" s="3"/>
      <c r="X64" s="3"/>
      <c r="Y64" s="3"/>
      <c r="AE64">
        <v>12</v>
      </c>
      <c r="AF64">
        <v>21</v>
      </c>
      <c r="AG64" t="s">
        <v>261</v>
      </c>
    </row>
    <row r="65" spans="1:33" x14ac:dyDescent="0.2">
      <c r="A65" s="150"/>
      <c r="B65" s="151" t="s">
        <v>29</v>
      </c>
      <c r="C65" s="193"/>
      <c r="D65" s="152"/>
      <c r="E65" s="153"/>
      <c r="F65" s="153"/>
      <c r="G65" s="171">
        <f>G8+G12+G16+G25+G31+G38+G46+G51</f>
        <v>0</v>
      </c>
      <c r="H65" s="3"/>
      <c r="I65" s="3"/>
      <c r="J65" s="3"/>
      <c r="K65" s="3"/>
      <c r="L65" s="3"/>
      <c r="M65" s="3"/>
      <c r="N65" s="3"/>
      <c r="O65" s="3"/>
      <c r="P65" s="3"/>
      <c r="Q65" s="3"/>
      <c r="R65" s="3"/>
      <c r="S65" s="3"/>
      <c r="T65" s="3"/>
      <c r="U65" s="3"/>
      <c r="V65" s="3"/>
      <c r="W65" s="3"/>
      <c r="X65" s="3"/>
      <c r="Y65" s="3"/>
      <c r="AE65">
        <f>SUMIF(L7:L63,AE64,G7:G63)</f>
        <v>0</v>
      </c>
      <c r="AF65">
        <f>SUMIF(L7:L63,AF64,G7:G63)</f>
        <v>0</v>
      </c>
      <c r="AG65" t="s">
        <v>982</v>
      </c>
    </row>
    <row r="66" spans="1:33" x14ac:dyDescent="0.2">
      <c r="C66" s="194"/>
      <c r="D66" s="10"/>
      <c r="AG66" t="s">
        <v>983</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cb17DBHa097OJ//N6q45EpjReQwKkZwnbc2sroe3Hx8qmZKZqoRLXu3n316LXEohX8mWx70QuqvwZFB3LkEkA==" saltValue="R+Mr01FhY+piHz3btejf+w==" spinCount="100000" sheet="1" formatRows="0"/>
  <mergeCells count="6">
    <mergeCell ref="C23:G23"/>
    <mergeCell ref="A1:G1"/>
    <mergeCell ref="C2:G2"/>
    <mergeCell ref="C3:G3"/>
    <mergeCell ref="C4:G4"/>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ABBC-2DA5-4755-9764-F985A642B4F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57</v>
      </c>
      <c r="C4" s="267" t="s">
        <v>58</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131</v>
      </c>
      <c r="C8" s="187" t="s">
        <v>133</v>
      </c>
      <c r="D8" s="167"/>
      <c r="E8" s="168"/>
      <c r="F8" s="169"/>
      <c r="G8" s="169">
        <f>SUMIF(AG9:AG49,"&lt;&gt;NOR",G9:G49)</f>
        <v>0</v>
      </c>
      <c r="H8" s="169"/>
      <c r="I8" s="169">
        <f>SUM(I9:I49)</f>
        <v>0</v>
      </c>
      <c r="J8" s="169"/>
      <c r="K8" s="169">
        <f>SUM(K9:K49)</f>
        <v>0</v>
      </c>
      <c r="L8" s="169"/>
      <c r="M8" s="169">
        <f>SUM(M9:M49)</f>
        <v>0</v>
      </c>
      <c r="N8" s="168"/>
      <c r="O8" s="168">
        <f>SUM(O9:O49)</f>
        <v>0</v>
      </c>
      <c r="P8" s="168"/>
      <c r="Q8" s="168">
        <f>SUM(Q9:Q49)</f>
        <v>0</v>
      </c>
      <c r="R8" s="169"/>
      <c r="S8" s="169"/>
      <c r="T8" s="170"/>
      <c r="U8" s="164"/>
      <c r="V8" s="164">
        <f>SUM(V9:V49)</f>
        <v>0</v>
      </c>
      <c r="W8" s="164"/>
      <c r="X8" s="164"/>
      <c r="Y8" s="164"/>
      <c r="AG8" t="s">
        <v>276</v>
      </c>
    </row>
    <row r="9" spans="1:60" ht="22.5" outlineLevel="1" x14ac:dyDescent="0.2">
      <c r="A9" s="172">
        <v>1</v>
      </c>
      <c r="B9" s="173" t="s">
        <v>3597</v>
      </c>
      <c r="C9" s="188" t="s">
        <v>3598</v>
      </c>
      <c r="D9" s="174" t="s">
        <v>2097</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1263</v>
      </c>
      <c r="T9" s="178" t="s">
        <v>1264</v>
      </c>
      <c r="U9" s="158">
        <v>0</v>
      </c>
      <c r="V9" s="158">
        <f>ROUND(E9*U9,2)</f>
        <v>0</v>
      </c>
      <c r="W9" s="158"/>
      <c r="X9" s="158" t="s">
        <v>1204</v>
      </c>
      <c r="Y9" s="158" t="s">
        <v>283</v>
      </c>
      <c r="Z9" s="147"/>
      <c r="AA9" s="147"/>
      <c r="AB9" s="147"/>
      <c r="AC9" s="147"/>
      <c r="AD9" s="147"/>
      <c r="AE9" s="147"/>
      <c r="AF9" s="147"/>
      <c r="AG9" s="147" t="s">
        <v>3313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1" t="s">
        <v>3599</v>
      </c>
      <c r="D10" s="262"/>
      <c r="E10" s="262"/>
      <c r="F10" s="262"/>
      <c r="G10" s="262"/>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618</v>
      </c>
      <c r="AH10" s="147"/>
      <c r="AI10" s="147"/>
      <c r="AJ10" s="147"/>
      <c r="AK10" s="147"/>
      <c r="AL10" s="147"/>
      <c r="AM10" s="147"/>
      <c r="AN10" s="147"/>
      <c r="AO10" s="147"/>
      <c r="AP10" s="147"/>
      <c r="AQ10" s="147"/>
      <c r="AR10" s="147"/>
      <c r="AS10" s="147"/>
      <c r="AT10" s="147"/>
      <c r="AU10" s="147"/>
      <c r="AV10" s="147"/>
      <c r="AW10" s="147"/>
      <c r="AX10" s="147"/>
      <c r="AY10" s="147"/>
      <c r="AZ10" s="147"/>
      <c r="BA10" s="179" t="str">
        <f>C10</f>
        <v xml:space="preserve"> - na přívodní části: pružná manžeta, uzavírací klapka se servopohonem, filtr třídy F7, deskový diagonální výměník s bypassem (včetně odkapové vany), ELE ohřívač, EC ventilátor s volným oběžným kolem, pružná manžeta</v>
      </c>
      <c r="BB10" s="147"/>
      <c r="BC10" s="147"/>
      <c r="BD10" s="147"/>
      <c r="BE10" s="147"/>
      <c r="BF10" s="147"/>
      <c r="BG10" s="147"/>
      <c r="BH10" s="147"/>
    </row>
    <row r="11" spans="1:60" outlineLevel="3" x14ac:dyDescent="0.2">
      <c r="A11" s="154"/>
      <c r="B11" s="155"/>
      <c r="C11" s="257" t="s">
        <v>3600</v>
      </c>
      <c r="D11" s="258"/>
      <c r="E11" s="258"/>
      <c r="F11" s="258"/>
      <c r="G11" s="2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618</v>
      </c>
      <c r="AH11" s="147"/>
      <c r="AI11" s="147"/>
      <c r="AJ11" s="147"/>
      <c r="AK11" s="147"/>
      <c r="AL11" s="147"/>
      <c r="AM11" s="147"/>
      <c r="AN11" s="147"/>
      <c r="AO11" s="147"/>
      <c r="AP11" s="147"/>
      <c r="AQ11" s="147"/>
      <c r="AR11" s="147"/>
      <c r="AS11" s="147"/>
      <c r="AT11" s="147"/>
      <c r="AU11" s="147"/>
      <c r="AV11" s="147"/>
      <c r="AW11" s="147"/>
      <c r="AX11" s="147"/>
      <c r="AY11" s="147"/>
      <c r="AZ11" s="147"/>
      <c r="BA11" s="179" t="str">
        <f>C11</f>
        <v xml:space="preserve"> - na odvodní části: pružná manžeta, filtr třídy M5, EC ventilátor , uzavírací klapka se servopohonem, pružná manžeta</v>
      </c>
      <c r="BB11" s="147"/>
      <c r="BC11" s="147"/>
      <c r="BD11" s="147"/>
      <c r="BE11" s="147"/>
      <c r="BF11" s="147"/>
      <c r="BG11" s="147"/>
      <c r="BH11" s="147"/>
    </row>
    <row r="12" spans="1:60" ht="22.5" outlineLevel="3" x14ac:dyDescent="0.2">
      <c r="A12" s="154"/>
      <c r="B12" s="155"/>
      <c r="C12" s="257" t="s">
        <v>3601</v>
      </c>
      <c r="D12" s="258"/>
      <c r="E12" s="258"/>
      <c r="F12" s="258"/>
      <c r="G12" s="2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618</v>
      </c>
      <c r="AH12" s="147"/>
      <c r="AI12" s="147"/>
      <c r="AJ12" s="147"/>
      <c r="AK12" s="147"/>
      <c r="AL12" s="147"/>
      <c r="AM12" s="147"/>
      <c r="AN12" s="147"/>
      <c r="AO12" s="147"/>
      <c r="AP12" s="147"/>
      <c r="AQ12" s="147"/>
      <c r="AR12" s="147"/>
      <c r="AS12" s="147"/>
      <c r="AT12" s="147"/>
      <c r="AU12" s="147"/>
      <c r="AV12" s="147"/>
      <c r="AW12" s="147"/>
      <c r="AX12" s="147"/>
      <c r="AY12" s="147"/>
      <c r="AZ12" s="147"/>
      <c r="BA12" s="179" t="str">
        <f>C12</f>
        <v xml:space="preserve"> - průtok vzduchu Vp / Vo = 1460 / 1460 m3/h, externí tlaková ztráta pext,p / pext,o = 350 / 350 Pa, jmenovitý výkon motorů = 2x 0,8 kW (230/50Hz), Suchá účinnost rekuperace dle EN 308  = 83,0 %</v>
      </c>
      <c r="BB12" s="147"/>
      <c r="BC12" s="147"/>
      <c r="BD12" s="147"/>
      <c r="BE12" s="147"/>
      <c r="BF12" s="147"/>
      <c r="BG12" s="147"/>
      <c r="BH12" s="147"/>
    </row>
    <row r="13" spans="1:60" outlineLevel="3" x14ac:dyDescent="0.2">
      <c r="A13" s="154"/>
      <c r="B13" s="155"/>
      <c r="C13" s="257" t="s">
        <v>3602</v>
      </c>
      <c r="D13" s="258"/>
      <c r="E13" s="258"/>
      <c r="F13" s="258"/>
      <c r="G13" s="2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618</v>
      </c>
      <c r="AH13" s="147"/>
      <c r="AI13" s="147"/>
      <c r="AJ13" s="147"/>
      <c r="AK13" s="147"/>
      <c r="AL13" s="147"/>
      <c r="AM13" s="147"/>
      <c r="AN13" s="147"/>
      <c r="AO13" s="147"/>
      <c r="AP13" s="147"/>
      <c r="AQ13" s="147"/>
      <c r="AR13" s="147"/>
      <c r="AS13" s="147"/>
      <c r="AT13" s="147"/>
      <c r="AU13" s="147"/>
      <c r="AV13" s="147"/>
      <c r="AW13" s="147"/>
      <c r="AX13" s="147"/>
      <c r="AY13" s="147"/>
      <c r="AZ13" s="147"/>
      <c r="BA13" s="179" t="str">
        <f>C13</f>
        <v xml:space="preserve"> - VZT jednotka je kompletně vybavena systémem MaR, včetně všech čidel a nadřazeným autonomním ovladačem vč. slučovače signálu</v>
      </c>
      <c r="BB13" s="147"/>
      <c r="BC13" s="147"/>
      <c r="BD13" s="147"/>
      <c r="BE13" s="147"/>
      <c r="BF13" s="147"/>
      <c r="BG13" s="147"/>
      <c r="BH13" s="147"/>
    </row>
    <row r="14" spans="1:60" outlineLevel="3" x14ac:dyDescent="0.2">
      <c r="A14" s="154"/>
      <c r="B14" s="155"/>
      <c r="C14" s="257" t="s">
        <v>3603</v>
      </c>
      <c r="D14" s="258"/>
      <c r="E14" s="258"/>
      <c r="F14" s="258"/>
      <c r="G14" s="2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618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3" x14ac:dyDescent="0.2">
      <c r="A15" s="154"/>
      <c r="B15" s="155"/>
      <c r="C15" s="257" t="s">
        <v>3604</v>
      </c>
      <c r="D15" s="258"/>
      <c r="E15" s="258"/>
      <c r="F15" s="258"/>
      <c r="G15" s="2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618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2">
        <v>2</v>
      </c>
      <c r="B16" s="173" t="s">
        <v>3605</v>
      </c>
      <c r="C16" s="188" t="s">
        <v>3606</v>
      </c>
      <c r="D16" s="174" t="s">
        <v>2351</v>
      </c>
      <c r="E16" s="175">
        <v>4</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1263</v>
      </c>
      <c r="T16" s="178" t="s">
        <v>1264</v>
      </c>
      <c r="U16" s="158">
        <v>0</v>
      </c>
      <c r="V16" s="158">
        <f>ROUND(E16*U16,2)</f>
        <v>0</v>
      </c>
      <c r="W16" s="158"/>
      <c r="X16" s="158" t="s">
        <v>1204</v>
      </c>
      <c r="Y16" s="158" t="s">
        <v>283</v>
      </c>
      <c r="Z16" s="147"/>
      <c r="AA16" s="147"/>
      <c r="AB16" s="147"/>
      <c r="AC16" s="147"/>
      <c r="AD16" s="147"/>
      <c r="AE16" s="147"/>
      <c r="AF16" s="147"/>
      <c r="AG16" s="147" t="s">
        <v>3313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61" t="s">
        <v>3607</v>
      </c>
      <c r="D17" s="262"/>
      <c r="E17" s="262"/>
      <c r="F17" s="262"/>
      <c r="G17" s="262"/>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618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2">
        <v>3</v>
      </c>
      <c r="B18" s="173" t="s">
        <v>3608</v>
      </c>
      <c r="C18" s="188" t="s">
        <v>3609</v>
      </c>
      <c r="D18" s="174" t="s">
        <v>2351</v>
      </c>
      <c r="E18" s="175">
        <v>2</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1263</v>
      </c>
      <c r="T18" s="178" t="s">
        <v>1264</v>
      </c>
      <c r="U18" s="158">
        <v>0</v>
      </c>
      <c r="V18" s="158">
        <f>ROUND(E18*U18,2)</f>
        <v>0</v>
      </c>
      <c r="W18" s="158"/>
      <c r="X18" s="158" t="s">
        <v>1204</v>
      </c>
      <c r="Y18" s="158" t="s">
        <v>283</v>
      </c>
      <c r="Z18" s="147"/>
      <c r="AA18" s="147"/>
      <c r="AB18" s="147"/>
      <c r="AC18" s="147"/>
      <c r="AD18" s="147"/>
      <c r="AE18" s="147"/>
      <c r="AF18" s="147"/>
      <c r="AG18" s="147" t="s">
        <v>3313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61" t="s">
        <v>3607</v>
      </c>
      <c r="D19" s="262"/>
      <c r="E19" s="262"/>
      <c r="F19" s="262"/>
      <c r="G19" s="262"/>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618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2">
        <v>4</v>
      </c>
      <c r="B20" s="173" t="s">
        <v>3610</v>
      </c>
      <c r="C20" s="188" t="s">
        <v>3611</v>
      </c>
      <c r="D20" s="174" t="s">
        <v>2351</v>
      </c>
      <c r="E20" s="175">
        <v>2</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1263</v>
      </c>
      <c r="T20" s="178" t="s">
        <v>1264</v>
      </c>
      <c r="U20" s="158">
        <v>0</v>
      </c>
      <c r="V20" s="158">
        <f>ROUND(E20*U20,2)</f>
        <v>0</v>
      </c>
      <c r="W20" s="158"/>
      <c r="X20" s="158" t="s">
        <v>1204</v>
      </c>
      <c r="Y20" s="158" t="s">
        <v>283</v>
      </c>
      <c r="Z20" s="147"/>
      <c r="AA20" s="147"/>
      <c r="AB20" s="147"/>
      <c r="AC20" s="147"/>
      <c r="AD20" s="147"/>
      <c r="AE20" s="147"/>
      <c r="AF20" s="147"/>
      <c r="AG20" s="147" t="s">
        <v>3313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61" t="s">
        <v>3607</v>
      </c>
      <c r="D21" s="262"/>
      <c r="E21" s="262"/>
      <c r="F21" s="262"/>
      <c r="G21" s="262"/>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618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0">
        <v>5</v>
      </c>
      <c r="B22" s="181" t="s">
        <v>3612</v>
      </c>
      <c r="C22" s="191" t="s">
        <v>3613</v>
      </c>
      <c r="D22" s="182" t="s">
        <v>2351</v>
      </c>
      <c r="E22" s="183">
        <v>4</v>
      </c>
      <c r="F22" s="184"/>
      <c r="G22" s="185">
        <f t="shared" ref="G22:G49" si="0">ROUND(E22*F22,2)</f>
        <v>0</v>
      </c>
      <c r="H22" s="184"/>
      <c r="I22" s="185">
        <f t="shared" ref="I22:I49" si="1">ROUND(E22*H22,2)</f>
        <v>0</v>
      </c>
      <c r="J22" s="184"/>
      <c r="K22" s="185">
        <f t="shared" ref="K22:K49" si="2">ROUND(E22*J22,2)</f>
        <v>0</v>
      </c>
      <c r="L22" s="185">
        <v>21</v>
      </c>
      <c r="M22" s="185">
        <f t="shared" ref="M22:M49" si="3">G22*(1+L22/100)</f>
        <v>0</v>
      </c>
      <c r="N22" s="183">
        <v>0</v>
      </c>
      <c r="O22" s="183">
        <f t="shared" ref="O22:O49" si="4">ROUND(E22*N22,2)</f>
        <v>0</v>
      </c>
      <c r="P22" s="183">
        <v>0</v>
      </c>
      <c r="Q22" s="183">
        <f t="shared" ref="Q22:Q49" si="5">ROUND(E22*P22,2)</f>
        <v>0</v>
      </c>
      <c r="R22" s="185"/>
      <c r="S22" s="185" t="s">
        <v>1263</v>
      </c>
      <c r="T22" s="186" t="s">
        <v>1264</v>
      </c>
      <c r="U22" s="158">
        <v>0</v>
      </c>
      <c r="V22" s="158">
        <f t="shared" ref="V22:V49" si="6">ROUND(E22*U22,2)</f>
        <v>0</v>
      </c>
      <c r="W22" s="158"/>
      <c r="X22" s="158" t="s">
        <v>1204</v>
      </c>
      <c r="Y22" s="158" t="s">
        <v>283</v>
      </c>
      <c r="Z22" s="147"/>
      <c r="AA22" s="147"/>
      <c r="AB22" s="147"/>
      <c r="AC22" s="147"/>
      <c r="AD22" s="147"/>
      <c r="AE22" s="147"/>
      <c r="AF22" s="147"/>
      <c r="AG22" s="147" t="s">
        <v>3313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0">
        <v>6</v>
      </c>
      <c r="B23" s="181" t="s">
        <v>3614</v>
      </c>
      <c r="C23" s="191" t="s">
        <v>3615</v>
      </c>
      <c r="D23" s="182" t="s">
        <v>2351</v>
      </c>
      <c r="E23" s="183">
        <v>4</v>
      </c>
      <c r="F23" s="184"/>
      <c r="G23" s="185">
        <f t="shared" si="0"/>
        <v>0</v>
      </c>
      <c r="H23" s="184"/>
      <c r="I23" s="185">
        <f t="shared" si="1"/>
        <v>0</v>
      </c>
      <c r="J23" s="184"/>
      <c r="K23" s="185">
        <f t="shared" si="2"/>
        <v>0</v>
      </c>
      <c r="L23" s="185">
        <v>21</v>
      </c>
      <c r="M23" s="185">
        <f t="shared" si="3"/>
        <v>0</v>
      </c>
      <c r="N23" s="183">
        <v>0</v>
      </c>
      <c r="O23" s="183">
        <f t="shared" si="4"/>
        <v>0</v>
      </c>
      <c r="P23" s="183">
        <v>0</v>
      </c>
      <c r="Q23" s="183">
        <f t="shared" si="5"/>
        <v>0</v>
      </c>
      <c r="R23" s="185"/>
      <c r="S23" s="185" t="s">
        <v>1263</v>
      </c>
      <c r="T23" s="186" t="s">
        <v>1264</v>
      </c>
      <c r="U23" s="158">
        <v>0</v>
      </c>
      <c r="V23" s="158">
        <f t="shared" si="6"/>
        <v>0</v>
      </c>
      <c r="W23" s="158"/>
      <c r="X23" s="158" t="s">
        <v>282</v>
      </c>
      <c r="Y23" s="158" t="s">
        <v>283</v>
      </c>
      <c r="Z23" s="147"/>
      <c r="AA23" s="147"/>
      <c r="AB23" s="147"/>
      <c r="AC23" s="147"/>
      <c r="AD23" s="147"/>
      <c r="AE23" s="147"/>
      <c r="AF23" s="147"/>
      <c r="AG23" s="147" t="s">
        <v>3321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0">
        <v>7</v>
      </c>
      <c r="B24" s="181" t="s">
        <v>3616</v>
      </c>
      <c r="C24" s="191" t="s">
        <v>3617</v>
      </c>
      <c r="D24" s="182" t="s">
        <v>3618</v>
      </c>
      <c r="E24" s="183">
        <v>4</v>
      </c>
      <c r="F24" s="184"/>
      <c r="G24" s="185">
        <f t="shared" si="0"/>
        <v>0</v>
      </c>
      <c r="H24" s="184"/>
      <c r="I24" s="185">
        <f t="shared" si="1"/>
        <v>0</v>
      </c>
      <c r="J24" s="184"/>
      <c r="K24" s="185">
        <f t="shared" si="2"/>
        <v>0</v>
      </c>
      <c r="L24" s="185">
        <v>21</v>
      </c>
      <c r="M24" s="185">
        <f t="shared" si="3"/>
        <v>0</v>
      </c>
      <c r="N24" s="183">
        <v>0</v>
      </c>
      <c r="O24" s="183">
        <f t="shared" si="4"/>
        <v>0</v>
      </c>
      <c r="P24" s="183">
        <v>0</v>
      </c>
      <c r="Q24" s="183">
        <f t="shared" si="5"/>
        <v>0</v>
      </c>
      <c r="R24" s="185"/>
      <c r="S24" s="185" t="s">
        <v>1263</v>
      </c>
      <c r="T24" s="186" t="s">
        <v>1264</v>
      </c>
      <c r="U24" s="158">
        <v>0</v>
      </c>
      <c r="V24" s="158">
        <f t="shared" si="6"/>
        <v>0</v>
      </c>
      <c r="W24" s="158"/>
      <c r="X24" s="158" t="s">
        <v>1204</v>
      </c>
      <c r="Y24" s="158" t="s">
        <v>283</v>
      </c>
      <c r="Z24" s="147"/>
      <c r="AA24" s="147"/>
      <c r="AB24" s="147"/>
      <c r="AC24" s="147"/>
      <c r="AD24" s="147"/>
      <c r="AE24" s="147"/>
      <c r="AF24" s="147"/>
      <c r="AG24" s="147" t="s">
        <v>3313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0">
        <v>8</v>
      </c>
      <c r="B25" s="181" t="s">
        <v>3619</v>
      </c>
      <c r="C25" s="191" t="s">
        <v>3620</v>
      </c>
      <c r="D25" s="182" t="s">
        <v>2351</v>
      </c>
      <c r="E25" s="183">
        <v>2</v>
      </c>
      <c r="F25" s="184"/>
      <c r="G25" s="185">
        <f t="shared" si="0"/>
        <v>0</v>
      </c>
      <c r="H25" s="184"/>
      <c r="I25" s="185">
        <f t="shared" si="1"/>
        <v>0</v>
      </c>
      <c r="J25" s="184"/>
      <c r="K25" s="185">
        <f t="shared" si="2"/>
        <v>0</v>
      </c>
      <c r="L25" s="185">
        <v>21</v>
      </c>
      <c r="M25" s="185">
        <f t="shared" si="3"/>
        <v>0</v>
      </c>
      <c r="N25" s="183">
        <v>0</v>
      </c>
      <c r="O25" s="183">
        <f t="shared" si="4"/>
        <v>0</v>
      </c>
      <c r="P25" s="183">
        <v>0</v>
      </c>
      <c r="Q25" s="183">
        <f t="shared" si="5"/>
        <v>0</v>
      </c>
      <c r="R25" s="185"/>
      <c r="S25" s="185" t="s">
        <v>1263</v>
      </c>
      <c r="T25" s="186" t="s">
        <v>1264</v>
      </c>
      <c r="U25" s="158">
        <v>0</v>
      </c>
      <c r="V25" s="158">
        <f t="shared" si="6"/>
        <v>0</v>
      </c>
      <c r="W25" s="158"/>
      <c r="X25" s="158" t="s">
        <v>1204</v>
      </c>
      <c r="Y25" s="158" t="s">
        <v>283</v>
      </c>
      <c r="Z25" s="147"/>
      <c r="AA25" s="147"/>
      <c r="AB25" s="147"/>
      <c r="AC25" s="147"/>
      <c r="AD25" s="147"/>
      <c r="AE25" s="147"/>
      <c r="AF25" s="147"/>
      <c r="AG25" s="147" t="s">
        <v>3313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0">
        <v>9</v>
      </c>
      <c r="B26" s="181" t="s">
        <v>3621</v>
      </c>
      <c r="C26" s="191" t="s">
        <v>3622</v>
      </c>
      <c r="D26" s="182" t="s">
        <v>2351</v>
      </c>
      <c r="E26" s="183">
        <v>2</v>
      </c>
      <c r="F26" s="184"/>
      <c r="G26" s="185">
        <f t="shared" si="0"/>
        <v>0</v>
      </c>
      <c r="H26" s="184"/>
      <c r="I26" s="185">
        <f t="shared" si="1"/>
        <v>0</v>
      </c>
      <c r="J26" s="184"/>
      <c r="K26" s="185">
        <f t="shared" si="2"/>
        <v>0</v>
      </c>
      <c r="L26" s="185">
        <v>21</v>
      </c>
      <c r="M26" s="185">
        <f t="shared" si="3"/>
        <v>0</v>
      </c>
      <c r="N26" s="183">
        <v>0</v>
      </c>
      <c r="O26" s="183">
        <f t="shared" si="4"/>
        <v>0</v>
      </c>
      <c r="P26" s="183">
        <v>0</v>
      </c>
      <c r="Q26" s="183">
        <f t="shared" si="5"/>
        <v>0</v>
      </c>
      <c r="R26" s="185"/>
      <c r="S26" s="185" t="s">
        <v>1263</v>
      </c>
      <c r="T26" s="186" t="s">
        <v>1264</v>
      </c>
      <c r="U26" s="158">
        <v>0</v>
      </c>
      <c r="V26" s="158">
        <f t="shared" si="6"/>
        <v>0</v>
      </c>
      <c r="W26" s="158"/>
      <c r="X26" s="158" t="s">
        <v>1204</v>
      </c>
      <c r="Y26" s="158" t="s">
        <v>283</v>
      </c>
      <c r="Z26" s="147"/>
      <c r="AA26" s="147"/>
      <c r="AB26" s="147"/>
      <c r="AC26" s="147"/>
      <c r="AD26" s="147"/>
      <c r="AE26" s="147"/>
      <c r="AF26" s="147"/>
      <c r="AG26" s="147" t="s">
        <v>3313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0">
        <v>10</v>
      </c>
      <c r="B27" s="181" t="s">
        <v>3623</v>
      </c>
      <c r="C27" s="191" t="s">
        <v>3624</v>
      </c>
      <c r="D27" s="182" t="s">
        <v>2351</v>
      </c>
      <c r="E27" s="183">
        <v>4</v>
      </c>
      <c r="F27" s="184"/>
      <c r="G27" s="185">
        <f t="shared" si="0"/>
        <v>0</v>
      </c>
      <c r="H27" s="184"/>
      <c r="I27" s="185">
        <f t="shared" si="1"/>
        <v>0</v>
      </c>
      <c r="J27" s="184"/>
      <c r="K27" s="185">
        <f t="shared" si="2"/>
        <v>0</v>
      </c>
      <c r="L27" s="185">
        <v>21</v>
      </c>
      <c r="M27" s="185">
        <f t="shared" si="3"/>
        <v>0</v>
      </c>
      <c r="N27" s="183">
        <v>0</v>
      </c>
      <c r="O27" s="183">
        <f t="shared" si="4"/>
        <v>0</v>
      </c>
      <c r="P27" s="183">
        <v>0</v>
      </c>
      <c r="Q27" s="183">
        <f t="shared" si="5"/>
        <v>0</v>
      </c>
      <c r="R27" s="185"/>
      <c r="S27" s="185" t="s">
        <v>1263</v>
      </c>
      <c r="T27" s="186" t="s">
        <v>1264</v>
      </c>
      <c r="U27" s="158">
        <v>0</v>
      </c>
      <c r="V27" s="158">
        <f t="shared" si="6"/>
        <v>0</v>
      </c>
      <c r="W27" s="158"/>
      <c r="X27" s="158" t="s">
        <v>1204</v>
      </c>
      <c r="Y27" s="158" t="s">
        <v>283</v>
      </c>
      <c r="Z27" s="147"/>
      <c r="AA27" s="147"/>
      <c r="AB27" s="147"/>
      <c r="AC27" s="147"/>
      <c r="AD27" s="147"/>
      <c r="AE27" s="147"/>
      <c r="AF27" s="147"/>
      <c r="AG27" s="147" t="s">
        <v>3313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80">
        <v>11</v>
      </c>
      <c r="B28" s="181" t="s">
        <v>3625</v>
      </c>
      <c r="C28" s="191" t="s">
        <v>3626</v>
      </c>
      <c r="D28" s="182" t="s">
        <v>2351</v>
      </c>
      <c r="E28" s="183">
        <v>13</v>
      </c>
      <c r="F28" s="184"/>
      <c r="G28" s="185">
        <f t="shared" si="0"/>
        <v>0</v>
      </c>
      <c r="H28" s="184"/>
      <c r="I28" s="185">
        <f t="shared" si="1"/>
        <v>0</v>
      </c>
      <c r="J28" s="184"/>
      <c r="K28" s="185">
        <f t="shared" si="2"/>
        <v>0</v>
      </c>
      <c r="L28" s="185">
        <v>21</v>
      </c>
      <c r="M28" s="185">
        <f t="shared" si="3"/>
        <v>0</v>
      </c>
      <c r="N28" s="183">
        <v>0</v>
      </c>
      <c r="O28" s="183">
        <f t="shared" si="4"/>
        <v>0</v>
      </c>
      <c r="P28" s="183">
        <v>0</v>
      </c>
      <c r="Q28" s="183">
        <f t="shared" si="5"/>
        <v>0</v>
      </c>
      <c r="R28" s="185"/>
      <c r="S28" s="185" t="s">
        <v>1263</v>
      </c>
      <c r="T28" s="186" t="s">
        <v>1264</v>
      </c>
      <c r="U28" s="158">
        <v>0</v>
      </c>
      <c r="V28" s="158">
        <f t="shared" si="6"/>
        <v>0</v>
      </c>
      <c r="W28" s="158"/>
      <c r="X28" s="158" t="s">
        <v>1204</v>
      </c>
      <c r="Y28" s="158" t="s">
        <v>283</v>
      </c>
      <c r="Z28" s="147"/>
      <c r="AA28" s="147"/>
      <c r="AB28" s="147"/>
      <c r="AC28" s="147"/>
      <c r="AD28" s="147"/>
      <c r="AE28" s="147"/>
      <c r="AF28" s="147"/>
      <c r="AG28" s="147" t="s">
        <v>3313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0">
        <v>12</v>
      </c>
      <c r="B29" s="181" t="s">
        <v>3627</v>
      </c>
      <c r="C29" s="191" t="s">
        <v>3628</v>
      </c>
      <c r="D29" s="182" t="s">
        <v>2351</v>
      </c>
      <c r="E29" s="183">
        <v>13</v>
      </c>
      <c r="F29" s="184"/>
      <c r="G29" s="185">
        <f t="shared" si="0"/>
        <v>0</v>
      </c>
      <c r="H29" s="184"/>
      <c r="I29" s="185">
        <f t="shared" si="1"/>
        <v>0</v>
      </c>
      <c r="J29" s="184"/>
      <c r="K29" s="185">
        <f t="shared" si="2"/>
        <v>0</v>
      </c>
      <c r="L29" s="185">
        <v>21</v>
      </c>
      <c r="M29" s="185">
        <f t="shared" si="3"/>
        <v>0</v>
      </c>
      <c r="N29" s="183">
        <v>0</v>
      </c>
      <c r="O29" s="183">
        <f t="shared" si="4"/>
        <v>0</v>
      </c>
      <c r="P29" s="183">
        <v>0</v>
      </c>
      <c r="Q29" s="183">
        <f t="shared" si="5"/>
        <v>0</v>
      </c>
      <c r="R29" s="185"/>
      <c r="S29" s="185" t="s">
        <v>1263</v>
      </c>
      <c r="T29" s="186" t="s">
        <v>1264</v>
      </c>
      <c r="U29" s="158">
        <v>0</v>
      </c>
      <c r="V29" s="158">
        <f t="shared" si="6"/>
        <v>0</v>
      </c>
      <c r="W29" s="158"/>
      <c r="X29" s="158" t="s">
        <v>282</v>
      </c>
      <c r="Y29" s="158" t="s">
        <v>283</v>
      </c>
      <c r="Z29" s="147"/>
      <c r="AA29" s="147"/>
      <c r="AB29" s="147"/>
      <c r="AC29" s="147"/>
      <c r="AD29" s="147"/>
      <c r="AE29" s="147"/>
      <c r="AF29" s="147"/>
      <c r="AG29" s="147" t="s">
        <v>3321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80">
        <v>13</v>
      </c>
      <c r="B30" s="181" t="s">
        <v>3629</v>
      </c>
      <c r="C30" s="191" t="s">
        <v>3630</v>
      </c>
      <c r="D30" s="182" t="s">
        <v>2351</v>
      </c>
      <c r="E30" s="183">
        <v>1</v>
      </c>
      <c r="F30" s="184"/>
      <c r="G30" s="185">
        <f t="shared" si="0"/>
        <v>0</v>
      </c>
      <c r="H30" s="184"/>
      <c r="I30" s="185">
        <f t="shared" si="1"/>
        <v>0</v>
      </c>
      <c r="J30" s="184"/>
      <c r="K30" s="185">
        <f t="shared" si="2"/>
        <v>0</v>
      </c>
      <c r="L30" s="185">
        <v>21</v>
      </c>
      <c r="M30" s="185">
        <f t="shared" si="3"/>
        <v>0</v>
      </c>
      <c r="N30" s="183">
        <v>0</v>
      </c>
      <c r="O30" s="183">
        <f t="shared" si="4"/>
        <v>0</v>
      </c>
      <c r="P30" s="183">
        <v>0</v>
      </c>
      <c r="Q30" s="183">
        <f t="shared" si="5"/>
        <v>0</v>
      </c>
      <c r="R30" s="185"/>
      <c r="S30" s="185" t="s">
        <v>1263</v>
      </c>
      <c r="T30" s="186" t="s">
        <v>1264</v>
      </c>
      <c r="U30" s="158">
        <v>0</v>
      </c>
      <c r="V30" s="158">
        <f t="shared" si="6"/>
        <v>0</v>
      </c>
      <c r="W30" s="158"/>
      <c r="X30" s="158" t="s">
        <v>1204</v>
      </c>
      <c r="Y30" s="158" t="s">
        <v>283</v>
      </c>
      <c r="Z30" s="147"/>
      <c r="AA30" s="147"/>
      <c r="AB30" s="147"/>
      <c r="AC30" s="147"/>
      <c r="AD30" s="147"/>
      <c r="AE30" s="147"/>
      <c r="AF30" s="147"/>
      <c r="AG30" s="147" t="s">
        <v>3313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0">
        <v>14</v>
      </c>
      <c r="B31" s="181" t="s">
        <v>3631</v>
      </c>
      <c r="C31" s="191" t="s">
        <v>3632</v>
      </c>
      <c r="D31" s="182" t="s">
        <v>2351</v>
      </c>
      <c r="E31" s="183">
        <v>1</v>
      </c>
      <c r="F31" s="184"/>
      <c r="G31" s="185">
        <f t="shared" si="0"/>
        <v>0</v>
      </c>
      <c r="H31" s="184"/>
      <c r="I31" s="185">
        <f t="shared" si="1"/>
        <v>0</v>
      </c>
      <c r="J31" s="184"/>
      <c r="K31" s="185">
        <f t="shared" si="2"/>
        <v>0</v>
      </c>
      <c r="L31" s="185">
        <v>21</v>
      </c>
      <c r="M31" s="185">
        <f t="shared" si="3"/>
        <v>0</v>
      </c>
      <c r="N31" s="183">
        <v>0</v>
      </c>
      <c r="O31" s="183">
        <f t="shared" si="4"/>
        <v>0</v>
      </c>
      <c r="P31" s="183">
        <v>0</v>
      </c>
      <c r="Q31" s="183">
        <f t="shared" si="5"/>
        <v>0</v>
      </c>
      <c r="R31" s="185"/>
      <c r="S31" s="185" t="s">
        <v>1263</v>
      </c>
      <c r="T31" s="186" t="s">
        <v>1264</v>
      </c>
      <c r="U31" s="158">
        <v>0</v>
      </c>
      <c r="V31" s="158">
        <f t="shared" si="6"/>
        <v>0</v>
      </c>
      <c r="W31" s="158"/>
      <c r="X31" s="158" t="s">
        <v>282</v>
      </c>
      <c r="Y31" s="158" t="s">
        <v>283</v>
      </c>
      <c r="Z31" s="147"/>
      <c r="AA31" s="147"/>
      <c r="AB31" s="147"/>
      <c r="AC31" s="147"/>
      <c r="AD31" s="147"/>
      <c r="AE31" s="147"/>
      <c r="AF31" s="147"/>
      <c r="AG31" s="147" t="s">
        <v>3321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0">
        <v>15</v>
      </c>
      <c r="B32" s="181" t="s">
        <v>3633</v>
      </c>
      <c r="C32" s="191" t="s">
        <v>3634</v>
      </c>
      <c r="D32" s="182" t="s">
        <v>2351</v>
      </c>
      <c r="E32" s="183">
        <v>14</v>
      </c>
      <c r="F32" s="184"/>
      <c r="G32" s="185">
        <f t="shared" si="0"/>
        <v>0</v>
      </c>
      <c r="H32" s="184"/>
      <c r="I32" s="185">
        <f t="shared" si="1"/>
        <v>0</v>
      </c>
      <c r="J32" s="184"/>
      <c r="K32" s="185">
        <f t="shared" si="2"/>
        <v>0</v>
      </c>
      <c r="L32" s="185">
        <v>21</v>
      </c>
      <c r="M32" s="185">
        <f t="shared" si="3"/>
        <v>0</v>
      </c>
      <c r="N32" s="183">
        <v>0</v>
      </c>
      <c r="O32" s="183">
        <f t="shared" si="4"/>
        <v>0</v>
      </c>
      <c r="P32" s="183">
        <v>0</v>
      </c>
      <c r="Q32" s="183">
        <f t="shared" si="5"/>
        <v>0</v>
      </c>
      <c r="R32" s="185"/>
      <c r="S32" s="185" t="s">
        <v>1263</v>
      </c>
      <c r="T32" s="186" t="s">
        <v>1264</v>
      </c>
      <c r="U32" s="158">
        <v>0</v>
      </c>
      <c r="V32" s="158">
        <f t="shared" si="6"/>
        <v>0</v>
      </c>
      <c r="W32" s="158"/>
      <c r="X32" s="158" t="s">
        <v>1204</v>
      </c>
      <c r="Y32" s="158" t="s">
        <v>283</v>
      </c>
      <c r="Z32" s="147"/>
      <c r="AA32" s="147"/>
      <c r="AB32" s="147"/>
      <c r="AC32" s="147"/>
      <c r="AD32" s="147"/>
      <c r="AE32" s="147"/>
      <c r="AF32" s="147"/>
      <c r="AG32" s="147" t="s">
        <v>3313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0">
        <v>16</v>
      </c>
      <c r="B33" s="181" t="s">
        <v>3635</v>
      </c>
      <c r="C33" s="191" t="s">
        <v>3636</v>
      </c>
      <c r="D33" s="182" t="s">
        <v>2351</v>
      </c>
      <c r="E33" s="183">
        <v>5</v>
      </c>
      <c r="F33" s="184"/>
      <c r="G33" s="185">
        <f t="shared" si="0"/>
        <v>0</v>
      </c>
      <c r="H33" s="184"/>
      <c r="I33" s="185">
        <f t="shared" si="1"/>
        <v>0</v>
      </c>
      <c r="J33" s="184"/>
      <c r="K33" s="185">
        <f t="shared" si="2"/>
        <v>0</v>
      </c>
      <c r="L33" s="185">
        <v>21</v>
      </c>
      <c r="M33" s="185">
        <f t="shared" si="3"/>
        <v>0</v>
      </c>
      <c r="N33" s="183">
        <v>0</v>
      </c>
      <c r="O33" s="183">
        <f t="shared" si="4"/>
        <v>0</v>
      </c>
      <c r="P33" s="183">
        <v>0</v>
      </c>
      <c r="Q33" s="183">
        <f t="shared" si="5"/>
        <v>0</v>
      </c>
      <c r="R33" s="185"/>
      <c r="S33" s="185" t="s">
        <v>1263</v>
      </c>
      <c r="T33" s="186" t="s">
        <v>1264</v>
      </c>
      <c r="U33" s="158">
        <v>0</v>
      </c>
      <c r="V33" s="158">
        <f t="shared" si="6"/>
        <v>0</v>
      </c>
      <c r="W33" s="158"/>
      <c r="X33" s="158" t="s">
        <v>1204</v>
      </c>
      <c r="Y33" s="158" t="s">
        <v>283</v>
      </c>
      <c r="Z33" s="147"/>
      <c r="AA33" s="147"/>
      <c r="AB33" s="147"/>
      <c r="AC33" s="147"/>
      <c r="AD33" s="147"/>
      <c r="AE33" s="147"/>
      <c r="AF33" s="147"/>
      <c r="AG33" s="147" t="s">
        <v>3313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0">
        <v>17</v>
      </c>
      <c r="B34" s="181" t="s">
        <v>3637</v>
      </c>
      <c r="C34" s="191" t="s">
        <v>3638</v>
      </c>
      <c r="D34" s="182" t="s">
        <v>2351</v>
      </c>
      <c r="E34" s="183">
        <v>5</v>
      </c>
      <c r="F34" s="184"/>
      <c r="G34" s="185">
        <f t="shared" si="0"/>
        <v>0</v>
      </c>
      <c r="H34" s="184"/>
      <c r="I34" s="185">
        <f t="shared" si="1"/>
        <v>0</v>
      </c>
      <c r="J34" s="184"/>
      <c r="K34" s="185">
        <f t="shared" si="2"/>
        <v>0</v>
      </c>
      <c r="L34" s="185">
        <v>21</v>
      </c>
      <c r="M34" s="185">
        <f t="shared" si="3"/>
        <v>0</v>
      </c>
      <c r="N34" s="183">
        <v>0</v>
      </c>
      <c r="O34" s="183">
        <f t="shared" si="4"/>
        <v>0</v>
      </c>
      <c r="P34" s="183">
        <v>0</v>
      </c>
      <c r="Q34" s="183">
        <f t="shared" si="5"/>
        <v>0</v>
      </c>
      <c r="R34" s="185"/>
      <c r="S34" s="185" t="s">
        <v>1263</v>
      </c>
      <c r="T34" s="186" t="s">
        <v>1264</v>
      </c>
      <c r="U34" s="158">
        <v>0</v>
      </c>
      <c r="V34" s="158">
        <f t="shared" si="6"/>
        <v>0</v>
      </c>
      <c r="W34" s="158"/>
      <c r="X34" s="158" t="s">
        <v>1204</v>
      </c>
      <c r="Y34" s="158" t="s">
        <v>283</v>
      </c>
      <c r="Z34" s="147"/>
      <c r="AA34" s="147"/>
      <c r="AB34" s="147"/>
      <c r="AC34" s="147"/>
      <c r="AD34" s="147"/>
      <c r="AE34" s="147"/>
      <c r="AF34" s="147"/>
      <c r="AG34" s="147" t="s">
        <v>3313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0">
        <v>18</v>
      </c>
      <c r="B35" s="181" t="s">
        <v>3639</v>
      </c>
      <c r="C35" s="191" t="s">
        <v>3640</v>
      </c>
      <c r="D35" s="182" t="s">
        <v>279</v>
      </c>
      <c r="E35" s="183">
        <v>52</v>
      </c>
      <c r="F35" s="184"/>
      <c r="G35" s="185">
        <f t="shared" si="0"/>
        <v>0</v>
      </c>
      <c r="H35" s="184"/>
      <c r="I35" s="185">
        <f t="shared" si="1"/>
        <v>0</v>
      </c>
      <c r="J35" s="184"/>
      <c r="K35" s="185">
        <f t="shared" si="2"/>
        <v>0</v>
      </c>
      <c r="L35" s="185">
        <v>21</v>
      </c>
      <c r="M35" s="185">
        <f t="shared" si="3"/>
        <v>0</v>
      </c>
      <c r="N35" s="183">
        <v>0</v>
      </c>
      <c r="O35" s="183">
        <f t="shared" si="4"/>
        <v>0</v>
      </c>
      <c r="P35" s="183">
        <v>0</v>
      </c>
      <c r="Q35" s="183">
        <f t="shared" si="5"/>
        <v>0</v>
      </c>
      <c r="R35" s="185"/>
      <c r="S35" s="185" t="s">
        <v>1263</v>
      </c>
      <c r="T35" s="186" t="s">
        <v>1264</v>
      </c>
      <c r="U35" s="158">
        <v>0</v>
      </c>
      <c r="V35" s="158">
        <f t="shared" si="6"/>
        <v>0</v>
      </c>
      <c r="W35" s="158"/>
      <c r="X35" s="158" t="s">
        <v>1204</v>
      </c>
      <c r="Y35" s="158" t="s">
        <v>283</v>
      </c>
      <c r="Z35" s="147"/>
      <c r="AA35" s="147"/>
      <c r="AB35" s="147"/>
      <c r="AC35" s="147"/>
      <c r="AD35" s="147"/>
      <c r="AE35" s="147"/>
      <c r="AF35" s="147"/>
      <c r="AG35" s="147" t="s">
        <v>3313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80">
        <v>19</v>
      </c>
      <c r="B36" s="181" t="s">
        <v>3641</v>
      </c>
      <c r="C36" s="191" t="s">
        <v>3642</v>
      </c>
      <c r="D36" s="182" t="s">
        <v>3316</v>
      </c>
      <c r="E36" s="183">
        <v>3</v>
      </c>
      <c r="F36" s="184"/>
      <c r="G36" s="185">
        <f t="shared" si="0"/>
        <v>0</v>
      </c>
      <c r="H36" s="184"/>
      <c r="I36" s="185">
        <f t="shared" si="1"/>
        <v>0</v>
      </c>
      <c r="J36" s="184"/>
      <c r="K36" s="185">
        <f t="shared" si="2"/>
        <v>0</v>
      </c>
      <c r="L36" s="185">
        <v>21</v>
      </c>
      <c r="M36" s="185">
        <f t="shared" si="3"/>
        <v>0</v>
      </c>
      <c r="N36" s="183">
        <v>0</v>
      </c>
      <c r="O36" s="183">
        <f t="shared" si="4"/>
        <v>0</v>
      </c>
      <c r="P36" s="183">
        <v>0</v>
      </c>
      <c r="Q36" s="183">
        <f t="shared" si="5"/>
        <v>0</v>
      </c>
      <c r="R36" s="185"/>
      <c r="S36" s="185" t="s">
        <v>1263</v>
      </c>
      <c r="T36" s="186" t="s">
        <v>1264</v>
      </c>
      <c r="U36" s="158">
        <v>0</v>
      </c>
      <c r="V36" s="158">
        <f t="shared" si="6"/>
        <v>0</v>
      </c>
      <c r="W36" s="158"/>
      <c r="X36" s="158" t="s">
        <v>1204</v>
      </c>
      <c r="Y36" s="158" t="s">
        <v>283</v>
      </c>
      <c r="Z36" s="147"/>
      <c r="AA36" s="147"/>
      <c r="AB36" s="147"/>
      <c r="AC36" s="147"/>
      <c r="AD36" s="147"/>
      <c r="AE36" s="147"/>
      <c r="AF36" s="147"/>
      <c r="AG36" s="147" t="s">
        <v>3313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80">
        <v>20</v>
      </c>
      <c r="B37" s="181" t="s">
        <v>3643</v>
      </c>
      <c r="C37" s="191" t="s">
        <v>3644</v>
      </c>
      <c r="D37" s="182" t="s">
        <v>3316</v>
      </c>
      <c r="E37" s="183">
        <v>47</v>
      </c>
      <c r="F37" s="184"/>
      <c r="G37" s="185">
        <f t="shared" si="0"/>
        <v>0</v>
      </c>
      <c r="H37" s="184"/>
      <c r="I37" s="185">
        <f t="shared" si="1"/>
        <v>0</v>
      </c>
      <c r="J37" s="184"/>
      <c r="K37" s="185">
        <f t="shared" si="2"/>
        <v>0</v>
      </c>
      <c r="L37" s="185">
        <v>21</v>
      </c>
      <c r="M37" s="185">
        <f t="shared" si="3"/>
        <v>0</v>
      </c>
      <c r="N37" s="183">
        <v>0</v>
      </c>
      <c r="O37" s="183">
        <f t="shared" si="4"/>
        <v>0</v>
      </c>
      <c r="P37" s="183">
        <v>0</v>
      </c>
      <c r="Q37" s="183">
        <f t="shared" si="5"/>
        <v>0</v>
      </c>
      <c r="R37" s="185"/>
      <c r="S37" s="185" t="s">
        <v>1263</v>
      </c>
      <c r="T37" s="186" t="s">
        <v>1264</v>
      </c>
      <c r="U37" s="158">
        <v>0</v>
      </c>
      <c r="V37" s="158">
        <f t="shared" si="6"/>
        <v>0</v>
      </c>
      <c r="W37" s="158"/>
      <c r="X37" s="158" t="s">
        <v>282</v>
      </c>
      <c r="Y37" s="158" t="s">
        <v>283</v>
      </c>
      <c r="Z37" s="147"/>
      <c r="AA37" s="147"/>
      <c r="AB37" s="147"/>
      <c r="AC37" s="147"/>
      <c r="AD37" s="147"/>
      <c r="AE37" s="147"/>
      <c r="AF37" s="147"/>
      <c r="AG37" s="147" t="s">
        <v>3321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80">
        <v>21</v>
      </c>
      <c r="B38" s="181" t="s">
        <v>3645</v>
      </c>
      <c r="C38" s="191" t="s">
        <v>3646</v>
      </c>
      <c r="D38" s="182" t="s">
        <v>3316</v>
      </c>
      <c r="E38" s="183">
        <v>92</v>
      </c>
      <c r="F38" s="184"/>
      <c r="G38" s="185">
        <f t="shared" si="0"/>
        <v>0</v>
      </c>
      <c r="H38" s="184"/>
      <c r="I38" s="185">
        <f t="shared" si="1"/>
        <v>0</v>
      </c>
      <c r="J38" s="184"/>
      <c r="K38" s="185">
        <f t="shared" si="2"/>
        <v>0</v>
      </c>
      <c r="L38" s="185">
        <v>21</v>
      </c>
      <c r="M38" s="185">
        <f t="shared" si="3"/>
        <v>0</v>
      </c>
      <c r="N38" s="183">
        <v>0</v>
      </c>
      <c r="O38" s="183">
        <f t="shared" si="4"/>
        <v>0</v>
      </c>
      <c r="P38" s="183">
        <v>0</v>
      </c>
      <c r="Q38" s="183">
        <f t="shared" si="5"/>
        <v>0</v>
      </c>
      <c r="R38" s="185"/>
      <c r="S38" s="185" t="s">
        <v>1263</v>
      </c>
      <c r="T38" s="186" t="s">
        <v>1264</v>
      </c>
      <c r="U38" s="158">
        <v>0</v>
      </c>
      <c r="V38" s="158">
        <f t="shared" si="6"/>
        <v>0</v>
      </c>
      <c r="W38" s="158"/>
      <c r="X38" s="158" t="s">
        <v>282</v>
      </c>
      <c r="Y38" s="158" t="s">
        <v>283</v>
      </c>
      <c r="Z38" s="147"/>
      <c r="AA38" s="147"/>
      <c r="AB38" s="147"/>
      <c r="AC38" s="147"/>
      <c r="AD38" s="147"/>
      <c r="AE38" s="147"/>
      <c r="AF38" s="147"/>
      <c r="AG38" s="147" t="s">
        <v>3321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80">
        <v>22</v>
      </c>
      <c r="B39" s="181" t="s">
        <v>3647</v>
      </c>
      <c r="C39" s="191" t="s">
        <v>3648</v>
      </c>
      <c r="D39" s="182" t="s">
        <v>3316</v>
      </c>
      <c r="E39" s="183">
        <v>96</v>
      </c>
      <c r="F39" s="184"/>
      <c r="G39" s="185">
        <f t="shared" si="0"/>
        <v>0</v>
      </c>
      <c r="H39" s="184"/>
      <c r="I39" s="185">
        <f t="shared" si="1"/>
        <v>0</v>
      </c>
      <c r="J39" s="184"/>
      <c r="K39" s="185">
        <f t="shared" si="2"/>
        <v>0</v>
      </c>
      <c r="L39" s="185">
        <v>21</v>
      </c>
      <c r="M39" s="185">
        <f t="shared" si="3"/>
        <v>0</v>
      </c>
      <c r="N39" s="183">
        <v>0</v>
      </c>
      <c r="O39" s="183">
        <f t="shared" si="4"/>
        <v>0</v>
      </c>
      <c r="P39" s="183">
        <v>0</v>
      </c>
      <c r="Q39" s="183">
        <f t="shared" si="5"/>
        <v>0</v>
      </c>
      <c r="R39" s="185"/>
      <c r="S39" s="185" t="s">
        <v>1263</v>
      </c>
      <c r="T39" s="186" t="s">
        <v>1264</v>
      </c>
      <c r="U39" s="158">
        <v>0</v>
      </c>
      <c r="V39" s="158">
        <f t="shared" si="6"/>
        <v>0</v>
      </c>
      <c r="W39" s="158"/>
      <c r="X39" s="158" t="s">
        <v>282</v>
      </c>
      <c r="Y39" s="158" t="s">
        <v>283</v>
      </c>
      <c r="Z39" s="147"/>
      <c r="AA39" s="147"/>
      <c r="AB39" s="147"/>
      <c r="AC39" s="147"/>
      <c r="AD39" s="147"/>
      <c r="AE39" s="147"/>
      <c r="AF39" s="147"/>
      <c r="AG39" s="147" t="s">
        <v>3321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0">
        <v>23</v>
      </c>
      <c r="B40" s="181" t="s">
        <v>3649</v>
      </c>
      <c r="C40" s="191" t="s">
        <v>3650</v>
      </c>
      <c r="D40" s="182" t="s">
        <v>3316</v>
      </c>
      <c r="E40" s="183">
        <v>10</v>
      </c>
      <c r="F40" s="184"/>
      <c r="G40" s="185">
        <f t="shared" si="0"/>
        <v>0</v>
      </c>
      <c r="H40" s="184"/>
      <c r="I40" s="185">
        <f t="shared" si="1"/>
        <v>0</v>
      </c>
      <c r="J40" s="184"/>
      <c r="K40" s="185">
        <f t="shared" si="2"/>
        <v>0</v>
      </c>
      <c r="L40" s="185">
        <v>21</v>
      </c>
      <c r="M40" s="185">
        <f t="shared" si="3"/>
        <v>0</v>
      </c>
      <c r="N40" s="183">
        <v>0</v>
      </c>
      <c r="O40" s="183">
        <f t="shared" si="4"/>
        <v>0</v>
      </c>
      <c r="P40" s="183">
        <v>0</v>
      </c>
      <c r="Q40" s="183">
        <f t="shared" si="5"/>
        <v>0</v>
      </c>
      <c r="R40" s="185"/>
      <c r="S40" s="185" t="s">
        <v>1263</v>
      </c>
      <c r="T40" s="186" t="s">
        <v>1264</v>
      </c>
      <c r="U40" s="158">
        <v>0</v>
      </c>
      <c r="V40" s="158">
        <f t="shared" si="6"/>
        <v>0</v>
      </c>
      <c r="W40" s="158"/>
      <c r="X40" s="158" t="s">
        <v>1204</v>
      </c>
      <c r="Y40" s="158" t="s">
        <v>283</v>
      </c>
      <c r="Z40" s="147"/>
      <c r="AA40" s="147"/>
      <c r="AB40" s="147"/>
      <c r="AC40" s="147"/>
      <c r="AD40" s="147"/>
      <c r="AE40" s="147"/>
      <c r="AF40" s="147"/>
      <c r="AG40" s="147" t="s">
        <v>3313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0">
        <v>24</v>
      </c>
      <c r="B41" s="181" t="s">
        <v>3651</v>
      </c>
      <c r="C41" s="191" t="s">
        <v>3652</v>
      </c>
      <c r="D41" s="182" t="s">
        <v>3316</v>
      </c>
      <c r="E41" s="183">
        <v>30</v>
      </c>
      <c r="F41" s="184"/>
      <c r="G41" s="185">
        <f t="shared" si="0"/>
        <v>0</v>
      </c>
      <c r="H41" s="184"/>
      <c r="I41" s="185">
        <f t="shared" si="1"/>
        <v>0</v>
      </c>
      <c r="J41" s="184"/>
      <c r="K41" s="185">
        <f t="shared" si="2"/>
        <v>0</v>
      </c>
      <c r="L41" s="185">
        <v>21</v>
      </c>
      <c r="M41" s="185">
        <f t="shared" si="3"/>
        <v>0</v>
      </c>
      <c r="N41" s="183">
        <v>0</v>
      </c>
      <c r="O41" s="183">
        <f t="shared" si="4"/>
        <v>0</v>
      </c>
      <c r="P41" s="183">
        <v>0</v>
      </c>
      <c r="Q41" s="183">
        <f t="shared" si="5"/>
        <v>0</v>
      </c>
      <c r="R41" s="185"/>
      <c r="S41" s="185" t="s">
        <v>1263</v>
      </c>
      <c r="T41" s="186" t="s">
        <v>1264</v>
      </c>
      <c r="U41" s="158">
        <v>0</v>
      </c>
      <c r="V41" s="158">
        <f t="shared" si="6"/>
        <v>0</v>
      </c>
      <c r="W41" s="158"/>
      <c r="X41" s="158" t="s">
        <v>282</v>
      </c>
      <c r="Y41" s="158" t="s">
        <v>283</v>
      </c>
      <c r="Z41" s="147"/>
      <c r="AA41" s="147"/>
      <c r="AB41" s="147"/>
      <c r="AC41" s="147"/>
      <c r="AD41" s="147"/>
      <c r="AE41" s="147"/>
      <c r="AF41" s="147"/>
      <c r="AG41" s="147" t="s">
        <v>3321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0">
        <v>25</v>
      </c>
      <c r="B42" s="181" t="s">
        <v>3653</v>
      </c>
      <c r="C42" s="191" t="s">
        <v>3654</v>
      </c>
      <c r="D42" s="182" t="s">
        <v>3316</v>
      </c>
      <c r="E42" s="183">
        <v>10</v>
      </c>
      <c r="F42" s="184"/>
      <c r="G42" s="185">
        <f t="shared" si="0"/>
        <v>0</v>
      </c>
      <c r="H42" s="184"/>
      <c r="I42" s="185">
        <f t="shared" si="1"/>
        <v>0</v>
      </c>
      <c r="J42" s="184"/>
      <c r="K42" s="185">
        <f t="shared" si="2"/>
        <v>0</v>
      </c>
      <c r="L42" s="185">
        <v>21</v>
      </c>
      <c r="M42" s="185">
        <f t="shared" si="3"/>
        <v>0</v>
      </c>
      <c r="N42" s="183">
        <v>0</v>
      </c>
      <c r="O42" s="183">
        <f t="shared" si="4"/>
        <v>0</v>
      </c>
      <c r="P42" s="183">
        <v>0</v>
      </c>
      <c r="Q42" s="183">
        <f t="shared" si="5"/>
        <v>0</v>
      </c>
      <c r="R42" s="185"/>
      <c r="S42" s="185" t="s">
        <v>1263</v>
      </c>
      <c r="T42" s="186" t="s">
        <v>1264</v>
      </c>
      <c r="U42" s="158">
        <v>0</v>
      </c>
      <c r="V42" s="158">
        <f t="shared" si="6"/>
        <v>0</v>
      </c>
      <c r="W42" s="158"/>
      <c r="X42" s="158" t="s">
        <v>282</v>
      </c>
      <c r="Y42" s="158" t="s">
        <v>283</v>
      </c>
      <c r="Z42" s="147"/>
      <c r="AA42" s="147"/>
      <c r="AB42" s="147"/>
      <c r="AC42" s="147"/>
      <c r="AD42" s="147"/>
      <c r="AE42" s="147"/>
      <c r="AF42" s="147"/>
      <c r="AG42" s="147" t="s">
        <v>3321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0">
        <v>26</v>
      </c>
      <c r="B43" s="181" t="s">
        <v>3655</v>
      </c>
      <c r="C43" s="191" t="s">
        <v>3656</v>
      </c>
      <c r="D43" s="182" t="s">
        <v>279</v>
      </c>
      <c r="E43" s="183">
        <v>10</v>
      </c>
      <c r="F43" s="184"/>
      <c r="G43" s="185">
        <f t="shared" si="0"/>
        <v>0</v>
      </c>
      <c r="H43" s="184"/>
      <c r="I43" s="185">
        <f t="shared" si="1"/>
        <v>0</v>
      </c>
      <c r="J43" s="184"/>
      <c r="K43" s="185">
        <f t="shared" si="2"/>
        <v>0</v>
      </c>
      <c r="L43" s="185">
        <v>21</v>
      </c>
      <c r="M43" s="185">
        <f t="shared" si="3"/>
        <v>0</v>
      </c>
      <c r="N43" s="183">
        <v>0</v>
      </c>
      <c r="O43" s="183">
        <f t="shared" si="4"/>
        <v>0</v>
      </c>
      <c r="P43" s="183">
        <v>0</v>
      </c>
      <c r="Q43" s="183">
        <f t="shared" si="5"/>
        <v>0</v>
      </c>
      <c r="R43" s="185"/>
      <c r="S43" s="185" t="s">
        <v>1263</v>
      </c>
      <c r="T43" s="186" t="s">
        <v>1264</v>
      </c>
      <c r="U43" s="158">
        <v>0</v>
      </c>
      <c r="V43" s="158">
        <f t="shared" si="6"/>
        <v>0</v>
      </c>
      <c r="W43" s="158"/>
      <c r="X43" s="158" t="s">
        <v>1204</v>
      </c>
      <c r="Y43" s="158" t="s">
        <v>283</v>
      </c>
      <c r="Z43" s="147"/>
      <c r="AA43" s="147"/>
      <c r="AB43" s="147"/>
      <c r="AC43" s="147"/>
      <c r="AD43" s="147"/>
      <c r="AE43" s="147"/>
      <c r="AF43" s="147"/>
      <c r="AG43" s="147" t="s">
        <v>3313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0">
        <v>27</v>
      </c>
      <c r="B44" s="181" t="s">
        <v>3657</v>
      </c>
      <c r="C44" s="191" t="s">
        <v>3658</v>
      </c>
      <c r="D44" s="182" t="s">
        <v>279</v>
      </c>
      <c r="E44" s="183">
        <v>11</v>
      </c>
      <c r="F44" s="184"/>
      <c r="G44" s="185">
        <f t="shared" si="0"/>
        <v>0</v>
      </c>
      <c r="H44" s="184"/>
      <c r="I44" s="185">
        <f t="shared" si="1"/>
        <v>0</v>
      </c>
      <c r="J44" s="184"/>
      <c r="K44" s="185">
        <f t="shared" si="2"/>
        <v>0</v>
      </c>
      <c r="L44" s="185">
        <v>21</v>
      </c>
      <c r="M44" s="185">
        <f t="shared" si="3"/>
        <v>0</v>
      </c>
      <c r="N44" s="183">
        <v>0</v>
      </c>
      <c r="O44" s="183">
        <f t="shared" si="4"/>
        <v>0</v>
      </c>
      <c r="P44" s="183">
        <v>0</v>
      </c>
      <c r="Q44" s="183">
        <f t="shared" si="5"/>
        <v>0</v>
      </c>
      <c r="R44" s="185"/>
      <c r="S44" s="185" t="s">
        <v>1263</v>
      </c>
      <c r="T44" s="186" t="s">
        <v>1264</v>
      </c>
      <c r="U44" s="158">
        <v>0</v>
      </c>
      <c r="V44" s="158">
        <f t="shared" si="6"/>
        <v>0</v>
      </c>
      <c r="W44" s="158"/>
      <c r="X44" s="158" t="s">
        <v>1204</v>
      </c>
      <c r="Y44" s="158" t="s">
        <v>283</v>
      </c>
      <c r="Z44" s="147"/>
      <c r="AA44" s="147"/>
      <c r="AB44" s="147"/>
      <c r="AC44" s="147"/>
      <c r="AD44" s="147"/>
      <c r="AE44" s="147"/>
      <c r="AF44" s="147"/>
      <c r="AG44" s="147" t="s">
        <v>3313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0">
        <v>28</v>
      </c>
      <c r="B45" s="181" t="s">
        <v>3659</v>
      </c>
      <c r="C45" s="191" t="s">
        <v>3660</v>
      </c>
      <c r="D45" s="182" t="s">
        <v>279</v>
      </c>
      <c r="E45" s="183">
        <v>22</v>
      </c>
      <c r="F45" s="184"/>
      <c r="G45" s="185">
        <f t="shared" si="0"/>
        <v>0</v>
      </c>
      <c r="H45" s="184"/>
      <c r="I45" s="185">
        <f t="shared" si="1"/>
        <v>0</v>
      </c>
      <c r="J45" s="184"/>
      <c r="K45" s="185">
        <f t="shared" si="2"/>
        <v>0</v>
      </c>
      <c r="L45" s="185">
        <v>21</v>
      </c>
      <c r="M45" s="185">
        <f t="shared" si="3"/>
        <v>0</v>
      </c>
      <c r="N45" s="183">
        <v>0</v>
      </c>
      <c r="O45" s="183">
        <f t="shared" si="4"/>
        <v>0</v>
      </c>
      <c r="P45" s="183">
        <v>0</v>
      </c>
      <c r="Q45" s="183">
        <f t="shared" si="5"/>
        <v>0</v>
      </c>
      <c r="R45" s="185"/>
      <c r="S45" s="185" t="s">
        <v>1263</v>
      </c>
      <c r="T45" s="186" t="s">
        <v>1264</v>
      </c>
      <c r="U45" s="158">
        <v>0</v>
      </c>
      <c r="V45" s="158">
        <f t="shared" si="6"/>
        <v>0</v>
      </c>
      <c r="W45" s="158"/>
      <c r="X45" s="158" t="s">
        <v>1204</v>
      </c>
      <c r="Y45" s="158" t="s">
        <v>283</v>
      </c>
      <c r="Z45" s="147"/>
      <c r="AA45" s="147"/>
      <c r="AB45" s="147"/>
      <c r="AC45" s="147"/>
      <c r="AD45" s="147"/>
      <c r="AE45" s="147"/>
      <c r="AF45" s="147"/>
      <c r="AG45" s="147" t="s">
        <v>3313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0">
        <v>29</v>
      </c>
      <c r="B46" s="181" t="s">
        <v>3661</v>
      </c>
      <c r="C46" s="191" t="s">
        <v>3662</v>
      </c>
      <c r="D46" s="182" t="s">
        <v>279</v>
      </c>
      <c r="E46" s="183">
        <v>12</v>
      </c>
      <c r="F46" s="184"/>
      <c r="G46" s="185">
        <f t="shared" si="0"/>
        <v>0</v>
      </c>
      <c r="H46" s="184"/>
      <c r="I46" s="185">
        <f t="shared" si="1"/>
        <v>0</v>
      </c>
      <c r="J46" s="184"/>
      <c r="K46" s="185">
        <f t="shared" si="2"/>
        <v>0</v>
      </c>
      <c r="L46" s="185">
        <v>21</v>
      </c>
      <c r="M46" s="185">
        <f t="shared" si="3"/>
        <v>0</v>
      </c>
      <c r="N46" s="183">
        <v>0</v>
      </c>
      <c r="O46" s="183">
        <f t="shared" si="4"/>
        <v>0</v>
      </c>
      <c r="P46" s="183">
        <v>0</v>
      </c>
      <c r="Q46" s="183">
        <f t="shared" si="5"/>
        <v>0</v>
      </c>
      <c r="R46" s="185"/>
      <c r="S46" s="185" t="s">
        <v>1263</v>
      </c>
      <c r="T46" s="186" t="s">
        <v>1264</v>
      </c>
      <c r="U46" s="158">
        <v>0</v>
      </c>
      <c r="V46" s="158">
        <f t="shared" si="6"/>
        <v>0</v>
      </c>
      <c r="W46" s="158"/>
      <c r="X46" s="158" t="s">
        <v>1204</v>
      </c>
      <c r="Y46" s="158" t="s">
        <v>283</v>
      </c>
      <c r="Z46" s="147"/>
      <c r="AA46" s="147"/>
      <c r="AB46" s="147"/>
      <c r="AC46" s="147"/>
      <c r="AD46" s="147"/>
      <c r="AE46" s="147"/>
      <c r="AF46" s="147"/>
      <c r="AG46" s="147" t="s">
        <v>3313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0">
        <v>30</v>
      </c>
      <c r="B47" s="181" t="s">
        <v>3663</v>
      </c>
      <c r="C47" s="191" t="s">
        <v>3664</v>
      </c>
      <c r="D47" s="182" t="s">
        <v>279</v>
      </c>
      <c r="E47" s="183">
        <v>12</v>
      </c>
      <c r="F47" s="184"/>
      <c r="G47" s="185">
        <f t="shared" si="0"/>
        <v>0</v>
      </c>
      <c r="H47" s="184"/>
      <c r="I47" s="185">
        <f t="shared" si="1"/>
        <v>0</v>
      </c>
      <c r="J47" s="184"/>
      <c r="K47" s="185">
        <f t="shared" si="2"/>
        <v>0</v>
      </c>
      <c r="L47" s="185">
        <v>21</v>
      </c>
      <c r="M47" s="185">
        <f t="shared" si="3"/>
        <v>0</v>
      </c>
      <c r="N47" s="183">
        <v>0</v>
      </c>
      <c r="O47" s="183">
        <f t="shared" si="4"/>
        <v>0</v>
      </c>
      <c r="P47" s="183">
        <v>0</v>
      </c>
      <c r="Q47" s="183">
        <f t="shared" si="5"/>
        <v>0</v>
      </c>
      <c r="R47" s="185"/>
      <c r="S47" s="185" t="s">
        <v>1263</v>
      </c>
      <c r="T47" s="186" t="s">
        <v>1264</v>
      </c>
      <c r="U47" s="158">
        <v>0</v>
      </c>
      <c r="V47" s="158">
        <f t="shared" si="6"/>
        <v>0</v>
      </c>
      <c r="W47" s="158"/>
      <c r="X47" s="158" t="s">
        <v>1204</v>
      </c>
      <c r="Y47" s="158" t="s">
        <v>283</v>
      </c>
      <c r="Z47" s="147"/>
      <c r="AA47" s="147"/>
      <c r="AB47" s="147"/>
      <c r="AC47" s="147"/>
      <c r="AD47" s="147"/>
      <c r="AE47" s="147"/>
      <c r="AF47" s="147"/>
      <c r="AG47" s="147" t="s">
        <v>3313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0">
        <v>31</v>
      </c>
      <c r="B48" s="181" t="s">
        <v>3665</v>
      </c>
      <c r="C48" s="191" t="s">
        <v>3666</v>
      </c>
      <c r="D48" s="182" t="s">
        <v>2097</v>
      </c>
      <c r="E48" s="183">
        <v>1</v>
      </c>
      <c r="F48" s="184"/>
      <c r="G48" s="185">
        <f t="shared" si="0"/>
        <v>0</v>
      </c>
      <c r="H48" s="184"/>
      <c r="I48" s="185">
        <f t="shared" si="1"/>
        <v>0</v>
      </c>
      <c r="J48" s="184"/>
      <c r="K48" s="185">
        <f t="shared" si="2"/>
        <v>0</v>
      </c>
      <c r="L48" s="185">
        <v>21</v>
      </c>
      <c r="M48" s="185">
        <f t="shared" si="3"/>
        <v>0</v>
      </c>
      <c r="N48" s="183">
        <v>0</v>
      </c>
      <c r="O48" s="183">
        <f t="shared" si="4"/>
        <v>0</v>
      </c>
      <c r="P48" s="183">
        <v>0</v>
      </c>
      <c r="Q48" s="183">
        <f t="shared" si="5"/>
        <v>0</v>
      </c>
      <c r="R48" s="185"/>
      <c r="S48" s="185" t="s">
        <v>1263</v>
      </c>
      <c r="T48" s="186" t="s">
        <v>1264</v>
      </c>
      <c r="U48" s="158">
        <v>0</v>
      </c>
      <c r="V48" s="158">
        <f t="shared" si="6"/>
        <v>0</v>
      </c>
      <c r="W48" s="158"/>
      <c r="X48" s="158" t="s">
        <v>282</v>
      </c>
      <c r="Y48" s="158" t="s">
        <v>283</v>
      </c>
      <c r="Z48" s="147"/>
      <c r="AA48" s="147"/>
      <c r="AB48" s="147"/>
      <c r="AC48" s="147"/>
      <c r="AD48" s="147"/>
      <c r="AE48" s="147"/>
      <c r="AF48" s="147"/>
      <c r="AG48" s="147" t="s">
        <v>3321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0">
        <v>32</v>
      </c>
      <c r="B49" s="181" t="s">
        <v>3667</v>
      </c>
      <c r="C49" s="191" t="s">
        <v>3668</v>
      </c>
      <c r="D49" s="182" t="s">
        <v>2097</v>
      </c>
      <c r="E49" s="183">
        <v>1</v>
      </c>
      <c r="F49" s="184"/>
      <c r="G49" s="185">
        <f t="shared" si="0"/>
        <v>0</v>
      </c>
      <c r="H49" s="184"/>
      <c r="I49" s="185">
        <f t="shared" si="1"/>
        <v>0</v>
      </c>
      <c r="J49" s="184"/>
      <c r="K49" s="185">
        <f t="shared" si="2"/>
        <v>0</v>
      </c>
      <c r="L49" s="185">
        <v>21</v>
      </c>
      <c r="M49" s="185">
        <f t="shared" si="3"/>
        <v>0</v>
      </c>
      <c r="N49" s="183">
        <v>0</v>
      </c>
      <c r="O49" s="183">
        <f t="shared" si="4"/>
        <v>0</v>
      </c>
      <c r="P49" s="183">
        <v>0</v>
      </c>
      <c r="Q49" s="183">
        <f t="shared" si="5"/>
        <v>0</v>
      </c>
      <c r="R49" s="185"/>
      <c r="S49" s="185" t="s">
        <v>1263</v>
      </c>
      <c r="T49" s="186" t="s">
        <v>1264</v>
      </c>
      <c r="U49" s="158">
        <v>0</v>
      </c>
      <c r="V49" s="158">
        <f t="shared" si="6"/>
        <v>0</v>
      </c>
      <c r="W49" s="158"/>
      <c r="X49" s="158" t="s">
        <v>282</v>
      </c>
      <c r="Y49" s="158" t="s">
        <v>283</v>
      </c>
      <c r="Z49" s="147"/>
      <c r="AA49" s="147"/>
      <c r="AB49" s="147"/>
      <c r="AC49" s="147"/>
      <c r="AD49" s="147"/>
      <c r="AE49" s="147"/>
      <c r="AF49" s="147"/>
      <c r="AG49" s="147" t="s">
        <v>3321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5" t="s">
        <v>275</v>
      </c>
      <c r="B50" s="166" t="s">
        <v>136</v>
      </c>
      <c r="C50" s="187" t="s">
        <v>137</v>
      </c>
      <c r="D50" s="167"/>
      <c r="E50" s="168"/>
      <c r="F50" s="169"/>
      <c r="G50" s="169">
        <f>SUMIF(AG51:AG57,"&lt;&gt;NOR",G51:G57)</f>
        <v>0</v>
      </c>
      <c r="H50" s="169"/>
      <c r="I50" s="169">
        <f>SUM(I51:I57)</f>
        <v>0</v>
      </c>
      <c r="J50" s="169"/>
      <c r="K50" s="169">
        <f>SUM(K51:K57)</f>
        <v>0</v>
      </c>
      <c r="L50" s="169"/>
      <c r="M50" s="169">
        <f>SUM(M51:M57)</f>
        <v>0</v>
      </c>
      <c r="N50" s="168"/>
      <c r="O50" s="168">
        <f>SUM(O51:O57)</f>
        <v>0</v>
      </c>
      <c r="P50" s="168"/>
      <c r="Q50" s="168">
        <f>SUM(Q51:Q57)</f>
        <v>0</v>
      </c>
      <c r="R50" s="169"/>
      <c r="S50" s="169"/>
      <c r="T50" s="170"/>
      <c r="U50" s="164"/>
      <c r="V50" s="164">
        <f>SUM(V51:V57)</f>
        <v>0</v>
      </c>
      <c r="W50" s="164"/>
      <c r="X50" s="164"/>
      <c r="Y50" s="164"/>
      <c r="AG50" t="s">
        <v>276</v>
      </c>
    </row>
    <row r="51" spans="1:60" outlineLevel="1" x14ac:dyDescent="0.2">
      <c r="A51" s="180">
        <v>33</v>
      </c>
      <c r="B51" s="181" t="s">
        <v>3669</v>
      </c>
      <c r="C51" s="191" t="s">
        <v>3670</v>
      </c>
      <c r="D51" s="182" t="s">
        <v>2097</v>
      </c>
      <c r="E51" s="183">
        <v>1</v>
      </c>
      <c r="F51" s="184"/>
      <c r="G51" s="185">
        <f t="shared" ref="G51:G57" si="7">ROUND(E51*F51,2)</f>
        <v>0</v>
      </c>
      <c r="H51" s="184"/>
      <c r="I51" s="185">
        <f t="shared" ref="I51:I57" si="8">ROUND(E51*H51,2)</f>
        <v>0</v>
      </c>
      <c r="J51" s="184"/>
      <c r="K51" s="185">
        <f t="shared" ref="K51:K57" si="9">ROUND(E51*J51,2)</f>
        <v>0</v>
      </c>
      <c r="L51" s="185">
        <v>21</v>
      </c>
      <c r="M51" s="185">
        <f t="shared" ref="M51:M57" si="10">G51*(1+L51/100)</f>
        <v>0</v>
      </c>
      <c r="N51" s="183">
        <v>0</v>
      </c>
      <c r="O51" s="183">
        <f t="shared" ref="O51:O57" si="11">ROUND(E51*N51,2)</f>
        <v>0</v>
      </c>
      <c r="P51" s="183">
        <v>0</v>
      </c>
      <c r="Q51" s="183">
        <f t="shared" ref="Q51:Q57" si="12">ROUND(E51*P51,2)</f>
        <v>0</v>
      </c>
      <c r="R51" s="185"/>
      <c r="S51" s="185" t="s">
        <v>1263</v>
      </c>
      <c r="T51" s="186" t="s">
        <v>1264</v>
      </c>
      <c r="U51" s="158">
        <v>0</v>
      </c>
      <c r="V51" s="158">
        <f t="shared" ref="V51:V57" si="13">ROUND(E51*U51,2)</f>
        <v>0</v>
      </c>
      <c r="W51" s="158"/>
      <c r="X51" s="158" t="s">
        <v>3671</v>
      </c>
      <c r="Y51" s="158" t="s">
        <v>283</v>
      </c>
      <c r="Z51" s="147"/>
      <c r="AA51" s="147"/>
      <c r="AB51" s="147"/>
      <c r="AC51" s="147"/>
      <c r="AD51" s="147"/>
      <c r="AE51" s="147"/>
      <c r="AF51" s="147"/>
      <c r="AG51" s="147" t="s">
        <v>3672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0">
        <v>34</v>
      </c>
      <c r="B52" s="181" t="s">
        <v>3673</v>
      </c>
      <c r="C52" s="191" t="s">
        <v>3674</v>
      </c>
      <c r="D52" s="182" t="s">
        <v>2097</v>
      </c>
      <c r="E52" s="183">
        <v>1</v>
      </c>
      <c r="F52" s="184"/>
      <c r="G52" s="185">
        <f t="shared" si="7"/>
        <v>0</v>
      </c>
      <c r="H52" s="184"/>
      <c r="I52" s="185">
        <f t="shared" si="8"/>
        <v>0</v>
      </c>
      <c r="J52" s="184"/>
      <c r="K52" s="185">
        <f t="shared" si="9"/>
        <v>0</v>
      </c>
      <c r="L52" s="185">
        <v>21</v>
      </c>
      <c r="M52" s="185">
        <f t="shared" si="10"/>
        <v>0</v>
      </c>
      <c r="N52" s="183">
        <v>0</v>
      </c>
      <c r="O52" s="183">
        <f t="shared" si="11"/>
        <v>0</v>
      </c>
      <c r="P52" s="183">
        <v>0</v>
      </c>
      <c r="Q52" s="183">
        <f t="shared" si="12"/>
        <v>0</v>
      </c>
      <c r="R52" s="185"/>
      <c r="S52" s="185" t="s">
        <v>1263</v>
      </c>
      <c r="T52" s="186" t="s">
        <v>1264</v>
      </c>
      <c r="U52" s="158">
        <v>0</v>
      </c>
      <c r="V52" s="158">
        <f t="shared" si="13"/>
        <v>0</v>
      </c>
      <c r="W52" s="158"/>
      <c r="X52" s="158" t="s">
        <v>1204</v>
      </c>
      <c r="Y52" s="158" t="s">
        <v>283</v>
      </c>
      <c r="Z52" s="147"/>
      <c r="AA52" s="147"/>
      <c r="AB52" s="147"/>
      <c r="AC52" s="147"/>
      <c r="AD52" s="147"/>
      <c r="AE52" s="147"/>
      <c r="AF52" s="147"/>
      <c r="AG52" s="147" t="s">
        <v>3313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0">
        <v>35</v>
      </c>
      <c r="B53" s="181" t="s">
        <v>3675</v>
      </c>
      <c r="C53" s="191" t="s">
        <v>3676</v>
      </c>
      <c r="D53" s="182" t="s">
        <v>2097</v>
      </c>
      <c r="E53" s="183">
        <v>1</v>
      </c>
      <c r="F53" s="184"/>
      <c r="G53" s="185">
        <f t="shared" si="7"/>
        <v>0</v>
      </c>
      <c r="H53" s="184"/>
      <c r="I53" s="185">
        <f t="shared" si="8"/>
        <v>0</v>
      </c>
      <c r="J53" s="184"/>
      <c r="K53" s="185">
        <f t="shared" si="9"/>
        <v>0</v>
      </c>
      <c r="L53" s="185">
        <v>21</v>
      </c>
      <c r="M53" s="185">
        <f t="shared" si="10"/>
        <v>0</v>
      </c>
      <c r="N53" s="183">
        <v>0</v>
      </c>
      <c r="O53" s="183">
        <f t="shared" si="11"/>
        <v>0</v>
      </c>
      <c r="P53" s="183">
        <v>0</v>
      </c>
      <c r="Q53" s="183">
        <f t="shared" si="12"/>
        <v>0</v>
      </c>
      <c r="R53" s="185"/>
      <c r="S53" s="185" t="s">
        <v>1263</v>
      </c>
      <c r="T53" s="186" t="s">
        <v>1264</v>
      </c>
      <c r="U53" s="158">
        <v>0</v>
      </c>
      <c r="V53" s="158">
        <f t="shared" si="13"/>
        <v>0</v>
      </c>
      <c r="W53" s="158"/>
      <c r="X53" s="158" t="s">
        <v>282</v>
      </c>
      <c r="Y53" s="158" t="s">
        <v>283</v>
      </c>
      <c r="Z53" s="147"/>
      <c r="AA53" s="147"/>
      <c r="AB53" s="147"/>
      <c r="AC53" s="147"/>
      <c r="AD53" s="147"/>
      <c r="AE53" s="147"/>
      <c r="AF53" s="147"/>
      <c r="AG53" s="147" t="s">
        <v>3321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0">
        <v>36</v>
      </c>
      <c r="B54" s="181" t="s">
        <v>3677</v>
      </c>
      <c r="C54" s="191" t="s">
        <v>3678</v>
      </c>
      <c r="D54" s="182" t="s">
        <v>2097</v>
      </c>
      <c r="E54" s="183">
        <v>1</v>
      </c>
      <c r="F54" s="184"/>
      <c r="G54" s="185">
        <f t="shared" si="7"/>
        <v>0</v>
      </c>
      <c r="H54" s="184"/>
      <c r="I54" s="185">
        <f t="shared" si="8"/>
        <v>0</v>
      </c>
      <c r="J54" s="184"/>
      <c r="K54" s="185">
        <f t="shared" si="9"/>
        <v>0</v>
      </c>
      <c r="L54" s="185">
        <v>21</v>
      </c>
      <c r="M54" s="185">
        <f t="shared" si="10"/>
        <v>0</v>
      </c>
      <c r="N54" s="183">
        <v>0</v>
      </c>
      <c r="O54" s="183">
        <f t="shared" si="11"/>
        <v>0</v>
      </c>
      <c r="P54" s="183">
        <v>0</v>
      </c>
      <c r="Q54" s="183">
        <f t="shared" si="12"/>
        <v>0</v>
      </c>
      <c r="R54" s="185"/>
      <c r="S54" s="185" t="s">
        <v>1263</v>
      </c>
      <c r="T54" s="186" t="s">
        <v>1264</v>
      </c>
      <c r="U54" s="158">
        <v>0</v>
      </c>
      <c r="V54" s="158">
        <f t="shared" si="13"/>
        <v>0</v>
      </c>
      <c r="W54" s="158"/>
      <c r="X54" s="158" t="s">
        <v>282</v>
      </c>
      <c r="Y54" s="158" t="s">
        <v>283</v>
      </c>
      <c r="Z54" s="147"/>
      <c r="AA54" s="147"/>
      <c r="AB54" s="147"/>
      <c r="AC54" s="147"/>
      <c r="AD54" s="147"/>
      <c r="AE54" s="147"/>
      <c r="AF54" s="147"/>
      <c r="AG54" s="147" t="s">
        <v>3321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0">
        <v>37</v>
      </c>
      <c r="B55" s="181" t="s">
        <v>3679</v>
      </c>
      <c r="C55" s="191" t="s">
        <v>3680</v>
      </c>
      <c r="D55" s="182" t="s">
        <v>2097</v>
      </c>
      <c r="E55" s="183">
        <v>1</v>
      </c>
      <c r="F55" s="184"/>
      <c r="G55" s="185">
        <f t="shared" si="7"/>
        <v>0</v>
      </c>
      <c r="H55" s="184"/>
      <c r="I55" s="185">
        <f t="shared" si="8"/>
        <v>0</v>
      </c>
      <c r="J55" s="184"/>
      <c r="K55" s="185">
        <f t="shared" si="9"/>
        <v>0</v>
      </c>
      <c r="L55" s="185">
        <v>21</v>
      </c>
      <c r="M55" s="185">
        <f t="shared" si="10"/>
        <v>0</v>
      </c>
      <c r="N55" s="183">
        <v>0</v>
      </c>
      <c r="O55" s="183">
        <f t="shared" si="11"/>
        <v>0</v>
      </c>
      <c r="P55" s="183">
        <v>0</v>
      </c>
      <c r="Q55" s="183">
        <f t="shared" si="12"/>
        <v>0</v>
      </c>
      <c r="R55" s="185"/>
      <c r="S55" s="185" t="s">
        <v>1263</v>
      </c>
      <c r="T55" s="186" t="s">
        <v>1264</v>
      </c>
      <c r="U55" s="158">
        <v>0</v>
      </c>
      <c r="V55" s="158">
        <f t="shared" si="13"/>
        <v>0</v>
      </c>
      <c r="W55" s="158"/>
      <c r="X55" s="158" t="s">
        <v>282</v>
      </c>
      <c r="Y55" s="158" t="s">
        <v>283</v>
      </c>
      <c r="Z55" s="147"/>
      <c r="AA55" s="147"/>
      <c r="AB55" s="147"/>
      <c r="AC55" s="147"/>
      <c r="AD55" s="147"/>
      <c r="AE55" s="147"/>
      <c r="AF55" s="147"/>
      <c r="AG55" s="147" t="s">
        <v>3321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0">
        <v>38</v>
      </c>
      <c r="B56" s="181" t="s">
        <v>3681</v>
      </c>
      <c r="C56" s="191" t="s">
        <v>3682</v>
      </c>
      <c r="D56" s="182" t="s">
        <v>2097</v>
      </c>
      <c r="E56" s="183">
        <v>1</v>
      </c>
      <c r="F56" s="184"/>
      <c r="G56" s="185">
        <f t="shared" si="7"/>
        <v>0</v>
      </c>
      <c r="H56" s="184"/>
      <c r="I56" s="185">
        <f t="shared" si="8"/>
        <v>0</v>
      </c>
      <c r="J56" s="184"/>
      <c r="K56" s="185">
        <f t="shared" si="9"/>
        <v>0</v>
      </c>
      <c r="L56" s="185">
        <v>21</v>
      </c>
      <c r="M56" s="185">
        <f t="shared" si="10"/>
        <v>0</v>
      </c>
      <c r="N56" s="183">
        <v>0</v>
      </c>
      <c r="O56" s="183">
        <f t="shared" si="11"/>
        <v>0</v>
      </c>
      <c r="P56" s="183">
        <v>0</v>
      </c>
      <c r="Q56" s="183">
        <f t="shared" si="12"/>
        <v>0</v>
      </c>
      <c r="R56" s="185"/>
      <c r="S56" s="185" t="s">
        <v>1263</v>
      </c>
      <c r="T56" s="186" t="s">
        <v>1264</v>
      </c>
      <c r="U56" s="158">
        <v>0</v>
      </c>
      <c r="V56" s="158">
        <f t="shared" si="13"/>
        <v>0</v>
      </c>
      <c r="W56" s="158"/>
      <c r="X56" s="158" t="s">
        <v>1204</v>
      </c>
      <c r="Y56" s="158" t="s">
        <v>283</v>
      </c>
      <c r="Z56" s="147"/>
      <c r="AA56" s="147"/>
      <c r="AB56" s="147"/>
      <c r="AC56" s="147"/>
      <c r="AD56" s="147"/>
      <c r="AE56" s="147"/>
      <c r="AF56" s="147"/>
      <c r="AG56" s="147" t="s">
        <v>3313</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2">
        <v>39</v>
      </c>
      <c r="B57" s="173" t="s">
        <v>3683</v>
      </c>
      <c r="C57" s="188" t="s">
        <v>3684</v>
      </c>
      <c r="D57" s="174" t="s">
        <v>2097</v>
      </c>
      <c r="E57" s="175">
        <v>1</v>
      </c>
      <c r="F57" s="176"/>
      <c r="G57" s="177">
        <f t="shared" si="7"/>
        <v>0</v>
      </c>
      <c r="H57" s="176"/>
      <c r="I57" s="177">
        <f t="shared" si="8"/>
        <v>0</v>
      </c>
      <c r="J57" s="176"/>
      <c r="K57" s="177">
        <f t="shared" si="9"/>
        <v>0</v>
      </c>
      <c r="L57" s="177">
        <v>21</v>
      </c>
      <c r="M57" s="177">
        <f t="shared" si="10"/>
        <v>0</v>
      </c>
      <c r="N57" s="175">
        <v>0</v>
      </c>
      <c r="O57" s="175">
        <f t="shared" si="11"/>
        <v>0</v>
      </c>
      <c r="P57" s="175">
        <v>0</v>
      </c>
      <c r="Q57" s="175">
        <f t="shared" si="12"/>
        <v>0</v>
      </c>
      <c r="R57" s="177"/>
      <c r="S57" s="177" t="s">
        <v>1263</v>
      </c>
      <c r="T57" s="178" t="s">
        <v>1264</v>
      </c>
      <c r="U57" s="158">
        <v>0</v>
      </c>
      <c r="V57" s="158">
        <f t="shared" si="13"/>
        <v>0</v>
      </c>
      <c r="W57" s="158"/>
      <c r="X57" s="158" t="s">
        <v>1204</v>
      </c>
      <c r="Y57" s="158" t="s">
        <v>283</v>
      </c>
      <c r="Z57" s="147"/>
      <c r="AA57" s="147"/>
      <c r="AB57" s="147"/>
      <c r="AC57" s="147"/>
      <c r="AD57" s="147"/>
      <c r="AE57" s="147"/>
      <c r="AF57" s="147"/>
      <c r="AG57" s="147" t="s">
        <v>3313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3"/>
      <c r="B58" s="4"/>
      <c r="C58" s="192"/>
      <c r="D58" s="6"/>
      <c r="E58" s="3"/>
      <c r="F58" s="3"/>
      <c r="G58" s="3"/>
      <c r="H58" s="3"/>
      <c r="I58" s="3"/>
      <c r="J58" s="3"/>
      <c r="K58" s="3"/>
      <c r="L58" s="3"/>
      <c r="M58" s="3"/>
      <c r="N58" s="3"/>
      <c r="O58" s="3"/>
      <c r="P58" s="3"/>
      <c r="Q58" s="3"/>
      <c r="R58" s="3"/>
      <c r="S58" s="3"/>
      <c r="T58" s="3"/>
      <c r="U58" s="3"/>
      <c r="V58" s="3"/>
      <c r="W58" s="3"/>
      <c r="X58" s="3"/>
      <c r="Y58" s="3"/>
      <c r="AE58">
        <v>12</v>
      </c>
      <c r="AF58">
        <v>21</v>
      </c>
      <c r="AG58" t="s">
        <v>261</v>
      </c>
    </row>
    <row r="59" spans="1:60" x14ac:dyDescent="0.2">
      <c r="A59" s="150"/>
      <c r="B59" s="151" t="s">
        <v>29</v>
      </c>
      <c r="C59" s="193"/>
      <c r="D59" s="152"/>
      <c r="E59" s="153"/>
      <c r="F59" s="153"/>
      <c r="G59" s="171">
        <f>G8+G50</f>
        <v>0</v>
      </c>
      <c r="H59" s="3"/>
      <c r="I59" s="3"/>
      <c r="J59" s="3"/>
      <c r="K59" s="3"/>
      <c r="L59" s="3"/>
      <c r="M59" s="3"/>
      <c r="N59" s="3"/>
      <c r="O59" s="3"/>
      <c r="P59" s="3"/>
      <c r="Q59" s="3"/>
      <c r="R59" s="3"/>
      <c r="S59" s="3"/>
      <c r="T59" s="3"/>
      <c r="U59" s="3"/>
      <c r="V59" s="3"/>
      <c r="W59" s="3"/>
      <c r="X59" s="3"/>
      <c r="Y59" s="3"/>
      <c r="AE59">
        <f>SUMIF(L7:L57,AE58,G7:G57)</f>
        <v>0</v>
      </c>
      <c r="AF59">
        <f>SUMIF(L7:L57,AF58,G7:G57)</f>
        <v>0</v>
      </c>
      <c r="AG59" t="s">
        <v>982</v>
      </c>
    </row>
    <row r="60" spans="1:60" x14ac:dyDescent="0.2">
      <c r="C60" s="194"/>
      <c r="D60" s="10"/>
      <c r="AG60" t="s">
        <v>983</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lMcYBBb/ZpigohITgiZdbNx4TJmVsFOwNk9nHCsMwIW+hmR6rFgFq9mxlXOXe9RJs/G9OmjvfbUGJHgPhatSA==" saltValue="AKQTtQq1yOoCoFOA/ol+Zg==" spinCount="100000" sheet="1" formatRows="0"/>
  <mergeCells count="13">
    <mergeCell ref="C11:G11"/>
    <mergeCell ref="A1:G1"/>
    <mergeCell ref="C2:G2"/>
    <mergeCell ref="C3:G3"/>
    <mergeCell ref="C4:G4"/>
    <mergeCell ref="C10:G10"/>
    <mergeCell ref="C21:G21"/>
    <mergeCell ref="C12:G12"/>
    <mergeCell ref="C13:G13"/>
    <mergeCell ref="C14:G14"/>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9B721-A8A3-49AC-BBA6-C38825FC117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59</v>
      </c>
      <c r="C4" s="267" t="s">
        <v>60</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147</v>
      </c>
      <c r="C8" s="187" t="s">
        <v>149</v>
      </c>
      <c r="D8" s="167"/>
      <c r="E8" s="168"/>
      <c r="F8" s="169"/>
      <c r="G8" s="169">
        <f>SUMIF(AG9:AG28,"&lt;&gt;NOR",G9:G28)</f>
        <v>0</v>
      </c>
      <c r="H8" s="169"/>
      <c r="I8" s="169">
        <f>SUM(I9:I28)</f>
        <v>0</v>
      </c>
      <c r="J8" s="169"/>
      <c r="K8" s="169">
        <f>SUM(K9:K28)</f>
        <v>0</v>
      </c>
      <c r="L8" s="169"/>
      <c r="M8" s="169">
        <f>SUM(M9:M28)</f>
        <v>0</v>
      </c>
      <c r="N8" s="168"/>
      <c r="O8" s="168">
        <f>SUM(O9:O28)</f>
        <v>0</v>
      </c>
      <c r="P8" s="168"/>
      <c r="Q8" s="168">
        <f>SUM(Q9:Q28)</f>
        <v>0</v>
      </c>
      <c r="R8" s="169"/>
      <c r="S8" s="169"/>
      <c r="T8" s="170"/>
      <c r="U8" s="164"/>
      <c r="V8" s="164">
        <f>SUM(V9:V28)</f>
        <v>0</v>
      </c>
      <c r="W8" s="164"/>
      <c r="X8" s="164"/>
      <c r="Y8" s="164"/>
      <c r="AG8" t="s">
        <v>276</v>
      </c>
    </row>
    <row r="9" spans="1:60" outlineLevel="1" x14ac:dyDescent="0.2">
      <c r="A9" s="180">
        <v>1</v>
      </c>
      <c r="B9" s="181" t="s">
        <v>3311</v>
      </c>
      <c r="C9" s="191" t="s">
        <v>3685</v>
      </c>
      <c r="D9" s="182" t="s">
        <v>418</v>
      </c>
      <c r="E9" s="183">
        <v>1</v>
      </c>
      <c r="F9" s="184"/>
      <c r="G9" s="185">
        <f t="shared" ref="G9:G28" si="0">ROUND(E9*F9,2)</f>
        <v>0</v>
      </c>
      <c r="H9" s="184"/>
      <c r="I9" s="185">
        <f t="shared" ref="I9:I28" si="1">ROUND(E9*H9,2)</f>
        <v>0</v>
      </c>
      <c r="J9" s="184"/>
      <c r="K9" s="185">
        <f t="shared" ref="K9:K28" si="2">ROUND(E9*J9,2)</f>
        <v>0</v>
      </c>
      <c r="L9" s="185">
        <v>21</v>
      </c>
      <c r="M9" s="185">
        <f t="shared" ref="M9:M28" si="3">G9*(1+L9/100)</f>
        <v>0</v>
      </c>
      <c r="N9" s="183">
        <v>0</v>
      </c>
      <c r="O9" s="183">
        <f t="shared" ref="O9:O28" si="4">ROUND(E9*N9,2)</f>
        <v>0</v>
      </c>
      <c r="P9" s="183">
        <v>0</v>
      </c>
      <c r="Q9" s="183">
        <f t="shared" ref="Q9:Q28" si="5">ROUND(E9*P9,2)</f>
        <v>0</v>
      </c>
      <c r="R9" s="185"/>
      <c r="S9" s="185" t="s">
        <v>1263</v>
      </c>
      <c r="T9" s="186" t="s">
        <v>1264</v>
      </c>
      <c r="U9" s="158">
        <v>0</v>
      </c>
      <c r="V9" s="158">
        <f t="shared" ref="V9:V28" si="6">ROUND(E9*U9,2)</f>
        <v>0</v>
      </c>
      <c r="W9" s="158"/>
      <c r="X9" s="158" t="s">
        <v>282</v>
      </c>
      <c r="Y9" s="158" t="s">
        <v>283</v>
      </c>
      <c r="Z9" s="147"/>
      <c r="AA9" s="147"/>
      <c r="AB9" s="147"/>
      <c r="AC9" s="147"/>
      <c r="AD9" s="147"/>
      <c r="AE9" s="147"/>
      <c r="AF9" s="147"/>
      <c r="AG9" s="147" t="s">
        <v>3321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0">
        <v>2</v>
      </c>
      <c r="B10" s="181" t="s">
        <v>3314</v>
      </c>
      <c r="C10" s="191" t="s">
        <v>3686</v>
      </c>
      <c r="D10" s="182" t="s">
        <v>296</v>
      </c>
      <c r="E10" s="183">
        <v>30</v>
      </c>
      <c r="F10" s="184"/>
      <c r="G10" s="185">
        <f t="shared" si="0"/>
        <v>0</v>
      </c>
      <c r="H10" s="184"/>
      <c r="I10" s="185">
        <f t="shared" si="1"/>
        <v>0</v>
      </c>
      <c r="J10" s="184"/>
      <c r="K10" s="185">
        <f t="shared" si="2"/>
        <v>0</v>
      </c>
      <c r="L10" s="185">
        <v>21</v>
      </c>
      <c r="M10" s="185">
        <f t="shared" si="3"/>
        <v>0</v>
      </c>
      <c r="N10" s="183">
        <v>0</v>
      </c>
      <c r="O10" s="183">
        <f t="shared" si="4"/>
        <v>0</v>
      </c>
      <c r="P10" s="183">
        <v>0</v>
      </c>
      <c r="Q10" s="183">
        <f t="shared" si="5"/>
        <v>0</v>
      </c>
      <c r="R10" s="185"/>
      <c r="S10" s="185" t="s">
        <v>1263</v>
      </c>
      <c r="T10" s="186" t="s">
        <v>1264</v>
      </c>
      <c r="U10" s="158">
        <v>0</v>
      </c>
      <c r="V10" s="158">
        <f t="shared" si="6"/>
        <v>0</v>
      </c>
      <c r="W10" s="158"/>
      <c r="X10" s="158" t="s">
        <v>282</v>
      </c>
      <c r="Y10" s="158" t="s">
        <v>283</v>
      </c>
      <c r="Z10" s="147"/>
      <c r="AA10" s="147"/>
      <c r="AB10" s="147"/>
      <c r="AC10" s="147"/>
      <c r="AD10" s="147"/>
      <c r="AE10" s="147"/>
      <c r="AF10" s="147"/>
      <c r="AG10" s="147" t="s">
        <v>3321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0">
        <v>3</v>
      </c>
      <c r="B11" s="181" t="s">
        <v>3317</v>
      </c>
      <c r="C11" s="191" t="s">
        <v>3687</v>
      </c>
      <c r="D11" s="182" t="s">
        <v>279</v>
      </c>
      <c r="E11" s="183">
        <v>160</v>
      </c>
      <c r="F11" s="184"/>
      <c r="G11" s="185">
        <f t="shared" si="0"/>
        <v>0</v>
      </c>
      <c r="H11" s="184"/>
      <c r="I11" s="185">
        <f t="shared" si="1"/>
        <v>0</v>
      </c>
      <c r="J11" s="184"/>
      <c r="K11" s="185">
        <f t="shared" si="2"/>
        <v>0</v>
      </c>
      <c r="L11" s="185">
        <v>21</v>
      </c>
      <c r="M11" s="185">
        <f t="shared" si="3"/>
        <v>0</v>
      </c>
      <c r="N11" s="183">
        <v>0</v>
      </c>
      <c r="O11" s="183">
        <f t="shared" si="4"/>
        <v>0</v>
      </c>
      <c r="P11" s="183">
        <v>0</v>
      </c>
      <c r="Q11" s="183">
        <f t="shared" si="5"/>
        <v>0</v>
      </c>
      <c r="R11" s="185"/>
      <c r="S11" s="185" t="s">
        <v>1263</v>
      </c>
      <c r="T11" s="186" t="s">
        <v>1264</v>
      </c>
      <c r="U11" s="158">
        <v>0</v>
      </c>
      <c r="V11" s="158">
        <f t="shared" si="6"/>
        <v>0</v>
      </c>
      <c r="W11" s="158"/>
      <c r="X11" s="158" t="s">
        <v>282</v>
      </c>
      <c r="Y11" s="158" t="s">
        <v>283</v>
      </c>
      <c r="Z11" s="147"/>
      <c r="AA11" s="147"/>
      <c r="AB11" s="147"/>
      <c r="AC11" s="147"/>
      <c r="AD11" s="147"/>
      <c r="AE11" s="147"/>
      <c r="AF11" s="147"/>
      <c r="AG11" s="147" t="s">
        <v>3321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0">
        <v>4</v>
      </c>
      <c r="B12" s="181" t="s">
        <v>3319</v>
      </c>
      <c r="C12" s="191" t="s">
        <v>3688</v>
      </c>
      <c r="D12" s="182" t="s">
        <v>279</v>
      </c>
      <c r="E12" s="183">
        <v>160</v>
      </c>
      <c r="F12" s="184"/>
      <c r="G12" s="185">
        <f t="shared" si="0"/>
        <v>0</v>
      </c>
      <c r="H12" s="184"/>
      <c r="I12" s="185">
        <f t="shared" si="1"/>
        <v>0</v>
      </c>
      <c r="J12" s="184"/>
      <c r="K12" s="185">
        <f t="shared" si="2"/>
        <v>0</v>
      </c>
      <c r="L12" s="185">
        <v>21</v>
      </c>
      <c r="M12" s="185">
        <f t="shared" si="3"/>
        <v>0</v>
      </c>
      <c r="N12" s="183">
        <v>0</v>
      </c>
      <c r="O12" s="183">
        <f t="shared" si="4"/>
        <v>0</v>
      </c>
      <c r="P12" s="183">
        <v>0</v>
      </c>
      <c r="Q12" s="183">
        <f t="shared" si="5"/>
        <v>0</v>
      </c>
      <c r="R12" s="185"/>
      <c r="S12" s="185" t="s">
        <v>1263</v>
      </c>
      <c r="T12" s="186" t="s">
        <v>1264</v>
      </c>
      <c r="U12" s="158">
        <v>0</v>
      </c>
      <c r="V12" s="158">
        <f t="shared" si="6"/>
        <v>0</v>
      </c>
      <c r="W12" s="158"/>
      <c r="X12" s="158" t="s">
        <v>282</v>
      </c>
      <c r="Y12" s="158" t="s">
        <v>283</v>
      </c>
      <c r="Z12" s="147"/>
      <c r="AA12" s="147"/>
      <c r="AB12" s="147"/>
      <c r="AC12" s="147"/>
      <c r="AD12" s="147"/>
      <c r="AE12" s="147"/>
      <c r="AF12" s="147"/>
      <c r="AG12" s="147" t="s">
        <v>3321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0">
        <v>5</v>
      </c>
      <c r="B13" s="181" t="s">
        <v>3322</v>
      </c>
      <c r="C13" s="191" t="s">
        <v>3689</v>
      </c>
      <c r="D13" s="182" t="s">
        <v>279</v>
      </c>
      <c r="E13" s="183">
        <v>30</v>
      </c>
      <c r="F13" s="184"/>
      <c r="G13" s="185">
        <f t="shared" si="0"/>
        <v>0</v>
      </c>
      <c r="H13" s="184"/>
      <c r="I13" s="185">
        <f t="shared" si="1"/>
        <v>0</v>
      </c>
      <c r="J13" s="184"/>
      <c r="K13" s="185">
        <f t="shared" si="2"/>
        <v>0</v>
      </c>
      <c r="L13" s="185">
        <v>21</v>
      </c>
      <c r="M13" s="185">
        <f t="shared" si="3"/>
        <v>0</v>
      </c>
      <c r="N13" s="183">
        <v>0</v>
      </c>
      <c r="O13" s="183">
        <f t="shared" si="4"/>
        <v>0</v>
      </c>
      <c r="P13" s="183">
        <v>0</v>
      </c>
      <c r="Q13" s="183">
        <f t="shared" si="5"/>
        <v>0</v>
      </c>
      <c r="R13" s="185"/>
      <c r="S13" s="185" t="s">
        <v>1263</v>
      </c>
      <c r="T13" s="186" t="s">
        <v>1264</v>
      </c>
      <c r="U13" s="158">
        <v>0</v>
      </c>
      <c r="V13" s="158">
        <f t="shared" si="6"/>
        <v>0</v>
      </c>
      <c r="W13" s="158"/>
      <c r="X13" s="158" t="s">
        <v>282</v>
      </c>
      <c r="Y13" s="158" t="s">
        <v>283</v>
      </c>
      <c r="Z13" s="147"/>
      <c r="AA13" s="147"/>
      <c r="AB13" s="147"/>
      <c r="AC13" s="147"/>
      <c r="AD13" s="147"/>
      <c r="AE13" s="147"/>
      <c r="AF13" s="147"/>
      <c r="AG13" s="147" t="s">
        <v>3321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0">
        <v>6</v>
      </c>
      <c r="B14" s="181" t="s">
        <v>3324</v>
      </c>
      <c r="C14" s="191" t="s">
        <v>3690</v>
      </c>
      <c r="D14" s="182" t="s">
        <v>279</v>
      </c>
      <c r="E14" s="183">
        <v>30</v>
      </c>
      <c r="F14" s="184"/>
      <c r="G14" s="185">
        <f t="shared" si="0"/>
        <v>0</v>
      </c>
      <c r="H14" s="184"/>
      <c r="I14" s="185">
        <f t="shared" si="1"/>
        <v>0</v>
      </c>
      <c r="J14" s="184"/>
      <c r="K14" s="185">
        <f t="shared" si="2"/>
        <v>0</v>
      </c>
      <c r="L14" s="185">
        <v>21</v>
      </c>
      <c r="M14" s="185">
        <f t="shared" si="3"/>
        <v>0</v>
      </c>
      <c r="N14" s="183">
        <v>0</v>
      </c>
      <c r="O14" s="183">
        <f t="shared" si="4"/>
        <v>0</v>
      </c>
      <c r="P14" s="183">
        <v>0</v>
      </c>
      <c r="Q14" s="183">
        <f t="shared" si="5"/>
        <v>0</v>
      </c>
      <c r="R14" s="185"/>
      <c r="S14" s="185" t="s">
        <v>1263</v>
      </c>
      <c r="T14" s="186" t="s">
        <v>1264</v>
      </c>
      <c r="U14" s="158">
        <v>0</v>
      </c>
      <c r="V14" s="158">
        <f t="shared" si="6"/>
        <v>0</v>
      </c>
      <c r="W14" s="158"/>
      <c r="X14" s="158" t="s">
        <v>282</v>
      </c>
      <c r="Y14" s="158" t="s">
        <v>283</v>
      </c>
      <c r="Z14" s="147"/>
      <c r="AA14" s="147"/>
      <c r="AB14" s="147"/>
      <c r="AC14" s="147"/>
      <c r="AD14" s="147"/>
      <c r="AE14" s="147"/>
      <c r="AF14" s="147"/>
      <c r="AG14" s="147" t="s">
        <v>3321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0">
        <v>7</v>
      </c>
      <c r="B15" s="181" t="s">
        <v>3326</v>
      </c>
      <c r="C15" s="191" t="s">
        <v>3691</v>
      </c>
      <c r="D15" s="182" t="s">
        <v>296</v>
      </c>
      <c r="E15" s="183">
        <v>70</v>
      </c>
      <c r="F15" s="184"/>
      <c r="G15" s="185">
        <f t="shared" si="0"/>
        <v>0</v>
      </c>
      <c r="H15" s="184"/>
      <c r="I15" s="185">
        <f t="shared" si="1"/>
        <v>0</v>
      </c>
      <c r="J15" s="184"/>
      <c r="K15" s="185">
        <f t="shared" si="2"/>
        <v>0</v>
      </c>
      <c r="L15" s="185">
        <v>21</v>
      </c>
      <c r="M15" s="185">
        <f t="shared" si="3"/>
        <v>0</v>
      </c>
      <c r="N15" s="183">
        <v>0</v>
      </c>
      <c r="O15" s="183">
        <f t="shared" si="4"/>
        <v>0</v>
      </c>
      <c r="P15" s="183">
        <v>0</v>
      </c>
      <c r="Q15" s="183">
        <f t="shared" si="5"/>
        <v>0</v>
      </c>
      <c r="R15" s="185"/>
      <c r="S15" s="185" t="s">
        <v>1263</v>
      </c>
      <c r="T15" s="186" t="s">
        <v>1264</v>
      </c>
      <c r="U15" s="158">
        <v>0</v>
      </c>
      <c r="V15" s="158">
        <f t="shared" si="6"/>
        <v>0</v>
      </c>
      <c r="W15" s="158"/>
      <c r="X15" s="158" t="s">
        <v>282</v>
      </c>
      <c r="Y15" s="158" t="s">
        <v>283</v>
      </c>
      <c r="Z15" s="147"/>
      <c r="AA15" s="147"/>
      <c r="AB15" s="147"/>
      <c r="AC15" s="147"/>
      <c r="AD15" s="147"/>
      <c r="AE15" s="147"/>
      <c r="AF15" s="147"/>
      <c r="AG15" s="147" t="s">
        <v>3321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0">
        <v>8</v>
      </c>
      <c r="B16" s="181" t="s">
        <v>3328</v>
      </c>
      <c r="C16" s="191" t="s">
        <v>3692</v>
      </c>
      <c r="D16" s="182" t="s">
        <v>296</v>
      </c>
      <c r="E16" s="183">
        <v>9</v>
      </c>
      <c r="F16" s="184"/>
      <c r="G16" s="185">
        <f t="shared" si="0"/>
        <v>0</v>
      </c>
      <c r="H16" s="184"/>
      <c r="I16" s="185">
        <f t="shared" si="1"/>
        <v>0</v>
      </c>
      <c r="J16" s="184"/>
      <c r="K16" s="185">
        <f t="shared" si="2"/>
        <v>0</v>
      </c>
      <c r="L16" s="185">
        <v>21</v>
      </c>
      <c r="M16" s="185">
        <f t="shared" si="3"/>
        <v>0</v>
      </c>
      <c r="N16" s="183">
        <v>0</v>
      </c>
      <c r="O16" s="183">
        <f t="shared" si="4"/>
        <v>0</v>
      </c>
      <c r="P16" s="183">
        <v>0</v>
      </c>
      <c r="Q16" s="183">
        <f t="shared" si="5"/>
        <v>0</v>
      </c>
      <c r="R16" s="185"/>
      <c r="S16" s="185" t="s">
        <v>1263</v>
      </c>
      <c r="T16" s="186" t="s">
        <v>1264</v>
      </c>
      <c r="U16" s="158">
        <v>0</v>
      </c>
      <c r="V16" s="158">
        <f t="shared" si="6"/>
        <v>0</v>
      </c>
      <c r="W16" s="158"/>
      <c r="X16" s="158" t="s">
        <v>282</v>
      </c>
      <c r="Y16" s="158" t="s">
        <v>283</v>
      </c>
      <c r="Z16" s="147"/>
      <c r="AA16" s="147"/>
      <c r="AB16" s="147"/>
      <c r="AC16" s="147"/>
      <c r="AD16" s="147"/>
      <c r="AE16" s="147"/>
      <c r="AF16" s="147"/>
      <c r="AG16" s="147" t="s">
        <v>3321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0">
        <v>9</v>
      </c>
      <c r="B17" s="181" t="s">
        <v>3693</v>
      </c>
      <c r="C17" s="191" t="s">
        <v>3694</v>
      </c>
      <c r="D17" s="182" t="s">
        <v>296</v>
      </c>
      <c r="E17" s="183">
        <v>20</v>
      </c>
      <c r="F17" s="184"/>
      <c r="G17" s="185">
        <f t="shared" si="0"/>
        <v>0</v>
      </c>
      <c r="H17" s="184"/>
      <c r="I17" s="185">
        <f t="shared" si="1"/>
        <v>0</v>
      </c>
      <c r="J17" s="184"/>
      <c r="K17" s="185">
        <f t="shared" si="2"/>
        <v>0</v>
      </c>
      <c r="L17" s="185">
        <v>21</v>
      </c>
      <c r="M17" s="185">
        <f t="shared" si="3"/>
        <v>0</v>
      </c>
      <c r="N17" s="183">
        <v>0</v>
      </c>
      <c r="O17" s="183">
        <f t="shared" si="4"/>
        <v>0</v>
      </c>
      <c r="P17" s="183">
        <v>0</v>
      </c>
      <c r="Q17" s="183">
        <f t="shared" si="5"/>
        <v>0</v>
      </c>
      <c r="R17" s="185"/>
      <c r="S17" s="185" t="s">
        <v>1263</v>
      </c>
      <c r="T17" s="186" t="s">
        <v>1264</v>
      </c>
      <c r="U17" s="158">
        <v>0</v>
      </c>
      <c r="V17" s="158">
        <f t="shared" si="6"/>
        <v>0</v>
      </c>
      <c r="W17" s="158"/>
      <c r="X17" s="158" t="s">
        <v>282</v>
      </c>
      <c r="Y17" s="158" t="s">
        <v>283</v>
      </c>
      <c r="Z17" s="147"/>
      <c r="AA17" s="147"/>
      <c r="AB17" s="147"/>
      <c r="AC17" s="147"/>
      <c r="AD17" s="147"/>
      <c r="AE17" s="147"/>
      <c r="AF17" s="147"/>
      <c r="AG17" s="147" t="s">
        <v>3321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0">
        <v>10</v>
      </c>
      <c r="B18" s="181" t="s">
        <v>3695</v>
      </c>
      <c r="C18" s="191" t="s">
        <v>3696</v>
      </c>
      <c r="D18" s="182" t="s">
        <v>296</v>
      </c>
      <c r="E18" s="183">
        <v>99</v>
      </c>
      <c r="F18" s="184"/>
      <c r="G18" s="185">
        <f t="shared" si="0"/>
        <v>0</v>
      </c>
      <c r="H18" s="184"/>
      <c r="I18" s="185">
        <f t="shared" si="1"/>
        <v>0</v>
      </c>
      <c r="J18" s="184"/>
      <c r="K18" s="185">
        <f t="shared" si="2"/>
        <v>0</v>
      </c>
      <c r="L18" s="185">
        <v>21</v>
      </c>
      <c r="M18" s="185">
        <f t="shared" si="3"/>
        <v>0</v>
      </c>
      <c r="N18" s="183">
        <v>0</v>
      </c>
      <c r="O18" s="183">
        <f t="shared" si="4"/>
        <v>0</v>
      </c>
      <c r="P18" s="183">
        <v>0</v>
      </c>
      <c r="Q18" s="183">
        <f t="shared" si="5"/>
        <v>0</v>
      </c>
      <c r="R18" s="185"/>
      <c r="S18" s="185" t="s">
        <v>1263</v>
      </c>
      <c r="T18" s="186" t="s">
        <v>1264</v>
      </c>
      <c r="U18" s="158">
        <v>0</v>
      </c>
      <c r="V18" s="158">
        <f t="shared" si="6"/>
        <v>0</v>
      </c>
      <c r="W18" s="158"/>
      <c r="X18" s="158" t="s">
        <v>282</v>
      </c>
      <c r="Y18" s="158" t="s">
        <v>283</v>
      </c>
      <c r="Z18" s="147"/>
      <c r="AA18" s="147"/>
      <c r="AB18" s="147"/>
      <c r="AC18" s="147"/>
      <c r="AD18" s="147"/>
      <c r="AE18" s="147"/>
      <c r="AF18" s="147"/>
      <c r="AG18" s="147" t="s">
        <v>3321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0">
        <v>11</v>
      </c>
      <c r="B19" s="181" t="s">
        <v>3697</v>
      </c>
      <c r="C19" s="191" t="s">
        <v>3698</v>
      </c>
      <c r="D19" s="182" t="s">
        <v>296</v>
      </c>
      <c r="E19" s="183">
        <v>99</v>
      </c>
      <c r="F19" s="184"/>
      <c r="G19" s="185">
        <f t="shared" si="0"/>
        <v>0</v>
      </c>
      <c r="H19" s="184"/>
      <c r="I19" s="185">
        <f t="shared" si="1"/>
        <v>0</v>
      </c>
      <c r="J19" s="184"/>
      <c r="K19" s="185">
        <f t="shared" si="2"/>
        <v>0</v>
      </c>
      <c r="L19" s="185">
        <v>21</v>
      </c>
      <c r="M19" s="185">
        <f t="shared" si="3"/>
        <v>0</v>
      </c>
      <c r="N19" s="183">
        <v>0</v>
      </c>
      <c r="O19" s="183">
        <f t="shared" si="4"/>
        <v>0</v>
      </c>
      <c r="P19" s="183">
        <v>0</v>
      </c>
      <c r="Q19" s="183">
        <f t="shared" si="5"/>
        <v>0</v>
      </c>
      <c r="R19" s="185"/>
      <c r="S19" s="185" t="s">
        <v>1263</v>
      </c>
      <c r="T19" s="186" t="s">
        <v>1264</v>
      </c>
      <c r="U19" s="158">
        <v>0</v>
      </c>
      <c r="V19" s="158">
        <f t="shared" si="6"/>
        <v>0</v>
      </c>
      <c r="W19" s="158"/>
      <c r="X19" s="158" t="s">
        <v>282</v>
      </c>
      <c r="Y19" s="158" t="s">
        <v>283</v>
      </c>
      <c r="Z19" s="147"/>
      <c r="AA19" s="147"/>
      <c r="AB19" s="147"/>
      <c r="AC19" s="147"/>
      <c r="AD19" s="147"/>
      <c r="AE19" s="147"/>
      <c r="AF19" s="147"/>
      <c r="AG19" s="147" t="s">
        <v>3321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0">
        <v>12</v>
      </c>
      <c r="B20" s="181" t="s">
        <v>3699</v>
      </c>
      <c r="C20" s="191" t="s">
        <v>3700</v>
      </c>
      <c r="D20" s="182" t="s">
        <v>296</v>
      </c>
      <c r="E20" s="183">
        <v>35</v>
      </c>
      <c r="F20" s="184"/>
      <c r="G20" s="185">
        <f t="shared" si="0"/>
        <v>0</v>
      </c>
      <c r="H20" s="184"/>
      <c r="I20" s="185">
        <f t="shared" si="1"/>
        <v>0</v>
      </c>
      <c r="J20" s="184"/>
      <c r="K20" s="185">
        <f t="shared" si="2"/>
        <v>0</v>
      </c>
      <c r="L20" s="185">
        <v>21</v>
      </c>
      <c r="M20" s="185">
        <f t="shared" si="3"/>
        <v>0</v>
      </c>
      <c r="N20" s="183">
        <v>0</v>
      </c>
      <c r="O20" s="183">
        <f t="shared" si="4"/>
        <v>0</v>
      </c>
      <c r="P20" s="183">
        <v>0</v>
      </c>
      <c r="Q20" s="183">
        <f t="shared" si="5"/>
        <v>0</v>
      </c>
      <c r="R20" s="185"/>
      <c r="S20" s="185" t="s">
        <v>1263</v>
      </c>
      <c r="T20" s="186" t="s">
        <v>1264</v>
      </c>
      <c r="U20" s="158">
        <v>0</v>
      </c>
      <c r="V20" s="158">
        <f t="shared" si="6"/>
        <v>0</v>
      </c>
      <c r="W20" s="158"/>
      <c r="X20" s="158" t="s">
        <v>1204</v>
      </c>
      <c r="Y20" s="158" t="s">
        <v>283</v>
      </c>
      <c r="Z20" s="147"/>
      <c r="AA20" s="147"/>
      <c r="AB20" s="147"/>
      <c r="AC20" s="147"/>
      <c r="AD20" s="147"/>
      <c r="AE20" s="147"/>
      <c r="AF20" s="147"/>
      <c r="AG20" s="147" t="s">
        <v>3313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0">
        <v>13</v>
      </c>
      <c r="B21" s="181" t="s">
        <v>3701</v>
      </c>
      <c r="C21" s="191" t="s">
        <v>3702</v>
      </c>
      <c r="D21" s="182" t="s">
        <v>296</v>
      </c>
      <c r="E21" s="183">
        <v>64</v>
      </c>
      <c r="F21" s="184"/>
      <c r="G21" s="185">
        <f t="shared" si="0"/>
        <v>0</v>
      </c>
      <c r="H21" s="184"/>
      <c r="I21" s="185">
        <f t="shared" si="1"/>
        <v>0</v>
      </c>
      <c r="J21" s="184"/>
      <c r="K21" s="185">
        <f t="shared" si="2"/>
        <v>0</v>
      </c>
      <c r="L21" s="185">
        <v>21</v>
      </c>
      <c r="M21" s="185">
        <f t="shared" si="3"/>
        <v>0</v>
      </c>
      <c r="N21" s="183">
        <v>0</v>
      </c>
      <c r="O21" s="183">
        <f t="shared" si="4"/>
        <v>0</v>
      </c>
      <c r="P21" s="183">
        <v>0</v>
      </c>
      <c r="Q21" s="183">
        <f t="shared" si="5"/>
        <v>0</v>
      </c>
      <c r="R21" s="185"/>
      <c r="S21" s="185" t="s">
        <v>1263</v>
      </c>
      <c r="T21" s="186" t="s">
        <v>1264</v>
      </c>
      <c r="U21" s="158">
        <v>0</v>
      </c>
      <c r="V21" s="158">
        <f t="shared" si="6"/>
        <v>0</v>
      </c>
      <c r="W21" s="158"/>
      <c r="X21" s="158" t="s">
        <v>282</v>
      </c>
      <c r="Y21" s="158" t="s">
        <v>283</v>
      </c>
      <c r="Z21" s="147"/>
      <c r="AA21" s="147"/>
      <c r="AB21" s="147"/>
      <c r="AC21" s="147"/>
      <c r="AD21" s="147"/>
      <c r="AE21" s="147"/>
      <c r="AF21" s="147"/>
      <c r="AG21" s="147" t="s">
        <v>3321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0">
        <v>14</v>
      </c>
      <c r="B22" s="181" t="s">
        <v>3703</v>
      </c>
      <c r="C22" s="191" t="s">
        <v>3704</v>
      </c>
      <c r="D22" s="182" t="s">
        <v>296</v>
      </c>
      <c r="E22" s="183">
        <v>26</v>
      </c>
      <c r="F22" s="184"/>
      <c r="G22" s="185">
        <f t="shared" si="0"/>
        <v>0</v>
      </c>
      <c r="H22" s="184"/>
      <c r="I22" s="185">
        <f t="shared" si="1"/>
        <v>0</v>
      </c>
      <c r="J22" s="184"/>
      <c r="K22" s="185">
        <f t="shared" si="2"/>
        <v>0</v>
      </c>
      <c r="L22" s="185">
        <v>21</v>
      </c>
      <c r="M22" s="185">
        <f t="shared" si="3"/>
        <v>0</v>
      </c>
      <c r="N22" s="183">
        <v>0</v>
      </c>
      <c r="O22" s="183">
        <f t="shared" si="4"/>
        <v>0</v>
      </c>
      <c r="P22" s="183">
        <v>0</v>
      </c>
      <c r="Q22" s="183">
        <f t="shared" si="5"/>
        <v>0</v>
      </c>
      <c r="R22" s="185"/>
      <c r="S22" s="185" t="s">
        <v>1263</v>
      </c>
      <c r="T22" s="186" t="s">
        <v>1264</v>
      </c>
      <c r="U22" s="158">
        <v>0</v>
      </c>
      <c r="V22" s="158">
        <f t="shared" si="6"/>
        <v>0</v>
      </c>
      <c r="W22" s="158"/>
      <c r="X22" s="158" t="s">
        <v>282</v>
      </c>
      <c r="Y22" s="158" t="s">
        <v>283</v>
      </c>
      <c r="Z22" s="147"/>
      <c r="AA22" s="147"/>
      <c r="AB22" s="147"/>
      <c r="AC22" s="147"/>
      <c r="AD22" s="147"/>
      <c r="AE22" s="147"/>
      <c r="AF22" s="147"/>
      <c r="AG22" s="147" t="s">
        <v>3321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0">
        <v>15</v>
      </c>
      <c r="B23" s="181" t="s">
        <v>3705</v>
      </c>
      <c r="C23" s="191" t="s">
        <v>3706</v>
      </c>
      <c r="D23" s="182" t="s">
        <v>3707</v>
      </c>
      <c r="E23" s="183">
        <v>52</v>
      </c>
      <c r="F23" s="184"/>
      <c r="G23" s="185">
        <f t="shared" si="0"/>
        <v>0</v>
      </c>
      <c r="H23" s="184"/>
      <c r="I23" s="185">
        <f t="shared" si="1"/>
        <v>0</v>
      </c>
      <c r="J23" s="184"/>
      <c r="K23" s="185">
        <f t="shared" si="2"/>
        <v>0</v>
      </c>
      <c r="L23" s="185">
        <v>21</v>
      </c>
      <c r="M23" s="185">
        <f t="shared" si="3"/>
        <v>0</v>
      </c>
      <c r="N23" s="183">
        <v>0</v>
      </c>
      <c r="O23" s="183">
        <f t="shared" si="4"/>
        <v>0</v>
      </c>
      <c r="P23" s="183">
        <v>0</v>
      </c>
      <c r="Q23" s="183">
        <f t="shared" si="5"/>
        <v>0</v>
      </c>
      <c r="R23" s="185"/>
      <c r="S23" s="185" t="s">
        <v>1263</v>
      </c>
      <c r="T23" s="186" t="s">
        <v>1264</v>
      </c>
      <c r="U23" s="158">
        <v>0</v>
      </c>
      <c r="V23" s="158">
        <f t="shared" si="6"/>
        <v>0</v>
      </c>
      <c r="W23" s="158"/>
      <c r="X23" s="158" t="s">
        <v>1204</v>
      </c>
      <c r="Y23" s="158" t="s">
        <v>283</v>
      </c>
      <c r="Z23" s="147"/>
      <c r="AA23" s="147"/>
      <c r="AB23" s="147"/>
      <c r="AC23" s="147"/>
      <c r="AD23" s="147"/>
      <c r="AE23" s="147"/>
      <c r="AF23" s="147"/>
      <c r="AG23" s="147" t="s">
        <v>3313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0">
        <v>16</v>
      </c>
      <c r="B24" s="181" t="s">
        <v>3708</v>
      </c>
      <c r="C24" s="191" t="s">
        <v>3709</v>
      </c>
      <c r="D24" s="182" t="s">
        <v>418</v>
      </c>
      <c r="E24" s="183">
        <v>10</v>
      </c>
      <c r="F24" s="184"/>
      <c r="G24" s="185">
        <f t="shared" si="0"/>
        <v>0</v>
      </c>
      <c r="H24" s="184"/>
      <c r="I24" s="185">
        <f t="shared" si="1"/>
        <v>0</v>
      </c>
      <c r="J24" s="184"/>
      <c r="K24" s="185">
        <f t="shared" si="2"/>
        <v>0</v>
      </c>
      <c r="L24" s="185">
        <v>21</v>
      </c>
      <c r="M24" s="185">
        <f t="shared" si="3"/>
        <v>0</v>
      </c>
      <c r="N24" s="183">
        <v>0</v>
      </c>
      <c r="O24" s="183">
        <f t="shared" si="4"/>
        <v>0</v>
      </c>
      <c r="P24" s="183">
        <v>0</v>
      </c>
      <c r="Q24" s="183">
        <f t="shared" si="5"/>
        <v>0</v>
      </c>
      <c r="R24" s="185"/>
      <c r="S24" s="185" t="s">
        <v>1263</v>
      </c>
      <c r="T24" s="186" t="s">
        <v>1264</v>
      </c>
      <c r="U24" s="158">
        <v>0</v>
      </c>
      <c r="V24" s="158">
        <f t="shared" si="6"/>
        <v>0</v>
      </c>
      <c r="W24" s="158"/>
      <c r="X24" s="158" t="s">
        <v>282</v>
      </c>
      <c r="Y24" s="158" t="s">
        <v>283</v>
      </c>
      <c r="Z24" s="147"/>
      <c r="AA24" s="147"/>
      <c r="AB24" s="147"/>
      <c r="AC24" s="147"/>
      <c r="AD24" s="147"/>
      <c r="AE24" s="147"/>
      <c r="AF24" s="147"/>
      <c r="AG24" s="147" t="s">
        <v>3321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80">
        <v>17</v>
      </c>
      <c r="B25" s="181" t="s">
        <v>3710</v>
      </c>
      <c r="C25" s="191" t="s">
        <v>3711</v>
      </c>
      <c r="D25" s="182" t="s">
        <v>296</v>
      </c>
      <c r="E25" s="183">
        <v>25</v>
      </c>
      <c r="F25" s="184"/>
      <c r="G25" s="185">
        <f t="shared" si="0"/>
        <v>0</v>
      </c>
      <c r="H25" s="184"/>
      <c r="I25" s="185">
        <f t="shared" si="1"/>
        <v>0</v>
      </c>
      <c r="J25" s="184"/>
      <c r="K25" s="185">
        <f t="shared" si="2"/>
        <v>0</v>
      </c>
      <c r="L25" s="185">
        <v>21</v>
      </c>
      <c r="M25" s="185">
        <f t="shared" si="3"/>
        <v>0</v>
      </c>
      <c r="N25" s="183">
        <v>0</v>
      </c>
      <c r="O25" s="183">
        <f t="shared" si="4"/>
        <v>0</v>
      </c>
      <c r="P25" s="183">
        <v>0</v>
      </c>
      <c r="Q25" s="183">
        <f t="shared" si="5"/>
        <v>0</v>
      </c>
      <c r="R25" s="185"/>
      <c r="S25" s="185" t="s">
        <v>1263</v>
      </c>
      <c r="T25" s="186" t="s">
        <v>1264</v>
      </c>
      <c r="U25" s="158">
        <v>0</v>
      </c>
      <c r="V25" s="158">
        <f t="shared" si="6"/>
        <v>0</v>
      </c>
      <c r="W25" s="158"/>
      <c r="X25" s="158" t="s">
        <v>1204</v>
      </c>
      <c r="Y25" s="158" t="s">
        <v>283</v>
      </c>
      <c r="Z25" s="147"/>
      <c r="AA25" s="147"/>
      <c r="AB25" s="147"/>
      <c r="AC25" s="147"/>
      <c r="AD25" s="147"/>
      <c r="AE25" s="147"/>
      <c r="AF25" s="147"/>
      <c r="AG25" s="147" t="s">
        <v>3313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0">
        <v>18</v>
      </c>
      <c r="B26" s="181" t="s">
        <v>3712</v>
      </c>
      <c r="C26" s="191" t="s">
        <v>3713</v>
      </c>
      <c r="D26" s="182" t="s">
        <v>279</v>
      </c>
      <c r="E26" s="183">
        <v>20</v>
      </c>
      <c r="F26" s="184"/>
      <c r="G26" s="185">
        <f t="shared" si="0"/>
        <v>0</v>
      </c>
      <c r="H26" s="184"/>
      <c r="I26" s="185">
        <f t="shared" si="1"/>
        <v>0</v>
      </c>
      <c r="J26" s="184"/>
      <c r="K26" s="185">
        <f t="shared" si="2"/>
        <v>0</v>
      </c>
      <c r="L26" s="185">
        <v>21</v>
      </c>
      <c r="M26" s="185">
        <f t="shared" si="3"/>
        <v>0</v>
      </c>
      <c r="N26" s="183">
        <v>0</v>
      </c>
      <c r="O26" s="183">
        <f t="shared" si="4"/>
        <v>0</v>
      </c>
      <c r="P26" s="183">
        <v>0</v>
      </c>
      <c r="Q26" s="183">
        <f t="shared" si="5"/>
        <v>0</v>
      </c>
      <c r="R26" s="185"/>
      <c r="S26" s="185" t="s">
        <v>1263</v>
      </c>
      <c r="T26" s="186" t="s">
        <v>1264</v>
      </c>
      <c r="U26" s="158">
        <v>0</v>
      </c>
      <c r="V26" s="158">
        <f t="shared" si="6"/>
        <v>0</v>
      </c>
      <c r="W26" s="158"/>
      <c r="X26" s="158" t="s">
        <v>282</v>
      </c>
      <c r="Y26" s="158" t="s">
        <v>283</v>
      </c>
      <c r="Z26" s="147"/>
      <c r="AA26" s="147"/>
      <c r="AB26" s="147"/>
      <c r="AC26" s="147"/>
      <c r="AD26" s="147"/>
      <c r="AE26" s="147"/>
      <c r="AF26" s="147"/>
      <c r="AG26" s="147" t="s">
        <v>3321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0">
        <v>19</v>
      </c>
      <c r="B27" s="181" t="s">
        <v>3714</v>
      </c>
      <c r="C27" s="191" t="s">
        <v>3715</v>
      </c>
      <c r="D27" s="182" t="s">
        <v>279</v>
      </c>
      <c r="E27" s="183">
        <v>20</v>
      </c>
      <c r="F27" s="184"/>
      <c r="G27" s="185">
        <f t="shared" si="0"/>
        <v>0</v>
      </c>
      <c r="H27" s="184"/>
      <c r="I27" s="185">
        <f t="shared" si="1"/>
        <v>0</v>
      </c>
      <c r="J27" s="184"/>
      <c r="K27" s="185">
        <f t="shared" si="2"/>
        <v>0</v>
      </c>
      <c r="L27" s="185">
        <v>21</v>
      </c>
      <c r="M27" s="185">
        <f t="shared" si="3"/>
        <v>0</v>
      </c>
      <c r="N27" s="183">
        <v>0</v>
      </c>
      <c r="O27" s="183">
        <f t="shared" si="4"/>
        <v>0</v>
      </c>
      <c r="P27" s="183">
        <v>0</v>
      </c>
      <c r="Q27" s="183">
        <f t="shared" si="5"/>
        <v>0</v>
      </c>
      <c r="R27" s="185"/>
      <c r="S27" s="185" t="s">
        <v>1263</v>
      </c>
      <c r="T27" s="186" t="s">
        <v>1264</v>
      </c>
      <c r="U27" s="158">
        <v>0</v>
      </c>
      <c r="V27" s="158">
        <f t="shared" si="6"/>
        <v>0</v>
      </c>
      <c r="W27" s="158"/>
      <c r="X27" s="158" t="s">
        <v>282</v>
      </c>
      <c r="Y27" s="158" t="s">
        <v>283</v>
      </c>
      <c r="Z27" s="147"/>
      <c r="AA27" s="147"/>
      <c r="AB27" s="147"/>
      <c r="AC27" s="147"/>
      <c r="AD27" s="147"/>
      <c r="AE27" s="147"/>
      <c r="AF27" s="147"/>
      <c r="AG27" s="147" t="s">
        <v>3321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0">
        <v>20</v>
      </c>
      <c r="B28" s="181" t="s">
        <v>3716</v>
      </c>
      <c r="C28" s="191" t="s">
        <v>3717</v>
      </c>
      <c r="D28" s="182" t="s">
        <v>418</v>
      </c>
      <c r="E28" s="183">
        <v>1</v>
      </c>
      <c r="F28" s="184"/>
      <c r="G28" s="185">
        <f t="shared" si="0"/>
        <v>0</v>
      </c>
      <c r="H28" s="184"/>
      <c r="I28" s="185">
        <f t="shared" si="1"/>
        <v>0</v>
      </c>
      <c r="J28" s="184"/>
      <c r="K28" s="185">
        <f t="shared" si="2"/>
        <v>0</v>
      </c>
      <c r="L28" s="185">
        <v>21</v>
      </c>
      <c r="M28" s="185">
        <f t="shared" si="3"/>
        <v>0</v>
      </c>
      <c r="N28" s="183">
        <v>0</v>
      </c>
      <c r="O28" s="183">
        <f t="shared" si="4"/>
        <v>0</v>
      </c>
      <c r="P28" s="183">
        <v>0</v>
      </c>
      <c r="Q28" s="183">
        <f t="shared" si="5"/>
        <v>0</v>
      </c>
      <c r="R28" s="185"/>
      <c r="S28" s="185" t="s">
        <v>1263</v>
      </c>
      <c r="T28" s="186" t="s">
        <v>1264</v>
      </c>
      <c r="U28" s="158">
        <v>0</v>
      </c>
      <c r="V28" s="158">
        <f t="shared" si="6"/>
        <v>0</v>
      </c>
      <c r="W28" s="158"/>
      <c r="X28" s="158" t="s">
        <v>282</v>
      </c>
      <c r="Y28" s="158" t="s">
        <v>283</v>
      </c>
      <c r="Z28" s="147"/>
      <c r="AA28" s="147"/>
      <c r="AB28" s="147"/>
      <c r="AC28" s="147"/>
      <c r="AD28" s="147"/>
      <c r="AE28" s="147"/>
      <c r="AF28" s="147"/>
      <c r="AG28" s="147" t="s">
        <v>3321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5" t="s">
        <v>275</v>
      </c>
      <c r="B29" s="166" t="s">
        <v>150</v>
      </c>
      <c r="C29" s="187" t="s">
        <v>151</v>
      </c>
      <c r="D29" s="167"/>
      <c r="E29" s="168"/>
      <c r="F29" s="169"/>
      <c r="G29" s="169">
        <f>SUMIF(AG30:AG37,"&lt;&gt;NOR",G30:G37)</f>
        <v>0</v>
      </c>
      <c r="H29" s="169"/>
      <c r="I29" s="169">
        <f>SUM(I30:I37)</f>
        <v>0</v>
      </c>
      <c r="J29" s="169"/>
      <c r="K29" s="169">
        <f>SUM(K30:K37)</f>
        <v>0</v>
      </c>
      <c r="L29" s="169"/>
      <c r="M29" s="169">
        <f>SUM(M30:M37)</f>
        <v>0</v>
      </c>
      <c r="N29" s="168"/>
      <c r="O29" s="168">
        <f>SUM(O30:O37)</f>
        <v>0</v>
      </c>
      <c r="P29" s="168"/>
      <c r="Q29" s="168">
        <f>SUM(Q30:Q37)</f>
        <v>0</v>
      </c>
      <c r="R29" s="169"/>
      <c r="S29" s="169"/>
      <c r="T29" s="170"/>
      <c r="U29" s="164"/>
      <c r="V29" s="164">
        <f>SUM(V30:V37)</f>
        <v>0</v>
      </c>
      <c r="W29" s="164"/>
      <c r="X29" s="164"/>
      <c r="Y29" s="164"/>
      <c r="AG29" t="s">
        <v>276</v>
      </c>
    </row>
    <row r="30" spans="1:60" outlineLevel="1" x14ac:dyDescent="0.2">
      <c r="A30" s="180">
        <v>21</v>
      </c>
      <c r="B30" s="181" t="s">
        <v>3718</v>
      </c>
      <c r="C30" s="191" t="s">
        <v>3719</v>
      </c>
      <c r="D30" s="182" t="s">
        <v>366</v>
      </c>
      <c r="E30" s="183">
        <v>10</v>
      </c>
      <c r="F30" s="184"/>
      <c r="G30" s="185">
        <f t="shared" ref="G30:G37" si="7">ROUND(E30*F30,2)</f>
        <v>0</v>
      </c>
      <c r="H30" s="184"/>
      <c r="I30" s="185">
        <f t="shared" ref="I30:I37" si="8">ROUND(E30*H30,2)</f>
        <v>0</v>
      </c>
      <c r="J30" s="184"/>
      <c r="K30" s="185">
        <f t="shared" ref="K30:K37" si="9">ROUND(E30*J30,2)</f>
        <v>0</v>
      </c>
      <c r="L30" s="185">
        <v>21</v>
      </c>
      <c r="M30" s="185">
        <f t="shared" ref="M30:M37" si="10">G30*(1+L30/100)</f>
        <v>0</v>
      </c>
      <c r="N30" s="183">
        <v>0</v>
      </c>
      <c r="O30" s="183">
        <f t="shared" ref="O30:O37" si="11">ROUND(E30*N30,2)</f>
        <v>0</v>
      </c>
      <c r="P30" s="183">
        <v>0</v>
      </c>
      <c r="Q30" s="183">
        <f t="shared" ref="Q30:Q37" si="12">ROUND(E30*P30,2)</f>
        <v>0</v>
      </c>
      <c r="R30" s="185"/>
      <c r="S30" s="185" t="s">
        <v>1263</v>
      </c>
      <c r="T30" s="186" t="s">
        <v>1264</v>
      </c>
      <c r="U30" s="158">
        <v>0</v>
      </c>
      <c r="V30" s="158">
        <f t="shared" ref="V30:V37" si="13">ROUND(E30*U30,2)</f>
        <v>0</v>
      </c>
      <c r="W30" s="158"/>
      <c r="X30" s="158" t="s">
        <v>282</v>
      </c>
      <c r="Y30" s="158" t="s">
        <v>283</v>
      </c>
      <c r="Z30" s="147"/>
      <c r="AA30" s="147"/>
      <c r="AB30" s="147"/>
      <c r="AC30" s="147"/>
      <c r="AD30" s="147"/>
      <c r="AE30" s="147"/>
      <c r="AF30" s="147"/>
      <c r="AG30" s="147" t="s">
        <v>3321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0">
        <v>22</v>
      </c>
      <c r="B31" s="181" t="s">
        <v>3720</v>
      </c>
      <c r="C31" s="191" t="s">
        <v>3721</v>
      </c>
      <c r="D31" s="182" t="s">
        <v>366</v>
      </c>
      <c r="E31" s="183">
        <v>15</v>
      </c>
      <c r="F31" s="184"/>
      <c r="G31" s="185">
        <f t="shared" si="7"/>
        <v>0</v>
      </c>
      <c r="H31" s="184"/>
      <c r="I31" s="185">
        <f t="shared" si="8"/>
        <v>0</v>
      </c>
      <c r="J31" s="184"/>
      <c r="K31" s="185">
        <f t="shared" si="9"/>
        <v>0</v>
      </c>
      <c r="L31" s="185">
        <v>21</v>
      </c>
      <c r="M31" s="185">
        <f t="shared" si="10"/>
        <v>0</v>
      </c>
      <c r="N31" s="183">
        <v>0</v>
      </c>
      <c r="O31" s="183">
        <f t="shared" si="11"/>
        <v>0</v>
      </c>
      <c r="P31" s="183">
        <v>0</v>
      </c>
      <c r="Q31" s="183">
        <f t="shared" si="12"/>
        <v>0</v>
      </c>
      <c r="R31" s="185"/>
      <c r="S31" s="185" t="s">
        <v>1263</v>
      </c>
      <c r="T31" s="186" t="s">
        <v>1264</v>
      </c>
      <c r="U31" s="158">
        <v>0</v>
      </c>
      <c r="V31" s="158">
        <f t="shared" si="13"/>
        <v>0</v>
      </c>
      <c r="W31" s="158"/>
      <c r="X31" s="158" t="s">
        <v>282</v>
      </c>
      <c r="Y31" s="158" t="s">
        <v>283</v>
      </c>
      <c r="Z31" s="147"/>
      <c r="AA31" s="147"/>
      <c r="AB31" s="147"/>
      <c r="AC31" s="147"/>
      <c r="AD31" s="147"/>
      <c r="AE31" s="147"/>
      <c r="AF31" s="147"/>
      <c r="AG31" s="147" t="s">
        <v>3321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0">
        <v>23</v>
      </c>
      <c r="B32" s="181" t="s">
        <v>3722</v>
      </c>
      <c r="C32" s="191" t="s">
        <v>3723</v>
      </c>
      <c r="D32" s="182" t="s">
        <v>366</v>
      </c>
      <c r="E32" s="183">
        <v>6</v>
      </c>
      <c r="F32" s="184"/>
      <c r="G32" s="185">
        <f t="shared" si="7"/>
        <v>0</v>
      </c>
      <c r="H32" s="184"/>
      <c r="I32" s="185">
        <f t="shared" si="8"/>
        <v>0</v>
      </c>
      <c r="J32" s="184"/>
      <c r="K32" s="185">
        <f t="shared" si="9"/>
        <v>0</v>
      </c>
      <c r="L32" s="185">
        <v>21</v>
      </c>
      <c r="M32" s="185">
        <f t="shared" si="10"/>
        <v>0</v>
      </c>
      <c r="N32" s="183">
        <v>0</v>
      </c>
      <c r="O32" s="183">
        <f t="shared" si="11"/>
        <v>0</v>
      </c>
      <c r="P32" s="183">
        <v>0</v>
      </c>
      <c r="Q32" s="183">
        <f t="shared" si="12"/>
        <v>0</v>
      </c>
      <c r="R32" s="185"/>
      <c r="S32" s="185" t="s">
        <v>1263</v>
      </c>
      <c r="T32" s="186" t="s">
        <v>1264</v>
      </c>
      <c r="U32" s="158">
        <v>0</v>
      </c>
      <c r="V32" s="158">
        <f t="shared" si="13"/>
        <v>0</v>
      </c>
      <c r="W32" s="158"/>
      <c r="X32" s="158" t="s">
        <v>282</v>
      </c>
      <c r="Y32" s="158" t="s">
        <v>283</v>
      </c>
      <c r="Z32" s="147"/>
      <c r="AA32" s="147"/>
      <c r="AB32" s="147"/>
      <c r="AC32" s="147"/>
      <c r="AD32" s="147"/>
      <c r="AE32" s="147"/>
      <c r="AF32" s="147"/>
      <c r="AG32" s="147" t="s">
        <v>3321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0">
        <v>24</v>
      </c>
      <c r="B33" s="181" t="s">
        <v>3724</v>
      </c>
      <c r="C33" s="191" t="s">
        <v>3725</v>
      </c>
      <c r="D33" s="182" t="s">
        <v>418</v>
      </c>
      <c r="E33" s="183">
        <v>2</v>
      </c>
      <c r="F33" s="184"/>
      <c r="G33" s="185">
        <f t="shared" si="7"/>
        <v>0</v>
      </c>
      <c r="H33" s="184"/>
      <c r="I33" s="185">
        <f t="shared" si="8"/>
        <v>0</v>
      </c>
      <c r="J33" s="184"/>
      <c r="K33" s="185">
        <f t="shared" si="9"/>
        <v>0</v>
      </c>
      <c r="L33" s="185">
        <v>21</v>
      </c>
      <c r="M33" s="185">
        <f t="shared" si="10"/>
        <v>0</v>
      </c>
      <c r="N33" s="183">
        <v>0</v>
      </c>
      <c r="O33" s="183">
        <f t="shared" si="11"/>
        <v>0</v>
      </c>
      <c r="P33" s="183">
        <v>0</v>
      </c>
      <c r="Q33" s="183">
        <f t="shared" si="12"/>
        <v>0</v>
      </c>
      <c r="R33" s="185"/>
      <c r="S33" s="185" t="s">
        <v>1263</v>
      </c>
      <c r="T33" s="186" t="s">
        <v>1264</v>
      </c>
      <c r="U33" s="158">
        <v>0</v>
      </c>
      <c r="V33" s="158">
        <f t="shared" si="13"/>
        <v>0</v>
      </c>
      <c r="W33" s="158"/>
      <c r="X33" s="158" t="s">
        <v>282</v>
      </c>
      <c r="Y33" s="158" t="s">
        <v>283</v>
      </c>
      <c r="Z33" s="147"/>
      <c r="AA33" s="147"/>
      <c r="AB33" s="147"/>
      <c r="AC33" s="147"/>
      <c r="AD33" s="147"/>
      <c r="AE33" s="147"/>
      <c r="AF33" s="147"/>
      <c r="AG33" s="147" t="s">
        <v>3321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0">
        <v>25</v>
      </c>
      <c r="B34" s="181" t="s">
        <v>3726</v>
      </c>
      <c r="C34" s="191" t="s">
        <v>3727</v>
      </c>
      <c r="D34" s="182" t="s">
        <v>418</v>
      </c>
      <c r="E34" s="183">
        <v>3</v>
      </c>
      <c r="F34" s="184"/>
      <c r="G34" s="185">
        <f t="shared" si="7"/>
        <v>0</v>
      </c>
      <c r="H34" s="184"/>
      <c r="I34" s="185">
        <f t="shared" si="8"/>
        <v>0</v>
      </c>
      <c r="J34" s="184"/>
      <c r="K34" s="185">
        <f t="shared" si="9"/>
        <v>0</v>
      </c>
      <c r="L34" s="185">
        <v>21</v>
      </c>
      <c r="M34" s="185">
        <f t="shared" si="10"/>
        <v>0</v>
      </c>
      <c r="N34" s="183">
        <v>0</v>
      </c>
      <c r="O34" s="183">
        <f t="shared" si="11"/>
        <v>0</v>
      </c>
      <c r="P34" s="183">
        <v>0</v>
      </c>
      <c r="Q34" s="183">
        <f t="shared" si="12"/>
        <v>0</v>
      </c>
      <c r="R34" s="185"/>
      <c r="S34" s="185" t="s">
        <v>1263</v>
      </c>
      <c r="T34" s="186" t="s">
        <v>1264</v>
      </c>
      <c r="U34" s="158">
        <v>0</v>
      </c>
      <c r="V34" s="158">
        <f t="shared" si="13"/>
        <v>0</v>
      </c>
      <c r="W34" s="158"/>
      <c r="X34" s="158" t="s">
        <v>282</v>
      </c>
      <c r="Y34" s="158" t="s">
        <v>283</v>
      </c>
      <c r="Z34" s="147"/>
      <c r="AA34" s="147"/>
      <c r="AB34" s="147"/>
      <c r="AC34" s="147"/>
      <c r="AD34" s="147"/>
      <c r="AE34" s="147"/>
      <c r="AF34" s="147"/>
      <c r="AG34" s="147" t="s">
        <v>3321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0">
        <v>26</v>
      </c>
      <c r="B35" s="181" t="s">
        <v>3728</v>
      </c>
      <c r="C35" s="191" t="s">
        <v>3729</v>
      </c>
      <c r="D35" s="182" t="s">
        <v>418</v>
      </c>
      <c r="E35" s="183">
        <v>1</v>
      </c>
      <c r="F35" s="184"/>
      <c r="G35" s="185">
        <f t="shared" si="7"/>
        <v>0</v>
      </c>
      <c r="H35" s="184"/>
      <c r="I35" s="185">
        <f t="shared" si="8"/>
        <v>0</v>
      </c>
      <c r="J35" s="184"/>
      <c r="K35" s="185">
        <f t="shared" si="9"/>
        <v>0</v>
      </c>
      <c r="L35" s="185">
        <v>21</v>
      </c>
      <c r="M35" s="185">
        <f t="shared" si="10"/>
        <v>0</v>
      </c>
      <c r="N35" s="183">
        <v>0</v>
      </c>
      <c r="O35" s="183">
        <f t="shared" si="11"/>
        <v>0</v>
      </c>
      <c r="P35" s="183">
        <v>0</v>
      </c>
      <c r="Q35" s="183">
        <f t="shared" si="12"/>
        <v>0</v>
      </c>
      <c r="R35" s="185"/>
      <c r="S35" s="185" t="s">
        <v>1263</v>
      </c>
      <c r="T35" s="186" t="s">
        <v>1264</v>
      </c>
      <c r="U35" s="158">
        <v>0</v>
      </c>
      <c r="V35" s="158">
        <f t="shared" si="13"/>
        <v>0</v>
      </c>
      <c r="W35" s="158"/>
      <c r="X35" s="158" t="s">
        <v>282</v>
      </c>
      <c r="Y35" s="158" t="s">
        <v>283</v>
      </c>
      <c r="Z35" s="147"/>
      <c r="AA35" s="147"/>
      <c r="AB35" s="147"/>
      <c r="AC35" s="147"/>
      <c r="AD35" s="147"/>
      <c r="AE35" s="147"/>
      <c r="AF35" s="147"/>
      <c r="AG35" s="147" t="s">
        <v>3321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0">
        <v>27</v>
      </c>
      <c r="B36" s="181" t="s">
        <v>3730</v>
      </c>
      <c r="C36" s="191" t="s">
        <v>3731</v>
      </c>
      <c r="D36" s="182" t="s">
        <v>418</v>
      </c>
      <c r="E36" s="183">
        <v>1</v>
      </c>
      <c r="F36" s="184"/>
      <c r="G36" s="185">
        <f t="shared" si="7"/>
        <v>0</v>
      </c>
      <c r="H36" s="184"/>
      <c r="I36" s="185">
        <f t="shared" si="8"/>
        <v>0</v>
      </c>
      <c r="J36" s="184"/>
      <c r="K36" s="185">
        <f t="shared" si="9"/>
        <v>0</v>
      </c>
      <c r="L36" s="185">
        <v>21</v>
      </c>
      <c r="M36" s="185">
        <f t="shared" si="10"/>
        <v>0</v>
      </c>
      <c r="N36" s="183">
        <v>0</v>
      </c>
      <c r="O36" s="183">
        <f t="shared" si="11"/>
        <v>0</v>
      </c>
      <c r="P36" s="183">
        <v>0</v>
      </c>
      <c r="Q36" s="183">
        <f t="shared" si="12"/>
        <v>0</v>
      </c>
      <c r="R36" s="185"/>
      <c r="S36" s="185" t="s">
        <v>1263</v>
      </c>
      <c r="T36" s="186" t="s">
        <v>1264</v>
      </c>
      <c r="U36" s="158">
        <v>0</v>
      </c>
      <c r="V36" s="158">
        <f t="shared" si="13"/>
        <v>0</v>
      </c>
      <c r="W36" s="158"/>
      <c r="X36" s="158" t="s">
        <v>1204</v>
      </c>
      <c r="Y36" s="158" t="s">
        <v>283</v>
      </c>
      <c r="Z36" s="147"/>
      <c r="AA36" s="147"/>
      <c r="AB36" s="147"/>
      <c r="AC36" s="147"/>
      <c r="AD36" s="147"/>
      <c r="AE36" s="147"/>
      <c r="AF36" s="147"/>
      <c r="AG36" s="147" t="s">
        <v>3313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0">
        <v>28</v>
      </c>
      <c r="B37" s="181" t="s">
        <v>3732</v>
      </c>
      <c r="C37" s="191" t="s">
        <v>3339</v>
      </c>
      <c r="D37" s="182" t="s">
        <v>366</v>
      </c>
      <c r="E37" s="183">
        <v>31</v>
      </c>
      <c r="F37" s="184"/>
      <c r="G37" s="185">
        <f t="shared" si="7"/>
        <v>0</v>
      </c>
      <c r="H37" s="184"/>
      <c r="I37" s="185">
        <f t="shared" si="8"/>
        <v>0</v>
      </c>
      <c r="J37" s="184"/>
      <c r="K37" s="185">
        <f t="shared" si="9"/>
        <v>0</v>
      </c>
      <c r="L37" s="185">
        <v>21</v>
      </c>
      <c r="M37" s="185">
        <f t="shared" si="10"/>
        <v>0</v>
      </c>
      <c r="N37" s="183">
        <v>0</v>
      </c>
      <c r="O37" s="183">
        <f t="shared" si="11"/>
        <v>0</v>
      </c>
      <c r="P37" s="183">
        <v>0</v>
      </c>
      <c r="Q37" s="183">
        <f t="shared" si="12"/>
        <v>0</v>
      </c>
      <c r="R37" s="185"/>
      <c r="S37" s="185" t="s">
        <v>1263</v>
      </c>
      <c r="T37" s="186" t="s">
        <v>1264</v>
      </c>
      <c r="U37" s="158">
        <v>0</v>
      </c>
      <c r="V37" s="158">
        <f t="shared" si="13"/>
        <v>0</v>
      </c>
      <c r="W37" s="158"/>
      <c r="X37" s="158" t="s">
        <v>282</v>
      </c>
      <c r="Y37" s="158" t="s">
        <v>283</v>
      </c>
      <c r="Z37" s="147"/>
      <c r="AA37" s="147"/>
      <c r="AB37" s="147"/>
      <c r="AC37" s="147"/>
      <c r="AD37" s="147"/>
      <c r="AE37" s="147"/>
      <c r="AF37" s="147"/>
      <c r="AG37" s="147" t="s">
        <v>3321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5" t="s">
        <v>275</v>
      </c>
      <c r="B38" s="166" t="s">
        <v>153</v>
      </c>
      <c r="C38" s="187" t="s">
        <v>155</v>
      </c>
      <c r="D38" s="167"/>
      <c r="E38" s="168"/>
      <c r="F38" s="169"/>
      <c r="G38" s="169">
        <f>SUMIF(AG39:AG46,"&lt;&gt;NOR",G39:G46)</f>
        <v>0</v>
      </c>
      <c r="H38" s="169"/>
      <c r="I38" s="169">
        <f>SUM(I39:I46)</f>
        <v>0</v>
      </c>
      <c r="J38" s="169"/>
      <c r="K38" s="169">
        <f>SUM(K39:K46)</f>
        <v>0</v>
      </c>
      <c r="L38" s="169"/>
      <c r="M38" s="169">
        <f>SUM(M39:M46)</f>
        <v>0</v>
      </c>
      <c r="N38" s="168"/>
      <c r="O38" s="168">
        <f>SUM(O39:O46)</f>
        <v>0</v>
      </c>
      <c r="P38" s="168"/>
      <c r="Q38" s="168">
        <f>SUM(Q39:Q46)</f>
        <v>0</v>
      </c>
      <c r="R38" s="169"/>
      <c r="S38" s="169"/>
      <c r="T38" s="170"/>
      <c r="U38" s="164"/>
      <c r="V38" s="164">
        <f>SUM(V39:V46)</f>
        <v>0</v>
      </c>
      <c r="W38" s="164"/>
      <c r="X38" s="164"/>
      <c r="Y38" s="164"/>
      <c r="AG38" t="s">
        <v>276</v>
      </c>
    </row>
    <row r="39" spans="1:60" outlineLevel="1" x14ac:dyDescent="0.2">
      <c r="A39" s="180">
        <v>29</v>
      </c>
      <c r="B39" s="181" t="s">
        <v>3733</v>
      </c>
      <c r="C39" s="191" t="s">
        <v>3734</v>
      </c>
      <c r="D39" s="182" t="s">
        <v>366</v>
      </c>
      <c r="E39" s="183">
        <v>10</v>
      </c>
      <c r="F39" s="184"/>
      <c r="G39" s="185">
        <f t="shared" ref="G39:G46" si="14">ROUND(E39*F39,2)</f>
        <v>0</v>
      </c>
      <c r="H39" s="184"/>
      <c r="I39" s="185">
        <f t="shared" ref="I39:I46" si="15">ROUND(E39*H39,2)</f>
        <v>0</v>
      </c>
      <c r="J39" s="184"/>
      <c r="K39" s="185">
        <f t="shared" ref="K39:K46" si="16">ROUND(E39*J39,2)</f>
        <v>0</v>
      </c>
      <c r="L39" s="185">
        <v>21</v>
      </c>
      <c r="M39" s="185">
        <f t="shared" ref="M39:M46" si="17">G39*(1+L39/100)</f>
        <v>0</v>
      </c>
      <c r="N39" s="183">
        <v>0</v>
      </c>
      <c r="O39" s="183">
        <f t="shared" ref="O39:O46" si="18">ROUND(E39*N39,2)</f>
        <v>0</v>
      </c>
      <c r="P39" s="183">
        <v>0</v>
      </c>
      <c r="Q39" s="183">
        <f t="shared" ref="Q39:Q46" si="19">ROUND(E39*P39,2)</f>
        <v>0</v>
      </c>
      <c r="R39" s="185"/>
      <c r="S39" s="185" t="s">
        <v>1263</v>
      </c>
      <c r="T39" s="186" t="s">
        <v>1264</v>
      </c>
      <c r="U39" s="158">
        <v>0</v>
      </c>
      <c r="V39" s="158">
        <f t="shared" ref="V39:V46" si="20">ROUND(E39*U39,2)</f>
        <v>0</v>
      </c>
      <c r="W39" s="158"/>
      <c r="X39" s="158" t="s">
        <v>282</v>
      </c>
      <c r="Y39" s="158" t="s">
        <v>283</v>
      </c>
      <c r="Z39" s="147"/>
      <c r="AA39" s="147"/>
      <c r="AB39" s="147"/>
      <c r="AC39" s="147"/>
      <c r="AD39" s="147"/>
      <c r="AE39" s="147"/>
      <c r="AF39" s="147"/>
      <c r="AG39" s="147" t="s">
        <v>3321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0">
        <v>30</v>
      </c>
      <c r="B40" s="181" t="s">
        <v>3735</v>
      </c>
      <c r="C40" s="191" t="s">
        <v>3719</v>
      </c>
      <c r="D40" s="182" t="s">
        <v>366</v>
      </c>
      <c r="E40" s="183">
        <v>15</v>
      </c>
      <c r="F40" s="184"/>
      <c r="G40" s="185">
        <f t="shared" si="14"/>
        <v>0</v>
      </c>
      <c r="H40" s="184"/>
      <c r="I40" s="185">
        <f t="shared" si="15"/>
        <v>0</v>
      </c>
      <c r="J40" s="184"/>
      <c r="K40" s="185">
        <f t="shared" si="16"/>
        <v>0</v>
      </c>
      <c r="L40" s="185">
        <v>21</v>
      </c>
      <c r="M40" s="185">
        <f t="shared" si="17"/>
        <v>0</v>
      </c>
      <c r="N40" s="183">
        <v>0</v>
      </c>
      <c r="O40" s="183">
        <f t="shared" si="18"/>
        <v>0</v>
      </c>
      <c r="P40" s="183">
        <v>0</v>
      </c>
      <c r="Q40" s="183">
        <f t="shared" si="19"/>
        <v>0</v>
      </c>
      <c r="R40" s="185"/>
      <c r="S40" s="185" t="s">
        <v>1263</v>
      </c>
      <c r="T40" s="186" t="s">
        <v>1264</v>
      </c>
      <c r="U40" s="158">
        <v>0</v>
      </c>
      <c r="V40" s="158">
        <f t="shared" si="20"/>
        <v>0</v>
      </c>
      <c r="W40" s="158"/>
      <c r="X40" s="158" t="s">
        <v>282</v>
      </c>
      <c r="Y40" s="158" t="s">
        <v>283</v>
      </c>
      <c r="Z40" s="147"/>
      <c r="AA40" s="147"/>
      <c r="AB40" s="147"/>
      <c r="AC40" s="147"/>
      <c r="AD40" s="147"/>
      <c r="AE40" s="147"/>
      <c r="AF40" s="147"/>
      <c r="AG40" s="147" t="s">
        <v>3321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0">
        <v>31</v>
      </c>
      <c r="B41" s="181" t="s">
        <v>3736</v>
      </c>
      <c r="C41" s="191" t="s">
        <v>3721</v>
      </c>
      <c r="D41" s="182" t="s">
        <v>366</v>
      </c>
      <c r="E41" s="183">
        <v>10</v>
      </c>
      <c r="F41" s="184"/>
      <c r="G41" s="185">
        <f t="shared" si="14"/>
        <v>0</v>
      </c>
      <c r="H41" s="184"/>
      <c r="I41" s="185">
        <f t="shared" si="15"/>
        <v>0</v>
      </c>
      <c r="J41" s="184"/>
      <c r="K41" s="185">
        <f t="shared" si="16"/>
        <v>0</v>
      </c>
      <c r="L41" s="185">
        <v>21</v>
      </c>
      <c r="M41" s="185">
        <f t="shared" si="17"/>
        <v>0</v>
      </c>
      <c r="N41" s="183">
        <v>0</v>
      </c>
      <c r="O41" s="183">
        <f t="shared" si="18"/>
        <v>0</v>
      </c>
      <c r="P41" s="183">
        <v>0</v>
      </c>
      <c r="Q41" s="183">
        <f t="shared" si="19"/>
        <v>0</v>
      </c>
      <c r="R41" s="185"/>
      <c r="S41" s="185" t="s">
        <v>1263</v>
      </c>
      <c r="T41" s="186" t="s">
        <v>1264</v>
      </c>
      <c r="U41" s="158">
        <v>0</v>
      </c>
      <c r="V41" s="158">
        <f t="shared" si="20"/>
        <v>0</v>
      </c>
      <c r="W41" s="158"/>
      <c r="X41" s="158" t="s">
        <v>282</v>
      </c>
      <c r="Y41" s="158" t="s">
        <v>283</v>
      </c>
      <c r="Z41" s="147"/>
      <c r="AA41" s="147"/>
      <c r="AB41" s="147"/>
      <c r="AC41" s="147"/>
      <c r="AD41" s="147"/>
      <c r="AE41" s="147"/>
      <c r="AF41" s="147"/>
      <c r="AG41" s="147" t="s">
        <v>3321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0">
        <v>32</v>
      </c>
      <c r="B42" s="181" t="s">
        <v>3737</v>
      </c>
      <c r="C42" s="191" t="s">
        <v>3738</v>
      </c>
      <c r="D42" s="182" t="s">
        <v>2097</v>
      </c>
      <c r="E42" s="183">
        <v>3</v>
      </c>
      <c r="F42" s="184"/>
      <c r="G42" s="185">
        <f t="shared" si="14"/>
        <v>0</v>
      </c>
      <c r="H42" s="184"/>
      <c r="I42" s="185">
        <f t="shared" si="15"/>
        <v>0</v>
      </c>
      <c r="J42" s="184"/>
      <c r="K42" s="185">
        <f t="shared" si="16"/>
        <v>0</v>
      </c>
      <c r="L42" s="185">
        <v>21</v>
      </c>
      <c r="M42" s="185">
        <f t="shared" si="17"/>
        <v>0</v>
      </c>
      <c r="N42" s="183">
        <v>0</v>
      </c>
      <c r="O42" s="183">
        <f t="shared" si="18"/>
        <v>0</v>
      </c>
      <c r="P42" s="183">
        <v>0</v>
      </c>
      <c r="Q42" s="183">
        <f t="shared" si="19"/>
        <v>0</v>
      </c>
      <c r="R42" s="185"/>
      <c r="S42" s="185" t="s">
        <v>1263</v>
      </c>
      <c r="T42" s="186" t="s">
        <v>1264</v>
      </c>
      <c r="U42" s="158">
        <v>0</v>
      </c>
      <c r="V42" s="158">
        <f t="shared" si="20"/>
        <v>0</v>
      </c>
      <c r="W42" s="158"/>
      <c r="X42" s="158" t="s">
        <v>282</v>
      </c>
      <c r="Y42" s="158" t="s">
        <v>283</v>
      </c>
      <c r="Z42" s="147"/>
      <c r="AA42" s="147"/>
      <c r="AB42" s="147"/>
      <c r="AC42" s="147"/>
      <c r="AD42" s="147"/>
      <c r="AE42" s="147"/>
      <c r="AF42" s="147"/>
      <c r="AG42" s="147" t="s">
        <v>3321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0">
        <v>33</v>
      </c>
      <c r="B43" s="181" t="s">
        <v>3739</v>
      </c>
      <c r="C43" s="191" t="s">
        <v>3740</v>
      </c>
      <c r="D43" s="182" t="s">
        <v>2097</v>
      </c>
      <c r="E43" s="183">
        <v>1</v>
      </c>
      <c r="F43" s="184"/>
      <c r="G43" s="185">
        <f t="shared" si="14"/>
        <v>0</v>
      </c>
      <c r="H43" s="184"/>
      <c r="I43" s="185">
        <f t="shared" si="15"/>
        <v>0</v>
      </c>
      <c r="J43" s="184"/>
      <c r="K43" s="185">
        <f t="shared" si="16"/>
        <v>0</v>
      </c>
      <c r="L43" s="185">
        <v>21</v>
      </c>
      <c r="M43" s="185">
        <f t="shared" si="17"/>
        <v>0</v>
      </c>
      <c r="N43" s="183">
        <v>0</v>
      </c>
      <c r="O43" s="183">
        <f t="shared" si="18"/>
        <v>0</v>
      </c>
      <c r="P43" s="183">
        <v>0</v>
      </c>
      <c r="Q43" s="183">
        <f t="shared" si="19"/>
        <v>0</v>
      </c>
      <c r="R43" s="185"/>
      <c r="S43" s="185" t="s">
        <v>1263</v>
      </c>
      <c r="T43" s="186" t="s">
        <v>1264</v>
      </c>
      <c r="U43" s="158">
        <v>0</v>
      </c>
      <c r="V43" s="158">
        <f t="shared" si="20"/>
        <v>0</v>
      </c>
      <c r="W43" s="158"/>
      <c r="X43" s="158" t="s">
        <v>282</v>
      </c>
      <c r="Y43" s="158" t="s">
        <v>283</v>
      </c>
      <c r="Z43" s="147"/>
      <c r="AA43" s="147"/>
      <c r="AB43" s="147"/>
      <c r="AC43" s="147"/>
      <c r="AD43" s="147"/>
      <c r="AE43" s="147"/>
      <c r="AF43" s="147"/>
      <c r="AG43" s="147" t="s">
        <v>3321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0">
        <v>34</v>
      </c>
      <c r="B44" s="181" t="s">
        <v>3741</v>
      </c>
      <c r="C44" s="191" t="s">
        <v>3731</v>
      </c>
      <c r="D44" s="182" t="s">
        <v>418</v>
      </c>
      <c r="E44" s="183">
        <v>3</v>
      </c>
      <c r="F44" s="184"/>
      <c r="G44" s="185">
        <f t="shared" si="14"/>
        <v>0</v>
      </c>
      <c r="H44" s="184"/>
      <c r="I44" s="185">
        <f t="shared" si="15"/>
        <v>0</v>
      </c>
      <c r="J44" s="184"/>
      <c r="K44" s="185">
        <f t="shared" si="16"/>
        <v>0</v>
      </c>
      <c r="L44" s="185">
        <v>21</v>
      </c>
      <c r="M44" s="185">
        <f t="shared" si="17"/>
        <v>0</v>
      </c>
      <c r="N44" s="183">
        <v>0</v>
      </c>
      <c r="O44" s="183">
        <f t="shared" si="18"/>
        <v>0</v>
      </c>
      <c r="P44" s="183">
        <v>0</v>
      </c>
      <c r="Q44" s="183">
        <f t="shared" si="19"/>
        <v>0</v>
      </c>
      <c r="R44" s="185"/>
      <c r="S44" s="185" t="s">
        <v>1263</v>
      </c>
      <c r="T44" s="186" t="s">
        <v>1264</v>
      </c>
      <c r="U44" s="158">
        <v>0</v>
      </c>
      <c r="V44" s="158">
        <f t="shared" si="20"/>
        <v>0</v>
      </c>
      <c r="W44" s="158"/>
      <c r="X44" s="158" t="s">
        <v>1204</v>
      </c>
      <c r="Y44" s="158" t="s">
        <v>283</v>
      </c>
      <c r="Z44" s="147"/>
      <c r="AA44" s="147"/>
      <c r="AB44" s="147"/>
      <c r="AC44" s="147"/>
      <c r="AD44" s="147"/>
      <c r="AE44" s="147"/>
      <c r="AF44" s="147"/>
      <c r="AG44" s="147" t="s">
        <v>3313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0">
        <v>35</v>
      </c>
      <c r="B45" s="181" t="s">
        <v>3742</v>
      </c>
      <c r="C45" s="191" t="s">
        <v>3743</v>
      </c>
      <c r="D45" s="182" t="s">
        <v>418</v>
      </c>
      <c r="E45" s="183">
        <v>1</v>
      </c>
      <c r="F45" s="184"/>
      <c r="G45" s="185">
        <f t="shared" si="14"/>
        <v>0</v>
      </c>
      <c r="H45" s="184"/>
      <c r="I45" s="185">
        <f t="shared" si="15"/>
        <v>0</v>
      </c>
      <c r="J45" s="184"/>
      <c r="K45" s="185">
        <f t="shared" si="16"/>
        <v>0</v>
      </c>
      <c r="L45" s="185">
        <v>21</v>
      </c>
      <c r="M45" s="185">
        <f t="shared" si="17"/>
        <v>0</v>
      </c>
      <c r="N45" s="183">
        <v>0</v>
      </c>
      <c r="O45" s="183">
        <f t="shared" si="18"/>
        <v>0</v>
      </c>
      <c r="P45" s="183">
        <v>0</v>
      </c>
      <c r="Q45" s="183">
        <f t="shared" si="19"/>
        <v>0</v>
      </c>
      <c r="R45" s="185"/>
      <c r="S45" s="185" t="s">
        <v>1263</v>
      </c>
      <c r="T45" s="186" t="s">
        <v>1264</v>
      </c>
      <c r="U45" s="158">
        <v>0</v>
      </c>
      <c r="V45" s="158">
        <f t="shared" si="20"/>
        <v>0</v>
      </c>
      <c r="W45" s="158"/>
      <c r="X45" s="158" t="s">
        <v>1204</v>
      </c>
      <c r="Y45" s="158" t="s">
        <v>283</v>
      </c>
      <c r="Z45" s="147"/>
      <c r="AA45" s="147"/>
      <c r="AB45" s="147"/>
      <c r="AC45" s="147"/>
      <c r="AD45" s="147"/>
      <c r="AE45" s="147"/>
      <c r="AF45" s="147"/>
      <c r="AG45" s="147" t="s">
        <v>3313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0">
        <v>36</v>
      </c>
      <c r="B46" s="181" t="s">
        <v>3744</v>
      </c>
      <c r="C46" s="191" t="s">
        <v>3339</v>
      </c>
      <c r="D46" s="182" t="s">
        <v>366</v>
      </c>
      <c r="E46" s="183">
        <v>35</v>
      </c>
      <c r="F46" s="184"/>
      <c r="G46" s="185">
        <f t="shared" si="14"/>
        <v>0</v>
      </c>
      <c r="H46" s="184"/>
      <c r="I46" s="185">
        <f t="shared" si="15"/>
        <v>0</v>
      </c>
      <c r="J46" s="184"/>
      <c r="K46" s="185">
        <f t="shared" si="16"/>
        <v>0</v>
      </c>
      <c r="L46" s="185">
        <v>21</v>
      </c>
      <c r="M46" s="185">
        <f t="shared" si="17"/>
        <v>0</v>
      </c>
      <c r="N46" s="183">
        <v>0</v>
      </c>
      <c r="O46" s="183">
        <f t="shared" si="18"/>
        <v>0</v>
      </c>
      <c r="P46" s="183">
        <v>0</v>
      </c>
      <c r="Q46" s="183">
        <f t="shared" si="19"/>
        <v>0</v>
      </c>
      <c r="R46" s="185"/>
      <c r="S46" s="185" t="s">
        <v>1263</v>
      </c>
      <c r="T46" s="186" t="s">
        <v>1264</v>
      </c>
      <c r="U46" s="158">
        <v>0</v>
      </c>
      <c r="V46" s="158">
        <f t="shared" si="20"/>
        <v>0</v>
      </c>
      <c r="W46" s="158"/>
      <c r="X46" s="158" t="s">
        <v>282</v>
      </c>
      <c r="Y46" s="158" t="s">
        <v>283</v>
      </c>
      <c r="Z46" s="147"/>
      <c r="AA46" s="147"/>
      <c r="AB46" s="147"/>
      <c r="AC46" s="147"/>
      <c r="AD46" s="147"/>
      <c r="AE46" s="147"/>
      <c r="AF46" s="147"/>
      <c r="AG46" s="147" t="s">
        <v>3321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5" t="s">
        <v>275</v>
      </c>
      <c r="B47" s="166" t="s">
        <v>186</v>
      </c>
      <c r="C47" s="187" t="s">
        <v>187</v>
      </c>
      <c r="D47" s="167"/>
      <c r="E47" s="168"/>
      <c r="F47" s="169"/>
      <c r="G47" s="169">
        <f>SUMIF(AG48:AG48,"&lt;&gt;NOR",G48:G48)</f>
        <v>0</v>
      </c>
      <c r="H47" s="169"/>
      <c r="I47" s="169">
        <f>SUM(I48:I48)</f>
        <v>0</v>
      </c>
      <c r="J47" s="169"/>
      <c r="K47" s="169">
        <f>SUM(K48:K48)</f>
        <v>0</v>
      </c>
      <c r="L47" s="169"/>
      <c r="M47" s="169">
        <f>SUM(M48:M48)</f>
        <v>0</v>
      </c>
      <c r="N47" s="168"/>
      <c r="O47" s="168">
        <f>SUM(O48:O48)</f>
        <v>0</v>
      </c>
      <c r="P47" s="168"/>
      <c r="Q47" s="168">
        <f>SUM(Q48:Q48)</f>
        <v>0</v>
      </c>
      <c r="R47" s="169"/>
      <c r="S47" s="169"/>
      <c r="T47" s="170"/>
      <c r="U47" s="164"/>
      <c r="V47" s="164">
        <f>SUM(V48:V48)</f>
        <v>0</v>
      </c>
      <c r="W47" s="164"/>
      <c r="X47" s="164"/>
      <c r="Y47" s="164"/>
      <c r="AG47" t="s">
        <v>276</v>
      </c>
    </row>
    <row r="48" spans="1:60" outlineLevel="1" x14ac:dyDescent="0.2">
      <c r="A48" s="180">
        <v>37</v>
      </c>
      <c r="B48" s="181" t="s">
        <v>3745</v>
      </c>
      <c r="C48" s="191" t="s">
        <v>3746</v>
      </c>
      <c r="D48" s="182" t="s">
        <v>436</v>
      </c>
      <c r="E48" s="183">
        <v>60</v>
      </c>
      <c r="F48" s="184"/>
      <c r="G48" s="185">
        <f>ROUND(E48*F48,2)</f>
        <v>0</v>
      </c>
      <c r="H48" s="184"/>
      <c r="I48" s="185">
        <f>ROUND(E48*H48,2)</f>
        <v>0</v>
      </c>
      <c r="J48" s="184"/>
      <c r="K48" s="185">
        <f>ROUND(E48*J48,2)</f>
        <v>0</v>
      </c>
      <c r="L48" s="185">
        <v>21</v>
      </c>
      <c r="M48" s="185">
        <f>G48*(1+L48/100)</f>
        <v>0</v>
      </c>
      <c r="N48" s="183">
        <v>0</v>
      </c>
      <c r="O48" s="183">
        <f>ROUND(E48*N48,2)</f>
        <v>0</v>
      </c>
      <c r="P48" s="183">
        <v>0</v>
      </c>
      <c r="Q48" s="183">
        <f>ROUND(E48*P48,2)</f>
        <v>0</v>
      </c>
      <c r="R48" s="185"/>
      <c r="S48" s="185" t="s">
        <v>1263</v>
      </c>
      <c r="T48" s="186" t="s">
        <v>1264</v>
      </c>
      <c r="U48" s="158">
        <v>0</v>
      </c>
      <c r="V48" s="158">
        <f>ROUND(E48*U48,2)</f>
        <v>0</v>
      </c>
      <c r="W48" s="158"/>
      <c r="X48" s="158" t="s">
        <v>282</v>
      </c>
      <c r="Y48" s="158" t="s">
        <v>283</v>
      </c>
      <c r="Z48" s="147"/>
      <c r="AA48" s="147"/>
      <c r="AB48" s="147"/>
      <c r="AC48" s="147"/>
      <c r="AD48" s="147"/>
      <c r="AE48" s="147"/>
      <c r="AF48" s="147"/>
      <c r="AG48" s="147" t="s">
        <v>3321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x14ac:dyDescent="0.2">
      <c r="A49" s="165" t="s">
        <v>275</v>
      </c>
      <c r="B49" s="166" t="s">
        <v>188</v>
      </c>
      <c r="C49" s="187" t="s">
        <v>135</v>
      </c>
      <c r="D49" s="167"/>
      <c r="E49" s="168"/>
      <c r="F49" s="169"/>
      <c r="G49" s="169">
        <f>SUMIF(AG50:AG52,"&lt;&gt;NOR",G50:G52)</f>
        <v>0</v>
      </c>
      <c r="H49" s="169"/>
      <c r="I49" s="169">
        <f>SUM(I50:I52)</f>
        <v>0</v>
      </c>
      <c r="J49" s="169"/>
      <c r="K49" s="169">
        <f>SUM(K50:K52)</f>
        <v>0</v>
      </c>
      <c r="L49" s="169"/>
      <c r="M49" s="169">
        <f>SUM(M50:M52)</f>
        <v>0</v>
      </c>
      <c r="N49" s="168"/>
      <c r="O49" s="168">
        <f>SUM(O50:O52)</f>
        <v>0</v>
      </c>
      <c r="P49" s="168"/>
      <c r="Q49" s="168">
        <f>SUM(Q50:Q52)</f>
        <v>0</v>
      </c>
      <c r="R49" s="169"/>
      <c r="S49" s="169"/>
      <c r="T49" s="170"/>
      <c r="U49" s="164"/>
      <c r="V49" s="164">
        <f>SUM(V50:V52)</f>
        <v>0</v>
      </c>
      <c r="W49" s="164"/>
      <c r="X49" s="164"/>
      <c r="Y49" s="164"/>
      <c r="AG49" t="s">
        <v>276</v>
      </c>
    </row>
    <row r="50" spans="1:60" outlineLevel="1" x14ac:dyDescent="0.2">
      <c r="A50" s="180">
        <v>38</v>
      </c>
      <c r="B50" s="181" t="s">
        <v>3747</v>
      </c>
      <c r="C50" s="191" t="s">
        <v>3500</v>
      </c>
      <c r="D50" s="182" t="s">
        <v>418</v>
      </c>
      <c r="E50" s="183">
        <v>1</v>
      </c>
      <c r="F50" s="184"/>
      <c r="G50" s="185">
        <f>ROUND(E50*F50,2)</f>
        <v>0</v>
      </c>
      <c r="H50" s="184"/>
      <c r="I50" s="185">
        <f>ROUND(E50*H50,2)</f>
        <v>0</v>
      </c>
      <c r="J50" s="184"/>
      <c r="K50" s="185">
        <f>ROUND(E50*J50,2)</f>
        <v>0</v>
      </c>
      <c r="L50" s="185">
        <v>21</v>
      </c>
      <c r="M50" s="185">
        <f>G50*(1+L50/100)</f>
        <v>0</v>
      </c>
      <c r="N50" s="183">
        <v>0</v>
      </c>
      <c r="O50" s="183">
        <f>ROUND(E50*N50,2)</f>
        <v>0</v>
      </c>
      <c r="P50" s="183">
        <v>0</v>
      </c>
      <c r="Q50" s="183">
        <f>ROUND(E50*P50,2)</f>
        <v>0</v>
      </c>
      <c r="R50" s="185"/>
      <c r="S50" s="185" t="s">
        <v>1263</v>
      </c>
      <c r="T50" s="186" t="s">
        <v>1264</v>
      </c>
      <c r="U50" s="158">
        <v>0</v>
      </c>
      <c r="V50" s="158">
        <f>ROUND(E50*U50,2)</f>
        <v>0</v>
      </c>
      <c r="W50" s="158"/>
      <c r="X50" s="158" t="s">
        <v>1204</v>
      </c>
      <c r="Y50" s="158" t="s">
        <v>283</v>
      </c>
      <c r="Z50" s="147"/>
      <c r="AA50" s="147"/>
      <c r="AB50" s="147"/>
      <c r="AC50" s="147"/>
      <c r="AD50" s="147"/>
      <c r="AE50" s="147"/>
      <c r="AF50" s="147"/>
      <c r="AG50" s="147" t="s">
        <v>3313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0">
        <v>39</v>
      </c>
      <c r="B51" s="181" t="s">
        <v>3748</v>
      </c>
      <c r="C51" s="191" t="s">
        <v>3749</v>
      </c>
      <c r="D51" s="182" t="s">
        <v>418</v>
      </c>
      <c r="E51" s="183">
        <v>1</v>
      </c>
      <c r="F51" s="184"/>
      <c r="G51" s="185">
        <f>ROUND(E51*F51,2)</f>
        <v>0</v>
      </c>
      <c r="H51" s="184"/>
      <c r="I51" s="185">
        <f>ROUND(E51*H51,2)</f>
        <v>0</v>
      </c>
      <c r="J51" s="184"/>
      <c r="K51" s="185">
        <f>ROUND(E51*J51,2)</f>
        <v>0</v>
      </c>
      <c r="L51" s="185">
        <v>21</v>
      </c>
      <c r="M51" s="185">
        <f>G51*(1+L51/100)</f>
        <v>0</v>
      </c>
      <c r="N51" s="183">
        <v>0</v>
      </c>
      <c r="O51" s="183">
        <f>ROUND(E51*N51,2)</f>
        <v>0</v>
      </c>
      <c r="P51" s="183">
        <v>0</v>
      </c>
      <c r="Q51" s="183">
        <f>ROUND(E51*P51,2)</f>
        <v>0</v>
      </c>
      <c r="R51" s="185"/>
      <c r="S51" s="185" t="s">
        <v>1263</v>
      </c>
      <c r="T51" s="186" t="s">
        <v>1264</v>
      </c>
      <c r="U51" s="158">
        <v>0</v>
      </c>
      <c r="V51" s="158">
        <f>ROUND(E51*U51,2)</f>
        <v>0</v>
      </c>
      <c r="W51" s="158"/>
      <c r="X51" s="158" t="s">
        <v>3671</v>
      </c>
      <c r="Y51" s="158" t="s">
        <v>283</v>
      </c>
      <c r="Z51" s="147"/>
      <c r="AA51" s="147"/>
      <c r="AB51" s="147"/>
      <c r="AC51" s="147"/>
      <c r="AD51" s="147"/>
      <c r="AE51" s="147"/>
      <c r="AF51" s="147"/>
      <c r="AG51" s="147" t="s">
        <v>3672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2">
        <v>40</v>
      </c>
      <c r="B52" s="173" t="s">
        <v>3750</v>
      </c>
      <c r="C52" s="188" t="s">
        <v>3502</v>
      </c>
      <c r="D52" s="174" t="s">
        <v>418</v>
      </c>
      <c r="E52" s="175">
        <v>1</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c r="S52" s="177" t="s">
        <v>1263</v>
      </c>
      <c r="T52" s="178" t="s">
        <v>1264</v>
      </c>
      <c r="U52" s="158">
        <v>0</v>
      </c>
      <c r="V52" s="158">
        <f>ROUND(E52*U52,2)</f>
        <v>0</v>
      </c>
      <c r="W52" s="158"/>
      <c r="X52" s="158" t="s">
        <v>1204</v>
      </c>
      <c r="Y52" s="158" t="s">
        <v>283</v>
      </c>
      <c r="Z52" s="147"/>
      <c r="AA52" s="147"/>
      <c r="AB52" s="147"/>
      <c r="AC52" s="147"/>
      <c r="AD52" s="147"/>
      <c r="AE52" s="147"/>
      <c r="AF52" s="147"/>
      <c r="AG52" s="147" t="s">
        <v>3313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3"/>
      <c r="B53" s="4"/>
      <c r="C53" s="192"/>
      <c r="D53" s="6"/>
      <c r="E53" s="3"/>
      <c r="F53" s="3"/>
      <c r="G53" s="3"/>
      <c r="H53" s="3"/>
      <c r="I53" s="3"/>
      <c r="J53" s="3"/>
      <c r="K53" s="3"/>
      <c r="L53" s="3"/>
      <c r="M53" s="3"/>
      <c r="N53" s="3"/>
      <c r="O53" s="3"/>
      <c r="P53" s="3"/>
      <c r="Q53" s="3"/>
      <c r="R53" s="3"/>
      <c r="S53" s="3"/>
      <c r="T53" s="3"/>
      <c r="U53" s="3"/>
      <c r="V53" s="3"/>
      <c r="W53" s="3"/>
      <c r="X53" s="3"/>
      <c r="Y53" s="3"/>
      <c r="AE53">
        <v>12</v>
      </c>
      <c r="AF53">
        <v>21</v>
      </c>
      <c r="AG53" t="s">
        <v>261</v>
      </c>
    </row>
    <row r="54" spans="1:60" x14ac:dyDescent="0.2">
      <c r="A54" s="150"/>
      <c r="B54" s="151" t="s">
        <v>29</v>
      </c>
      <c r="C54" s="193"/>
      <c r="D54" s="152"/>
      <c r="E54" s="153"/>
      <c r="F54" s="153"/>
      <c r="G54" s="171">
        <f>G8+G29+G38+G47+G49</f>
        <v>0</v>
      </c>
      <c r="H54" s="3"/>
      <c r="I54" s="3"/>
      <c r="J54" s="3"/>
      <c r="K54" s="3"/>
      <c r="L54" s="3"/>
      <c r="M54" s="3"/>
      <c r="N54" s="3"/>
      <c r="O54" s="3"/>
      <c r="P54" s="3"/>
      <c r="Q54" s="3"/>
      <c r="R54" s="3"/>
      <c r="S54" s="3"/>
      <c r="T54" s="3"/>
      <c r="U54" s="3"/>
      <c r="V54" s="3"/>
      <c r="W54" s="3"/>
      <c r="X54" s="3"/>
      <c r="Y54" s="3"/>
      <c r="AE54">
        <f>SUMIF(L7:L52,AE53,G7:G52)</f>
        <v>0</v>
      </c>
      <c r="AF54">
        <f>SUMIF(L7:L52,AF53,G7:G52)</f>
        <v>0</v>
      </c>
      <c r="AG54" t="s">
        <v>982</v>
      </c>
    </row>
    <row r="55" spans="1:60" x14ac:dyDescent="0.2">
      <c r="C55" s="194"/>
      <c r="D55" s="10"/>
      <c r="AG55" t="s">
        <v>983</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2M3GNJGK3dBc+xO2oDyH+AL/85wrPqLKXp50lNNBOgBTbYwY2jVlhTc8MPG/6acEXW5cppZToUUEN5T62ysg==" saltValue="UbmXjT+X+L08QkWsafpZ6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F84A-1334-4328-BFBF-C5454E2F94A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61</v>
      </c>
      <c r="C4" s="267" t="s">
        <v>62</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131</v>
      </c>
      <c r="C8" s="187" t="s">
        <v>132</v>
      </c>
      <c r="D8" s="167"/>
      <c r="E8" s="168"/>
      <c r="F8" s="169"/>
      <c r="G8" s="169">
        <f>SUMIF(AG9:AG12,"&lt;&gt;NOR",G9:G12)</f>
        <v>0</v>
      </c>
      <c r="H8" s="169"/>
      <c r="I8" s="169">
        <f>SUM(I9:I12)</f>
        <v>0</v>
      </c>
      <c r="J8" s="169"/>
      <c r="K8" s="169">
        <f>SUM(K9:K12)</f>
        <v>0</v>
      </c>
      <c r="L8" s="169"/>
      <c r="M8" s="169">
        <f>SUM(M9:M12)</f>
        <v>0</v>
      </c>
      <c r="N8" s="168"/>
      <c r="O8" s="168">
        <f>SUM(O9:O12)</f>
        <v>0</v>
      </c>
      <c r="P8" s="168"/>
      <c r="Q8" s="168">
        <f>SUM(Q9:Q12)</f>
        <v>0</v>
      </c>
      <c r="R8" s="169"/>
      <c r="S8" s="169"/>
      <c r="T8" s="170"/>
      <c r="U8" s="164"/>
      <c r="V8" s="164">
        <f>SUM(V9:V12)</f>
        <v>0</v>
      </c>
      <c r="W8" s="164"/>
      <c r="X8" s="164"/>
      <c r="Y8" s="164"/>
      <c r="AG8" t="s">
        <v>276</v>
      </c>
    </row>
    <row r="9" spans="1:60" outlineLevel="1" x14ac:dyDescent="0.2">
      <c r="A9" s="180">
        <v>1</v>
      </c>
      <c r="B9" s="181" t="s">
        <v>3751</v>
      </c>
      <c r="C9" s="191" t="s">
        <v>3752</v>
      </c>
      <c r="D9" s="182" t="s">
        <v>2097</v>
      </c>
      <c r="E9" s="183">
        <v>1</v>
      </c>
      <c r="F9" s="184"/>
      <c r="G9" s="185">
        <f>ROUND(E9*F9,2)</f>
        <v>0</v>
      </c>
      <c r="H9" s="184"/>
      <c r="I9" s="185">
        <f>ROUND(E9*H9,2)</f>
        <v>0</v>
      </c>
      <c r="J9" s="184"/>
      <c r="K9" s="185">
        <f>ROUND(E9*J9,2)</f>
        <v>0</v>
      </c>
      <c r="L9" s="185">
        <v>21</v>
      </c>
      <c r="M9" s="185">
        <f>G9*(1+L9/100)</f>
        <v>0</v>
      </c>
      <c r="N9" s="183">
        <v>0</v>
      </c>
      <c r="O9" s="183">
        <f>ROUND(E9*N9,2)</f>
        <v>0</v>
      </c>
      <c r="P9" s="183">
        <v>0</v>
      </c>
      <c r="Q9" s="183">
        <f>ROUND(E9*P9,2)</f>
        <v>0</v>
      </c>
      <c r="R9" s="185"/>
      <c r="S9" s="185" t="s">
        <v>1263</v>
      </c>
      <c r="T9" s="186" t="s">
        <v>1264</v>
      </c>
      <c r="U9" s="158">
        <v>0</v>
      </c>
      <c r="V9" s="158">
        <f>ROUND(E9*U9,2)</f>
        <v>0</v>
      </c>
      <c r="W9" s="158"/>
      <c r="X9" s="158" t="s">
        <v>282</v>
      </c>
      <c r="Y9" s="158" t="s">
        <v>283</v>
      </c>
      <c r="Z9" s="147"/>
      <c r="AA9" s="147"/>
      <c r="AB9" s="147"/>
      <c r="AC9" s="147"/>
      <c r="AD9" s="147"/>
      <c r="AE9" s="147"/>
      <c r="AF9" s="147"/>
      <c r="AG9" s="147" t="s">
        <v>3321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0">
        <v>2</v>
      </c>
      <c r="B10" s="181" t="s">
        <v>3753</v>
      </c>
      <c r="C10" s="191" t="s">
        <v>3754</v>
      </c>
      <c r="D10" s="182" t="s">
        <v>2097</v>
      </c>
      <c r="E10" s="183">
        <v>1</v>
      </c>
      <c r="F10" s="184"/>
      <c r="G10" s="185">
        <f>ROUND(E10*F10,2)</f>
        <v>0</v>
      </c>
      <c r="H10" s="184"/>
      <c r="I10" s="185">
        <f>ROUND(E10*H10,2)</f>
        <v>0</v>
      </c>
      <c r="J10" s="184"/>
      <c r="K10" s="185">
        <f>ROUND(E10*J10,2)</f>
        <v>0</v>
      </c>
      <c r="L10" s="185">
        <v>21</v>
      </c>
      <c r="M10" s="185">
        <f>G10*(1+L10/100)</f>
        <v>0</v>
      </c>
      <c r="N10" s="183">
        <v>0</v>
      </c>
      <c r="O10" s="183">
        <f>ROUND(E10*N10,2)</f>
        <v>0</v>
      </c>
      <c r="P10" s="183">
        <v>0</v>
      </c>
      <c r="Q10" s="183">
        <f>ROUND(E10*P10,2)</f>
        <v>0</v>
      </c>
      <c r="R10" s="185"/>
      <c r="S10" s="185" t="s">
        <v>1263</v>
      </c>
      <c r="T10" s="186" t="s">
        <v>1264</v>
      </c>
      <c r="U10" s="158">
        <v>0</v>
      </c>
      <c r="V10" s="158">
        <f>ROUND(E10*U10,2)</f>
        <v>0</v>
      </c>
      <c r="W10" s="158"/>
      <c r="X10" s="158" t="s">
        <v>282</v>
      </c>
      <c r="Y10" s="158" t="s">
        <v>283</v>
      </c>
      <c r="Z10" s="147"/>
      <c r="AA10" s="147"/>
      <c r="AB10" s="147"/>
      <c r="AC10" s="147"/>
      <c r="AD10" s="147"/>
      <c r="AE10" s="147"/>
      <c r="AF10" s="147"/>
      <c r="AG10" s="147" t="s">
        <v>3321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0">
        <v>3</v>
      </c>
      <c r="B11" s="181" t="s">
        <v>3755</v>
      </c>
      <c r="C11" s="191" t="s">
        <v>3756</v>
      </c>
      <c r="D11" s="182" t="s">
        <v>2097</v>
      </c>
      <c r="E11" s="183">
        <v>1</v>
      </c>
      <c r="F11" s="184"/>
      <c r="G11" s="185">
        <f>ROUND(E11*F11,2)</f>
        <v>0</v>
      </c>
      <c r="H11" s="184"/>
      <c r="I11" s="185">
        <f>ROUND(E11*H11,2)</f>
        <v>0</v>
      </c>
      <c r="J11" s="184"/>
      <c r="K11" s="185">
        <f>ROUND(E11*J11,2)</f>
        <v>0</v>
      </c>
      <c r="L11" s="185">
        <v>21</v>
      </c>
      <c r="M11" s="185">
        <f>G11*(1+L11/100)</f>
        <v>0</v>
      </c>
      <c r="N11" s="183">
        <v>0</v>
      </c>
      <c r="O11" s="183">
        <f>ROUND(E11*N11,2)</f>
        <v>0</v>
      </c>
      <c r="P11" s="183">
        <v>0</v>
      </c>
      <c r="Q11" s="183">
        <f>ROUND(E11*P11,2)</f>
        <v>0</v>
      </c>
      <c r="R11" s="185"/>
      <c r="S11" s="185" t="s">
        <v>1263</v>
      </c>
      <c r="T11" s="186" t="s">
        <v>1264</v>
      </c>
      <c r="U11" s="158">
        <v>0</v>
      </c>
      <c r="V11" s="158">
        <f>ROUND(E11*U11,2)</f>
        <v>0</v>
      </c>
      <c r="W11" s="158"/>
      <c r="X11" s="158" t="s">
        <v>282</v>
      </c>
      <c r="Y11" s="158" t="s">
        <v>283</v>
      </c>
      <c r="Z11" s="147"/>
      <c r="AA11" s="147"/>
      <c r="AB11" s="147"/>
      <c r="AC11" s="147"/>
      <c r="AD11" s="147"/>
      <c r="AE11" s="147"/>
      <c r="AF11" s="147"/>
      <c r="AG11" s="147" t="s">
        <v>3321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0">
        <v>4</v>
      </c>
      <c r="B12" s="181" t="s">
        <v>3757</v>
      </c>
      <c r="C12" s="191" t="s">
        <v>3758</v>
      </c>
      <c r="D12" s="182" t="s">
        <v>2097</v>
      </c>
      <c r="E12" s="183">
        <v>1</v>
      </c>
      <c r="F12" s="184"/>
      <c r="G12" s="185">
        <f>ROUND(E12*F12,2)</f>
        <v>0</v>
      </c>
      <c r="H12" s="184"/>
      <c r="I12" s="185">
        <f>ROUND(E12*H12,2)</f>
        <v>0</v>
      </c>
      <c r="J12" s="184"/>
      <c r="K12" s="185">
        <f>ROUND(E12*J12,2)</f>
        <v>0</v>
      </c>
      <c r="L12" s="185">
        <v>21</v>
      </c>
      <c r="M12" s="185">
        <f>G12*(1+L12/100)</f>
        <v>0</v>
      </c>
      <c r="N12" s="183">
        <v>0</v>
      </c>
      <c r="O12" s="183">
        <f>ROUND(E12*N12,2)</f>
        <v>0</v>
      </c>
      <c r="P12" s="183">
        <v>0</v>
      </c>
      <c r="Q12" s="183">
        <f>ROUND(E12*P12,2)</f>
        <v>0</v>
      </c>
      <c r="R12" s="185"/>
      <c r="S12" s="185" t="s">
        <v>1263</v>
      </c>
      <c r="T12" s="186" t="s">
        <v>1264</v>
      </c>
      <c r="U12" s="158">
        <v>0</v>
      </c>
      <c r="V12" s="158">
        <f>ROUND(E12*U12,2)</f>
        <v>0</v>
      </c>
      <c r="W12" s="158"/>
      <c r="X12" s="158" t="s">
        <v>282</v>
      </c>
      <c r="Y12" s="158" t="s">
        <v>283</v>
      </c>
      <c r="Z12" s="147"/>
      <c r="AA12" s="147"/>
      <c r="AB12" s="147"/>
      <c r="AC12" s="147"/>
      <c r="AD12" s="147"/>
      <c r="AE12" s="147"/>
      <c r="AF12" s="147"/>
      <c r="AG12" s="147" t="s">
        <v>3321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5" t="s">
        <v>275</v>
      </c>
      <c r="B13" s="166" t="s">
        <v>136</v>
      </c>
      <c r="C13" s="187" t="s">
        <v>138</v>
      </c>
      <c r="D13" s="167"/>
      <c r="E13" s="168"/>
      <c r="F13" s="169"/>
      <c r="G13" s="169">
        <f>SUMIF(AG14:AG26,"&lt;&gt;NOR",G14:G26)</f>
        <v>0</v>
      </c>
      <c r="H13" s="169"/>
      <c r="I13" s="169">
        <f>SUM(I14:I26)</f>
        <v>0</v>
      </c>
      <c r="J13" s="169"/>
      <c r="K13" s="169">
        <f>SUM(K14:K26)</f>
        <v>0</v>
      </c>
      <c r="L13" s="169"/>
      <c r="M13" s="169">
        <f>SUM(M14:M26)</f>
        <v>0</v>
      </c>
      <c r="N13" s="168"/>
      <c r="O13" s="168">
        <f>SUM(O14:O26)</f>
        <v>0</v>
      </c>
      <c r="P13" s="168"/>
      <c r="Q13" s="168">
        <f>SUM(Q14:Q26)</f>
        <v>0</v>
      </c>
      <c r="R13" s="169"/>
      <c r="S13" s="169"/>
      <c r="T13" s="170"/>
      <c r="U13" s="164"/>
      <c r="V13" s="164">
        <f>SUM(V14:V26)</f>
        <v>0</v>
      </c>
      <c r="W13" s="164"/>
      <c r="X13" s="164"/>
      <c r="Y13" s="164"/>
      <c r="AG13" t="s">
        <v>276</v>
      </c>
    </row>
    <row r="14" spans="1:60" outlineLevel="1" x14ac:dyDescent="0.2">
      <c r="A14" s="180">
        <v>5</v>
      </c>
      <c r="B14" s="181" t="s">
        <v>3759</v>
      </c>
      <c r="C14" s="191" t="s">
        <v>3760</v>
      </c>
      <c r="D14" s="182" t="s">
        <v>2351</v>
      </c>
      <c r="E14" s="183">
        <v>11</v>
      </c>
      <c r="F14" s="184"/>
      <c r="G14" s="185">
        <f t="shared" ref="G14:G26" si="0">ROUND(E14*F14,2)</f>
        <v>0</v>
      </c>
      <c r="H14" s="184"/>
      <c r="I14" s="185">
        <f t="shared" ref="I14:I26" si="1">ROUND(E14*H14,2)</f>
        <v>0</v>
      </c>
      <c r="J14" s="184"/>
      <c r="K14" s="185">
        <f t="shared" ref="K14:K26" si="2">ROUND(E14*J14,2)</f>
        <v>0</v>
      </c>
      <c r="L14" s="185">
        <v>21</v>
      </c>
      <c r="M14" s="185">
        <f t="shared" ref="M14:M26" si="3">G14*(1+L14/100)</f>
        <v>0</v>
      </c>
      <c r="N14" s="183">
        <v>0</v>
      </c>
      <c r="O14" s="183">
        <f t="shared" ref="O14:O26" si="4">ROUND(E14*N14,2)</f>
        <v>0</v>
      </c>
      <c r="P14" s="183">
        <v>0</v>
      </c>
      <c r="Q14" s="183">
        <f t="shared" ref="Q14:Q26" si="5">ROUND(E14*P14,2)</f>
        <v>0</v>
      </c>
      <c r="R14" s="185"/>
      <c r="S14" s="185" t="s">
        <v>1263</v>
      </c>
      <c r="T14" s="186" t="s">
        <v>1264</v>
      </c>
      <c r="U14" s="158">
        <v>0</v>
      </c>
      <c r="V14" s="158">
        <f t="shared" ref="V14:V26" si="6">ROUND(E14*U14,2)</f>
        <v>0</v>
      </c>
      <c r="W14" s="158"/>
      <c r="X14" s="158" t="s">
        <v>282</v>
      </c>
      <c r="Y14" s="158" t="s">
        <v>283</v>
      </c>
      <c r="Z14" s="147"/>
      <c r="AA14" s="147"/>
      <c r="AB14" s="147"/>
      <c r="AC14" s="147"/>
      <c r="AD14" s="147"/>
      <c r="AE14" s="147"/>
      <c r="AF14" s="147"/>
      <c r="AG14" s="147" t="s">
        <v>3321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0">
        <v>6</v>
      </c>
      <c r="B15" s="181" t="s">
        <v>3614</v>
      </c>
      <c r="C15" s="191" t="s">
        <v>3761</v>
      </c>
      <c r="D15" s="182" t="s">
        <v>2351</v>
      </c>
      <c r="E15" s="183">
        <v>19</v>
      </c>
      <c r="F15" s="184"/>
      <c r="G15" s="185">
        <f t="shared" si="0"/>
        <v>0</v>
      </c>
      <c r="H15" s="184"/>
      <c r="I15" s="185">
        <f t="shared" si="1"/>
        <v>0</v>
      </c>
      <c r="J15" s="184"/>
      <c r="K15" s="185">
        <f t="shared" si="2"/>
        <v>0</v>
      </c>
      <c r="L15" s="185">
        <v>21</v>
      </c>
      <c r="M15" s="185">
        <f t="shared" si="3"/>
        <v>0</v>
      </c>
      <c r="N15" s="183">
        <v>0</v>
      </c>
      <c r="O15" s="183">
        <f t="shared" si="4"/>
        <v>0</v>
      </c>
      <c r="P15" s="183">
        <v>0</v>
      </c>
      <c r="Q15" s="183">
        <f t="shared" si="5"/>
        <v>0</v>
      </c>
      <c r="R15" s="185"/>
      <c r="S15" s="185" t="s">
        <v>1263</v>
      </c>
      <c r="T15" s="186" t="s">
        <v>1264</v>
      </c>
      <c r="U15" s="158">
        <v>0</v>
      </c>
      <c r="V15" s="158">
        <f t="shared" si="6"/>
        <v>0</v>
      </c>
      <c r="W15" s="158"/>
      <c r="X15" s="158" t="s">
        <v>282</v>
      </c>
      <c r="Y15" s="158" t="s">
        <v>283</v>
      </c>
      <c r="Z15" s="147"/>
      <c r="AA15" s="147"/>
      <c r="AB15" s="147"/>
      <c r="AC15" s="147"/>
      <c r="AD15" s="147"/>
      <c r="AE15" s="147"/>
      <c r="AF15" s="147"/>
      <c r="AG15" s="147" t="s">
        <v>3321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0">
        <v>7</v>
      </c>
      <c r="B16" s="181" t="s">
        <v>3762</v>
      </c>
      <c r="C16" s="191" t="s">
        <v>3763</v>
      </c>
      <c r="D16" s="182" t="s">
        <v>2351</v>
      </c>
      <c r="E16" s="183">
        <v>13</v>
      </c>
      <c r="F16" s="184"/>
      <c r="G16" s="185">
        <f t="shared" si="0"/>
        <v>0</v>
      </c>
      <c r="H16" s="184"/>
      <c r="I16" s="185">
        <f t="shared" si="1"/>
        <v>0</v>
      </c>
      <c r="J16" s="184"/>
      <c r="K16" s="185">
        <f t="shared" si="2"/>
        <v>0</v>
      </c>
      <c r="L16" s="185">
        <v>21</v>
      </c>
      <c r="M16" s="185">
        <f t="shared" si="3"/>
        <v>0</v>
      </c>
      <c r="N16" s="183">
        <v>0</v>
      </c>
      <c r="O16" s="183">
        <f t="shared" si="4"/>
        <v>0</v>
      </c>
      <c r="P16" s="183">
        <v>0</v>
      </c>
      <c r="Q16" s="183">
        <f t="shared" si="5"/>
        <v>0</v>
      </c>
      <c r="R16" s="185"/>
      <c r="S16" s="185" t="s">
        <v>1263</v>
      </c>
      <c r="T16" s="186" t="s">
        <v>1264</v>
      </c>
      <c r="U16" s="158">
        <v>0</v>
      </c>
      <c r="V16" s="158">
        <f t="shared" si="6"/>
        <v>0</v>
      </c>
      <c r="W16" s="158"/>
      <c r="X16" s="158" t="s">
        <v>282</v>
      </c>
      <c r="Y16" s="158" t="s">
        <v>283</v>
      </c>
      <c r="Z16" s="147"/>
      <c r="AA16" s="147"/>
      <c r="AB16" s="147"/>
      <c r="AC16" s="147"/>
      <c r="AD16" s="147"/>
      <c r="AE16" s="147"/>
      <c r="AF16" s="147"/>
      <c r="AG16" s="147" t="s">
        <v>3321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0">
        <v>8</v>
      </c>
      <c r="B17" s="181" t="s">
        <v>3764</v>
      </c>
      <c r="C17" s="191" t="s">
        <v>3765</v>
      </c>
      <c r="D17" s="182" t="s">
        <v>2351</v>
      </c>
      <c r="E17" s="183">
        <v>24</v>
      </c>
      <c r="F17" s="184"/>
      <c r="G17" s="185">
        <f t="shared" si="0"/>
        <v>0</v>
      </c>
      <c r="H17" s="184"/>
      <c r="I17" s="185">
        <f t="shared" si="1"/>
        <v>0</v>
      </c>
      <c r="J17" s="184"/>
      <c r="K17" s="185">
        <f t="shared" si="2"/>
        <v>0</v>
      </c>
      <c r="L17" s="185">
        <v>21</v>
      </c>
      <c r="M17" s="185">
        <f t="shared" si="3"/>
        <v>0</v>
      </c>
      <c r="N17" s="183">
        <v>0</v>
      </c>
      <c r="O17" s="183">
        <f t="shared" si="4"/>
        <v>0</v>
      </c>
      <c r="P17" s="183">
        <v>0</v>
      </c>
      <c r="Q17" s="183">
        <f t="shared" si="5"/>
        <v>0</v>
      </c>
      <c r="R17" s="185"/>
      <c r="S17" s="185" t="s">
        <v>1263</v>
      </c>
      <c r="T17" s="186" t="s">
        <v>1264</v>
      </c>
      <c r="U17" s="158">
        <v>0</v>
      </c>
      <c r="V17" s="158">
        <f t="shared" si="6"/>
        <v>0</v>
      </c>
      <c r="W17" s="158"/>
      <c r="X17" s="158" t="s">
        <v>282</v>
      </c>
      <c r="Y17" s="158" t="s">
        <v>283</v>
      </c>
      <c r="Z17" s="147"/>
      <c r="AA17" s="147"/>
      <c r="AB17" s="147"/>
      <c r="AC17" s="147"/>
      <c r="AD17" s="147"/>
      <c r="AE17" s="147"/>
      <c r="AF17" s="147"/>
      <c r="AG17" s="147" t="s">
        <v>3321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0">
        <v>9</v>
      </c>
      <c r="B18" s="181" t="s">
        <v>3766</v>
      </c>
      <c r="C18" s="191" t="s">
        <v>3767</v>
      </c>
      <c r="D18" s="182" t="s">
        <v>2351</v>
      </c>
      <c r="E18" s="183">
        <v>12</v>
      </c>
      <c r="F18" s="184"/>
      <c r="G18" s="185">
        <f t="shared" si="0"/>
        <v>0</v>
      </c>
      <c r="H18" s="184"/>
      <c r="I18" s="185">
        <f t="shared" si="1"/>
        <v>0</v>
      </c>
      <c r="J18" s="184"/>
      <c r="K18" s="185">
        <f t="shared" si="2"/>
        <v>0</v>
      </c>
      <c r="L18" s="185">
        <v>21</v>
      </c>
      <c r="M18" s="185">
        <f t="shared" si="3"/>
        <v>0</v>
      </c>
      <c r="N18" s="183">
        <v>0</v>
      </c>
      <c r="O18" s="183">
        <f t="shared" si="4"/>
        <v>0</v>
      </c>
      <c r="P18" s="183">
        <v>0</v>
      </c>
      <c r="Q18" s="183">
        <f t="shared" si="5"/>
        <v>0</v>
      </c>
      <c r="R18" s="185"/>
      <c r="S18" s="185" t="s">
        <v>1263</v>
      </c>
      <c r="T18" s="186" t="s">
        <v>1264</v>
      </c>
      <c r="U18" s="158">
        <v>0</v>
      </c>
      <c r="V18" s="158">
        <f t="shared" si="6"/>
        <v>0</v>
      </c>
      <c r="W18" s="158"/>
      <c r="X18" s="158" t="s">
        <v>282</v>
      </c>
      <c r="Y18" s="158" t="s">
        <v>283</v>
      </c>
      <c r="Z18" s="147"/>
      <c r="AA18" s="147"/>
      <c r="AB18" s="147"/>
      <c r="AC18" s="147"/>
      <c r="AD18" s="147"/>
      <c r="AE18" s="147"/>
      <c r="AF18" s="147"/>
      <c r="AG18" s="147" t="s">
        <v>3321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0">
        <v>10</v>
      </c>
      <c r="B19" s="181" t="s">
        <v>3768</v>
      </c>
      <c r="C19" s="191" t="s">
        <v>3769</v>
      </c>
      <c r="D19" s="182" t="s">
        <v>2351</v>
      </c>
      <c r="E19" s="183">
        <v>1</v>
      </c>
      <c r="F19" s="184"/>
      <c r="G19" s="185">
        <f t="shared" si="0"/>
        <v>0</v>
      </c>
      <c r="H19" s="184"/>
      <c r="I19" s="185">
        <f t="shared" si="1"/>
        <v>0</v>
      </c>
      <c r="J19" s="184"/>
      <c r="K19" s="185">
        <f t="shared" si="2"/>
        <v>0</v>
      </c>
      <c r="L19" s="185">
        <v>21</v>
      </c>
      <c r="M19" s="185">
        <f t="shared" si="3"/>
        <v>0</v>
      </c>
      <c r="N19" s="183">
        <v>0</v>
      </c>
      <c r="O19" s="183">
        <f t="shared" si="4"/>
        <v>0</v>
      </c>
      <c r="P19" s="183">
        <v>0</v>
      </c>
      <c r="Q19" s="183">
        <f t="shared" si="5"/>
        <v>0</v>
      </c>
      <c r="R19" s="185"/>
      <c r="S19" s="185" t="s">
        <v>1263</v>
      </c>
      <c r="T19" s="186" t="s">
        <v>1264</v>
      </c>
      <c r="U19" s="158">
        <v>0</v>
      </c>
      <c r="V19" s="158">
        <f t="shared" si="6"/>
        <v>0</v>
      </c>
      <c r="W19" s="158"/>
      <c r="X19" s="158" t="s">
        <v>282</v>
      </c>
      <c r="Y19" s="158" t="s">
        <v>283</v>
      </c>
      <c r="Z19" s="147"/>
      <c r="AA19" s="147"/>
      <c r="AB19" s="147"/>
      <c r="AC19" s="147"/>
      <c r="AD19" s="147"/>
      <c r="AE19" s="147"/>
      <c r="AF19" s="147"/>
      <c r="AG19" s="147" t="s">
        <v>3321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0">
        <v>11</v>
      </c>
      <c r="B20" s="181" t="s">
        <v>3770</v>
      </c>
      <c r="C20" s="191" t="s">
        <v>3771</v>
      </c>
      <c r="D20" s="182" t="s">
        <v>2351</v>
      </c>
      <c r="E20" s="183">
        <v>3</v>
      </c>
      <c r="F20" s="184"/>
      <c r="G20" s="185">
        <f t="shared" si="0"/>
        <v>0</v>
      </c>
      <c r="H20" s="184"/>
      <c r="I20" s="185">
        <f t="shared" si="1"/>
        <v>0</v>
      </c>
      <c r="J20" s="184"/>
      <c r="K20" s="185">
        <f t="shared" si="2"/>
        <v>0</v>
      </c>
      <c r="L20" s="185">
        <v>21</v>
      </c>
      <c r="M20" s="185">
        <f t="shared" si="3"/>
        <v>0</v>
      </c>
      <c r="N20" s="183">
        <v>0</v>
      </c>
      <c r="O20" s="183">
        <f t="shared" si="4"/>
        <v>0</v>
      </c>
      <c r="P20" s="183">
        <v>0</v>
      </c>
      <c r="Q20" s="183">
        <f t="shared" si="5"/>
        <v>0</v>
      </c>
      <c r="R20" s="185"/>
      <c r="S20" s="185" t="s">
        <v>1263</v>
      </c>
      <c r="T20" s="186" t="s">
        <v>1264</v>
      </c>
      <c r="U20" s="158">
        <v>0</v>
      </c>
      <c r="V20" s="158">
        <f t="shared" si="6"/>
        <v>0</v>
      </c>
      <c r="W20" s="158"/>
      <c r="X20" s="158" t="s">
        <v>282</v>
      </c>
      <c r="Y20" s="158" t="s">
        <v>283</v>
      </c>
      <c r="Z20" s="147"/>
      <c r="AA20" s="147"/>
      <c r="AB20" s="147"/>
      <c r="AC20" s="147"/>
      <c r="AD20" s="147"/>
      <c r="AE20" s="147"/>
      <c r="AF20" s="147"/>
      <c r="AG20" s="147" t="s">
        <v>3321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0">
        <v>12</v>
      </c>
      <c r="B21" s="181" t="s">
        <v>3627</v>
      </c>
      <c r="C21" s="191" t="s">
        <v>3772</v>
      </c>
      <c r="D21" s="182" t="s">
        <v>2351</v>
      </c>
      <c r="E21" s="183">
        <v>3</v>
      </c>
      <c r="F21" s="184"/>
      <c r="G21" s="185">
        <f t="shared" si="0"/>
        <v>0</v>
      </c>
      <c r="H21" s="184"/>
      <c r="I21" s="185">
        <f t="shared" si="1"/>
        <v>0</v>
      </c>
      <c r="J21" s="184"/>
      <c r="K21" s="185">
        <f t="shared" si="2"/>
        <v>0</v>
      </c>
      <c r="L21" s="185">
        <v>21</v>
      </c>
      <c r="M21" s="185">
        <f t="shared" si="3"/>
        <v>0</v>
      </c>
      <c r="N21" s="183">
        <v>0</v>
      </c>
      <c r="O21" s="183">
        <f t="shared" si="4"/>
        <v>0</v>
      </c>
      <c r="P21" s="183">
        <v>0</v>
      </c>
      <c r="Q21" s="183">
        <f t="shared" si="5"/>
        <v>0</v>
      </c>
      <c r="R21" s="185"/>
      <c r="S21" s="185" t="s">
        <v>1263</v>
      </c>
      <c r="T21" s="186" t="s">
        <v>1264</v>
      </c>
      <c r="U21" s="158">
        <v>0</v>
      </c>
      <c r="V21" s="158">
        <f t="shared" si="6"/>
        <v>0</v>
      </c>
      <c r="W21" s="158"/>
      <c r="X21" s="158" t="s">
        <v>282</v>
      </c>
      <c r="Y21" s="158" t="s">
        <v>283</v>
      </c>
      <c r="Z21" s="147"/>
      <c r="AA21" s="147"/>
      <c r="AB21" s="147"/>
      <c r="AC21" s="147"/>
      <c r="AD21" s="147"/>
      <c r="AE21" s="147"/>
      <c r="AF21" s="147"/>
      <c r="AG21" s="147" t="s">
        <v>3321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0">
        <v>13</v>
      </c>
      <c r="B22" s="181" t="s">
        <v>3773</v>
      </c>
      <c r="C22" s="191" t="s">
        <v>3774</v>
      </c>
      <c r="D22" s="182" t="s">
        <v>2351</v>
      </c>
      <c r="E22" s="183">
        <v>9</v>
      </c>
      <c r="F22" s="184"/>
      <c r="G22" s="185">
        <f t="shared" si="0"/>
        <v>0</v>
      </c>
      <c r="H22" s="184"/>
      <c r="I22" s="185">
        <f t="shared" si="1"/>
        <v>0</v>
      </c>
      <c r="J22" s="184"/>
      <c r="K22" s="185">
        <f t="shared" si="2"/>
        <v>0</v>
      </c>
      <c r="L22" s="185">
        <v>21</v>
      </c>
      <c r="M22" s="185">
        <f t="shared" si="3"/>
        <v>0</v>
      </c>
      <c r="N22" s="183">
        <v>0</v>
      </c>
      <c r="O22" s="183">
        <f t="shared" si="4"/>
        <v>0</v>
      </c>
      <c r="P22" s="183">
        <v>0</v>
      </c>
      <c r="Q22" s="183">
        <f t="shared" si="5"/>
        <v>0</v>
      </c>
      <c r="R22" s="185"/>
      <c r="S22" s="185" t="s">
        <v>1263</v>
      </c>
      <c r="T22" s="186" t="s">
        <v>1264</v>
      </c>
      <c r="U22" s="158">
        <v>0</v>
      </c>
      <c r="V22" s="158">
        <f t="shared" si="6"/>
        <v>0</v>
      </c>
      <c r="W22" s="158"/>
      <c r="X22" s="158" t="s">
        <v>282</v>
      </c>
      <c r="Y22" s="158" t="s">
        <v>283</v>
      </c>
      <c r="Z22" s="147"/>
      <c r="AA22" s="147"/>
      <c r="AB22" s="147"/>
      <c r="AC22" s="147"/>
      <c r="AD22" s="147"/>
      <c r="AE22" s="147"/>
      <c r="AF22" s="147"/>
      <c r="AG22" s="147" t="s">
        <v>3321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0">
        <v>14</v>
      </c>
      <c r="B23" s="181" t="s">
        <v>3631</v>
      </c>
      <c r="C23" s="191" t="s">
        <v>3775</v>
      </c>
      <c r="D23" s="182" t="s">
        <v>2351</v>
      </c>
      <c r="E23" s="183">
        <v>9</v>
      </c>
      <c r="F23" s="184"/>
      <c r="G23" s="185">
        <f t="shared" si="0"/>
        <v>0</v>
      </c>
      <c r="H23" s="184"/>
      <c r="I23" s="185">
        <f t="shared" si="1"/>
        <v>0</v>
      </c>
      <c r="J23" s="184"/>
      <c r="K23" s="185">
        <f t="shared" si="2"/>
        <v>0</v>
      </c>
      <c r="L23" s="185">
        <v>21</v>
      </c>
      <c r="M23" s="185">
        <f t="shared" si="3"/>
        <v>0</v>
      </c>
      <c r="N23" s="183">
        <v>0</v>
      </c>
      <c r="O23" s="183">
        <f t="shared" si="4"/>
        <v>0</v>
      </c>
      <c r="P23" s="183">
        <v>0</v>
      </c>
      <c r="Q23" s="183">
        <f t="shared" si="5"/>
        <v>0</v>
      </c>
      <c r="R23" s="185"/>
      <c r="S23" s="185" t="s">
        <v>1263</v>
      </c>
      <c r="T23" s="186" t="s">
        <v>1264</v>
      </c>
      <c r="U23" s="158">
        <v>0</v>
      </c>
      <c r="V23" s="158">
        <f t="shared" si="6"/>
        <v>0</v>
      </c>
      <c r="W23" s="158"/>
      <c r="X23" s="158" t="s">
        <v>282</v>
      </c>
      <c r="Y23" s="158" t="s">
        <v>283</v>
      </c>
      <c r="Z23" s="147"/>
      <c r="AA23" s="147"/>
      <c r="AB23" s="147"/>
      <c r="AC23" s="147"/>
      <c r="AD23" s="147"/>
      <c r="AE23" s="147"/>
      <c r="AF23" s="147"/>
      <c r="AG23" s="147" t="s">
        <v>3321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0">
        <v>15</v>
      </c>
      <c r="B24" s="181" t="s">
        <v>3776</v>
      </c>
      <c r="C24" s="191" t="s">
        <v>3777</v>
      </c>
      <c r="D24" s="182" t="s">
        <v>2351</v>
      </c>
      <c r="E24" s="183">
        <v>7</v>
      </c>
      <c r="F24" s="184"/>
      <c r="G24" s="185">
        <f t="shared" si="0"/>
        <v>0</v>
      </c>
      <c r="H24" s="184"/>
      <c r="I24" s="185">
        <f t="shared" si="1"/>
        <v>0</v>
      </c>
      <c r="J24" s="184"/>
      <c r="K24" s="185">
        <f t="shared" si="2"/>
        <v>0</v>
      </c>
      <c r="L24" s="185">
        <v>21</v>
      </c>
      <c r="M24" s="185">
        <f t="shared" si="3"/>
        <v>0</v>
      </c>
      <c r="N24" s="183">
        <v>0</v>
      </c>
      <c r="O24" s="183">
        <f t="shared" si="4"/>
        <v>0</v>
      </c>
      <c r="P24" s="183">
        <v>0</v>
      </c>
      <c r="Q24" s="183">
        <f t="shared" si="5"/>
        <v>0</v>
      </c>
      <c r="R24" s="185"/>
      <c r="S24" s="185" t="s">
        <v>1263</v>
      </c>
      <c r="T24" s="186" t="s">
        <v>1264</v>
      </c>
      <c r="U24" s="158">
        <v>0</v>
      </c>
      <c r="V24" s="158">
        <f t="shared" si="6"/>
        <v>0</v>
      </c>
      <c r="W24" s="158"/>
      <c r="X24" s="158" t="s">
        <v>282</v>
      </c>
      <c r="Y24" s="158" t="s">
        <v>283</v>
      </c>
      <c r="Z24" s="147"/>
      <c r="AA24" s="147"/>
      <c r="AB24" s="147"/>
      <c r="AC24" s="147"/>
      <c r="AD24" s="147"/>
      <c r="AE24" s="147"/>
      <c r="AF24" s="147"/>
      <c r="AG24" s="147" t="s">
        <v>3321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0">
        <v>16</v>
      </c>
      <c r="B25" s="181" t="s">
        <v>3778</v>
      </c>
      <c r="C25" s="191" t="s">
        <v>3779</v>
      </c>
      <c r="D25" s="182" t="s">
        <v>3780</v>
      </c>
      <c r="E25" s="183">
        <v>3</v>
      </c>
      <c r="F25" s="184"/>
      <c r="G25" s="185">
        <f t="shared" si="0"/>
        <v>0</v>
      </c>
      <c r="H25" s="184"/>
      <c r="I25" s="185">
        <f t="shared" si="1"/>
        <v>0</v>
      </c>
      <c r="J25" s="184"/>
      <c r="K25" s="185">
        <f t="shared" si="2"/>
        <v>0</v>
      </c>
      <c r="L25" s="185">
        <v>21</v>
      </c>
      <c r="M25" s="185">
        <f t="shared" si="3"/>
        <v>0</v>
      </c>
      <c r="N25" s="183">
        <v>0</v>
      </c>
      <c r="O25" s="183">
        <f t="shared" si="4"/>
        <v>0</v>
      </c>
      <c r="P25" s="183">
        <v>0</v>
      </c>
      <c r="Q25" s="183">
        <f t="shared" si="5"/>
        <v>0</v>
      </c>
      <c r="R25" s="185"/>
      <c r="S25" s="185" t="s">
        <v>1263</v>
      </c>
      <c r="T25" s="186" t="s">
        <v>1264</v>
      </c>
      <c r="U25" s="158">
        <v>0</v>
      </c>
      <c r="V25" s="158">
        <f t="shared" si="6"/>
        <v>0</v>
      </c>
      <c r="W25" s="158"/>
      <c r="X25" s="158" t="s">
        <v>282</v>
      </c>
      <c r="Y25" s="158" t="s">
        <v>283</v>
      </c>
      <c r="Z25" s="147"/>
      <c r="AA25" s="147"/>
      <c r="AB25" s="147"/>
      <c r="AC25" s="147"/>
      <c r="AD25" s="147"/>
      <c r="AE25" s="147"/>
      <c r="AF25" s="147"/>
      <c r="AG25" s="147" t="s">
        <v>3321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0">
        <v>17</v>
      </c>
      <c r="B26" s="181" t="s">
        <v>3781</v>
      </c>
      <c r="C26" s="191" t="s">
        <v>3782</v>
      </c>
      <c r="D26" s="182" t="s">
        <v>2351</v>
      </c>
      <c r="E26" s="183">
        <v>7</v>
      </c>
      <c r="F26" s="184"/>
      <c r="G26" s="185">
        <f t="shared" si="0"/>
        <v>0</v>
      </c>
      <c r="H26" s="184"/>
      <c r="I26" s="185">
        <f t="shared" si="1"/>
        <v>0</v>
      </c>
      <c r="J26" s="184"/>
      <c r="K26" s="185">
        <f t="shared" si="2"/>
        <v>0</v>
      </c>
      <c r="L26" s="185">
        <v>21</v>
      </c>
      <c r="M26" s="185">
        <f t="shared" si="3"/>
        <v>0</v>
      </c>
      <c r="N26" s="183">
        <v>0</v>
      </c>
      <c r="O26" s="183">
        <f t="shared" si="4"/>
        <v>0</v>
      </c>
      <c r="P26" s="183">
        <v>0</v>
      </c>
      <c r="Q26" s="183">
        <f t="shared" si="5"/>
        <v>0</v>
      </c>
      <c r="R26" s="185"/>
      <c r="S26" s="185" t="s">
        <v>1263</v>
      </c>
      <c r="T26" s="186" t="s">
        <v>1264</v>
      </c>
      <c r="U26" s="158">
        <v>0</v>
      </c>
      <c r="V26" s="158">
        <f t="shared" si="6"/>
        <v>0</v>
      </c>
      <c r="W26" s="158"/>
      <c r="X26" s="158" t="s">
        <v>282</v>
      </c>
      <c r="Y26" s="158" t="s">
        <v>283</v>
      </c>
      <c r="Z26" s="147"/>
      <c r="AA26" s="147"/>
      <c r="AB26" s="147"/>
      <c r="AC26" s="147"/>
      <c r="AD26" s="147"/>
      <c r="AE26" s="147"/>
      <c r="AF26" s="147"/>
      <c r="AG26" s="147" t="s">
        <v>3321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5" t="s">
        <v>275</v>
      </c>
      <c r="B27" s="166" t="s">
        <v>139</v>
      </c>
      <c r="C27" s="187" t="s">
        <v>140</v>
      </c>
      <c r="D27" s="167"/>
      <c r="E27" s="168"/>
      <c r="F27" s="169"/>
      <c r="G27" s="169">
        <f>SUMIF(AG28:AG66,"&lt;&gt;NOR",G28:G66)</f>
        <v>0</v>
      </c>
      <c r="H27" s="169"/>
      <c r="I27" s="169">
        <f>SUM(I28:I66)</f>
        <v>0</v>
      </c>
      <c r="J27" s="169"/>
      <c r="K27" s="169">
        <f>SUM(K28:K66)</f>
        <v>0</v>
      </c>
      <c r="L27" s="169"/>
      <c r="M27" s="169">
        <f>SUM(M28:M66)</f>
        <v>0</v>
      </c>
      <c r="N27" s="168"/>
      <c r="O27" s="168">
        <f>SUM(O28:O66)</f>
        <v>0</v>
      </c>
      <c r="P27" s="168"/>
      <c r="Q27" s="168">
        <f>SUM(Q28:Q66)</f>
        <v>0</v>
      </c>
      <c r="R27" s="169"/>
      <c r="S27" s="169"/>
      <c r="T27" s="170"/>
      <c r="U27" s="164"/>
      <c r="V27" s="164">
        <f>SUM(V28:V66)</f>
        <v>0</v>
      </c>
      <c r="W27" s="164"/>
      <c r="X27" s="164"/>
      <c r="Y27" s="164"/>
      <c r="AG27" t="s">
        <v>276</v>
      </c>
    </row>
    <row r="28" spans="1:60" outlineLevel="1" x14ac:dyDescent="0.2">
      <c r="A28" s="180">
        <v>18</v>
      </c>
      <c r="B28" s="181" t="s">
        <v>3783</v>
      </c>
      <c r="C28" s="191" t="s">
        <v>3784</v>
      </c>
      <c r="D28" s="182" t="s">
        <v>366</v>
      </c>
      <c r="E28" s="183">
        <v>360</v>
      </c>
      <c r="F28" s="184"/>
      <c r="G28" s="185">
        <f t="shared" ref="G28:G66" si="7">ROUND(E28*F28,2)</f>
        <v>0</v>
      </c>
      <c r="H28" s="184"/>
      <c r="I28" s="185">
        <f t="shared" ref="I28:I66" si="8">ROUND(E28*H28,2)</f>
        <v>0</v>
      </c>
      <c r="J28" s="184"/>
      <c r="K28" s="185">
        <f t="shared" ref="K28:K66" si="9">ROUND(E28*J28,2)</f>
        <v>0</v>
      </c>
      <c r="L28" s="185">
        <v>21</v>
      </c>
      <c r="M28" s="185">
        <f t="shared" ref="M28:M66" si="10">G28*(1+L28/100)</f>
        <v>0</v>
      </c>
      <c r="N28" s="183">
        <v>0</v>
      </c>
      <c r="O28" s="183">
        <f t="shared" ref="O28:O66" si="11">ROUND(E28*N28,2)</f>
        <v>0</v>
      </c>
      <c r="P28" s="183">
        <v>0</v>
      </c>
      <c r="Q28" s="183">
        <f t="shared" ref="Q28:Q66" si="12">ROUND(E28*P28,2)</f>
        <v>0</v>
      </c>
      <c r="R28" s="185"/>
      <c r="S28" s="185" t="s">
        <v>1263</v>
      </c>
      <c r="T28" s="186" t="s">
        <v>1264</v>
      </c>
      <c r="U28" s="158">
        <v>0</v>
      </c>
      <c r="V28" s="158">
        <f t="shared" ref="V28:V66" si="13">ROUND(E28*U28,2)</f>
        <v>0</v>
      </c>
      <c r="W28" s="158"/>
      <c r="X28" s="158" t="s">
        <v>282</v>
      </c>
      <c r="Y28" s="158" t="s">
        <v>283</v>
      </c>
      <c r="Z28" s="147"/>
      <c r="AA28" s="147"/>
      <c r="AB28" s="147"/>
      <c r="AC28" s="147"/>
      <c r="AD28" s="147"/>
      <c r="AE28" s="147"/>
      <c r="AF28" s="147"/>
      <c r="AG28" s="147" t="s">
        <v>3321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0">
        <v>19</v>
      </c>
      <c r="B29" s="181" t="s">
        <v>3785</v>
      </c>
      <c r="C29" s="191" t="s">
        <v>3786</v>
      </c>
      <c r="D29" s="182" t="s">
        <v>2351</v>
      </c>
      <c r="E29" s="183">
        <v>265</v>
      </c>
      <c r="F29" s="184"/>
      <c r="G29" s="185">
        <f t="shared" si="7"/>
        <v>0</v>
      </c>
      <c r="H29" s="184"/>
      <c r="I29" s="185">
        <f t="shared" si="8"/>
        <v>0</v>
      </c>
      <c r="J29" s="184"/>
      <c r="K29" s="185">
        <f t="shared" si="9"/>
        <v>0</v>
      </c>
      <c r="L29" s="185">
        <v>21</v>
      </c>
      <c r="M29" s="185">
        <f t="shared" si="10"/>
        <v>0</v>
      </c>
      <c r="N29" s="183">
        <v>0</v>
      </c>
      <c r="O29" s="183">
        <f t="shared" si="11"/>
        <v>0</v>
      </c>
      <c r="P29" s="183">
        <v>0</v>
      </c>
      <c r="Q29" s="183">
        <f t="shared" si="12"/>
        <v>0</v>
      </c>
      <c r="R29" s="185"/>
      <c r="S29" s="185" t="s">
        <v>1263</v>
      </c>
      <c r="T29" s="186" t="s">
        <v>1264</v>
      </c>
      <c r="U29" s="158">
        <v>0</v>
      </c>
      <c r="V29" s="158">
        <f t="shared" si="13"/>
        <v>0</v>
      </c>
      <c r="W29" s="158"/>
      <c r="X29" s="158" t="s">
        <v>282</v>
      </c>
      <c r="Y29" s="158" t="s">
        <v>283</v>
      </c>
      <c r="Z29" s="147"/>
      <c r="AA29" s="147"/>
      <c r="AB29" s="147"/>
      <c r="AC29" s="147"/>
      <c r="AD29" s="147"/>
      <c r="AE29" s="147"/>
      <c r="AF29" s="147"/>
      <c r="AG29" s="147" t="s">
        <v>3321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0">
        <v>20</v>
      </c>
      <c r="B30" s="181" t="s">
        <v>3787</v>
      </c>
      <c r="C30" s="191" t="s">
        <v>3788</v>
      </c>
      <c r="D30" s="182" t="s">
        <v>2351</v>
      </c>
      <c r="E30" s="183">
        <v>100</v>
      </c>
      <c r="F30" s="184"/>
      <c r="G30" s="185">
        <f t="shared" si="7"/>
        <v>0</v>
      </c>
      <c r="H30" s="184"/>
      <c r="I30" s="185">
        <f t="shared" si="8"/>
        <v>0</v>
      </c>
      <c r="J30" s="184"/>
      <c r="K30" s="185">
        <f t="shared" si="9"/>
        <v>0</v>
      </c>
      <c r="L30" s="185">
        <v>21</v>
      </c>
      <c r="M30" s="185">
        <f t="shared" si="10"/>
        <v>0</v>
      </c>
      <c r="N30" s="183">
        <v>0</v>
      </c>
      <c r="O30" s="183">
        <f t="shared" si="11"/>
        <v>0</v>
      </c>
      <c r="P30" s="183">
        <v>0</v>
      </c>
      <c r="Q30" s="183">
        <f t="shared" si="12"/>
        <v>0</v>
      </c>
      <c r="R30" s="185"/>
      <c r="S30" s="185" t="s">
        <v>1263</v>
      </c>
      <c r="T30" s="186" t="s">
        <v>1264</v>
      </c>
      <c r="U30" s="158">
        <v>0</v>
      </c>
      <c r="V30" s="158">
        <f t="shared" si="13"/>
        <v>0</v>
      </c>
      <c r="W30" s="158"/>
      <c r="X30" s="158" t="s">
        <v>282</v>
      </c>
      <c r="Y30" s="158" t="s">
        <v>283</v>
      </c>
      <c r="Z30" s="147"/>
      <c r="AA30" s="147"/>
      <c r="AB30" s="147"/>
      <c r="AC30" s="147"/>
      <c r="AD30" s="147"/>
      <c r="AE30" s="147"/>
      <c r="AF30" s="147"/>
      <c r="AG30" s="147" t="s">
        <v>3321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0">
        <v>21</v>
      </c>
      <c r="B31" s="181" t="s">
        <v>3789</v>
      </c>
      <c r="C31" s="191" t="s">
        <v>3790</v>
      </c>
      <c r="D31" s="182" t="s">
        <v>366</v>
      </c>
      <c r="E31" s="183">
        <v>500</v>
      </c>
      <c r="F31" s="184"/>
      <c r="G31" s="185">
        <f t="shared" si="7"/>
        <v>0</v>
      </c>
      <c r="H31" s="184"/>
      <c r="I31" s="185">
        <f t="shared" si="8"/>
        <v>0</v>
      </c>
      <c r="J31" s="184"/>
      <c r="K31" s="185">
        <f t="shared" si="9"/>
        <v>0</v>
      </c>
      <c r="L31" s="185">
        <v>21</v>
      </c>
      <c r="M31" s="185">
        <f t="shared" si="10"/>
        <v>0</v>
      </c>
      <c r="N31" s="183">
        <v>0</v>
      </c>
      <c r="O31" s="183">
        <f t="shared" si="11"/>
        <v>0</v>
      </c>
      <c r="P31" s="183">
        <v>0</v>
      </c>
      <c r="Q31" s="183">
        <f t="shared" si="12"/>
        <v>0</v>
      </c>
      <c r="R31" s="185"/>
      <c r="S31" s="185" t="s">
        <v>1263</v>
      </c>
      <c r="T31" s="186" t="s">
        <v>1264</v>
      </c>
      <c r="U31" s="158">
        <v>0</v>
      </c>
      <c r="V31" s="158">
        <f t="shared" si="13"/>
        <v>0</v>
      </c>
      <c r="W31" s="158"/>
      <c r="X31" s="158" t="s">
        <v>282</v>
      </c>
      <c r="Y31" s="158" t="s">
        <v>283</v>
      </c>
      <c r="Z31" s="147"/>
      <c r="AA31" s="147"/>
      <c r="AB31" s="147"/>
      <c r="AC31" s="147"/>
      <c r="AD31" s="147"/>
      <c r="AE31" s="147"/>
      <c r="AF31" s="147"/>
      <c r="AG31" s="147" t="s">
        <v>3321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0">
        <v>22</v>
      </c>
      <c r="B32" s="181" t="s">
        <v>3643</v>
      </c>
      <c r="C32" s="191" t="s">
        <v>3791</v>
      </c>
      <c r="D32" s="182" t="s">
        <v>366</v>
      </c>
      <c r="E32" s="183">
        <v>80</v>
      </c>
      <c r="F32" s="184"/>
      <c r="G32" s="185">
        <f t="shared" si="7"/>
        <v>0</v>
      </c>
      <c r="H32" s="184"/>
      <c r="I32" s="185">
        <f t="shared" si="8"/>
        <v>0</v>
      </c>
      <c r="J32" s="184"/>
      <c r="K32" s="185">
        <f t="shared" si="9"/>
        <v>0</v>
      </c>
      <c r="L32" s="185">
        <v>21</v>
      </c>
      <c r="M32" s="185">
        <f t="shared" si="10"/>
        <v>0</v>
      </c>
      <c r="N32" s="183">
        <v>0</v>
      </c>
      <c r="O32" s="183">
        <f t="shared" si="11"/>
        <v>0</v>
      </c>
      <c r="P32" s="183">
        <v>0</v>
      </c>
      <c r="Q32" s="183">
        <f t="shared" si="12"/>
        <v>0</v>
      </c>
      <c r="R32" s="185"/>
      <c r="S32" s="185" t="s">
        <v>1263</v>
      </c>
      <c r="T32" s="186" t="s">
        <v>1264</v>
      </c>
      <c r="U32" s="158">
        <v>0</v>
      </c>
      <c r="V32" s="158">
        <f t="shared" si="13"/>
        <v>0</v>
      </c>
      <c r="W32" s="158"/>
      <c r="X32" s="158" t="s">
        <v>282</v>
      </c>
      <c r="Y32" s="158" t="s">
        <v>283</v>
      </c>
      <c r="Z32" s="147"/>
      <c r="AA32" s="147"/>
      <c r="AB32" s="147"/>
      <c r="AC32" s="147"/>
      <c r="AD32" s="147"/>
      <c r="AE32" s="147"/>
      <c r="AF32" s="147"/>
      <c r="AG32" s="147" t="s">
        <v>3321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0">
        <v>23</v>
      </c>
      <c r="B33" s="181" t="s">
        <v>3645</v>
      </c>
      <c r="C33" s="191" t="s">
        <v>3792</v>
      </c>
      <c r="D33" s="182" t="s">
        <v>366</v>
      </c>
      <c r="E33" s="183">
        <v>40</v>
      </c>
      <c r="F33" s="184"/>
      <c r="G33" s="185">
        <f t="shared" si="7"/>
        <v>0</v>
      </c>
      <c r="H33" s="184"/>
      <c r="I33" s="185">
        <f t="shared" si="8"/>
        <v>0</v>
      </c>
      <c r="J33" s="184"/>
      <c r="K33" s="185">
        <f t="shared" si="9"/>
        <v>0</v>
      </c>
      <c r="L33" s="185">
        <v>21</v>
      </c>
      <c r="M33" s="185">
        <f t="shared" si="10"/>
        <v>0</v>
      </c>
      <c r="N33" s="183">
        <v>0</v>
      </c>
      <c r="O33" s="183">
        <f t="shared" si="11"/>
        <v>0</v>
      </c>
      <c r="P33" s="183">
        <v>0</v>
      </c>
      <c r="Q33" s="183">
        <f t="shared" si="12"/>
        <v>0</v>
      </c>
      <c r="R33" s="185"/>
      <c r="S33" s="185" t="s">
        <v>1263</v>
      </c>
      <c r="T33" s="186" t="s">
        <v>1264</v>
      </c>
      <c r="U33" s="158">
        <v>0</v>
      </c>
      <c r="V33" s="158">
        <f t="shared" si="13"/>
        <v>0</v>
      </c>
      <c r="W33" s="158"/>
      <c r="X33" s="158" t="s">
        <v>282</v>
      </c>
      <c r="Y33" s="158" t="s">
        <v>283</v>
      </c>
      <c r="Z33" s="147"/>
      <c r="AA33" s="147"/>
      <c r="AB33" s="147"/>
      <c r="AC33" s="147"/>
      <c r="AD33" s="147"/>
      <c r="AE33" s="147"/>
      <c r="AF33" s="147"/>
      <c r="AG33" s="147" t="s">
        <v>3321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0">
        <v>24</v>
      </c>
      <c r="B34" s="181" t="s">
        <v>3647</v>
      </c>
      <c r="C34" s="191" t="s">
        <v>3793</v>
      </c>
      <c r="D34" s="182" t="s">
        <v>366</v>
      </c>
      <c r="E34" s="183">
        <v>330</v>
      </c>
      <c r="F34" s="184"/>
      <c r="G34" s="185">
        <f t="shared" si="7"/>
        <v>0</v>
      </c>
      <c r="H34" s="184"/>
      <c r="I34" s="185">
        <f t="shared" si="8"/>
        <v>0</v>
      </c>
      <c r="J34" s="184"/>
      <c r="K34" s="185">
        <f t="shared" si="9"/>
        <v>0</v>
      </c>
      <c r="L34" s="185">
        <v>21</v>
      </c>
      <c r="M34" s="185">
        <f t="shared" si="10"/>
        <v>0</v>
      </c>
      <c r="N34" s="183">
        <v>0</v>
      </c>
      <c r="O34" s="183">
        <f t="shared" si="11"/>
        <v>0</v>
      </c>
      <c r="P34" s="183">
        <v>0</v>
      </c>
      <c r="Q34" s="183">
        <f t="shared" si="12"/>
        <v>0</v>
      </c>
      <c r="R34" s="185"/>
      <c r="S34" s="185" t="s">
        <v>1263</v>
      </c>
      <c r="T34" s="186" t="s">
        <v>1264</v>
      </c>
      <c r="U34" s="158">
        <v>0</v>
      </c>
      <c r="V34" s="158">
        <f t="shared" si="13"/>
        <v>0</v>
      </c>
      <c r="W34" s="158"/>
      <c r="X34" s="158" t="s">
        <v>282</v>
      </c>
      <c r="Y34" s="158" t="s">
        <v>283</v>
      </c>
      <c r="Z34" s="147"/>
      <c r="AA34" s="147"/>
      <c r="AB34" s="147"/>
      <c r="AC34" s="147"/>
      <c r="AD34" s="147"/>
      <c r="AE34" s="147"/>
      <c r="AF34" s="147"/>
      <c r="AG34" s="147" t="s">
        <v>3321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0">
        <v>25</v>
      </c>
      <c r="B35" s="181" t="s">
        <v>3794</v>
      </c>
      <c r="C35" s="191" t="s">
        <v>3795</v>
      </c>
      <c r="D35" s="182" t="s">
        <v>366</v>
      </c>
      <c r="E35" s="183">
        <v>140</v>
      </c>
      <c r="F35" s="184"/>
      <c r="G35" s="185">
        <f t="shared" si="7"/>
        <v>0</v>
      </c>
      <c r="H35" s="184"/>
      <c r="I35" s="185">
        <f t="shared" si="8"/>
        <v>0</v>
      </c>
      <c r="J35" s="184"/>
      <c r="K35" s="185">
        <f t="shared" si="9"/>
        <v>0</v>
      </c>
      <c r="L35" s="185">
        <v>21</v>
      </c>
      <c r="M35" s="185">
        <f t="shared" si="10"/>
        <v>0</v>
      </c>
      <c r="N35" s="183">
        <v>0</v>
      </c>
      <c r="O35" s="183">
        <f t="shared" si="11"/>
        <v>0</v>
      </c>
      <c r="P35" s="183">
        <v>0</v>
      </c>
      <c r="Q35" s="183">
        <f t="shared" si="12"/>
        <v>0</v>
      </c>
      <c r="R35" s="185"/>
      <c r="S35" s="185" t="s">
        <v>1263</v>
      </c>
      <c r="T35" s="186" t="s">
        <v>1264</v>
      </c>
      <c r="U35" s="158">
        <v>0</v>
      </c>
      <c r="V35" s="158">
        <f t="shared" si="13"/>
        <v>0</v>
      </c>
      <c r="W35" s="158"/>
      <c r="X35" s="158" t="s">
        <v>282</v>
      </c>
      <c r="Y35" s="158" t="s">
        <v>283</v>
      </c>
      <c r="Z35" s="147"/>
      <c r="AA35" s="147"/>
      <c r="AB35" s="147"/>
      <c r="AC35" s="147"/>
      <c r="AD35" s="147"/>
      <c r="AE35" s="147"/>
      <c r="AF35" s="147"/>
      <c r="AG35" s="147" t="s">
        <v>3321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0">
        <v>26</v>
      </c>
      <c r="B36" s="181" t="s">
        <v>3651</v>
      </c>
      <c r="C36" s="191" t="s">
        <v>3796</v>
      </c>
      <c r="D36" s="182" t="s">
        <v>366</v>
      </c>
      <c r="E36" s="183">
        <v>15</v>
      </c>
      <c r="F36" s="184"/>
      <c r="G36" s="185">
        <f t="shared" si="7"/>
        <v>0</v>
      </c>
      <c r="H36" s="184"/>
      <c r="I36" s="185">
        <f t="shared" si="8"/>
        <v>0</v>
      </c>
      <c r="J36" s="184"/>
      <c r="K36" s="185">
        <f t="shared" si="9"/>
        <v>0</v>
      </c>
      <c r="L36" s="185">
        <v>21</v>
      </c>
      <c r="M36" s="185">
        <f t="shared" si="10"/>
        <v>0</v>
      </c>
      <c r="N36" s="183">
        <v>0</v>
      </c>
      <c r="O36" s="183">
        <f t="shared" si="11"/>
        <v>0</v>
      </c>
      <c r="P36" s="183">
        <v>0</v>
      </c>
      <c r="Q36" s="183">
        <f t="shared" si="12"/>
        <v>0</v>
      </c>
      <c r="R36" s="185"/>
      <c r="S36" s="185" t="s">
        <v>1263</v>
      </c>
      <c r="T36" s="186" t="s">
        <v>1264</v>
      </c>
      <c r="U36" s="158">
        <v>0</v>
      </c>
      <c r="V36" s="158">
        <f t="shared" si="13"/>
        <v>0</v>
      </c>
      <c r="W36" s="158"/>
      <c r="X36" s="158" t="s">
        <v>282</v>
      </c>
      <c r="Y36" s="158" t="s">
        <v>283</v>
      </c>
      <c r="Z36" s="147"/>
      <c r="AA36" s="147"/>
      <c r="AB36" s="147"/>
      <c r="AC36" s="147"/>
      <c r="AD36" s="147"/>
      <c r="AE36" s="147"/>
      <c r="AF36" s="147"/>
      <c r="AG36" s="147" t="s">
        <v>3321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0">
        <v>27</v>
      </c>
      <c r="B37" s="181" t="s">
        <v>3653</v>
      </c>
      <c r="C37" s="191" t="s">
        <v>3797</v>
      </c>
      <c r="D37" s="182" t="s">
        <v>366</v>
      </c>
      <c r="E37" s="183">
        <v>240</v>
      </c>
      <c r="F37" s="184"/>
      <c r="G37" s="185">
        <f t="shared" si="7"/>
        <v>0</v>
      </c>
      <c r="H37" s="184"/>
      <c r="I37" s="185">
        <f t="shared" si="8"/>
        <v>0</v>
      </c>
      <c r="J37" s="184"/>
      <c r="K37" s="185">
        <f t="shared" si="9"/>
        <v>0</v>
      </c>
      <c r="L37" s="185">
        <v>21</v>
      </c>
      <c r="M37" s="185">
        <f t="shared" si="10"/>
        <v>0</v>
      </c>
      <c r="N37" s="183">
        <v>0</v>
      </c>
      <c r="O37" s="183">
        <f t="shared" si="11"/>
        <v>0</v>
      </c>
      <c r="P37" s="183">
        <v>0</v>
      </c>
      <c r="Q37" s="183">
        <f t="shared" si="12"/>
        <v>0</v>
      </c>
      <c r="R37" s="185"/>
      <c r="S37" s="185" t="s">
        <v>1263</v>
      </c>
      <c r="T37" s="186" t="s">
        <v>1264</v>
      </c>
      <c r="U37" s="158">
        <v>0</v>
      </c>
      <c r="V37" s="158">
        <f t="shared" si="13"/>
        <v>0</v>
      </c>
      <c r="W37" s="158"/>
      <c r="X37" s="158" t="s">
        <v>282</v>
      </c>
      <c r="Y37" s="158" t="s">
        <v>283</v>
      </c>
      <c r="Z37" s="147"/>
      <c r="AA37" s="147"/>
      <c r="AB37" s="147"/>
      <c r="AC37" s="147"/>
      <c r="AD37" s="147"/>
      <c r="AE37" s="147"/>
      <c r="AF37" s="147"/>
      <c r="AG37" s="147" t="s">
        <v>3321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0">
        <v>28</v>
      </c>
      <c r="B38" s="181" t="s">
        <v>3798</v>
      </c>
      <c r="C38" s="191" t="s">
        <v>3799</v>
      </c>
      <c r="D38" s="182" t="s">
        <v>366</v>
      </c>
      <c r="E38" s="183">
        <v>630</v>
      </c>
      <c r="F38" s="184"/>
      <c r="G38" s="185">
        <f t="shared" si="7"/>
        <v>0</v>
      </c>
      <c r="H38" s="184"/>
      <c r="I38" s="185">
        <f t="shared" si="8"/>
        <v>0</v>
      </c>
      <c r="J38" s="184"/>
      <c r="K38" s="185">
        <f t="shared" si="9"/>
        <v>0</v>
      </c>
      <c r="L38" s="185">
        <v>21</v>
      </c>
      <c r="M38" s="185">
        <f t="shared" si="10"/>
        <v>0</v>
      </c>
      <c r="N38" s="183">
        <v>0</v>
      </c>
      <c r="O38" s="183">
        <f t="shared" si="11"/>
        <v>0</v>
      </c>
      <c r="P38" s="183">
        <v>0</v>
      </c>
      <c r="Q38" s="183">
        <f t="shared" si="12"/>
        <v>0</v>
      </c>
      <c r="R38" s="185"/>
      <c r="S38" s="185" t="s">
        <v>1263</v>
      </c>
      <c r="T38" s="186" t="s">
        <v>1264</v>
      </c>
      <c r="U38" s="158">
        <v>0</v>
      </c>
      <c r="V38" s="158">
        <f t="shared" si="13"/>
        <v>0</v>
      </c>
      <c r="W38" s="158"/>
      <c r="X38" s="158" t="s">
        <v>282</v>
      </c>
      <c r="Y38" s="158" t="s">
        <v>283</v>
      </c>
      <c r="Z38" s="147"/>
      <c r="AA38" s="147"/>
      <c r="AB38" s="147"/>
      <c r="AC38" s="147"/>
      <c r="AD38" s="147"/>
      <c r="AE38" s="147"/>
      <c r="AF38" s="147"/>
      <c r="AG38" s="147" t="s">
        <v>3321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0">
        <v>29</v>
      </c>
      <c r="B39" s="181" t="s">
        <v>3800</v>
      </c>
      <c r="C39" s="191" t="s">
        <v>3801</v>
      </c>
      <c r="D39" s="182" t="s">
        <v>366</v>
      </c>
      <c r="E39" s="183">
        <v>190</v>
      </c>
      <c r="F39" s="184"/>
      <c r="G39" s="185">
        <f t="shared" si="7"/>
        <v>0</v>
      </c>
      <c r="H39" s="184"/>
      <c r="I39" s="185">
        <f t="shared" si="8"/>
        <v>0</v>
      </c>
      <c r="J39" s="184"/>
      <c r="K39" s="185">
        <f t="shared" si="9"/>
        <v>0</v>
      </c>
      <c r="L39" s="185">
        <v>21</v>
      </c>
      <c r="M39" s="185">
        <f t="shared" si="10"/>
        <v>0</v>
      </c>
      <c r="N39" s="183">
        <v>0</v>
      </c>
      <c r="O39" s="183">
        <f t="shared" si="11"/>
        <v>0</v>
      </c>
      <c r="P39" s="183">
        <v>0</v>
      </c>
      <c r="Q39" s="183">
        <f t="shared" si="12"/>
        <v>0</v>
      </c>
      <c r="R39" s="185"/>
      <c r="S39" s="185" t="s">
        <v>1263</v>
      </c>
      <c r="T39" s="186" t="s">
        <v>1264</v>
      </c>
      <c r="U39" s="158">
        <v>0</v>
      </c>
      <c r="V39" s="158">
        <f t="shared" si="13"/>
        <v>0</v>
      </c>
      <c r="W39" s="158"/>
      <c r="X39" s="158" t="s">
        <v>282</v>
      </c>
      <c r="Y39" s="158" t="s">
        <v>283</v>
      </c>
      <c r="Z39" s="147"/>
      <c r="AA39" s="147"/>
      <c r="AB39" s="147"/>
      <c r="AC39" s="147"/>
      <c r="AD39" s="147"/>
      <c r="AE39" s="147"/>
      <c r="AF39" s="147"/>
      <c r="AG39" s="147" t="s">
        <v>3321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0">
        <v>30</v>
      </c>
      <c r="B40" s="181" t="s">
        <v>3802</v>
      </c>
      <c r="C40" s="191" t="s">
        <v>3803</v>
      </c>
      <c r="D40" s="182" t="s">
        <v>366</v>
      </c>
      <c r="E40" s="183">
        <v>210</v>
      </c>
      <c r="F40" s="184"/>
      <c r="G40" s="185">
        <f t="shared" si="7"/>
        <v>0</v>
      </c>
      <c r="H40" s="184"/>
      <c r="I40" s="185">
        <f t="shared" si="8"/>
        <v>0</v>
      </c>
      <c r="J40" s="184"/>
      <c r="K40" s="185">
        <f t="shared" si="9"/>
        <v>0</v>
      </c>
      <c r="L40" s="185">
        <v>21</v>
      </c>
      <c r="M40" s="185">
        <f t="shared" si="10"/>
        <v>0</v>
      </c>
      <c r="N40" s="183">
        <v>0</v>
      </c>
      <c r="O40" s="183">
        <f t="shared" si="11"/>
        <v>0</v>
      </c>
      <c r="P40" s="183">
        <v>0</v>
      </c>
      <c r="Q40" s="183">
        <f t="shared" si="12"/>
        <v>0</v>
      </c>
      <c r="R40" s="185"/>
      <c r="S40" s="185" t="s">
        <v>1263</v>
      </c>
      <c r="T40" s="186" t="s">
        <v>1264</v>
      </c>
      <c r="U40" s="158">
        <v>0</v>
      </c>
      <c r="V40" s="158">
        <f t="shared" si="13"/>
        <v>0</v>
      </c>
      <c r="W40" s="158"/>
      <c r="X40" s="158" t="s">
        <v>282</v>
      </c>
      <c r="Y40" s="158" t="s">
        <v>283</v>
      </c>
      <c r="Z40" s="147"/>
      <c r="AA40" s="147"/>
      <c r="AB40" s="147"/>
      <c r="AC40" s="147"/>
      <c r="AD40" s="147"/>
      <c r="AE40" s="147"/>
      <c r="AF40" s="147"/>
      <c r="AG40" s="147" t="s">
        <v>3321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0">
        <v>31</v>
      </c>
      <c r="B41" s="181" t="s">
        <v>3804</v>
      </c>
      <c r="C41" s="191" t="s">
        <v>3805</v>
      </c>
      <c r="D41" s="182" t="s">
        <v>366</v>
      </c>
      <c r="E41" s="183">
        <v>780</v>
      </c>
      <c r="F41" s="184"/>
      <c r="G41" s="185">
        <f t="shared" si="7"/>
        <v>0</v>
      </c>
      <c r="H41" s="184"/>
      <c r="I41" s="185">
        <f t="shared" si="8"/>
        <v>0</v>
      </c>
      <c r="J41" s="184"/>
      <c r="K41" s="185">
        <f t="shared" si="9"/>
        <v>0</v>
      </c>
      <c r="L41" s="185">
        <v>21</v>
      </c>
      <c r="M41" s="185">
        <f t="shared" si="10"/>
        <v>0</v>
      </c>
      <c r="N41" s="183">
        <v>0</v>
      </c>
      <c r="O41" s="183">
        <f t="shared" si="11"/>
        <v>0</v>
      </c>
      <c r="P41" s="183">
        <v>0</v>
      </c>
      <c r="Q41" s="183">
        <f t="shared" si="12"/>
        <v>0</v>
      </c>
      <c r="R41" s="185"/>
      <c r="S41" s="185" t="s">
        <v>1263</v>
      </c>
      <c r="T41" s="186" t="s">
        <v>1264</v>
      </c>
      <c r="U41" s="158">
        <v>0</v>
      </c>
      <c r="V41" s="158">
        <f t="shared" si="13"/>
        <v>0</v>
      </c>
      <c r="W41" s="158"/>
      <c r="X41" s="158" t="s">
        <v>282</v>
      </c>
      <c r="Y41" s="158" t="s">
        <v>283</v>
      </c>
      <c r="Z41" s="147"/>
      <c r="AA41" s="147"/>
      <c r="AB41" s="147"/>
      <c r="AC41" s="147"/>
      <c r="AD41" s="147"/>
      <c r="AE41" s="147"/>
      <c r="AF41" s="147"/>
      <c r="AG41" s="147" t="s">
        <v>3321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0">
        <v>32</v>
      </c>
      <c r="B42" s="181" t="s">
        <v>3806</v>
      </c>
      <c r="C42" s="191" t="s">
        <v>3807</v>
      </c>
      <c r="D42" s="182" t="s">
        <v>366</v>
      </c>
      <c r="E42" s="183">
        <v>15</v>
      </c>
      <c r="F42" s="184"/>
      <c r="G42" s="185">
        <f t="shared" si="7"/>
        <v>0</v>
      </c>
      <c r="H42" s="184"/>
      <c r="I42" s="185">
        <f t="shared" si="8"/>
        <v>0</v>
      </c>
      <c r="J42" s="184"/>
      <c r="K42" s="185">
        <f t="shared" si="9"/>
        <v>0</v>
      </c>
      <c r="L42" s="185">
        <v>21</v>
      </c>
      <c r="M42" s="185">
        <f t="shared" si="10"/>
        <v>0</v>
      </c>
      <c r="N42" s="183">
        <v>0</v>
      </c>
      <c r="O42" s="183">
        <f t="shared" si="11"/>
        <v>0</v>
      </c>
      <c r="P42" s="183">
        <v>0</v>
      </c>
      <c r="Q42" s="183">
        <f t="shared" si="12"/>
        <v>0</v>
      </c>
      <c r="R42" s="185"/>
      <c r="S42" s="185" t="s">
        <v>1263</v>
      </c>
      <c r="T42" s="186" t="s">
        <v>1264</v>
      </c>
      <c r="U42" s="158">
        <v>0</v>
      </c>
      <c r="V42" s="158">
        <f t="shared" si="13"/>
        <v>0</v>
      </c>
      <c r="W42" s="158"/>
      <c r="X42" s="158" t="s">
        <v>282</v>
      </c>
      <c r="Y42" s="158" t="s">
        <v>283</v>
      </c>
      <c r="Z42" s="147"/>
      <c r="AA42" s="147"/>
      <c r="AB42" s="147"/>
      <c r="AC42" s="147"/>
      <c r="AD42" s="147"/>
      <c r="AE42" s="147"/>
      <c r="AF42" s="147"/>
      <c r="AG42" s="147" t="s">
        <v>3321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0">
        <v>33</v>
      </c>
      <c r="B43" s="181" t="s">
        <v>3665</v>
      </c>
      <c r="C43" s="191" t="s">
        <v>3808</v>
      </c>
      <c r="D43" s="182" t="s">
        <v>366</v>
      </c>
      <c r="E43" s="183">
        <v>10</v>
      </c>
      <c r="F43" s="184"/>
      <c r="G43" s="185">
        <f t="shared" si="7"/>
        <v>0</v>
      </c>
      <c r="H43" s="184"/>
      <c r="I43" s="185">
        <f t="shared" si="8"/>
        <v>0</v>
      </c>
      <c r="J43" s="184"/>
      <c r="K43" s="185">
        <f t="shared" si="9"/>
        <v>0</v>
      </c>
      <c r="L43" s="185">
        <v>21</v>
      </c>
      <c r="M43" s="185">
        <f t="shared" si="10"/>
        <v>0</v>
      </c>
      <c r="N43" s="183">
        <v>0</v>
      </c>
      <c r="O43" s="183">
        <f t="shared" si="11"/>
        <v>0</v>
      </c>
      <c r="P43" s="183">
        <v>0</v>
      </c>
      <c r="Q43" s="183">
        <f t="shared" si="12"/>
        <v>0</v>
      </c>
      <c r="R43" s="185"/>
      <c r="S43" s="185" t="s">
        <v>1263</v>
      </c>
      <c r="T43" s="186" t="s">
        <v>1264</v>
      </c>
      <c r="U43" s="158">
        <v>0</v>
      </c>
      <c r="V43" s="158">
        <f t="shared" si="13"/>
        <v>0</v>
      </c>
      <c r="W43" s="158"/>
      <c r="X43" s="158" t="s">
        <v>282</v>
      </c>
      <c r="Y43" s="158" t="s">
        <v>283</v>
      </c>
      <c r="Z43" s="147"/>
      <c r="AA43" s="147"/>
      <c r="AB43" s="147"/>
      <c r="AC43" s="147"/>
      <c r="AD43" s="147"/>
      <c r="AE43" s="147"/>
      <c r="AF43" s="147"/>
      <c r="AG43" s="147" t="s">
        <v>3321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0">
        <v>34</v>
      </c>
      <c r="B44" s="181" t="s">
        <v>3667</v>
      </c>
      <c r="C44" s="191" t="s">
        <v>3809</v>
      </c>
      <c r="D44" s="182" t="s">
        <v>366</v>
      </c>
      <c r="E44" s="183">
        <v>25</v>
      </c>
      <c r="F44" s="184"/>
      <c r="G44" s="185">
        <f t="shared" si="7"/>
        <v>0</v>
      </c>
      <c r="H44" s="184"/>
      <c r="I44" s="185">
        <f t="shared" si="8"/>
        <v>0</v>
      </c>
      <c r="J44" s="184"/>
      <c r="K44" s="185">
        <f t="shared" si="9"/>
        <v>0</v>
      </c>
      <c r="L44" s="185">
        <v>21</v>
      </c>
      <c r="M44" s="185">
        <f t="shared" si="10"/>
        <v>0</v>
      </c>
      <c r="N44" s="183">
        <v>0</v>
      </c>
      <c r="O44" s="183">
        <f t="shared" si="11"/>
        <v>0</v>
      </c>
      <c r="P44" s="183">
        <v>0</v>
      </c>
      <c r="Q44" s="183">
        <f t="shared" si="12"/>
        <v>0</v>
      </c>
      <c r="R44" s="185"/>
      <c r="S44" s="185" t="s">
        <v>1263</v>
      </c>
      <c r="T44" s="186" t="s">
        <v>1264</v>
      </c>
      <c r="U44" s="158">
        <v>0</v>
      </c>
      <c r="V44" s="158">
        <f t="shared" si="13"/>
        <v>0</v>
      </c>
      <c r="W44" s="158"/>
      <c r="X44" s="158" t="s">
        <v>282</v>
      </c>
      <c r="Y44" s="158" t="s">
        <v>283</v>
      </c>
      <c r="Z44" s="147"/>
      <c r="AA44" s="147"/>
      <c r="AB44" s="147"/>
      <c r="AC44" s="147"/>
      <c r="AD44" s="147"/>
      <c r="AE44" s="147"/>
      <c r="AF44" s="147"/>
      <c r="AG44" s="147" t="s">
        <v>3321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0">
        <v>35</v>
      </c>
      <c r="B45" s="181" t="s">
        <v>3810</v>
      </c>
      <c r="C45" s="191" t="s">
        <v>3811</v>
      </c>
      <c r="D45" s="182" t="s">
        <v>2351</v>
      </c>
      <c r="E45" s="183">
        <v>40</v>
      </c>
      <c r="F45" s="184"/>
      <c r="G45" s="185">
        <f t="shared" si="7"/>
        <v>0</v>
      </c>
      <c r="H45" s="184"/>
      <c r="I45" s="185">
        <f t="shared" si="8"/>
        <v>0</v>
      </c>
      <c r="J45" s="184"/>
      <c r="K45" s="185">
        <f t="shared" si="9"/>
        <v>0</v>
      </c>
      <c r="L45" s="185">
        <v>21</v>
      </c>
      <c r="M45" s="185">
        <f t="shared" si="10"/>
        <v>0</v>
      </c>
      <c r="N45" s="183">
        <v>0</v>
      </c>
      <c r="O45" s="183">
        <f t="shared" si="11"/>
        <v>0</v>
      </c>
      <c r="P45" s="183">
        <v>0</v>
      </c>
      <c r="Q45" s="183">
        <f t="shared" si="12"/>
        <v>0</v>
      </c>
      <c r="R45" s="185"/>
      <c r="S45" s="185" t="s">
        <v>1263</v>
      </c>
      <c r="T45" s="186" t="s">
        <v>1264</v>
      </c>
      <c r="U45" s="158">
        <v>0</v>
      </c>
      <c r="V45" s="158">
        <f t="shared" si="13"/>
        <v>0</v>
      </c>
      <c r="W45" s="158"/>
      <c r="X45" s="158" t="s">
        <v>282</v>
      </c>
      <c r="Y45" s="158" t="s">
        <v>283</v>
      </c>
      <c r="Z45" s="147"/>
      <c r="AA45" s="147"/>
      <c r="AB45" s="147"/>
      <c r="AC45" s="147"/>
      <c r="AD45" s="147"/>
      <c r="AE45" s="147"/>
      <c r="AF45" s="147"/>
      <c r="AG45" s="147" t="s">
        <v>3321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0">
        <v>36</v>
      </c>
      <c r="B46" s="181" t="s">
        <v>3812</v>
      </c>
      <c r="C46" s="191" t="s">
        <v>3813</v>
      </c>
      <c r="D46" s="182" t="s">
        <v>2351</v>
      </c>
      <c r="E46" s="183">
        <v>1</v>
      </c>
      <c r="F46" s="184"/>
      <c r="G46" s="185">
        <f t="shared" si="7"/>
        <v>0</v>
      </c>
      <c r="H46" s="184"/>
      <c r="I46" s="185">
        <f t="shared" si="8"/>
        <v>0</v>
      </c>
      <c r="J46" s="184"/>
      <c r="K46" s="185">
        <f t="shared" si="9"/>
        <v>0</v>
      </c>
      <c r="L46" s="185">
        <v>21</v>
      </c>
      <c r="M46" s="185">
        <f t="shared" si="10"/>
        <v>0</v>
      </c>
      <c r="N46" s="183">
        <v>0</v>
      </c>
      <c r="O46" s="183">
        <f t="shared" si="11"/>
        <v>0</v>
      </c>
      <c r="P46" s="183">
        <v>0</v>
      </c>
      <c r="Q46" s="183">
        <f t="shared" si="12"/>
        <v>0</v>
      </c>
      <c r="R46" s="185"/>
      <c r="S46" s="185" t="s">
        <v>1263</v>
      </c>
      <c r="T46" s="186" t="s">
        <v>1264</v>
      </c>
      <c r="U46" s="158">
        <v>0</v>
      </c>
      <c r="V46" s="158">
        <f t="shared" si="13"/>
        <v>0</v>
      </c>
      <c r="W46" s="158"/>
      <c r="X46" s="158" t="s">
        <v>282</v>
      </c>
      <c r="Y46" s="158" t="s">
        <v>283</v>
      </c>
      <c r="Z46" s="147"/>
      <c r="AA46" s="147"/>
      <c r="AB46" s="147"/>
      <c r="AC46" s="147"/>
      <c r="AD46" s="147"/>
      <c r="AE46" s="147"/>
      <c r="AF46" s="147"/>
      <c r="AG46" s="147" t="s">
        <v>3321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0">
        <v>37</v>
      </c>
      <c r="B47" s="181" t="s">
        <v>3814</v>
      </c>
      <c r="C47" s="191" t="s">
        <v>3815</v>
      </c>
      <c r="D47" s="182" t="s">
        <v>2351</v>
      </c>
      <c r="E47" s="183">
        <v>10</v>
      </c>
      <c r="F47" s="184"/>
      <c r="G47" s="185">
        <f t="shared" si="7"/>
        <v>0</v>
      </c>
      <c r="H47" s="184"/>
      <c r="I47" s="185">
        <f t="shared" si="8"/>
        <v>0</v>
      </c>
      <c r="J47" s="184"/>
      <c r="K47" s="185">
        <f t="shared" si="9"/>
        <v>0</v>
      </c>
      <c r="L47" s="185">
        <v>21</v>
      </c>
      <c r="M47" s="185">
        <f t="shared" si="10"/>
        <v>0</v>
      </c>
      <c r="N47" s="183">
        <v>0</v>
      </c>
      <c r="O47" s="183">
        <f t="shared" si="11"/>
        <v>0</v>
      </c>
      <c r="P47" s="183">
        <v>0</v>
      </c>
      <c r="Q47" s="183">
        <f t="shared" si="12"/>
        <v>0</v>
      </c>
      <c r="R47" s="185"/>
      <c r="S47" s="185" t="s">
        <v>1263</v>
      </c>
      <c r="T47" s="186" t="s">
        <v>1264</v>
      </c>
      <c r="U47" s="158">
        <v>0</v>
      </c>
      <c r="V47" s="158">
        <f t="shared" si="13"/>
        <v>0</v>
      </c>
      <c r="W47" s="158"/>
      <c r="X47" s="158" t="s">
        <v>282</v>
      </c>
      <c r="Y47" s="158" t="s">
        <v>283</v>
      </c>
      <c r="Z47" s="147"/>
      <c r="AA47" s="147"/>
      <c r="AB47" s="147"/>
      <c r="AC47" s="147"/>
      <c r="AD47" s="147"/>
      <c r="AE47" s="147"/>
      <c r="AF47" s="147"/>
      <c r="AG47" s="147" t="s">
        <v>3321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0">
        <v>38</v>
      </c>
      <c r="B48" s="181" t="s">
        <v>3816</v>
      </c>
      <c r="C48" s="191" t="s">
        <v>3817</v>
      </c>
      <c r="D48" s="182" t="s">
        <v>2351</v>
      </c>
      <c r="E48" s="183">
        <v>4</v>
      </c>
      <c r="F48" s="184"/>
      <c r="G48" s="185">
        <f t="shared" si="7"/>
        <v>0</v>
      </c>
      <c r="H48" s="184"/>
      <c r="I48" s="185">
        <f t="shared" si="8"/>
        <v>0</v>
      </c>
      <c r="J48" s="184"/>
      <c r="K48" s="185">
        <f t="shared" si="9"/>
        <v>0</v>
      </c>
      <c r="L48" s="185">
        <v>21</v>
      </c>
      <c r="M48" s="185">
        <f t="shared" si="10"/>
        <v>0</v>
      </c>
      <c r="N48" s="183">
        <v>0</v>
      </c>
      <c r="O48" s="183">
        <f t="shared" si="11"/>
        <v>0</v>
      </c>
      <c r="P48" s="183">
        <v>0</v>
      </c>
      <c r="Q48" s="183">
        <f t="shared" si="12"/>
        <v>0</v>
      </c>
      <c r="R48" s="185"/>
      <c r="S48" s="185" t="s">
        <v>1263</v>
      </c>
      <c r="T48" s="186" t="s">
        <v>1264</v>
      </c>
      <c r="U48" s="158">
        <v>0</v>
      </c>
      <c r="V48" s="158">
        <f t="shared" si="13"/>
        <v>0</v>
      </c>
      <c r="W48" s="158"/>
      <c r="X48" s="158" t="s">
        <v>282</v>
      </c>
      <c r="Y48" s="158" t="s">
        <v>283</v>
      </c>
      <c r="Z48" s="147"/>
      <c r="AA48" s="147"/>
      <c r="AB48" s="147"/>
      <c r="AC48" s="147"/>
      <c r="AD48" s="147"/>
      <c r="AE48" s="147"/>
      <c r="AF48" s="147"/>
      <c r="AG48" s="147" t="s">
        <v>3321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0">
        <v>39</v>
      </c>
      <c r="B49" s="181" t="s">
        <v>3818</v>
      </c>
      <c r="C49" s="191" t="s">
        <v>3819</v>
      </c>
      <c r="D49" s="182" t="s">
        <v>2351</v>
      </c>
      <c r="E49" s="183">
        <v>4</v>
      </c>
      <c r="F49" s="184"/>
      <c r="G49" s="185">
        <f t="shared" si="7"/>
        <v>0</v>
      </c>
      <c r="H49" s="184"/>
      <c r="I49" s="185">
        <f t="shared" si="8"/>
        <v>0</v>
      </c>
      <c r="J49" s="184"/>
      <c r="K49" s="185">
        <f t="shared" si="9"/>
        <v>0</v>
      </c>
      <c r="L49" s="185">
        <v>21</v>
      </c>
      <c r="M49" s="185">
        <f t="shared" si="10"/>
        <v>0</v>
      </c>
      <c r="N49" s="183">
        <v>0</v>
      </c>
      <c r="O49" s="183">
        <f t="shared" si="11"/>
        <v>0</v>
      </c>
      <c r="P49" s="183">
        <v>0</v>
      </c>
      <c r="Q49" s="183">
        <f t="shared" si="12"/>
        <v>0</v>
      </c>
      <c r="R49" s="185"/>
      <c r="S49" s="185" t="s">
        <v>1263</v>
      </c>
      <c r="T49" s="186" t="s">
        <v>1264</v>
      </c>
      <c r="U49" s="158">
        <v>0</v>
      </c>
      <c r="V49" s="158">
        <f t="shared" si="13"/>
        <v>0</v>
      </c>
      <c r="W49" s="158"/>
      <c r="X49" s="158" t="s">
        <v>282</v>
      </c>
      <c r="Y49" s="158" t="s">
        <v>283</v>
      </c>
      <c r="Z49" s="147"/>
      <c r="AA49" s="147"/>
      <c r="AB49" s="147"/>
      <c r="AC49" s="147"/>
      <c r="AD49" s="147"/>
      <c r="AE49" s="147"/>
      <c r="AF49" s="147"/>
      <c r="AG49" s="147" t="s">
        <v>3321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0">
        <v>40</v>
      </c>
      <c r="B50" s="181" t="s">
        <v>3820</v>
      </c>
      <c r="C50" s="191" t="s">
        <v>3821</v>
      </c>
      <c r="D50" s="182" t="s">
        <v>2351</v>
      </c>
      <c r="E50" s="183">
        <v>26</v>
      </c>
      <c r="F50" s="184"/>
      <c r="G50" s="185">
        <f t="shared" si="7"/>
        <v>0</v>
      </c>
      <c r="H50" s="184"/>
      <c r="I50" s="185">
        <f t="shared" si="8"/>
        <v>0</v>
      </c>
      <c r="J50" s="184"/>
      <c r="K50" s="185">
        <f t="shared" si="9"/>
        <v>0</v>
      </c>
      <c r="L50" s="185">
        <v>21</v>
      </c>
      <c r="M50" s="185">
        <f t="shared" si="10"/>
        <v>0</v>
      </c>
      <c r="N50" s="183">
        <v>0</v>
      </c>
      <c r="O50" s="183">
        <f t="shared" si="11"/>
        <v>0</v>
      </c>
      <c r="P50" s="183">
        <v>0</v>
      </c>
      <c r="Q50" s="183">
        <f t="shared" si="12"/>
        <v>0</v>
      </c>
      <c r="R50" s="185"/>
      <c r="S50" s="185" t="s">
        <v>1263</v>
      </c>
      <c r="T50" s="186" t="s">
        <v>1264</v>
      </c>
      <c r="U50" s="158">
        <v>0</v>
      </c>
      <c r="V50" s="158">
        <f t="shared" si="13"/>
        <v>0</v>
      </c>
      <c r="W50" s="158"/>
      <c r="X50" s="158" t="s">
        <v>282</v>
      </c>
      <c r="Y50" s="158" t="s">
        <v>283</v>
      </c>
      <c r="Z50" s="147"/>
      <c r="AA50" s="147"/>
      <c r="AB50" s="147"/>
      <c r="AC50" s="147"/>
      <c r="AD50" s="147"/>
      <c r="AE50" s="147"/>
      <c r="AF50" s="147"/>
      <c r="AG50" s="147" t="s">
        <v>3321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0">
        <v>41</v>
      </c>
      <c r="B51" s="181" t="s">
        <v>3822</v>
      </c>
      <c r="C51" s="191" t="s">
        <v>3823</v>
      </c>
      <c r="D51" s="182" t="s">
        <v>2351</v>
      </c>
      <c r="E51" s="183">
        <v>7</v>
      </c>
      <c r="F51" s="184"/>
      <c r="G51" s="185">
        <f t="shared" si="7"/>
        <v>0</v>
      </c>
      <c r="H51" s="184"/>
      <c r="I51" s="185">
        <f t="shared" si="8"/>
        <v>0</v>
      </c>
      <c r="J51" s="184"/>
      <c r="K51" s="185">
        <f t="shared" si="9"/>
        <v>0</v>
      </c>
      <c r="L51" s="185">
        <v>21</v>
      </c>
      <c r="M51" s="185">
        <f t="shared" si="10"/>
        <v>0</v>
      </c>
      <c r="N51" s="183">
        <v>0</v>
      </c>
      <c r="O51" s="183">
        <f t="shared" si="11"/>
        <v>0</v>
      </c>
      <c r="P51" s="183">
        <v>0</v>
      </c>
      <c r="Q51" s="183">
        <f t="shared" si="12"/>
        <v>0</v>
      </c>
      <c r="R51" s="185"/>
      <c r="S51" s="185" t="s">
        <v>1263</v>
      </c>
      <c r="T51" s="186" t="s">
        <v>1264</v>
      </c>
      <c r="U51" s="158">
        <v>0</v>
      </c>
      <c r="V51" s="158">
        <f t="shared" si="13"/>
        <v>0</v>
      </c>
      <c r="W51" s="158"/>
      <c r="X51" s="158" t="s">
        <v>282</v>
      </c>
      <c r="Y51" s="158" t="s">
        <v>283</v>
      </c>
      <c r="Z51" s="147"/>
      <c r="AA51" s="147"/>
      <c r="AB51" s="147"/>
      <c r="AC51" s="147"/>
      <c r="AD51" s="147"/>
      <c r="AE51" s="147"/>
      <c r="AF51" s="147"/>
      <c r="AG51" s="147" t="s">
        <v>3321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0">
        <v>42</v>
      </c>
      <c r="B52" s="181" t="s">
        <v>3824</v>
      </c>
      <c r="C52" s="191" t="s">
        <v>3825</v>
      </c>
      <c r="D52" s="182" t="s">
        <v>2351</v>
      </c>
      <c r="E52" s="183">
        <v>16</v>
      </c>
      <c r="F52" s="184"/>
      <c r="G52" s="185">
        <f t="shared" si="7"/>
        <v>0</v>
      </c>
      <c r="H52" s="184"/>
      <c r="I52" s="185">
        <f t="shared" si="8"/>
        <v>0</v>
      </c>
      <c r="J52" s="184"/>
      <c r="K52" s="185">
        <f t="shared" si="9"/>
        <v>0</v>
      </c>
      <c r="L52" s="185">
        <v>21</v>
      </c>
      <c r="M52" s="185">
        <f t="shared" si="10"/>
        <v>0</v>
      </c>
      <c r="N52" s="183">
        <v>0</v>
      </c>
      <c r="O52" s="183">
        <f t="shared" si="11"/>
        <v>0</v>
      </c>
      <c r="P52" s="183">
        <v>0</v>
      </c>
      <c r="Q52" s="183">
        <f t="shared" si="12"/>
        <v>0</v>
      </c>
      <c r="R52" s="185"/>
      <c r="S52" s="185" t="s">
        <v>1263</v>
      </c>
      <c r="T52" s="186" t="s">
        <v>1264</v>
      </c>
      <c r="U52" s="158">
        <v>0</v>
      </c>
      <c r="V52" s="158">
        <f t="shared" si="13"/>
        <v>0</v>
      </c>
      <c r="W52" s="158"/>
      <c r="X52" s="158" t="s">
        <v>282</v>
      </c>
      <c r="Y52" s="158" t="s">
        <v>283</v>
      </c>
      <c r="Z52" s="147"/>
      <c r="AA52" s="147"/>
      <c r="AB52" s="147"/>
      <c r="AC52" s="147"/>
      <c r="AD52" s="147"/>
      <c r="AE52" s="147"/>
      <c r="AF52" s="147"/>
      <c r="AG52" s="147" t="s">
        <v>3321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0">
        <v>43</v>
      </c>
      <c r="B53" s="181" t="s">
        <v>3826</v>
      </c>
      <c r="C53" s="191" t="s">
        <v>3827</v>
      </c>
      <c r="D53" s="182" t="s">
        <v>2351</v>
      </c>
      <c r="E53" s="183">
        <v>4</v>
      </c>
      <c r="F53" s="184"/>
      <c r="G53" s="185">
        <f t="shared" si="7"/>
        <v>0</v>
      </c>
      <c r="H53" s="184"/>
      <c r="I53" s="185">
        <f t="shared" si="8"/>
        <v>0</v>
      </c>
      <c r="J53" s="184"/>
      <c r="K53" s="185">
        <f t="shared" si="9"/>
        <v>0</v>
      </c>
      <c r="L53" s="185">
        <v>21</v>
      </c>
      <c r="M53" s="185">
        <f t="shared" si="10"/>
        <v>0</v>
      </c>
      <c r="N53" s="183">
        <v>0</v>
      </c>
      <c r="O53" s="183">
        <f t="shared" si="11"/>
        <v>0</v>
      </c>
      <c r="P53" s="183">
        <v>0</v>
      </c>
      <c r="Q53" s="183">
        <f t="shared" si="12"/>
        <v>0</v>
      </c>
      <c r="R53" s="185"/>
      <c r="S53" s="185" t="s">
        <v>1263</v>
      </c>
      <c r="T53" s="186" t="s">
        <v>1264</v>
      </c>
      <c r="U53" s="158">
        <v>0</v>
      </c>
      <c r="V53" s="158">
        <f t="shared" si="13"/>
        <v>0</v>
      </c>
      <c r="W53" s="158"/>
      <c r="X53" s="158" t="s">
        <v>282</v>
      </c>
      <c r="Y53" s="158" t="s">
        <v>283</v>
      </c>
      <c r="Z53" s="147"/>
      <c r="AA53" s="147"/>
      <c r="AB53" s="147"/>
      <c r="AC53" s="147"/>
      <c r="AD53" s="147"/>
      <c r="AE53" s="147"/>
      <c r="AF53" s="147"/>
      <c r="AG53" s="147" t="s">
        <v>3321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0">
        <v>44</v>
      </c>
      <c r="B54" s="181" t="s">
        <v>3828</v>
      </c>
      <c r="C54" s="191" t="s">
        <v>3829</v>
      </c>
      <c r="D54" s="182" t="s">
        <v>2351</v>
      </c>
      <c r="E54" s="183">
        <v>17</v>
      </c>
      <c r="F54" s="184"/>
      <c r="G54" s="185">
        <f t="shared" si="7"/>
        <v>0</v>
      </c>
      <c r="H54" s="184"/>
      <c r="I54" s="185">
        <f t="shared" si="8"/>
        <v>0</v>
      </c>
      <c r="J54" s="184"/>
      <c r="K54" s="185">
        <f t="shared" si="9"/>
        <v>0</v>
      </c>
      <c r="L54" s="185">
        <v>21</v>
      </c>
      <c r="M54" s="185">
        <f t="shared" si="10"/>
        <v>0</v>
      </c>
      <c r="N54" s="183">
        <v>0</v>
      </c>
      <c r="O54" s="183">
        <f t="shared" si="11"/>
        <v>0</v>
      </c>
      <c r="P54" s="183">
        <v>0</v>
      </c>
      <c r="Q54" s="183">
        <f t="shared" si="12"/>
        <v>0</v>
      </c>
      <c r="R54" s="185"/>
      <c r="S54" s="185" t="s">
        <v>1263</v>
      </c>
      <c r="T54" s="186" t="s">
        <v>1264</v>
      </c>
      <c r="U54" s="158">
        <v>0</v>
      </c>
      <c r="V54" s="158">
        <f t="shared" si="13"/>
        <v>0</v>
      </c>
      <c r="W54" s="158"/>
      <c r="X54" s="158" t="s">
        <v>282</v>
      </c>
      <c r="Y54" s="158" t="s">
        <v>283</v>
      </c>
      <c r="Z54" s="147"/>
      <c r="AA54" s="147"/>
      <c r="AB54" s="147"/>
      <c r="AC54" s="147"/>
      <c r="AD54" s="147"/>
      <c r="AE54" s="147"/>
      <c r="AF54" s="147"/>
      <c r="AG54" s="147" t="s">
        <v>3321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0">
        <v>45</v>
      </c>
      <c r="B55" s="181" t="s">
        <v>3830</v>
      </c>
      <c r="C55" s="191" t="s">
        <v>3831</v>
      </c>
      <c r="D55" s="182" t="s">
        <v>2351</v>
      </c>
      <c r="E55" s="183">
        <v>37</v>
      </c>
      <c r="F55" s="184"/>
      <c r="G55" s="185">
        <f t="shared" si="7"/>
        <v>0</v>
      </c>
      <c r="H55" s="184"/>
      <c r="I55" s="185">
        <f t="shared" si="8"/>
        <v>0</v>
      </c>
      <c r="J55" s="184"/>
      <c r="K55" s="185">
        <f t="shared" si="9"/>
        <v>0</v>
      </c>
      <c r="L55" s="185">
        <v>21</v>
      </c>
      <c r="M55" s="185">
        <f t="shared" si="10"/>
        <v>0</v>
      </c>
      <c r="N55" s="183">
        <v>0</v>
      </c>
      <c r="O55" s="183">
        <f t="shared" si="11"/>
        <v>0</v>
      </c>
      <c r="P55" s="183">
        <v>0</v>
      </c>
      <c r="Q55" s="183">
        <f t="shared" si="12"/>
        <v>0</v>
      </c>
      <c r="R55" s="185"/>
      <c r="S55" s="185" t="s">
        <v>1263</v>
      </c>
      <c r="T55" s="186" t="s">
        <v>1264</v>
      </c>
      <c r="U55" s="158">
        <v>0</v>
      </c>
      <c r="V55" s="158">
        <f t="shared" si="13"/>
        <v>0</v>
      </c>
      <c r="W55" s="158"/>
      <c r="X55" s="158" t="s">
        <v>282</v>
      </c>
      <c r="Y55" s="158" t="s">
        <v>283</v>
      </c>
      <c r="Z55" s="147"/>
      <c r="AA55" s="147"/>
      <c r="AB55" s="147"/>
      <c r="AC55" s="147"/>
      <c r="AD55" s="147"/>
      <c r="AE55" s="147"/>
      <c r="AF55" s="147"/>
      <c r="AG55" s="147" t="s">
        <v>3321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0">
        <v>46</v>
      </c>
      <c r="B56" s="181" t="s">
        <v>3832</v>
      </c>
      <c r="C56" s="191" t="s">
        <v>3833</v>
      </c>
      <c r="D56" s="182" t="s">
        <v>2351</v>
      </c>
      <c r="E56" s="183">
        <v>10</v>
      </c>
      <c r="F56" s="184"/>
      <c r="G56" s="185">
        <f t="shared" si="7"/>
        <v>0</v>
      </c>
      <c r="H56" s="184"/>
      <c r="I56" s="185">
        <f t="shared" si="8"/>
        <v>0</v>
      </c>
      <c r="J56" s="184"/>
      <c r="K56" s="185">
        <f t="shared" si="9"/>
        <v>0</v>
      </c>
      <c r="L56" s="185">
        <v>21</v>
      </c>
      <c r="M56" s="185">
        <f t="shared" si="10"/>
        <v>0</v>
      </c>
      <c r="N56" s="183">
        <v>0</v>
      </c>
      <c r="O56" s="183">
        <f t="shared" si="11"/>
        <v>0</v>
      </c>
      <c r="P56" s="183">
        <v>0</v>
      </c>
      <c r="Q56" s="183">
        <f t="shared" si="12"/>
        <v>0</v>
      </c>
      <c r="R56" s="185"/>
      <c r="S56" s="185" t="s">
        <v>1263</v>
      </c>
      <c r="T56" s="186" t="s">
        <v>1264</v>
      </c>
      <c r="U56" s="158">
        <v>0</v>
      </c>
      <c r="V56" s="158">
        <f t="shared" si="13"/>
        <v>0</v>
      </c>
      <c r="W56" s="158"/>
      <c r="X56" s="158" t="s">
        <v>282</v>
      </c>
      <c r="Y56" s="158" t="s">
        <v>283</v>
      </c>
      <c r="Z56" s="147"/>
      <c r="AA56" s="147"/>
      <c r="AB56" s="147"/>
      <c r="AC56" s="147"/>
      <c r="AD56" s="147"/>
      <c r="AE56" s="147"/>
      <c r="AF56" s="147"/>
      <c r="AG56" s="147" t="s">
        <v>3321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0">
        <v>47</v>
      </c>
      <c r="B57" s="181" t="s">
        <v>3834</v>
      </c>
      <c r="C57" s="191" t="s">
        <v>3835</v>
      </c>
      <c r="D57" s="182" t="s">
        <v>2351</v>
      </c>
      <c r="E57" s="183">
        <v>5</v>
      </c>
      <c r="F57" s="184"/>
      <c r="G57" s="185">
        <f t="shared" si="7"/>
        <v>0</v>
      </c>
      <c r="H57" s="184"/>
      <c r="I57" s="185">
        <f t="shared" si="8"/>
        <v>0</v>
      </c>
      <c r="J57" s="184"/>
      <c r="K57" s="185">
        <f t="shared" si="9"/>
        <v>0</v>
      </c>
      <c r="L57" s="185">
        <v>21</v>
      </c>
      <c r="M57" s="185">
        <f t="shared" si="10"/>
        <v>0</v>
      </c>
      <c r="N57" s="183">
        <v>0</v>
      </c>
      <c r="O57" s="183">
        <f t="shared" si="11"/>
        <v>0</v>
      </c>
      <c r="P57" s="183">
        <v>0</v>
      </c>
      <c r="Q57" s="183">
        <f t="shared" si="12"/>
        <v>0</v>
      </c>
      <c r="R57" s="185"/>
      <c r="S57" s="185" t="s">
        <v>1263</v>
      </c>
      <c r="T57" s="186" t="s">
        <v>1264</v>
      </c>
      <c r="U57" s="158">
        <v>0</v>
      </c>
      <c r="V57" s="158">
        <f t="shared" si="13"/>
        <v>0</v>
      </c>
      <c r="W57" s="158"/>
      <c r="X57" s="158" t="s">
        <v>282</v>
      </c>
      <c r="Y57" s="158" t="s">
        <v>283</v>
      </c>
      <c r="Z57" s="147"/>
      <c r="AA57" s="147"/>
      <c r="AB57" s="147"/>
      <c r="AC57" s="147"/>
      <c r="AD57" s="147"/>
      <c r="AE57" s="147"/>
      <c r="AF57" s="147"/>
      <c r="AG57" s="147" t="s">
        <v>3321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0">
        <v>48</v>
      </c>
      <c r="B58" s="181" t="s">
        <v>3836</v>
      </c>
      <c r="C58" s="191" t="s">
        <v>3837</v>
      </c>
      <c r="D58" s="182" t="s">
        <v>2351</v>
      </c>
      <c r="E58" s="183">
        <v>105</v>
      </c>
      <c r="F58" s="184"/>
      <c r="G58" s="185">
        <f t="shared" si="7"/>
        <v>0</v>
      </c>
      <c r="H58" s="184"/>
      <c r="I58" s="185">
        <f t="shared" si="8"/>
        <v>0</v>
      </c>
      <c r="J58" s="184"/>
      <c r="K58" s="185">
        <f t="shared" si="9"/>
        <v>0</v>
      </c>
      <c r="L58" s="185">
        <v>21</v>
      </c>
      <c r="M58" s="185">
        <f t="shared" si="10"/>
        <v>0</v>
      </c>
      <c r="N58" s="183">
        <v>0</v>
      </c>
      <c r="O58" s="183">
        <f t="shared" si="11"/>
        <v>0</v>
      </c>
      <c r="P58" s="183">
        <v>0</v>
      </c>
      <c r="Q58" s="183">
        <f t="shared" si="12"/>
        <v>0</v>
      </c>
      <c r="R58" s="185"/>
      <c r="S58" s="185" t="s">
        <v>1263</v>
      </c>
      <c r="T58" s="186" t="s">
        <v>1264</v>
      </c>
      <c r="U58" s="158">
        <v>0</v>
      </c>
      <c r="V58" s="158">
        <f t="shared" si="13"/>
        <v>0</v>
      </c>
      <c r="W58" s="158"/>
      <c r="X58" s="158" t="s">
        <v>282</v>
      </c>
      <c r="Y58" s="158" t="s">
        <v>283</v>
      </c>
      <c r="Z58" s="147"/>
      <c r="AA58" s="147"/>
      <c r="AB58" s="147"/>
      <c r="AC58" s="147"/>
      <c r="AD58" s="147"/>
      <c r="AE58" s="147"/>
      <c r="AF58" s="147"/>
      <c r="AG58" s="147" t="s">
        <v>3321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0">
        <v>49</v>
      </c>
      <c r="B59" s="181" t="s">
        <v>3838</v>
      </c>
      <c r="C59" s="191" t="s">
        <v>3839</v>
      </c>
      <c r="D59" s="182" t="s">
        <v>2351</v>
      </c>
      <c r="E59" s="183">
        <v>8</v>
      </c>
      <c r="F59" s="184"/>
      <c r="G59" s="185">
        <f t="shared" si="7"/>
        <v>0</v>
      </c>
      <c r="H59" s="184"/>
      <c r="I59" s="185">
        <f t="shared" si="8"/>
        <v>0</v>
      </c>
      <c r="J59" s="184"/>
      <c r="K59" s="185">
        <f t="shared" si="9"/>
        <v>0</v>
      </c>
      <c r="L59" s="185">
        <v>21</v>
      </c>
      <c r="M59" s="185">
        <f t="shared" si="10"/>
        <v>0</v>
      </c>
      <c r="N59" s="183">
        <v>0</v>
      </c>
      <c r="O59" s="183">
        <f t="shared" si="11"/>
        <v>0</v>
      </c>
      <c r="P59" s="183">
        <v>0</v>
      </c>
      <c r="Q59" s="183">
        <f t="shared" si="12"/>
        <v>0</v>
      </c>
      <c r="R59" s="185"/>
      <c r="S59" s="185" t="s">
        <v>1263</v>
      </c>
      <c r="T59" s="186" t="s">
        <v>1264</v>
      </c>
      <c r="U59" s="158">
        <v>0</v>
      </c>
      <c r="V59" s="158">
        <f t="shared" si="13"/>
        <v>0</v>
      </c>
      <c r="W59" s="158"/>
      <c r="X59" s="158" t="s">
        <v>282</v>
      </c>
      <c r="Y59" s="158" t="s">
        <v>283</v>
      </c>
      <c r="Z59" s="147"/>
      <c r="AA59" s="147"/>
      <c r="AB59" s="147"/>
      <c r="AC59" s="147"/>
      <c r="AD59" s="147"/>
      <c r="AE59" s="147"/>
      <c r="AF59" s="147"/>
      <c r="AG59" s="147" t="s">
        <v>3321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0">
        <v>50</v>
      </c>
      <c r="B60" s="181" t="s">
        <v>3840</v>
      </c>
      <c r="C60" s="191" t="s">
        <v>3841</v>
      </c>
      <c r="D60" s="182" t="s">
        <v>2351</v>
      </c>
      <c r="E60" s="183">
        <v>6</v>
      </c>
      <c r="F60" s="184"/>
      <c r="G60" s="185">
        <f t="shared" si="7"/>
        <v>0</v>
      </c>
      <c r="H60" s="184"/>
      <c r="I60" s="185">
        <f t="shared" si="8"/>
        <v>0</v>
      </c>
      <c r="J60" s="184"/>
      <c r="K60" s="185">
        <f t="shared" si="9"/>
        <v>0</v>
      </c>
      <c r="L60" s="185">
        <v>21</v>
      </c>
      <c r="M60" s="185">
        <f t="shared" si="10"/>
        <v>0</v>
      </c>
      <c r="N60" s="183">
        <v>0</v>
      </c>
      <c r="O60" s="183">
        <f t="shared" si="11"/>
        <v>0</v>
      </c>
      <c r="P60" s="183">
        <v>0</v>
      </c>
      <c r="Q60" s="183">
        <f t="shared" si="12"/>
        <v>0</v>
      </c>
      <c r="R60" s="185"/>
      <c r="S60" s="185" t="s">
        <v>1263</v>
      </c>
      <c r="T60" s="186" t="s">
        <v>1264</v>
      </c>
      <c r="U60" s="158">
        <v>0</v>
      </c>
      <c r="V60" s="158">
        <f t="shared" si="13"/>
        <v>0</v>
      </c>
      <c r="W60" s="158"/>
      <c r="X60" s="158" t="s">
        <v>282</v>
      </c>
      <c r="Y60" s="158" t="s">
        <v>283</v>
      </c>
      <c r="Z60" s="147"/>
      <c r="AA60" s="147"/>
      <c r="AB60" s="147"/>
      <c r="AC60" s="147"/>
      <c r="AD60" s="147"/>
      <c r="AE60" s="147"/>
      <c r="AF60" s="147"/>
      <c r="AG60" s="147" t="s">
        <v>3321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0">
        <v>51</v>
      </c>
      <c r="B61" s="181" t="s">
        <v>3842</v>
      </c>
      <c r="C61" s="191" t="s">
        <v>3843</v>
      </c>
      <c r="D61" s="182" t="s">
        <v>366</v>
      </c>
      <c r="E61" s="183">
        <v>360</v>
      </c>
      <c r="F61" s="184"/>
      <c r="G61" s="185">
        <f t="shared" si="7"/>
        <v>0</v>
      </c>
      <c r="H61" s="184"/>
      <c r="I61" s="185">
        <f t="shared" si="8"/>
        <v>0</v>
      </c>
      <c r="J61" s="184"/>
      <c r="K61" s="185">
        <f t="shared" si="9"/>
        <v>0</v>
      </c>
      <c r="L61" s="185">
        <v>21</v>
      </c>
      <c r="M61" s="185">
        <f t="shared" si="10"/>
        <v>0</v>
      </c>
      <c r="N61" s="183">
        <v>0</v>
      </c>
      <c r="O61" s="183">
        <f t="shared" si="11"/>
        <v>0</v>
      </c>
      <c r="P61" s="183">
        <v>0</v>
      </c>
      <c r="Q61" s="183">
        <f t="shared" si="12"/>
        <v>0</v>
      </c>
      <c r="R61" s="185"/>
      <c r="S61" s="185" t="s">
        <v>1263</v>
      </c>
      <c r="T61" s="186" t="s">
        <v>1264</v>
      </c>
      <c r="U61" s="158">
        <v>0</v>
      </c>
      <c r="V61" s="158">
        <f t="shared" si="13"/>
        <v>0</v>
      </c>
      <c r="W61" s="158"/>
      <c r="X61" s="158" t="s">
        <v>282</v>
      </c>
      <c r="Y61" s="158" t="s">
        <v>283</v>
      </c>
      <c r="Z61" s="147"/>
      <c r="AA61" s="147"/>
      <c r="AB61" s="147"/>
      <c r="AC61" s="147"/>
      <c r="AD61" s="147"/>
      <c r="AE61" s="147"/>
      <c r="AF61" s="147"/>
      <c r="AG61" s="147" t="s">
        <v>3321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0">
        <v>52</v>
      </c>
      <c r="B62" s="181" t="s">
        <v>3844</v>
      </c>
      <c r="C62" s="191" t="s">
        <v>3845</v>
      </c>
      <c r="D62" s="182" t="s">
        <v>2097</v>
      </c>
      <c r="E62" s="183">
        <v>1</v>
      </c>
      <c r="F62" s="184"/>
      <c r="G62" s="185">
        <f t="shared" si="7"/>
        <v>0</v>
      </c>
      <c r="H62" s="184"/>
      <c r="I62" s="185">
        <f t="shared" si="8"/>
        <v>0</v>
      </c>
      <c r="J62" s="184"/>
      <c r="K62" s="185">
        <f t="shared" si="9"/>
        <v>0</v>
      </c>
      <c r="L62" s="185">
        <v>21</v>
      </c>
      <c r="M62" s="185">
        <f t="shared" si="10"/>
        <v>0</v>
      </c>
      <c r="N62" s="183">
        <v>0</v>
      </c>
      <c r="O62" s="183">
        <f t="shared" si="11"/>
        <v>0</v>
      </c>
      <c r="P62" s="183">
        <v>0</v>
      </c>
      <c r="Q62" s="183">
        <f t="shared" si="12"/>
        <v>0</v>
      </c>
      <c r="R62" s="185"/>
      <c r="S62" s="185" t="s">
        <v>1263</v>
      </c>
      <c r="T62" s="186" t="s">
        <v>1264</v>
      </c>
      <c r="U62" s="158">
        <v>0</v>
      </c>
      <c r="V62" s="158">
        <f t="shared" si="13"/>
        <v>0</v>
      </c>
      <c r="W62" s="158"/>
      <c r="X62" s="158" t="s">
        <v>282</v>
      </c>
      <c r="Y62" s="158" t="s">
        <v>283</v>
      </c>
      <c r="Z62" s="147"/>
      <c r="AA62" s="147"/>
      <c r="AB62" s="147"/>
      <c r="AC62" s="147"/>
      <c r="AD62" s="147"/>
      <c r="AE62" s="147"/>
      <c r="AF62" s="147"/>
      <c r="AG62" s="147" t="s">
        <v>3321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0">
        <v>53</v>
      </c>
      <c r="B63" s="181" t="s">
        <v>3846</v>
      </c>
      <c r="C63" s="191" t="s">
        <v>3847</v>
      </c>
      <c r="D63" s="182" t="s">
        <v>2351</v>
      </c>
      <c r="E63" s="183">
        <v>15</v>
      </c>
      <c r="F63" s="184"/>
      <c r="G63" s="185">
        <f t="shared" si="7"/>
        <v>0</v>
      </c>
      <c r="H63" s="184"/>
      <c r="I63" s="185">
        <f t="shared" si="8"/>
        <v>0</v>
      </c>
      <c r="J63" s="184"/>
      <c r="K63" s="185">
        <f t="shared" si="9"/>
        <v>0</v>
      </c>
      <c r="L63" s="185">
        <v>21</v>
      </c>
      <c r="M63" s="185">
        <f t="shared" si="10"/>
        <v>0</v>
      </c>
      <c r="N63" s="183">
        <v>0</v>
      </c>
      <c r="O63" s="183">
        <f t="shared" si="11"/>
        <v>0</v>
      </c>
      <c r="P63" s="183">
        <v>0</v>
      </c>
      <c r="Q63" s="183">
        <f t="shared" si="12"/>
        <v>0</v>
      </c>
      <c r="R63" s="185"/>
      <c r="S63" s="185" t="s">
        <v>1263</v>
      </c>
      <c r="T63" s="186" t="s">
        <v>1264</v>
      </c>
      <c r="U63" s="158">
        <v>0</v>
      </c>
      <c r="V63" s="158">
        <f t="shared" si="13"/>
        <v>0</v>
      </c>
      <c r="W63" s="158"/>
      <c r="X63" s="158" t="s">
        <v>282</v>
      </c>
      <c r="Y63" s="158" t="s">
        <v>283</v>
      </c>
      <c r="Z63" s="147"/>
      <c r="AA63" s="147"/>
      <c r="AB63" s="147"/>
      <c r="AC63" s="147"/>
      <c r="AD63" s="147"/>
      <c r="AE63" s="147"/>
      <c r="AF63" s="147"/>
      <c r="AG63" s="147" t="s">
        <v>3321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0">
        <v>54</v>
      </c>
      <c r="B64" s="181" t="s">
        <v>3848</v>
      </c>
      <c r="C64" s="191" t="s">
        <v>3849</v>
      </c>
      <c r="D64" s="182" t="s">
        <v>2351</v>
      </c>
      <c r="E64" s="183">
        <v>1</v>
      </c>
      <c r="F64" s="184"/>
      <c r="G64" s="185">
        <f t="shared" si="7"/>
        <v>0</v>
      </c>
      <c r="H64" s="184"/>
      <c r="I64" s="185">
        <f t="shared" si="8"/>
        <v>0</v>
      </c>
      <c r="J64" s="184"/>
      <c r="K64" s="185">
        <f t="shared" si="9"/>
        <v>0</v>
      </c>
      <c r="L64" s="185">
        <v>21</v>
      </c>
      <c r="M64" s="185">
        <f t="shared" si="10"/>
        <v>0</v>
      </c>
      <c r="N64" s="183">
        <v>0</v>
      </c>
      <c r="O64" s="183">
        <f t="shared" si="11"/>
        <v>0</v>
      </c>
      <c r="P64" s="183">
        <v>0</v>
      </c>
      <c r="Q64" s="183">
        <f t="shared" si="12"/>
        <v>0</v>
      </c>
      <c r="R64" s="185"/>
      <c r="S64" s="185" t="s">
        <v>1263</v>
      </c>
      <c r="T64" s="186" t="s">
        <v>1264</v>
      </c>
      <c r="U64" s="158">
        <v>0</v>
      </c>
      <c r="V64" s="158">
        <f t="shared" si="13"/>
        <v>0</v>
      </c>
      <c r="W64" s="158"/>
      <c r="X64" s="158" t="s">
        <v>282</v>
      </c>
      <c r="Y64" s="158" t="s">
        <v>283</v>
      </c>
      <c r="Z64" s="147"/>
      <c r="AA64" s="147"/>
      <c r="AB64" s="147"/>
      <c r="AC64" s="147"/>
      <c r="AD64" s="147"/>
      <c r="AE64" s="147"/>
      <c r="AF64" s="147"/>
      <c r="AG64" s="147" t="s">
        <v>3321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0">
        <v>55</v>
      </c>
      <c r="B65" s="181" t="s">
        <v>3850</v>
      </c>
      <c r="C65" s="191" t="s">
        <v>3851</v>
      </c>
      <c r="D65" s="182" t="s">
        <v>2351</v>
      </c>
      <c r="E65" s="183">
        <v>4</v>
      </c>
      <c r="F65" s="184"/>
      <c r="G65" s="185">
        <f t="shared" si="7"/>
        <v>0</v>
      </c>
      <c r="H65" s="184"/>
      <c r="I65" s="185">
        <f t="shared" si="8"/>
        <v>0</v>
      </c>
      <c r="J65" s="184"/>
      <c r="K65" s="185">
        <f t="shared" si="9"/>
        <v>0</v>
      </c>
      <c r="L65" s="185">
        <v>21</v>
      </c>
      <c r="M65" s="185">
        <f t="shared" si="10"/>
        <v>0</v>
      </c>
      <c r="N65" s="183">
        <v>0</v>
      </c>
      <c r="O65" s="183">
        <f t="shared" si="11"/>
        <v>0</v>
      </c>
      <c r="P65" s="183">
        <v>0</v>
      </c>
      <c r="Q65" s="183">
        <f t="shared" si="12"/>
        <v>0</v>
      </c>
      <c r="R65" s="185"/>
      <c r="S65" s="185" t="s">
        <v>1263</v>
      </c>
      <c r="T65" s="186" t="s">
        <v>1264</v>
      </c>
      <c r="U65" s="158">
        <v>0</v>
      </c>
      <c r="V65" s="158">
        <f t="shared" si="13"/>
        <v>0</v>
      </c>
      <c r="W65" s="158"/>
      <c r="X65" s="158" t="s">
        <v>282</v>
      </c>
      <c r="Y65" s="158" t="s">
        <v>283</v>
      </c>
      <c r="Z65" s="147"/>
      <c r="AA65" s="147"/>
      <c r="AB65" s="147"/>
      <c r="AC65" s="147"/>
      <c r="AD65" s="147"/>
      <c r="AE65" s="147"/>
      <c r="AF65" s="147"/>
      <c r="AG65" s="147" t="s">
        <v>3321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0">
        <v>56</v>
      </c>
      <c r="B66" s="181" t="s">
        <v>3852</v>
      </c>
      <c r="C66" s="191" t="s">
        <v>3853</v>
      </c>
      <c r="D66" s="182" t="s">
        <v>2351</v>
      </c>
      <c r="E66" s="183">
        <v>1</v>
      </c>
      <c r="F66" s="184"/>
      <c r="G66" s="185">
        <f t="shared" si="7"/>
        <v>0</v>
      </c>
      <c r="H66" s="184"/>
      <c r="I66" s="185">
        <f t="shared" si="8"/>
        <v>0</v>
      </c>
      <c r="J66" s="184"/>
      <c r="K66" s="185">
        <f t="shared" si="9"/>
        <v>0</v>
      </c>
      <c r="L66" s="185">
        <v>21</v>
      </c>
      <c r="M66" s="185">
        <f t="shared" si="10"/>
        <v>0</v>
      </c>
      <c r="N66" s="183">
        <v>0</v>
      </c>
      <c r="O66" s="183">
        <f t="shared" si="11"/>
        <v>0</v>
      </c>
      <c r="P66" s="183">
        <v>0</v>
      </c>
      <c r="Q66" s="183">
        <f t="shared" si="12"/>
        <v>0</v>
      </c>
      <c r="R66" s="185"/>
      <c r="S66" s="185" t="s">
        <v>1263</v>
      </c>
      <c r="T66" s="186" t="s">
        <v>1264</v>
      </c>
      <c r="U66" s="158">
        <v>0</v>
      </c>
      <c r="V66" s="158">
        <f t="shared" si="13"/>
        <v>0</v>
      </c>
      <c r="W66" s="158"/>
      <c r="X66" s="158" t="s">
        <v>282</v>
      </c>
      <c r="Y66" s="158" t="s">
        <v>283</v>
      </c>
      <c r="Z66" s="147"/>
      <c r="AA66" s="147"/>
      <c r="AB66" s="147"/>
      <c r="AC66" s="147"/>
      <c r="AD66" s="147"/>
      <c r="AE66" s="147"/>
      <c r="AF66" s="147"/>
      <c r="AG66" s="147" t="s">
        <v>3321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65" t="s">
        <v>275</v>
      </c>
      <c r="B67" s="166" t="s">
        <v>141</v>
      </c>
      <c r="C67" s="187" t="s">
        <v>142</v>
      </c>
      <c r="D67" s="167"/>
      <c r="E67" s="168"/>
      <c r="F67" s="169"/>
      <c r="G67" s="169">
        <f>SUMIF(AG68:AG70,"&lt;&gt;NOR",G68:G70)</f>
        <v>0</v>
      </c>
      <c r="H67" s="169"/>
      <c r="I67" s="169">
        <f>SUM(I68:I70)</f>
        <v>0</v>
      </c>
      <c r="J67" s="169"/>
      <c r="K67" s="169">
        <f>SUM(K68:K70)</f>
        <v>0</v>
      </c>
      <c r="L67" s="169"/>
      <c r="M67" s="169">
        <f>SUM(M68:M70)</f>
        <v>0</v>
      </c>
      <c r="N67" s="168"/>
      <c r="O67" s="168">
        <f>SUM(O68:O70)</f>
        <v>0</v>
      </c>
      <c r="P67" s="168"/>
      <c r="Q67" s="168">
        <f>SUM(Q68:Q70)</f>
        <v>0</v>
      </c>
      <c r="R67" s="169"/>
      <c r="S67" s="169"/>
      <c r="T67" s="170"/>
      <c r="U67" s="164"/>
      <c r="V67" s="164">
        <f>SUM(V68:V70)</f>
        <v>0</v>
      </c>
      <c r="W67" s="164"/>
      <c r="X67" s="164"/>
      <c r="Y67" s="164"/>
      <c r="AG67" t="s">
        <v>276</v>
      </c>
    </row>
    <row r="68" spans="1:60" outlineLevel="1" x14ac:dyDescent="0.2">
      <c r="A68" s="180">
        <v>57</v>
      </c>
      <c r="B68" s="181" t="s">
        <v>3854</v>
      </c>
      <c r="C68" s="191" t="s">
        <v>3855</v>
      </c>
      <c r="D68" s="182" t="s">
        <v>2351</v>
      </c>
      <c r="E68" s="183">
        <v>300</v>
      </c>
      <c r="F68" s="184"/>
      <c r="G68" s="185">
        <f>ROUND(E68*F68,2)</f>
        <v>0</v>
      </c>
      <c r="H68" s="184"/>
      <c r="I68" s="185">
        <f>ROUND(E68*H68,2)</f>
        <v>0</v>
      </c>
      <c r="J68" s="184"/>
      <c r="K68" s="185">
        <f>ROUND(E68*J68,2)</f>
        <v>0</v>
      </c>
      <c r="L68" s="185">
        <v>21</v>
      </c>
      <c r="M68" s="185">
        <f>G68*(1+L68/100)</f>
        <v>0</v>
      </c>
      <c r="N68" s="183">
        <v>0</v>
      </c>
      <c r="O68" s="183">
        <f>ROUND(E68*N68,2)</f>
        <v>0</v>
      </c>
      <c r="P68" s="183">
        <v>0</v>
      </c>
      <c r="Q68" s="183">
        <f>ROUND(E68*P68,2)</f>
        <v>0</v>
      </c>
      <c r="R68" s="185"/>
      <c r="S68" s="185" t="s">
        <v>1263</v>
      </c>
      <c r="T68" s="186" t="s">
        <v>1264</v>
      </c>
      <c r="U68" s="158">
        <v>0</v>
      </c>
      <c r="V68" s="158">
        <f>ROUND(E68*U68,2)</f>
        <v>0</v>
      </c>
      <c r="W68" s="158"/>
      <c r="X68" s="158" t="s">
        <v>282</v>
      </c>
      <c r="Y68" s="158" t="s">
        <v>283</v>
      </c>
      <c r="Z68" s="147"/>
      <c r="AA68" s="147"/>
      <c r="AB68" s="147"/>
      <c r="AC68" s="147"/>
      <c r="AD68" s="147"/>
      <c r="AE68" s="147"/>
      <c r="AF68" s="147"/>
      <c r="AG68" s="147" t="s">
        <v>3321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0">
        <v>58</v>
      </c>
      <c r="B69" s="181" t="s">
        <v>3856</v>
      </c>
      <c r="C69" s="191" t="s">
        <v>3857</v>
      </c>
      <c r="D69" s="182" t="s">
        <v>366</v>
      </c>
      <c r="E69" s="183">
        <v>900</v>
      </c>
      <c r="F69" s="184"/>
      <c r="G69" s="185">
        <f>ROUND(E69*F69,2)</f>
        <v>0</v>
      </c>
      <c r="H69" s="184"/>
      <c r="I69" s="185">
        <f>ROUND(E69*H69,2)</f>
        <v>0</v>
      </c>
      <c r="J69" s="184"/>
      <c r="K69" s="185">
        <f>ROUND(E69*J69,2)</f>
        <v>0</v>
      </c>
      <c r="L69" s="185">
        <v>21</v>
      </c>
      <c r="M69" s="185">
        <f>G69*(1+L69/100)</f>
        <v>0</v>
      </c>
      <c r="N69" s="183">
        <v>0</v>
      </c>
      <c r="O69" s="183">
        <f>ROUND(E69*N69,2)</f>
        <v>0</v>
      </c>
      <c r="P69" s="183">
        <v>0</v>
      </c>
      <c r="Q69" s="183">
        <f>ROUND(E69*P69,2)</f>
        <v>0</v>
      </c>
      <c r="R69" s="185"/>
      <c r="S69" s="185" t="s">
        <v>1263</v>
      </c>
      <c r="T69" s="186" t="s">
        <v>1264</v>
      </c>
      <c r="U69" s="158">
        <v>0</v>
      </c>
      <c r="V69" s="158">
        <f>ROUND(E69*U69,2)</f>
        <v>0</v>
      </c>
      <c r="W69" s="158"/>
      <c r="X69" s="158" t="s">
        <v>282</v>
      </c>
      <c r="Y69" s="158" t="s">
        <v>283</v>
      </c>
      <c r="Z69" s="147"/>
      <c r="AA69" s="147"/>
      <c r="AB69" s="147"/>
      <c r="AC69" s="147"/>
      <c r="AD69" s="147"/>
      <c r="AE69" s="147"/>
      <c r="AF69" s="147"/>
      <c r="AG69" s="147" t="s">
        <v>3321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0">
        <v>59</v>
      </c>
      <c r="B70" s="181" t="s">
        <v>3858</v>
      </c>
      <c r="C70" s="191" t="s">
        <v>3859</v>
      </c>
      <c r="D70" s="182" t="s">
        <v>366</v>
      </c>
      <c r="E70" s="183">
        <v>900</v>
      </c>
      <c r="F70" s="184"/>
      <c r="G70" s="185">
        <f>ROUND(E70*F70,2)</f>
        <v>0</v>
      </c>
      <c r="H70" s="184"/>
      <c r="I70" s="185">
        <f>ROUND(E70*H70,2)</f>
        <v>0</v>
      </c>
      <c r="J70" s="184"/>
      <c r="K70" s="185">
        <f>ROUND(E70*J70,2)</f>
        <v>0</v>
      </c>
      <c r="L70" s="185">
        <v>21</v>
      </c>
      <c r="M70" s="185">
        <f>G70*(1+L70/100)</f>
        <v>0</v>
      </c>
      <c r="N70" s="183">
        <v>0</v>
      </c>
      <c r="O70" s="183">
        <f>ROUND(E70*N70,2)</f>
        <v>0</v>
      </c>
      <c r="P70" s="183">
        <v>0</v>
      </c>
      <c r="Q70" s="183">
        <f>ROUND(E70*P70,2)</f>
        <v>0</v>
      </c>
      <c r="R70" s="185"/>
      <c r="S70" s="185" t="s">
        <v>1263</v>
      </c>
      <c r="T70" s="186" t="s">
        <v>1264</v>
      </c>
      <c r="U70" s="158">
        <v>0</v>
      </c>
      <c r="V70" s="158">
        <f>ROUND(E70*U70,2)</f>
        <v>0</v>
      </c>
      <c r="W70" s="158"/>
      <c r="X70" s="158" t="s">
        <v>282</v>
      </c>
      <c r="Y70" s="158" t="s">
        <v>283</v>
      </c>
      <c r="Z70" s="147"/>
      <c r="AA70" s="147"/>
      <c r="AB70" s="147"/>
      <c r="AC70" s="147"/>
      <c r="AD70" s="147"/>
      <c r="AE70" s="147"/>
      <c r="AF70" s="147"/>
      <c r="AG70" s="147" t="s">
        <v>3321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x14ac:dyDescent="0.2">
      <c r="A71" s="165" t="s">
        <v>275</v>
      </c>
      <c r="B71" s="166" t="s">
        <v>176</v>
      </c>
      <c r="C71" s="187" t="s">
        <v>177</v>
      </c>
      <c r="D71" s="167"/>
      <c r="E71" s="168"/>
      <c r="F71" s="169"/>
      <c r="G71" s="169">
        <f>SUMIF(AG72:AG76,"&lt;&gt;NOR",G72:G76)</f>
        <v>0</v>
      </c>
      <c r="H71" s="169"/>
      <c r="I71" s="169">
        <f>SUM(I72:I76)</f>
        <v>0</v>
      </c>
      <c r="J71" s="169"/>
      <c r="K71" s="169">
        <f>SUM(K72:K76)</f>
        <v>0</v>
      </c>
      <c r="L71" s="169"/>
      <c r="M71" s="169">
        <f>SUM(M72:M76)</f>
        <v>0</v>
      </c>
      <c r="N71" s="168"/>
      <c r="O71" s="168">
        <f>SUM(O72:O76)</f>
        <v>0</v>
      </c>
      <c r="P71" s="168"/>
      <c r="Q71" s="168">
        <f>SUM(Q72:Q76)</f>
        <v>0</v>
      </c>
      <c r="R71" s="169"/>
      <c r="S71" s="169"/>
      <c r="T71" s="170"/>
      <c r="U71" s="164"/>
      <c r="V71" s="164">
        <f>SUM(V72:V76)</f>
        <v>0</v>
      </c>
      <c r="W71" s="164"/>
      <c r="X71" s="164"/>
      <c r="Y71" s="164"/>
      <c r="AG71" t="s">
        <v>276</v>
      </c>
    </row>
    <row r="72" spans="1:60" outlineLevel="1" x14ac:dyDescent="0.2">
      <c r="A72" s="180">
        <v>60</v>
      </c>
      <c r="B72" s="181" t="s">
        <v>3860</v>
      </c>
      <c r="C72" s="191" t="s">
        <v>3861</v>
      </c>
      <c r="D72" s="182" t="s">
        <v>2097</v>
      </c>
      <c r="E72" s="183">
        <v>1</v>
      </c>
      <c r="F72" s="184"/>
      <c r="G72" s="185">
        <f>ROUND(E72*F72,2)</f>
        <v>0</v>
      </c>
      <c r="H72" s="184"/>
      <c r="I72" s="185">
        <f>ROUND(E72*H72,2)</f>
        <v>0</v>
      </c>
      <c r="J72" s="184"/>
      <c r="K72" s="185">
        <f>ROUND(E72*J72,2)</f>
        <v>0</v>
      </c>
      <c r="L72" s="185">
        <v>21</v>
      </c>
      <c r="M72" s="185">
        <f>G72*(1+L72/100)</f>
        <v>0</v>
      </c>
      <c r="N72" s="183">
        <v>0</v>
      </c>
      <c r="O72" s="183">
        <f>ROUND(E72*N72,2)</f>
        <v>0</v>
      </c>
      <c r="P72" s="183">
        <v>0</v>
      </c>
      <c r="Q72" s="183">
        <f>ROUND(E72*P72,2)</f>
        <v>0</v>
      </c>
      <c r="R72" s="185"/>
      <c r="S72" s="185" t="s">
        <v>1263</v>
      </c>
      <c r="T72" s="186" t="s">
        <v>1264</v>
      </c>
      <c r="U72" s="158">
        <v>0</v>
      </c>
      <c r="V72" s="158">
        <f>ROUND(E72*U72,2)</f>
        <v>0</v>
      </c>
      <c r="W72" s="158"/>
      <c r="X72" s="158" t="s">
        <v>282</v>
      </c>
      <c r="Y72" s="158" t="s">
        <v>283</v>
      </c>
      <c r="Z72" s="147"/>
      <c r="AA72" s="147"/>
      <c r="AB72" s="147"/>
      <c r="AC72" s="147"/>
      <c r="AD72" s="147"/>
      <c r="AE72" s="147"/>
      <c r="AF72" s="147"/>
      <c r="AG72" s="147" t="s">
        <v>3321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0">
        <v>61</v>
      </c>
      <c r="B73" s="181" t="s">
        <v>3862</v>
      </c>
      <c r="C73" s="191" t="s">
        <v>3863</v>
      </c>
      <c r="D73" s="182" t="s">
        <v>2097</v>
      </c>
      <c r="E73" s="183">
        <v>1</v>
      </c>
      <c r="F73" s="184"/>
      <c r="G73" s="185">
        <f>ROUND(E73*F73,2)</f>
        <v>0</v>
      </c>
      <c r="H73" s="184"/>
      <c r="I73" s="185">
        <f>ROUND(E73*H73,2)</f>
        <v>0</v>
      </c>
      <c r="J73" s="184"/>
      <c r="K73" s="185">
        <f>ROUND(E73*J73,2)</f>
        <v>0</v>
      </c>
      <c r="L73" s="185">
        <v>21</v>
      </c>
      <c r="M73" s="185">
        <f>G73*(1+L73/100)</f>
        <v>0</v>
      </c>
      <c r="N73" s="183">
        <v>0</v>
      </c>
      <c r="O73" s="183">
        <f>ROUND(E73*N73,2)</f>
        <v>0</v>
      </c>
      <c r="P73" s="183">
        <v>0</v>
      </c>
      <c r="Q73" s="183">
        <f>ROUND(E73*P73,2)</f>
        <v>0</v>
      </c>
      <c r="R73" s="185"/>
      <c r="S73" s="185" t="s">
        <v>1263</v>
      </c>
      <c r="T73" s="186" t="s">
        <v>1264</v>
      </c>
      <c r="U73" s="158">
        <v>0</v>
      </c>
      <c r="V73" s="158">
        <f>ROUND(E73*U73,2)</f>
        <v>0</v>
      </c>
      <c r="W73" s="158"/>
      <c r="X73" s="158" t="s">
        <v>282</v>
      </c>
      <c r="Y73" s="158" t="s">
        <v>283</v>
      </c>
      <c r="Z73" s="147"/>
      <c r="AA73" s="147"/>
      <c r="AB73" s="147"/>
      <c r="AC73" s="147"/>
      <c r="AD73" s="147"/>
      <c r="AE73" s="147"/>
      <c r="AF73" s="147"/>
      <c r="AG73" s="147" t="s">
        <v>3321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0">
        <v>62</v>
      </c>
      <c r="B74" s="181" t="s">
        <v>3864</v>
      </c>
      <c r="C74" s="191" t="s">
        <v>3865</v>
      </c>
      <c r="D74" s="182" t="s">
        <v>2097</v>
      </c>
      <c r="E74" s="183">
        <v>1</v>
      </c>
      <c r="F74" s="184"/>
      <c r="G74" s="185">
        <f>ROUND(E74*F74,2)</f>
        <v>0</v>
      </c>
      <c r="H74" s="184"/>
      <c r="I74" s="185">
        <f>ROUND(E74*H74,2)</f>
        <v>0</v>
      </c>
      <c r="J74" s="184"/>
      <c r="K74" s="185">
        <f>ROUND(E74*J74,2)</f>
        <v>0</v>
      </c>
      <c r="L74" s="185">
        <v>21</v>
      </c>
      <c r="M74" s="185">
        <f>G74*(1+L74/100)</f>
        <v>0</v>
      </c>
      <c r="N74" s="183">
        <v>0</v>
      </c>
      <c r="O74" s="183">
        <f>ROUND(E74*N74,2)</f>
        <v>0</v>
      </c>
      <c r="P74" s="183">
        <v>0</v>
      </c>
      <c r="Q74" s="183">
        <f>ROUND(E74*P74,2)</f>
        <v>0</v>
      </c>
      <c r="R74" s="185"/>
      <c r="S74" s="185" t="s">
        <v>1263</v>
      </c>
      <c r="T74" s="186" t="s">
        <v>1264</v>
      </c>
      <c r="U74" s="158">
        <v>0</v>
      </c>
      <c r="V74" s="158">
        <f>ROUND(E74*U74,2)</f>
        <v>0</v>
      </c>
      <c r="W74" s="158"/>
      <c r="X74" s="158" t="s">
        <v>282</v>
      </c>
      <c r="Y74" s="158" t="s">
        <v>283</v>
      </c>
      <c r="Z74" s="147"/>
      <c r="AA74" s="147"/>
      <c r="AB74" s="147"/>
      <c r="AC74" s="147"/>
      <c r="AD74" s="147"/>
      <c r="AE74" s="147"/>
      <c r="AF74" s="147"/>
      <c r="AG74" s="147" t="s">
        <v>3321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0">
        <v>63</v>
      </c>
      <c r="B75" s="181" t="s">
        <v>3866</v>
      </c>
      <c r="C75" s="191" t="s">
        <v>3867</v>
      </c>
      <c r="D75" s="182" t="s">
        <v>3364</v>
      </c>
      <c r="E75" s="183">
        <v>15</v>
      </c>
      <c r="F75" s="184"/>
      <c r="G75" s="185">
        <f>ROUND(E75*F75,2)</f>
        <v>0</v>
      </c>
      <c r="H75" s="184"/>
      <c r="I75" s="185">
        <f>ROUND(E75*H75,2)</f>
        <v>0</v>
      </c>
      <c r="J75" s="184"/>
      <c r="K75" s="185">
        <f>ROUND(E75*J75,2)</f>
        <v>0</v>
      </c>
      <c r="L75" s="185">
        <v>21</v>
      </c>
      <c r="M75" s="185">
        <f>G75*(1+L75/100)</f>
        <v>0</v>
      </c>
      <c r="N75" s="183">
        <v>0</v>
      </c>
      <c r="O75" s="183">
        <f>ROUND(E75*N75,2)</f>
        <v>0</v>
      </c>
      <c r="P75" s="183">
        <v>0</v>
      </c>
      <c r="Q75" s="183">
        <f>ROUND(E75*P75,2)</f>
        <v>0</v>
      </c>
      <c r="R75" s="185"/>
      <c r="S75" s="185" t="s">
        <v>1263</v>
      </c>
      <c r="T75" s="186" t="s">
        <v>1264</v>
      </c>
      <c r="U75" s="158">
        <v>0</v>
      </c>
      <c r="V75" s="158">
        <f>ROUND(E75*U75,2)</f>
        <v>0</v>
      </c>
      <c r="W75" s="158"/>
      <c r="X75" s="158" t="s">
        <v>282</v>
      </c>
      <c r="Y75" s="158" t="s">
        <v>283</v>
      </c>
      <c r="Z75" s="147"/>
      <c r="AA75" s="147"/>
      <c r="AB75" s="147"/>
      <c r="AC75" s="147"/>
      <c r="AD75" s="147"/>
      <c r="AE75" s="147"/>
      <c r="AF75" s="147"/>
      <c r="AG75" s="147" t="s">
        <v>3321</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2">
        <v>64</v>
      </c>
      <c r="B76" s="173" t="s">
        <v>3868</v>
      </c>
      <c r="C76" s="188" t="s">
        <v>3869</v>
      </c>
      <c r="D76" s="174" t="s">
        <v>2097</v>
      </c>
      <c r="E76" s="175">
        <v>1</v>
      </c>
      <c r="F76" s="176"/>
      <c r="G76" s="177">
        <f>ROUND(E76*F76,2)</f>
        <v>0</v>
      </c>
      <c r="H76" s="176"/>
      <c r="I76" s="177">
        <f>ROUND(E76*H76,2)</f>
        <v>0</v>
      </c>
      <c r="J76" s="176"/>
      <c r="K76" s="177">
        <f>ROUND(E76*J76,2)</f>
        <v>0</v>
      </c>
      <c r="L76" s="177">
        <v>21</v>
      </c>
      <c r="M76" s="177">
        <f>G76*(1+L76/100)</f>
        <v>0</v>
      </c>
      <c r="N76" s="175">
        <v>0</v>
      </c>
      <c r="O76" s="175">
        <f>ROUND(E76*N76,2)</f>
        <v>0</v>
      </c>
      <c r="P76" s="175">
        <v>0</v>
      </c>
      <c r="Q76" s="175">
        <f>ROUND(E76*P76,2)</f>
        <v>0</v>
      </c>
      <c r="R76" s="177"/>
      <c r="S76" s="177" t="s">
        <v>1263</v>
      </c>
      <c r="T76" s="178" t="s">
        <v>1264</v>
      </c>
      <c r="U76" s="158">
        <v>0</v>
      </c>
      <c r="V76" s="158">
        <f>ROUND(E76*U76,2)</f>
        <v>0</v>
      </c>
      <c r="W76" s="158"/>
      <c r="X76" s="158" t="s">
        <v>282</v>
      </c>
      <c r="Y76" s="158" t="s">
        <v>283</v>
      </c>
      <c r="Z76" s="147"/>
      <c r="AA76" s="147"/>
      <c r="AB76" s="147"/>
      <c r="AC76" s="147"/>
      <c r="AD76" s="147"/>
      <c r="AE76" s="147"/>
      <c r="AF76" s="147"/>
      <c r="AG76" s="147" t="s">
        <v>3321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x14ac:dyDescent="0.2">
      <c r="A77" s="3"/>
      <c r="B77" s="4"/>
      <c r="C77" s="192"/>
      <c r="D77" s="6"/>
      <c r="E77" s="3"/>
      <c r="F77" s="3"/>
      <c r="G77" s="3"/>
      <c r="H77" s="3"/>
      <c r="I77" s="3"/>
      <c r="J77" s="3"/>
      <c r="K77" s="3"/>
      <c r="L77" s="3"/>
      <c r="M77" s="3"/>
      <c r="N77" s="3"/>
      <c r="O77" s="3"/>
      <c r="P77" s="3"/>
      <c r="Q77" s="3"/>
      <c r="R77" s="3"/>
      <c r="S77" s="3"/>
      <c r="T77" s="3"/>
      <c r="U77" s="3"/>
      <c r="V77" s="3"/>
      <c r="W77" s="3"/>
      <c r="X77" s="3"/>
      <c r="Y77" s="3"/>
      <c r="AE77">
        <v>12</v>
      </c>
      <c r="AF77">
        <v>21</v>
      </c>
      <c r="AG77" t="s">
        <v>261</v>
      </c>
    </row>
    <row r="78" spans="1:60" x14ac:dyDescent="0.2">
      <c r="A78" s="150"/>
      <c r="B78" s="151" t="s">
        <v>29</v>
      </c>
      <c r="C78" s="193"/>
      <c r="D78" s="152"/>
      <c r="E78" s="153"/>
      <c r="F78" s="153"/>
      <c r="G78" s="171">
        <f>G8+G13+G27+G67+G71</f>
        <v>0</v>
      </c>
      <c r="H78" s="3"/>
      <c r="I78" s="3"/>
      <c r="J78" s="3"/>
      <c r="K78" s="3"/>
      <c r="L78" s="3"/>
      <c r="M78" s="3"/>
      <c r="N78" s="3"/>
      <c r="O78" s="3"/>
      <c r="P78" s="3"/>
      <c r="Q78" s="3"/>
      <c r="R78" s="3"/>
      <c r="S78" s="3"/>
      <c r="T78" s="3"/>
      <c r="U78" s="3"/>
      <c r="V78" s="3"/>
      <c r="W78" s="3"/>
      <c r="X78" s="3"/>
      <c r="Y78" s="3"/>
      <c r="AE78">
        <f>SUMIF(L7:L76,AE77,G7:G76)</f>
        <v>0</v>
      </c>
      <c r="AF78">
        <f>SUMIF(L7:L76,AF77,G7:G76)</f>
        <v>0</v>
      </c>
      <c r="AG78" t="s">
        <v>982</v>
      </c>
    </row>
    <row r="79" spans="1:60" x14ac:dyDescent="0.2">
      <c r="C79" s="194"/>
      <c r="D79" s="10"/>
      <c r="AG79" t="s">
        <v>983</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cZI2go6w43bVHw2ysqAqL1yrqW3MQzg6p+Lz5uIUm0+IIhyVeBnvwXOcY7uquoQ1TxQZ4/SjUHlyOiTGVOrJQ==" saltValue="s+3nXV9Q7qGJqiqpWRXCJ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4E4C-26FA-4D3A-ACB8-3DA4561C049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63</v>
      </c>
      <c r="C4" s="267" t="s">
        <v>64</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129</v>
      </c>
      <c r="C8" s="187" t="s">
        <v>130</v>
      </c>
      <c r="D8" s="167"/>
      <c r="E8" s="168"/>
      <c r="F8" s="169"/>
      <c r="G8" s="169">
        <f>SUMIF(AG9:AG26,"&lt;&gt;NOR",G9:G26)</f>
        <v>0</v>
      </c>
      <c r="H8" s="169"/>
      <c r="I8" s="169">
        <f>SUM(I9:I26)</f>
        <v>0</v>
      </c>
      <c r="J8" s="169"/>
      <c r="K8" s="169">
        <f>SUM(K9:K26)</f>
        <v>0</v>
      </c>
      <c r="L8" s="169"/>
      <c r="M8" s="169">
        <f>SUM(M9:M26)</f>
        <v>0</v>
      </c>
      <c r="N8" s="168"/>
      <c r="O8" s="168">
        <f>SUM(O9:O26)</f>
        <v>19510</v>
      </c>
      <c r="P8" s="168"/>
      <c r="Q8" s="168">
        <f>SUM(Q9:Q26)</f>
        <v>0</v>
      </c>
      <c r="R8" s="169"/>
      <c r="S8" s="169"/>
      <c r="T8" s="170"/>
      <c r="U8" s="164"/>
      <c r="V8" s="164">
        <f>SUM(V9:V26)</f>
        <v>0</v>
      </c>
      <c r="W8" s="164"/>
      <c r="X8" s="164"/>
      <c r="Y8" s="164"/>
      <c r="AG8" t="s">
        <v>276</v>
      </c>
    </row>
    <row r="9" spans="1:60" outlineLevel="1" x14ac:dyDescent="0.2">
      <c r="A9" s="180">
        <v>1</v>
      </c>
      <c r="B9" s="181" t="s">
        <v>3751</v>
      </c>
      <c r="C9" s="191" t="s">
        <v>3870</v>
      </c>
      <c r="D9" s="182" t="s">
        <v>2351</v>
      </c>
      <c r="E9" s="183">
        <v>2</v>
      </c>
      <c r="F9" s="184"/>
      <c r="G9" s="185">
        <f t="shared" ref="G9:G26" si="0">ROUND(E9*F9,2)</f>
        <v>0</v>
      </c>
      <c r="H9" s="184"/>
      <c r="I9" s="185">
        <f t="shared" ref="I9:I26" si="1">ROUND(E9*H9,2)</f>
        <v>0</v>
      </c>
      <c r="J9" s="184"/>
      <c r="K9" s="185">
        <f t="shared" ref="K9:K26" si="2">ROUND(E9*J9,2)</f>
        <v>0</v>
      </c>
      <c r="L9" s="185">
        <v>21</v>
      </c>
      <c r="M9" s="185">
        <f t="shared" ref="M9:M26" si="3">G9*(1+L9/100)</f>
        <v>0</v>
      </c>
      <c r="N9" s="183">
        <v>1500</v>
      </c>
      <c r="O9" s="183">
        <f t="shared" ref="O9:O26" si="4">ROUND(E9*N9,2)</f>
        <v>3000</v>
      </c>
      <c r="P9" s="183">
        <v>0</v>
      </c>
      <c r="Q9" s="183">
        <f t="shared" ref="Q9:Q26" si="5">ROUND(E9*P9,2)</f>
        <v>0</v>
      </c>
      <c r="R9" s="185"/>
      <c r="S9" s="185" t="s">
        <v>1263</v>
      </c>
      <c r="T9" s="186" t="s">
        <v>1264</v>
      </c>
      <c r="U9" s="158">
        <v>0</v>
      </c>
      <c r="V9" s="158">
        <f t="shared" ref="V9:V26" si="6">ROUND(E9*U9,2)</f>
        <v>0</v>
      </c>
      <c r="W9" s="158"/>
      <c r="X9" s="158" t="s">
        <v>282</v>
      </c>
      <c r="Y9" s="158" t="s">
        <v>283</v>
      </c>
      <c r="Z9" s="147"/>
      <c r="AA9" s="147"/>
      <c r="AB9" s="147"/>
      <c r="AC9" s="147"/>
      <c r="AD9" s="147"/>
      <c r="AE9" s="147"/>
      <c r="AF9" s="147"/>
      <c r="AG9" s="147" t="s">
        <v>3321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0">
        <v>2</v>
      </c>
      <c r="B10" s="181" t="s">
        <v>3753</v>
      </c>
      <c r="C10" s="191" t="s">
        <v>3871</v>
      </c>
      <c r="D10" s="182" t="s">
        <v>2351</v>
      </c>
      <c r="E10" s="183">
        <v>2</v>
      </c>
      <c r="F10" s="184"/>
      <c r="G10" s="185">
        <f t="shared" si="0"/>
        <v>0</v>
      </c>
      <c r="H10" s="184"/>
      <c r="I10" s="185">
        <f t="shared" si="1"/>
        <v>0</v>
      </c>
      <c r="J10" s="184"/>
      <c r="K10" s="185">
        <f t="shared" si="2"/>
        <v>0</v>
      </c>
      <c r="L10" s="185">
        <v>21</v>
      </c>
      <c r="M10" s="185">
        <f t="shared" si="3"/>
        <v>0</v>
      </c>
      <c r="N10" s="183">
        <v>375</v>
      </c>
      <c r="O10" s="183">
        <f t="shared" si="4"/>
        <v>750</v>
      </c>
      <c r="P10" s="183">
        <v>0</v>
      </c>
      <c r="Q10" s="183">
        <f t="shared" si="5"/>
        <v>0</v>
      </c>
      <c r="R10" s="185"/>
      <c r="S10" s="185" t="s">
        <v>1263</v>
      </c>
      <c r="T10" s="186" t="s">
        <v>1264</v>
      </c>
      <c r="U10" s="158">
        <v>0</v>
      </c>
      <c r="V10" s="158">
        <f t="shared" si="6"/>
        <v>0</v>
      </c>
      <c r="W10" s="158"/>
      <c r="X10" s="158" t="s">
        <v>282</v>
      </c>
      <c r="Y10" s="158" t="s">
        <v>283</v>
      </c>
      <c r="Z10" s="147"/>
      <c r="AA10" s="147"/>
      <c r="AB10" s="147"/>
      <c r="AC10" s="147"/>
      <c r="AD10" s="147"/>
      <c r="AE10" s="147"/>
      <c r="AF10" s="147"/>
      <c r="AG10" s="147" t="s">
        <v>3321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0">
        <v>3</v>
      </c>
      <c r="B11" s="181" t="s">
        <v>3755</v>
      </c>
      <c r="C11" s="191" t="s">
        <v>3872</v>
      </c>
      <c r="D11" s="182" t="s">
        <v>2351</v>
      </c>
      <c r="E11" s="183">
        <v>2</v>
      </c>
      <c r="F11" s="184"/>
      <c r="G11" s="185">
        <f t="shared" si="0"/>
        <v>0</v>
      </c>
      <c r="H11" s="184"/>
      <c r="I11" s="185">
        <f t="shared" si="1"/>
        <v>0</v>
      </c>
      <c r="J11" s="184"/>
      <c r="K11" s="185">
        <f t="shared" si="2"/>
        <v>0</v>
      </c>
      <c r="L11" s="185">
        <v>21</v>
      </c>
      <c r="M11" s="185">
        <f t="shared" si="3"/>
        <v>0</v>
      </c>
      <c r="N11" s="183">
        <v>450</v>
      </c>
      <c r="O11" s="183">
        <f t="shared" si="4"/>
        <v>900</v>
      </c>
      <c r="P11" s="183">
        <v>0</v>
      </c>
      <c r="Q11" s="183">
        <f t="shared" si="5"/>
        <v>0</v>
      </c>
      <c r="R11" s="185"/>
      <c r="S11" s="185" t="s">
        <v>1263</v>
      </c>
      <c r="T11" s="186" t="s">
        <v>1264</v>
      </c>
      <c r="U11" s="158">
        <v>0</v>
      </c>
      <c r="V11" s="158">
        <f t="shared" si="6"/>
        <v>0</v>
      </c>
      <c r="W11" s="158"/>
      <c r="X11" s="158" t="s">
        <v>282</v>
      </c>
      <c r="Y11" s="158" t="s">
        <v>283</v>
      </c>
      <c r="Z11" s="147"/>
      <c r="AA11" s="147"/>
      <c r="AB11" s="147"/>
      <c r="AC11" s="147"/>
      <c r="AD11" s="147"/>
      <c r="AE11" s="147"/>
      <c r="AF11" s="147"/>
      <c r="AG11" s="147" t="s">
        <v>3321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0">
        <v>4</v>
      </c>
      <c r="B12" s="181" t="s">
        <v>3757</v>
      </c>
      <c r="C12" s="191" t="s">
        <v>3873</v>
      </c>
      <c r="D12" s="182" t="s">
        <v>366</v>
      </c>
      <c r="E12" s="183">
        <v>36</v>
      </c>
      <c r="F12" s="184"/>
      <c r="G12" s="185">
        <f t="shared" si="0"/>
        <v>0</v>
      </c>
      <c r="H12" s="184"/>
      <c r="I12" s="185">
        <f t="shared" si="1"/>
        <v>0</v>
      </c>
      <c r="J12" s="184"/>
      <c r="K12" s="185">
        <f t="shared" si="2"/>
        <v>0</v>
      </c>
      <c r="L12" s="185">
        <v>21</v>
      </c>
      <c r="M12" s="185">
        <f t="shared" si="3"/>
        <v>0</v>
      </c>
      <c r="N12" s="183">
        <v>150</v>
      </c>
      <c r="O12" s="183">
        <f t="shared" si="4"/>
        <v>5400</v>
      </c>
      <c r="P12" s="183">
        <v>0</v>
      </c>
      <c r="Q12" s="183">
        <f t="shared" si="5"/>
        <v>0</v>
      </c>
      <c r="R12" s="185"/>
      <c r="S12" s="185" t="s">
        <v>1263</v>
      </c>
      <c r="T12" s="186" t="s">
        <v>1264</v>
      </c>
      <c r="U12" s="158">
        <v>0</v>
      </c>
      <c r="V12" s="158">
        <f t="shared" si="6"/>
        <v>0</v>
      </c>
      <c r="W12" s="158"/>
      <c r="X12" s="158" t="s">
        <v>282</v>
      </c>
      <c r="Y12" s="158" t="s">
        <v>283</v>
      </c>
      <c r="Z12" s="147"/>
      <c r="AA12" s="147"/>
      <c r="AB12" s="147"/>
      <c r="AC12" s="147"/>
      <c r="AD12" s="147"/>
      <c r="AE12" s="147"/>
      <c r="AF12" s="147"/>
      <c r="AG12" s="147" t="s">
        <v>3321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0">
        <v>5</v>
      </c>
      <c r="B13" s="181" t="s">
        <v>3759</v>
      </c>
      <c r="C13" s="191" t="s">
        <v>3874</v>
      </c>
      <c r="D13" s="182" t="s">
        <v>2351</v>
      </c>
      <c r="E13" s="183">
        <v>2</v>
      </c>
      <c r="F13" s="184"/>
      <c r="G13" s="185">
        <f t="shared" si="0"/>
        <v>0</v>
      </c>
      <c r="H13" s="184"/>
      <c r="I13" s="185">
        <f t="shared" si="1"/>
        <v>0</v>
      </c>
      <c r="J13" s="184"/>
      <c r="K13" s="185">
        <f t="shared" si="2"/>
        <v>0</v>
      </c>
      <c r="L13" s="185">
        <v>21</v>
      </c>
      <c r="M13" s="185">
        <f t="shared" si="3"/>
        <v>0</v>
      </c>
      <c r="N13" s="183">
        <v>250</v>
      </c>
      <c r="O13" s="183">
        <f t="shared" si="4"/>
        <v>500</v>
      </c>
      <c r="P13" s="183">
        <v>0</v>
      </c>
      <c r="Q13" s="183">
        <f t="shared" si="5"/>
        <v>0</v>
      </c>
      <c r="R13" s="185"/>
      <c r="S13" s="185" t="s">
        <v>1263</v>
      </c>
      <c r="T13" s="186" t="s">
        <v>1264</v>
      </c>
      <c r="U13" s="158">
        <v>0</v>
      </c>
      <c r="V13" s="158">
        <f t="shared" si="6"/>
        <v>0</v>
      </c>
      <c r="W13" s="158"/>
      <c r="X13" s="158" t="s">
        <v>282</v>
      </c>
      <c r="Y13" s="158" t="s">
        <v>283</v>
      </c>
      <c r="Z13" s="147"/>
      <c r="AA13" s="147"/>
      <c r="AB13" s="147"/>
      <c r="AC13" s="147"/>
      <c r="AD13" s="147"/>
      <c r="AE13" s="147"/>
      <c r="AF13" s="147"/>
      <c r="AG13" s="147" t="s">
        <v>3321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0">
        <v>6</v>
      </c>
      <c r="B14" s="181" t="s">
        <v>3614</v>
      </c>
      <c r="C14" s="191" t="s">
        <v>3875</v>
      </c>
      <c r="D14" s="182" t="s">
        <v>2351</v>
      </c>
      <c r="E14" s="183">
        <v>2</v>
      </c>
      <c r="F14" s="184"/>
      <c r="G14" s="185">
        <f t="shared" si="0"/>
        <v>0</v>
      </c>
      <c r="H14" s="184"/>
      <c r="I14" s="185">
        <f t="shared" si="1"/>
        <v>0</v>
      </c>
      <c r="J14" s="184"/>
      <c r="K14" s="185">
        <f t="shared" si="2"/>
        <v>0</v>
      </c>
      <c r="L14" s="185">
        <v>21</v>
      </c>
      <c r="M14" s="185">
        <f t="shared" si="3"/>
        <v>0</v>
      </c>
      <c r="N14" s="183">
        <v>250</v>
      </c>
      <c r="O14" s="183">
        <f t="shared" si="4"/>
        <v>500</v>
      </c>
      <c r="P14" s="183">
        <v>0</v>
      </c>
      <c r="Q14" s="183">
        <f t="shared" si="5"/>
        <v>0</v>
      </c>
      <c r="R14" s="185"/>
      <c r="S14" s="185" t="s">
        <v>1263</v>
      </c>
      <c r="T14" s="186" t="s">
        <v>1264</v>
      </c>
      <c r="U14" s="158">
        <v>0</v>
      </c>
      <c r="V14" s="158">
        <f t="shared" si="6"/>
        <v>0</v>
      </c>
      <c r="W14" s="158"/>
      <c r="X14" s="158" t="s">
        <v>282</v>
      </c>
      <c r="Y14" s="158" t="s">
        <v>283</v>
      </c>
      <c r="Z14" s="147"/>
      <c r="AA14" s="147"/>
      <c r="AB14" s="147"/>
      <c r="AC14" s="147"/>
      <c r="AD14" s="147"/>
      <c r="AE14" s="147"/>
      <c r="AF14" s="147"/>
      <c r="AG14" s="147" t="s">
        <v>3321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0">
        <v>7</v>
      </c>
      <c r="B15" s="181" t="s">
        <v>3762</v>
      </c>
      <c r="C15" s="191" t="s">
        <v>3876</v>
      </c>
      <c r="D15" s="182" t="s">
        <v>2351</v>
      </c>
      <c r="E15" s="183">
        <v>30</v>
      </c>
      <c r="F15" s="184"/>
      <c r="G15" s="185">
        <f t="shared" si="0"/>
        <v>0</v>
      </c>
      <c r="H15" s="184"/>
      <c r="I15" s="185">
        <f t="shared" si="1"/>
        <v>0</v>
      </c>
      <c r="J15" s="184"/>
      <c r="K15" s="185">
        <f t="shared" si="2"/>
        <v>0</v>
      </c>
      <c r="L15" s="185">
        <v>21</v>
      </c>
      <c r="M15" s="185">
        <f t="shared" si="3"/>
        <v>0</v>
      </c>
      <c r="N15" s="183">
        <v>15</v>
      </c>
      <c r="O15" s="183">
        <f t="shared" si="4"/>
        <v>450</v>
      </c>
      <c r="P15" s="183">
        <v>0</v>
      </c>
      <c r="Q15" s="183">
        <f t="shared" si="5"/>
        <v>0</v>
      </c>
      <c r="R15" s="185"/>
      <c r="S15" s="185" t="s">
        <v>1263</v>
      </c>
      <c r="T15" s="186" t="s">
        <v>1264</v>
      </c>
      <c r="U15" s="158">
        <v>0</v>
      </c>
      <c r="V15" s="158">
        <f t="shared" si="6"/>
        <v>0</v>
      </c>
      <c r="W15" s="158"/>
      <c r="X15" s="158" t="s">
        <v>282</v>
      </c>
      <c r="Y15" s="158" t="s">
        <v>283</v>
      </c>
      <c r="Z15" s="147"/>
      <c r="AA15" s="147"/>
      <c r="AB15" s="147"/>
      <c r="AC15" s="147"/>
      <c r="AD15" s="147"/>
      <c r="AE15" s="147"/>
      <c r="AF15" s="147"/>
      <c r="AG15" s="147" t="s">
        <v>3321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0">
        <v>8</v>
      </c>
      <c r="B16" s="181" t="s">
        <v>3764</v>
      </c>
      <c r="C16" s="191" t="s">
        <v>3877</v>
      </c>
      <c r="D16" s="182" t="s">
        <v>2351</v>
      </c>
      <c r="E16" s="183">
        <v>20</v>
      </c>
      <c r="F16" s="184"/>
      <c r="G16" s="185">
        <f t="shared" si="0"/>
        <v>0</v>
      </c>
      <c r="H16" s="184"/>
      <c r="I16" s="185">
        <f t="shared" si="1"/>
        <v>0</v>
      </c>
      <c r="J16" s="184"/>
      <c r="K16" s="185">
        <f t="shared" si="2"/>
        <v>0</v>
      </c>
      <c r="L16" s="185">
        <v>21</v>
      </c>
      <c r="M16" s="185">
        <f t="shared" si="3"/>
        <v>0</v>
      </c>
      <c r="N16" s="183">
        <v>15</v>
      </c>
      <c r="O16" s="183">
        <f t="shared" si="4"/>
        <v>300</v>
      </c>
      <c r="P16" s="183">
        <v>0</v>
      </c>
      <c r="Q16" s="183">
        <f t="shared" si="5"/>
        <v>0</v>
      </c>
      <c r="R16" s="185"/>
      <c r="S16" s="185" t="s">
        <v>1263</v>
      </c>
      <c r="T16" s="186" t="s">
        <v>1264</v>
      </c>
      <c r="U16" s="158">
        <v>0</v>
      </c>
      <c r="V16" s="158">
        <f t="shared" si="6"/>
        <v>0</v>
      </c>
      <c r="W16" s="158"/>
      <c r="X16" s="158" t="s">
        <v>282</v>
      </c>
      <c r="Y16" s="158" t="s">
        <v>283</v>
      </c>
      <c r="Z16" s="147"/>
      <c r="AA16" s="147"/>
      <c r="AB16" s="147"/>
      <c r="AC16" s="147"/>
      <c r="AD16" s="147"/>
      <c r="AE16" s="147"/>
      <c r="AF16" s="147"/>
      <c r="AG16" s="147" t="s">
        <v>3321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0">
        <v>9</v>
      </c>
      <c r="B17" s="181" t="s">
        <v>3766</v>
      </c>
      <c r="C17" s="191" t="s">
        <v>3878</v>
      </c>
      <c r="D17" s="182" t="s">
        <v>2351</v>
      </c>
      <c r="E17" s="183">
        <v>2</v>
      </c>
      <c r="F17" s="184"/>
      <c r="G17" s="185">
        <f t="shared" si="0"/>
        <v>0</v>
      </c>
      <c r="H17" s="184"/>
      <c r="I17" s="185">
        <f t="shared" si="1"/>
        <v>0</v>
      </c>
      <c r="J17" s="184"/>
      <c r="K17" s="185">
        <f t="shared" si="2"/>
        <v>0</v>
      </c>
      <c r="L17" s="185">
        <v>21</v>
      </c>
      <c r="M17" s="185">
        <f t="shared" si="3"/>
        <v>0</v>
      </c>
      <c r="N17" s="183">
        <v>75</v>
      </c>
      <c r="O17" s="183">
        <f t="shared" si="4"/>
        <v>150</v>
      </c>
      <c r="P17" s="183">
        <v>0</v>
      </c>
      <c r="Q17" s="183">
        <f t="shared" si="5"/>
        <v>0</v>
      </c>
      <c r="R17" s="185"/>
      <c r="S17" s="185" t="s">
        <v>1263</v>
      </c>
      <c r="T17" s="186" t="s">
        <v>1264</v>
      </c>
      <c r="U17" s="158">
        <v>0</v>
      </c>
      <c r="V17" s="158">
        <f t="shared" si="6"/>
        <v>0</v>
      </c>
      <c r="W17" s="158"/>
      <c r="X17" s="158" t="s">
        <v>282</v>
      </c>
      <c r="Y17" s="158" t="s">
        <v>283</v>
      </c>
      <c r="Z17" s="147"/>
      <c r="AA17" s="147"/>
      <c r="AB17" s="147"/>
      <c r="AC17" s="147"/>
      <c r="AD17" s="147"/>
      <c r="AE17" s="147"/>
      <c r="AF17" s="147"/>
      <c r="AG17" s="147" t="s">
        <v>3321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0">
        <v>10</v>
      </c>
      <c r="B18" s="181" t="s">
        <v>3768</v>
      </c>
      <c r="C18" s="191" t="s">
        <v>3879</v>
      </c>
      <c r="D18" s="182" t="s">
        <v>2351</v>
      </c>
      <c r="E18" s="183">
        <v>2</v>
      </c>
      <c r="F18" s="184"/>
      <c r="G18" s="185">
        <f t="shared" si="0"/>
        <v>0</v>
      </c>
      <c r="H18" s="184"/>
      <c r="I18" s="185">
        <f t="shared" si="1"/>
        <v>0</v>
      </c>
      <c r="J18" s="184"/>
      <c r="K18" s="185">
        <f t="shared" si="2"/>
        <v>0</v>
      </c>
      <c r="L18" s="185">
        <v>21</v>
      </c>
      <c r="M18" s="185">
        <f t="shared" si="3"/>
        <v>0</v>
      </c>
      <c r="N18" s="183">
        <v>5</v>
      </c>
      <c r="O18" s="183">
        <f t="shared" si="4"/>
        <v>10</v>
      </c>
      <c r="P18" s="183">
        <v>0</v>
      </c>
      <c r="Q18" s="183">
        <f t="shared" si="5"/>
        <v>0</v>
      </c>
      <c r="R18" s="185"/>
      <c r="S18" s="185" t="s">
        <v>1263</v>
      </c>
      <c r="T18" s="186" t="s">
        <v>1264</v>
      </c>
      <c r="U18" s="158">
        <v>0</v>
      </c>
      <c r="V18" s="158">
        <f t="shared" si="6"/>
        <v>0</v>
      </c>
      <c r="W18" s="158"/>
      <c r="X18" s="158" t="s">
        <v>282</v>
      </c>
      <c r="Y18" s="158" t="s">
        <v>283</v>
      </c>
      <c r="Z18" s="147"/>
      <c r="AA18" s="147"/>
      <c r="AB18" s="147"/>
      <c r="AC18" s="147"/>
      <c r="AD18" s="147"/>
      <c r="AE18" s="147"/>
      <c r="AF18" s="147"/>
      <c r="AG18" s="147" t="s">
        <v>3321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0">
        <v>11</v>
      </c>
      <c r="B19" s="181" t="s">
        <v>3770</v>
      </c>
      <c r="C19" s="191" t="s">
        <v>3880</v>
      </c>
      <c r="D19" s="182" t="s">
        <v>2351</v>
      </c>
      <c r="E19" s="183">
        <v>2</v>
      </c>
      <c r="F19" s="184"/>
      <c r="G19" s="185">
        <f t="shared" si="0"/>
        <v>0</v>
      </c>
      <c r="H19" s="184"/>
      <c r="I19" s="185">
        <f t="shared" si="1"/>
        <v>0</v>
      </c>
      <c r="J19" s="184"/>
      <c r="K19" s="185">
        <f t="shared" si="2"/>
        <v>0</v>
      </c>
      <c r="L19" s="185">
        <v>21</v>
      </c>
      <c r="M19" s="185">
        <f t="shared" si="3"/>
        <v>0</v>
      </c>
      <c r="N19" s="183">
        <v>275</v>
      </c>
      <c r="O19" s="183">
        <f t="shared" si="4"/>
        <v>550</v>
      </c>
      <c r="P19" s="183">
        <v>0</v>
      </c>
      <c r="Q19" s="183">
        <f t="shared" si="5"/>
        <v>0</v>
      </c>
      <c r="R19" s="185"/>
      <c r="S19" s="185" t="s">
        <v>1263</v>
      </c>
      <c r="T19" s="186" t="s">
        <v>1264</v>
      </c>
      <c r="U19" s="158">
        <v>0</v>
      </c>
      <c r="V19" s="158">
        <f t="shared" si="6"/>
        <v>0</v>
      </c>
      <c r="W19" s="158"/>
      <c r="X19" s="158" t="s">
        <v>282</v>
      </c>
      <c r="Y19" s="158" t="s">
        <v>283</v>
      </c>
      <c r="Z19" s="147"/>
      <c r="AA19" s="147"/>
      <c r="AB19" s="147"/>
      <c r="AC19" s="147"/>
      <c r="AD19" s="147"/>
      <c r="AE19" s="147"/>
      <c r="AF19" s="147"/>
      <c r="AG19" s="147" t="s">
        <v>3321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0">
        <v>12</v>
      </c>
      <c r="B20" s="181" t="s">
        <v>3627</v>
      </c>
      <c r="C20" s="191" t="s">
        <v>3881</v>
      </c>
      <c r="D20" s="182" t="s">
        <v>2351</v>
      </c>
      <c r="E20" s="183">
        <v>4</v>
      </c>
      <c r="F20" s="184"/>
      <c r="G20" s="185">
        <f t="shared" si="0"/>
        <v>0</v>
      </c>
      <c r="H20" s="184"/>
      <c r="I20" s="185">
        <f t="shared" si="1"/>
        <v>0</v>
      </c>
      <c r="J20" s="184"/>
      <c r="K20" s="185">
        <f t="shared" si="2"/>
        <v>0</v>
      </c>
      <c r="L20" s="185">
        <v>21</v>
      </c>
      <c r="M20" s="185">
        <f t="shared" si="3"/>
        <v>0</v>
      </c>
      <c r="N20" s="183">
        <v>25</v>
      </c>
      <c r="O20" s="183">
        <f t="shared" si="4"/>
        <v>100</v>
      </c>
      <c r="P20" s="183">
        <v>0</v>
      </c>
      <c r="Q20" s="183">
        <f t="shared" si="5"/>
        <v>0</v>
      </c>
      <c r="R20" s="185"/>
      <c r="S20" s="185" t="s">
        <v>1263</v>
      </c>
      <c r="T20" s="186" t="s">
        <v>1264</v>
      </c>
      <c r="U20" s="158">
        <v>0</v>
      </c>
      <c r="V20" s="158">
        <f t="shared" si="6"/>
        <v>0</v>
      </c>
      <c r="W20" s="158"/>
      <c r="X20" s="158" t="s">
        <v>282</v>
      </c>
      <c r="Y20" s="158" t="s">
        <v>283</v>
      </c>
      <c r="Z20" s="147"/>
      <c r="AA20" s="147"/>
      <c r="AB20" s="147"/>
      <c r="AC20" s="147"/>
      <c r="AD20" s="147"/>
      <c r="AE20" s="147"/>
      <c r="AF20" s="147"/>
      <c r="AG20" s="147" t="s">
        <v>3321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0">
        <v>13</v>
      </c>
      <c r="B21" s="181" t="s">
        <v>3773</v>
      </c>
      <c r="C21" s="191" t="s">
        <v>3882</v>
      </c>
      <c r="D21" s="182" t="s">
        <v>2351</v>
      </c>
      <c r="E21" s="183">
        <v>4</v>
      </c>
      <c r="F21" s="184"/>
      <c r="G21" s="185">
        <f t="shared" si="0"/>
        <v>0</v>
      </c>
      <c r="H21" s="184"/>
      <c r="I21" s="185">
        <f t="shared" si="1"/>
        <v>0</v>
      </c>
      <c r="J21" s="184"/>
      <c r="K21" s="185">
        <f t="shared" si="2"/>
        <v>0</v>
      </c>
      <c r="L21" s="185">
        <v>21</v>
      </c>
      <c r="M21" s="185">
        <f t="shared" si="3"/>
        <v>0</v>
      </c>
      <c r="N21" s="183">
        <v>15</v>
      </c>
      <c r="O21" s="183">
        <f t="shared" si="4"/>
        <v>60</v>
      </c>
      <c r="P21" s="183">
        <v>0</v>
      </c>
      <c r="Q21" s="183">
        <f t="shared" si="5"/>
        <v>0</v>
      </c>
      <c r="R21" s="185"/>
      <c r="S21" s="185" t="s">
        <v>1263</v>
      </c>
      <c r="T21" s="186" t="s">
        <v>1264</v>
      </c>
      <c r="U21" s="158">
        <v>0</v>
      </c>
      <c r="V21" s="158">
        <f t="shared" si="6"/>
        <v>0</v>
      </c>
      <c r="W21" s="158"/>
      <c r="X21" s="158" t="s">
        <v>282</v>
      </c>
      <c r="Y21" s="158" t="s">
        <v>283</v>
      </c>
      <c r="Z21" s="147"/>
      <c r="AA21" s="147"/>
      <c r="AB21" s="147"/>
      <c r="AC21" s="147"/>
      <c r="AD21" s="147"/>
      <c r="AE21" s="147"/>
      <c r="AF21" s="147"/>
      <c r="AG21" s="147" t="s">
        <v>3321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0">
        <v>14</v>
      </c>
      <c r="B22" s="181" t="s">
        <v>3631</v>
      </c>
      <c r="C22" s="191" t="s">
        <v>3883</v>
      </c>
      <c r="D22" s="182" t="s">
        <v>2351</v>
      </c>
      <c r="E22" s="183">
        <v>2</v>
      </c>
      <c r="F22" s="184"/>
      <c r="G22" s="185">
        <f t="shared" si="0"/>
        <v>0</v>
      </c>
      <c r="H22" s="184"/>
      <c r="I22" s="185">
        <f t="shared" si="1"/>
        <v>0</v>
      </c>
      <c r="J22" s="184"/>
      <c r="K22" s="185">
        <f t="shared" si="2"/>
        <v>0</v>
      </c>
      <c r="L22" s="185">
        <v>21</v>
      </c>
      <c r="M22" s="185">
        <f t="shared" si="3"/>
        <v>0</v>
      </c>
      <c r="N22" s="183">
        <v>75</v>
      </c>
      <c r="O22" s="183">
        <f t="shared" si="4"/>
        <v>150</v>
      </c>
      <c r="P22" s="183">
        <v>0</v>
      </c>
      <c r="Q22" s="183">
        <f t="shared" si="5"/>
        <v>0</v>
      </c>
      <c r="R22" s="185"/>
      <c r="S22" s="185" t="s">
        <v>1263</v>
      </c>
      <c r="T22" s="186" t="s">
        <v>1264</v>
      </c>
      <c r="U22" s="158">
        <v>0</v>
      </c>
      <c r="V22" s="158">
        <f t="shared" si="6"/>
        <v>0</v>
      </c>
      <c r="W22" s="158"/>
      <c r="X22" s="158" t="s">
        <v>282</v>
      </c>
      <c r="Y22" s="158" t="s">
        <v>283</v>
      </c>
      <c r="Z22" s="147"/>
      <c r="AA22" s="147"/>
      <c r="AB22" s="147"/>
      <c r="AC22" s="147"/>
      <c r="AD22" s="147"/>
      <c r="AE22" s="147"/>
      <c r="AF22" s="147"/>
      <c r="AG22" s="147" t="s">
        <v>3321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0">
        <v>15</v>
      </c>
      <c r="B23" s="181" t="s">
        <v>3776</v>
      </c>
      <c r="C23" s="191" t="s">
        <v>3884</v>
      </c>
      <c r="D23" s="182" t="s">
        <v>366</v>
      </c>
      <c r="E23" s="183">
        <v>20</v>
      </c>
      <c r="F23" s="184"/>
      <c r="G23" s="185">
        <f t="shared" si="0"/>
        <v>0</v>
      </c>
      <c r="H23" s="184"/>
      <c r="I23" s="185">
        <f t="shared" si="1"/>
        <v>0</v>
      </c>
      <c r="J23" s="184"/>
      <c r="K23" s="185">
        <f t="shared" si="2"/>
        <v>0</v>
      </c>
      <c r="L23" s="185">
        <v>21</v>
      </c>
      <c r="M23" s="185">
        <f t="shared" si="3"/>
        <v>0</v>
      </c>
      <c r="N23" s="183">
        <v>120</v>
      </c>
      <c r="O23" s="183">
        <f t="shared" si="4"/>
        <v>2400</v>
      </c>
      <c r="P23" s="183">
        <v>0</v>
      </c>
      <c r="Q23" s="183">
        <f t="shared" si="5"/>
        <v>0</v>
      </c>
      <c r="R23" s="185"/>
      <c r="S23" s="185" t="s">
        <v>1263</v>
      </c>
      <c r="T23" s="186" t="s">
        <v>1264</v>
      </c>
      <c r="U23" s="158">
        <v>0</v>
      </c>
      <c r="V23" s="158">
        <f t="shared" si="6"/>
        <v>0</v>
      </c>
      <c r="W23" s="158"/>
      <c r="X23" s="158" t="s">
        <v>282</v>
      </c>
      <c r="Y23" s="158" t="s">
        <v>283</v>
      </c>
      <c r="Z23" s="147"/>
      <c r="AA23" s="147"/>
      <c r="AB23" s="147"/>
      <c r="AC23" s="147"/>
      <c r="AD23" s="147"/>
      <c r="AE23" s="147"/>
      <c r="AF23" s="147"/>
      <c r="AG23" s="147" t="s">
        <v>3321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0">
        <v>16</v>
      </c>
      <c r="B24" s="181" t="s">
        <v>3778</v>
      </c>
      <c r="C24" s="191" t="s">
        <v>3885</v>
      </c>
      <c r="D24" s="182" t="s">
        <v>366</v>
      </c>
      <c r="E24" s="183">
        <v>12</v>
      </c>
      <c r="F24" s="184"/>
      <c r="G24" s="185">
        <f t="shared" si="0"/>
        <v>0</v>
      </c>
      <c r="H24" s="184"/>
      <c r="I24" s="185">
        <f t="shared" si="1"/>
        <v>0</v>
      </c>
      <c r="J24" s="184"/>
      <c r="K24" s="185">
        <f t="shared" si="2"/>
        <v>0</v>
      </c>
      <c r="L24" s="185">
        <v>21</v>
      </c>
      <c r="M24" s="185">
        <f t="shared" si="3"/>
        <v>0</v>
      </c>
      <c r="N24" s="183">
        <v>120</v>
      </c>
      <c r="O24" s="183">
        <f t="shared" si="4"/>
        <v>1440</v>
      </c>
      <c r="P24" s="183">
        <v>0</v>
      </c>
      <c r="Q24" s="183">
        <f t="shared" si="5"/>
        <v>0</v>
      </c>
      <c r="R24" s="185"/>
      <c r="S24" s="185" t="s">
        <v>1263</v>
      </c>
      <c r="T24" s="186" t="s">
        <v>1264</v>
      </c>
      <c r="U24" s="158">
        <v>0</v>
      </c>
      <c r="V24" s="158">
        <f t="shared" si="6"/>
        <v>0</v>
      </c>
      <c r="W24" s="158"/>
      <c r="X24" s="158" t="s">
        <v>282</v>
      </c>
      <c r="Y24" s="158" t="s">
        <v>283</v>
      </c>
      <c r="Z24" s="147"/>
      <c r="AA24" s="147"/>
      <c r="AB24" s="147"/>
      <c r="AC24" s="147"/>
      <c r="AD24" s="147"/>
      <c r="AE24" s="147"/>
      <c r="AF24" s="147"/>
      <c r="AG24" s="147" t="s">
        <v>3321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0">
        <v>17</v>
      </c>
      <c r="B25" s="181" t="s">
        <v>3781</v>
      </c>
      <c r="C25" s="191" t="s">
        <v>3886</v>
      </c>
      <c r="D25" s="182" t="s">
        <v>2351</v>
      </c>
      <c r="E25" s="183">
        <v>1</v>
      </c>
      <c r="F25" s="184"/>
      <c r="G25" s="185">
        <f t="shared" si="0"/>
        <v>0</v>
      </c>
      <c r="H25" s="184"/>
      <c r="I25" s="185">
        <f t="shared" si="1"/>
        <v>0</v>
      </c>
      <c r="J25" s="184"/>
      <c r="K25" s="185">
        <f t="shared" si="2"/>
        <v>0</v>
      </c>
      <c r="L25" s="185">
        <v>21</v>
      </c>
      <c r="M25" s="185">
        <f t="shared" si="3"/>
        <v>0</v>
      </c>
      <c r="N25" s="183">
        <v>350</v>
      </c>
      <c r="O25" s="183">
        <f t="shared" si="4"/>
        <v>350</v>
      </c>
      <c r="P25" s="183">
        <v>0</v>
      </c>
      <c r="Q25" s="183">
        <f t="shared" si="5"/>
        <v>0</v>
      </c>
      <c r="R25" s="185"/>
      <c r="S25" s="185" t="s">
        <v>1263</v>
      </c>
      <c r="T25" s="186" t="s">
        <v>1264</v>
      </c>
      <c r="U25" s="158">
        <v>0</v>
      </c>
      <c r="V25" s="158">
        <f t="shared" si="6"/>
        <v>0</v>
      </c>
      <c r="W25" s="158"/>
      <c r="X25" s="158" t="s">
        <v>282</v>
      </c>
      <c r="Y25" s="158" t="s">
        <v>283</v>
      </c>
      <c r="Z25" s="147"/>
      <c r="AA25" s="147"/>
      <c r="AB25" s="147"/>
      <c r="AC25" s="147"/>
      <c r="AD25" s="147"/>
      <c r="AE25" s="147"/>
      <c r="AF25" s="147"/>
      <c r="AG25" s="147" t="s">
        <v>3321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2">
        <v>18</v>
      </c>
      <c r="B26" s="173" t="s">
        <v>3783</v>
      </c>
      <c r="C26" s="188" t="s">
        <v>3887</v>
      </c>
      <c r="D26" s="174" t="s">
        <v>2097</v>
      </c>
      <c r="E26" s="175">
        <v>1</v>
      </c>
      <c r="F26" s="176"/>
      <c r="G26" s="177">
        <f t="shared" si="0"/>
        <v>0</v>
      </c>
      <c r="H26" s="176"/>
      <c r="I26" s="177">
        <f t="shared" si="1"/>
        <v>0</v>
      </c>
      <c r="J26" s="176"/>
      <c r="K26" s="177">
        <f t="shared" si="2"/>
        <v>0</v>
      </c>
      <c r="L26" s="177">
        <v>21</v>
      </c>
      <c r="M26" s="177">
        <f t="shared" si="3"/>
        <v>0</v>
      </c>
      <c r="N26" s="175">
        <v>2500</v>
      </c>
      <c r="O26" s="175">
        <f t="shared" si="4"/>
        <v>2500</v>
      </c>
      <c r="P26" s="175">
        <v>0</v>
      </c>
      <c r="Q26" s="175">
        <f t="shared" si="5"/>
        <v>0</v>
      </c>
      <c r="R26" s="177"/>
      <c r="S26" s="177" t="s">
        <v>1263</v>
      </c>
      <c r="T26" s="178" t="s">
        <v>1264</v>
      </c>
      <c r="U26" s="158">
        <v>0</v>
      </c>
      <c r="V26" s="158">
        <f t="shared" si="6"/>
        <v>0</v>
      </c>
      <c r="W26" s="158"/>
      <c r="X26" s="158" t="s">
        <v>282</v>
      </c>
      <c r="Y26" s="158" t="s">
        <v>283</v>
      </c>
      <c r="Z26" s="147"/>
      <c r="AA26" s="147"/>
      <c r="AB26" s="147"/>
      <c r="AC26" s="147"/>
      <c r="AD26" s="147"/>
      <c r="AE26" s="147"/>
      <c r="AF26" s="147"/>
      <c r="AG26" s="147" t="s">
        <v>3321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3"/>
      <c r="B27" s="4"/>
      <c r="C27" s="192"/>
      <c r="D27" s="6"/>
      <c r="E27" s="3"/>
      <c r="F27" s="3"/>
      <c r="G27" s="3"/>
      <c r="H27" s="3"/>
      <c r="I27" s="3"/>
      <c r="J27" s="3"/>
      <c r="K27" s="3"/>
      <c r="L27" s="3"/>
      <c r="M27" s="3"/>
      <c r="N27" s="3"/>
      <c r="O27" s="3"/>
      <c r="P27" s="3"/>
      <c r="Q27" s="3"/>
      <c r="R27" s="3"/>
      <c r="S27" s="3"/>
      <c r="T27" s="3"/>
      <c r="U27" s="3"/>
      <c r="V27" s="3"/>
      <c r="W27" s="3"/>
      <c r="X27" s="3"/>
      <c r="Y27" s="3"/>
      <c r="AE27">
        <v>12</v>
      </c>
      <c r="AF27">
        <v>21</v>
      </c>
      <c r="AG27" t="s">
        <v>261</v>
      </c>
    </row>
    <row r="28" spans="1:60" x14ac:dyDescent="0.2">
      <c r="A28" s="150"/>
      <c r="B28" s="151" t="s">
        <v>29</v>
      </c>
      <c r="C28" s="193"/>
      <c r="D28" s="152"/>
      <c r="E28" s="153"/>
      <c r="F28" s="153"/>
      <c r="G28" s="171">
        <f>G8</f>
        <v>0</v>
      </c>
      <c r="H28" s="3"/>
      <c r="I28" s="3"/>
      <c r="J28" s="3"/>
      <c r="K28" s="3"/>
      <c r="L28" s="3"/>
      <c r="M28" s="3"/>
      <c r="N28" s="3"/>
      <c r="O28" s="3"/>
      <c r="P28" s="3"/>
      <c r="Q28" s="3"/>
      <c r="R28" s="3"/>
      <c r="S28" s="3"/>
      <c r="T28" s="3"/>
      <c r="U28" s="3"/>
      <c r="V28" s="3"/>
      <c r="W28" s="3"/>
      <c r="X28" s="3"/>
      <c r="Y28" s="3"/>
      <c r="AE28">
        <f>SUMIF(L7:L26,AE27,G7:G26)</f>
        <v>0</v>
      </c>
      <c r="AF28">
        <f>SUMIF(L7:L26,AF27,G7:G26)</f>
        <v>0</v>
      </c>
      <c r="AG28" t="s">
        <v>982</v>
      </c>
    </row>
    <row r="29" spans="1:60" x14ac:dyDescent="0.2">
      <c r="C29" s="194"/>
      <c r="D29" s="10"/>
      <c r="AG29" t="s">
        <v>983</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qgIjec1xsoyCvrzghv56mOqLeODzEpAEmXbwWjhmfsQ0jKzS9AM6A+O+MUxFubGCs9Tz9j5H0X1KEJctlizbQ==" saltValue="PEuNHA4py5AXLfL1xpFiH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E7631-6897-4224-89F1-C86D2E5AC4C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248</v>
      </c>
      <c r="B1" s="263"/>
      <c r="C1" s="263"/>
      <c r="D1" s="263"/>
      <c r="E1" s="263"/>
      <c r="F1" s="263"/>
      <c r="G1" s="263"/>
      <c r="AG1" t="s">
        <v>249</v>
      </c>
    </row>
    <row r="2" spans="1:60" ht="25.15" customHeight="1" x14ac:dyDescent="0.2">
      <c r="A2" s="50" t="s">
        <v>7</v>
      </c>
      <c r="B2" s="49" t="s">
        <v>43</v>
      </c>
      <c r="C2" s="264" t="s">
        <v>44</v>
      </c>
      <c r="D2" s="265"/>
      <c r="E2" s="265"/>
      <c r="F2" s="265"/>
      <c r="G2" s="266"/>
      <c r="AG2" t="s">
        <v>250</v>
      </c>
    </row>
    <row r="3" spans="1:60" ht="25.15" customHeight="1" x14ac:dyDescent="0.2">
      <c r="A3" s="50" t="s">
        <v>8</v>
      </c>
      <c r="B3" s="49" t="s">
        <v>48</v>
      </c>
      <c r="C3" s="264" t="s">
        <v>49</v>
      </c>
      <c r="D3" s="265"/>
      <c r="E3" s="265"/>
      <c r="F3" s="265"/>
      <c r="G3" s="266"/>
      <c r="AC3" s="121" t="s">
        <v>250</v>
      </c>
      <c r="AG3" t="s">
        <v>251</v>
      </c>
    </row>
    <row r="4" spans="1:60" ht="25.15" customHeight="1" x14ac:dyDescent="0.2">
      <c r="A4" s="140" t="s">
        <v>9</v>
      </c>
      <c r="B4" s="141" t="s">
        <v>65</v>
      </c>
      <c r="C4" s="267" t="s">
        <v>66</v>
      </c>
      <c r="D4" s="268"/>
      <c r="E4" s="268"/>
      <c r="F4" s="268"/>
      <c r="G4" s="269"/>
      <c r="AG4" t="s">
        <v>252</v>
      </c>
    </row>
    <row r="5" spans="1:60" x14ac:dyDescent="0.2">
      <c r="D5" s="10"/>
    </row>
    <row r="6" spans="1:60" ht="38.25" x14ac:dyDescent="0.2">
      <c r="A6" s="143" t="s">
        <v>253</v>
      </c>
      <c r="B6" s="145" t="s">
        <v>254</v>
      </c>
      <c r="C6" s="145" t="s">
        <v>255</v>
      </c>
      <c r="D6" s="144" t="s">
        <v>256</v>
      </c>
      <c r="E6" s="143" t="s">
        <v>257</v>
      </c>
      <c r="F6" s="142" t="s">
        <v>258</v>
      </c>
      <c r="G6" s="143" t="s">
        <v>29</v>
      </c>
      <c r="H6" s="146" t="s">
        <v>30</v>
      </c>
      <c r="I6" s="146" t="s">
        <v>259</v>
      </c>
      <c r="J6" s="146" t="s">
        <v>31</v>
      </c>
      <c r="K6" s="146" t="s">
        <v>260</v>
      </c>
      <c r="L6" s="146" t="s">
        <v>261</v>
      </c>
      <c r="M6" s="146" t="s">
        <v>262</v>
      </c>
      <c r="N6" s="146" t="s">
        <v>263</v>
      </c>
      <c r="O6" s="146" t="s">
        <v>264</v>
      </c>
      <c r="P6" s="146" t="s">
        <v>265</v>
      </c>
      <c r="Q6" s="146" t="s">
        <v>266</v>
      </c>
      <c r="R6" s="146" t="s">
        <v>267</v>
      </c>
      <c r="S6" s="146" t="s">
        <v>268</v>
      </c>
      <c r="T6" s="146" t="s">
        <v>269</v>
      </c>
      <c r="U6" s="146" t="s">
        <v>270</v>
      </c>
      <c r="V6" s="146" t="s">
        <v>271</v>
      </c>
      <c r="W6" s="146" t="s">
        <v>272</v>
      </c>
      <c r="X6" s="146" t="s">
        <v>273</v>
      </c>
      <c r="Y6" s="146" t="s">
        <v>274</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5" t="s">
        <v>275</v>
      </c>
      <c r="B8" s="166" t="s">
        <v>246</v>
      </c>
      <c r="C8" s="187" t="s">
        <v>27</v>
      </c>
      <c r="D8" s="167"/>
      <c r="E8" s="168"/>
      <c r="F8" s="169"/>
      <c r="G8" s="169">
        <f>SUMIF(AG9:AG20,"&lt;&gt;NOR",G9:G20)</f>
        <v>0</v>
      </c>
      <c r="H8" s="169"/>
      <c r="I8" s="169">
        <f>SUM(I9:I20)</f>
        <v>0</v>
      </c>
      <c r="J8" s="169"/>
      <c r="K8" s="169">
        <f>SUM(K9:K20)</f>
        <v>0</v>
      </c>
      <c r="L8" s="169"/>
      <c r="M8" s="169">
        <f>SUM(M9:M20)</f>
        <v>0</v>
      </c>
      <c r="N8" s="168"/>
      <c r="O8" s="168">
        <f>SUM(O9:O20)</f>
        <v>0</v>
      </c>
      <c r="P8" s="168"/>
      <c r="Q8" s="168">
        <f>SUM(Q9:Q20)</f>
        <v>0</v>
      </c>
      <c r="R8" s="169"/>
      <c r="S8" s="169"/>
      <c r="T8" s="170"/>
      <c r="U8" s="164"/>
      <c r="V8" s="164">
        <f>SUM(V9:V20)</f>
        <v>0</v>
      </c>
      <c r="W8" s="164"/>
      <c r="X8" s="164"/>
      <c r="Y8" s="164"/>
      <c r="AG8" t="s">
        <v>276</v>
      </c>
    </row>
    <row r="9" spans="1:60" outlineLevel="1" x14ac:dyDescent="0.2">
      <c r="A9" s="180">
        <v>1</v>
      </c>
      <c r="B9" s="181" t="s">
        <v>3888</v>
      </c>
      <c r="C9" s="191" t="s">
        <v>3889</v>
      </c>
      <c r="D9" s="182" t="s">
        <v>3890</v>
      </c>
      <c r="E9" s="183">
        <v>1</v>
      </c>
      <c r="F9" s="184"/>
      <c r="G9" s="185">
        <f>ROUND(E9*F9,2)</f>
        <v>0</v>
      </c>
      <c r="H9" s="184"/>
      <c r="I9" s="185">
        <f>ROUND(E9*H9,2)</f>
        <v>0</v>
      </c>
      <c r="J9" s="184"/>
      <c r="K9" s="185">
        <f>ROUND(E9*J9,2)</f>
        <v>0</v>
      </c>
      <c r="L9" s="185">
        <v>21</v>
      </c>
      <c r="M9" s="185">
        <f>G9*(1+L9/100)</f>
        <v>0</v>
      </c>
      <c r="N9" s="183">
        <v>0</v>
      </c>
      <c r="O9" s="183">
        <f>ROUND(E9*N9,2)</f>
        <v>0</v>
      </c>
      <c r="P9" s="183">
        <v>0</v>
      </c>
      <c r="Q9" s="183">
        <f>ROUND(E9*P9,2)</f>
        <v>0</v>
      </c>
      <c r="R9" s="185"/>
      <c r="S9" s="185" t="s">
        <v>281</v>
      </c>
      <c r="T9" s="186" t="s">
        <v>1264</v>
      </c>
      <c r="U9" s="158">
        <v>0</v>
      </c>
      <c r="V9" s="158">
        <f>ROUND(E9*U9,2)</f>
        <v>0</v>
      </c>
      <c r="W9" s="158"/>
      <c r="X9" s="158" t="s">
        <v>188</v>
      </c>
      <c r="Y9" s="158" t="s">
        <v>283</v>
      </c>
      <c r="Z9" s="147"/>
      <c r="AA9" s="147"/>
      <c r="AB9" s="147"/>
      <c r="AC9" s="147"/>
      <c r="AD9" s="147"/>
      <c r="AE9" s="147"/>
      <c r="AF9" s="147"/>
      <c r="AG9" s="147" t="s">
        <v>3891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2">
        <v>2</v>
      </c>
      <c r="B10" s="173" t="s">
        <v>3892</v>
      </c>
      <c r="C10" s="188" t="s">
        <v>3893</v>
      </c>
      <c r="D10" s="174" t="s">
        <v>3890</v>
      </c>
      <c r="E10" s="175">
        <v>1</v>
      </c>
      <c r="F10" s="176"/>
      <c r="G10" s="177">
        <f>ROUND(E10*F10,2)</f>
        <v>0</v>
      </c>
      <c r="H10" s="176"/>
      <c r="I10" s="177">
        <f>ROUND(E10*H10,2)</f>
        <v>0</v>
      </c>
      <c r="J10" s="176"/>
      <c r="K10" s="177">
        <f>ROUND(E10*J10,2)</f>
        <v>0</v>
      </c>
      <c r="L10" s="177">
        <v>21</v>
      </c>
      <c r="M10" s="177">
        <f>G10*(1+L10/100)</f>
        <v>0</v>
      </c>
      <c r="N10" s="175">
        <v>0</v>
      </c>
      <c r="O10" s="175">
        <f>ROUND(E10*N10,2)</f>
        <v>0</v>
      </c>
      <c r="P10" s="175">
        <v>0</v>
      </c>
      <c r="Q10" s="175">
        <f>ROUND(E10*P10,2)</f>
        <v>0</v>
      </c>
      <c r="R10" s="177"/>
      <c r="S10" s="177" t="s">
        <v>281</v>
      </c>
      <c r="T10" s="178" t="s">
        <v>1264</v>
      </c>
      <c r="U10" s="158">
        <v>0</v>
      </c>
      <c r="V10" s="158">
        <f>ROUND(E10*U10,2)</f>
        <v>0</v>
      </c>
      <c r="W10" s="158"/>
      <c r="X10" s="158" t="s">
        <v>188</v>
      </c>
      <c r="Y10" s="158" t="s">
        <v>283</v>
      </c>
      <c r="Z10" s="147"/>
      <c r="AA10" s="147"/>
      <c r="AB10" s="147"/>
      <c r="AC10" s="147"/>
      <c r="AD10" s="147"/>
      <c r="AE10" s="147"/>
      <c r="AF10" s="147"/>
      <c r="AG10" s="147" t="s">
        <v>3891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261" t="s">
        <v>3894</v>
      </c>
      <c r="D11" s="262"/>
      <c r="E11" s="262"/>
      <c r="F11" s="262"/>
      <c r="G11" s="262"/>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618</v>
      </c>
      <c r="AH11" s="147"/>
      <c r="AI11" s="147"/>
      <c r="AJ11" s="147"/>
      <c r="AK11" s="147"/>
      <c r="AL11" s="147"/>
      <c r="AM11" s="147"/>
      <c r="AN11" s="147"/>
      <c r="AO11" s="147"/>
      <c r="AP11" s="147"/>
      <c r="AQ11" s="147"/>
      <c r="AR11" s="147"/>
      <c r="AS11" s="147"/>
      <c r="AT11" s="147"/>
      <c r="AU11" s="147"/>
      <c r="AV11" s="147"/>
      <c r="AW11" s="147"/>
      <c r="AX11" s="147"/>
      <c r="AY11" s="147"/>
      <c r="AZ11" s="147"/>
      <c r="BA11" s="179" t="str">
        <f>C11</f>
        <v>Zaměření a vytýčení stávajících inženýrských sítí v místě stavby z hlediska jejich ochrany při provádění stavby.</v>
      </c>
      <c r="BB11" s="147"/>
      <c r="BC11" s="147"/>
      <c r="BD11" s="147"/>
      <c r="BE11" s="147"/>
      <c r="BF11" s="147"/>
      <c r="BG11" s="147"/>
      <c r="BH11" s="147"/>
    </row>
    <row r="12" spans="1:60" outlineLevel="1" x14ac:dyDescent="0.2">
      <c r="A12" s="172">
        <v>3</v>
      </c>
      <c r="B12" s="173" t="s">
        <v>3895</v>
      </c>
      <c r="C12" s="188" t="s">
        <v>3896</v>
      </c>
      <c r="D12" s="174" t="s">
        <v>3890</v>
      </c>
      <c r="E12" s="175">
        <v>1</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c r="S12" s="177" t="s">
        <v>281</v>
      </c>
      <c r="T12" s="178" t="s">
        <v>1264</v>
      </c>
      <c r="U12" s="158">
        <v>0</v>
      </c>
      <c r="V12" s="158">
        <f>ROUND(E12*U12,2)</f>
        <v>0</v>
      </c>
      <c r="W12" s="158"/>
      <c r="X12" s="158" t="s">
        <v>188</v>
      </c>
      <c r="Y12" s="158" t="s">
        <v>283</v>
      </c>
      <c r="Z12" s="147"/>
      <c r="AA12" s="147"/>
      <c r="AB12" s="147"/>
      <c r="AC12" s="147"/>
      <c r="AD12" s="147"/>
      <c r="AE12" s="147"/>
      <c r="AF12" s="147"/>
      <c r="AG12" s="147" t="s">
        <v>3891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2" x14ac:dyDescent="0.2">
      <c r="A13" s="154"/>
      <c r="B13" s="155"/>
      <c r="C13" s="261" t="s">
        <v>3897</v>
      </c>
      <c r="D13" s="262"/>
      <c r="E13" s="262"/>
      <c r="F13" s="262"/>
      <c r="G13" s="262"/>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618</v>
      </c>
      <c r="AH13" s="147"/>
      <c r="AI13" s="147"/>
      <c r="AJ13" s="147"/>
      <c r="AK13" s="147"/>
      <c r="AL13" s="147"/>
      <c r="AM13" s="147"/>
      <c r="AN13" s="147"/>
      <c r="AO13" s="147"/>
      <c r="AP13" s="147"/>
      <c r="AQ13" s="147"/>
      <c r="AR13" s="147"/>
      <c r="AS13" s="147"/>
      <c r="AT13" s="147"/>
      <c r="AU13" s="147"/>
      <c r="AV13" s="147"/>
      <c r="AW13" s="147"/>
      <c r="AX13" s="147"/>
      <c r="AY13" s="147"/>
      <c r="AZ13" s="147"/>
      <c r="BA13" s="179"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147"/>
      <c r="BC13" s="147"/>
      <c r="BD13" s="147"/>
      <c r="BE13" s="147"/>
      <c r="BF13" s="147"/>
      <c r="BG13" s="147"/>
      <c r="BH13" s="147"/>
    </row>
    <row r="14" spans="1:60" outlineLevel="1" x14ac:dyDescent="0.2">
      <c r="A14" s="172">
        <v>4</v>
      </c>
      <c r="B14" s="173" t="s">
        <v>3898</v>
      </c>
      <c r="C14" s="188" t="s">
        <v>3899</v>
      </c>
      <c r="D14" s="174" t="s">
        <v>3890</v>
      </c>
      <c r="E14" s="175">
        <v>1</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c r="S14" s="177" t="s">
        <v>281</v>
      </c>
      <c r="T14" s="178" t="s">
        <v>1264</v>
      </c>
      <c r="U14" s="158">
        <v>0</v>
      </c>
      <c r="V14" s="158">
        <f>ROUND(E14*U14,2)</f>
        <v>0</v>
      </c>
      <c r="W14" s="158"/>
      <c r="X14" s="158" t="s">
        <v>188</v>
      </c>
      <c r="Y14" s="158" t="s">
        <v>283</v>
      </c>
      <c r="Z14" s="147"/>
      <c r="AA14" s="147"/>
      <c r="AB14" s="147"/>
      <c r="AC14" s="147"/>
      <c r="AD14" s="147"/>
      <c r="AE14" s="147"/>
      <c r="AF14" s="147"/>
      <c r="AG14" s="147" t="s">
        <v>3891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2" x14ac:dyDescent="0.2">
      <c r="A15" s="154"/>
      <c r="B15" s="155"/>
      <c r="C15" s="261" t="s">
        <v>3900</v>
      </c>
      <c r="D15" s="262"/>
      <c r="E15" s="262"/>
      <c r="F15" s="262"/>
      <c r="G15" s="262"/>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618</v>
      </c>
      <c r="AH15" s="147"/>
      <c r="AI15" s="147"/>
      <c r="AJ15" s="147"/>
      <c r="AK15" s="147"/>
      <c r="AL15" s="147"/>
      <c r="AM15" s="147"/>
      <c r="AN15" s="147"/>
      <c r="AO15" s="147"/>
      <c r="AP15" s="147"/>
      <c r="AQ15" s="147"/>
      <c r="AR15" s="147"/>
      <c r="AS15" s="147"/>
      <c r="AT15" s="147"/>
      <c r="AU15" s="147"/>
      <c r="AV15" s="147"/>
      <c r="AW15" s="147"/>
      <c r="AX15" s="147"/>
      <c r="AY15" s="147"/>
      <c r="AZ15" s="147"/>
      <c r="BA15" s="179"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147"/>
      <c r="BC15" s="147"/>
      <c r="BD15" s="147"/>
      <c r="BE15" s="147"/>
      <c r="BF15" s="147"/>
      <c r="BG15" s="147"/>
      <c r="BH15" s="147"/>
    </row>
    <row r="16" spans="1:60" outlineLevel="1" x14ac:dyDescent="0.2">
      <c r="A16" s="172">
        <v>5</v>
      </c>
      <c r="B16" s="173" t="s">
        <v>3901</v>
      </c>
      <c r="C16" s="188" t="s">
        <v>3902</v>
      </c>
      <c r="D16" s="174" t="s">
        <v>3890</v>
      </c>
      <c r="E16" s="175">
        <v>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281</v>
      </c>
      <c r="T16" s="178" t="s">
        <v>1264</v>
      </c>
      <c r="U16" s="158">
        <v>0</v>
      </c>
      <c r="V16" s="158">
        <f>ROUND(E16*U16,2)</f>
        <v>0</v>
      </c>
      <c r="W16" s="158"/>
      <c r="X16" s="158" t="s">
        <v>188</v>
      </c>
      <c r="Y16" s="158" t="s">
        <v>283</v>
      </c>
      <c r="Z16" s="147"/>
      <c r="AA16" s="147"/>
      <c r="AB16" s="147"/>
      <c r="AC16" s="147"/>
      <c r="AD16" s="147"/>
      <c r="AE16" s="147"/>
      <c r="AF16" s="147"/>
      <c r="AG16" s="147" t="s">
        <v>3891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2" x14ac:dyDescent="0.2">
      <c r="A17" s="154"/>
      <c r="B17" s="155"/>
      <c r="C17" s="261" t="s">
        <v>3903</v>
      </c>
      <c r="D17" s="262"/>
      <c r="E17" s="262"/>
      <c r="F17" s="262"/>
      <c r="G17" s="262"/>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618</v>
      </c>
      <c r="AH17" s="147"/>
      <c r="AI17" s="147"/>
      <c r="AJ17" s="147"/>
      <c r="AK17" s="147"/>
      <c r="AL17" s="147"/>
      <c r="AM17" s="147"/>
      <c r="AN17" s="147"/>
      <c r="AO17" s="147"/>
      <c r="AP17" s="147"/>
      <c r="AQ17" s="147"/>
      <c r="AR17" s="147"/>
      <c r="AS17" s="147"/>
      <c r="AT17" s="147"/>
      <c r="AU17" s="147"/>
      <c r="AV17" s="147"/>
      <c r="AW17" s="147"/>
      <c r="AX17" s="147"/>
      <c r="AY17" s="147"/>
      <c r="AZ17" s="147"/>
      <c r="BA17" s="179" t="str">
        <f>C17</f>
        <v>Odstranění objektů zařízení staveniště včetně přípojek energií a jejich odvoz. Položka zahrnuje i náklady na úpravu povrchů po odstranění zařízení staveniště a úklid ploch, na kterých bylo zařízení staveniště provozováno.</v>
      </c>
      <c r="BB17" s="147"/>
      <c r="BC17" s="147"/>
      <c r="BD17" s="147"/>
      <c r="BE17" s="147"/>
      <c r="BF17" s="147"/>
      <c r="BG17" s="147"/>
      <c r="BH17" s="147"/>
    </row>
    <row r="18" spans="1:60" outlineLevel="1" x14ac:dyDescent="0.2">
      <c r="A18" s="172">
        <v>6</v>
      </c>
      <c r="B18" s="173" t="s">
        <v>3904</v>
      </c>
      <c r="C18" s="188" t="s">
        <v>3905</v>
      </c>
      <c r="D18" s="174" t="s">
        <v>3890</v>
      </c>
      <c r="E18" s="175">
        <v>1</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281</v>
      </c>
      <c r="T18" s="178" t="s">
        <v>1264</v>
      </c>
      <c r="U18" s="158">
        <v>0</v>
      </c>
      <c r="V18" s="158">
        <f>ROUND(E18*U18,2)</f>
        <v>0</v>
      </c>
      <c r="W18" s="158"/>
      <c r="X18" s="158" t="s">
        <v>188</v>
      </c>
      <c r="Y18" s="158" t="s">
        <v>283</v>
      </c>
      <c r="Z18" s="147"/>
      <c r="AA18" s="147"/>
      <c r="AB18" s="147"/>
      <c r="AC18" s="147"/>
      <c r="AD18" s="147"/>
      <c r="AE18" s="147"/>
      <c r="AF18" s="147"/>
      <c r="AG18" s="147" t="s">
        <v>3891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61" t="s">
        <v>3906</v>
      </c>
      <c r="D19" s="262"/>
      <c r="E19" s="262"/>
      <c r="F19" s="262"/>
      <c r="G19" s="262"/>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618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0">
        <v>7</v>
      </c>
      <c r="B20" s="181" t="s">
        <v>3907</v>
      </c>
      <c r="C20" s="191" t="s">
        <v>3908</v>
      </c>
      <c r="D20" s="182" t="s">
        <v>738</v>
      </c>
      <c r="E20" s="183">
        <v>1</v>
      </c>
      <c r="F20" s="184"/>
      <c r="G20" s="185">
        <f>ROUND(E20*F20,2)</f>
        <v>0</v>
      </c>
      <c r="H20" s="184"/>
      <c r="I20" s="185">
        <f>ROUND(E20*H20,2)</f>
        <v>0</v>
      </c>
      <c r="J20" s="184"/>
      <c r="K20" s="185">
        <f>ROUND(E20*J20,2)</f>
        <v>0</v>
      </c>
      <c r="L20" s="185">
        <v>21</v>
      </c>
      <c r="M20" s="185">
        <f>G20*(1+L20/100)</f>
        <v>0</v>
      </c>
      <c r="N20" s="183">
        <v>0</v>
      </c>
      <c r="O20" s="183">
        <f>ROUND(E20*N20,2)</f>
        <v>0</v>
      </c>
      <c r="P20" s="183">
        <v>0</v>
      </c>
      <c r="Q20" s="183">
        <f>ROUND(E20*P20,2)</f>
        <v>0</v>
      </c>
      <c r="R20" s="185"/>
      <c r="S20" s="185" t="s">
        <v>1263</v>
      </c>
      <c r="T20" s="186" t="s">
        <v>1264</v>
      </c>
      <c r="U20" s="158">
        <v>0</v>
      </c>
      <c r="V20" s="158">
        <f>ROUND(E20*U20,2)</f>
        <v>0</v>
      </c>
      <c r="W20" s="158"/>
      <c r="X20" s="158" t="s">
        <v>188</v>
      </c>
      <c r="Y20" s="158" t="s">
        <v>283</v>
      </c>
      <c r="Z20" s="147"/>
      <c r="AA20" s="147"/>
      <c r="AB20" s="147"/>
      <c r="AC20" s="147"/>
      <c r="AD20" s="147"/>
      <c r="AE20" s="147"/>
      <c r="AF20" s="147"/>
      <c r="AG20" s="147" t="s">
        <v>3891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5" t="s">
        <v>275</v>
      </c>
      <c r="B21" s="166" t="s">
        <v>247</v>
      </c>
      <c r="C21" s="187" t="s">
        <v>28</v>
      </c>
      <c r="D21" s="167"/>
      <c r="E21" s="168"/>
      <c r="F21" s="169"/>
      <c r="G21" s="169">
        <f>SUMIF(AG22:AG41,"&lt;&gt;NOR",G22:G41)</f>
        <v>0</v>
      </c>
      <c r="H21" s="169"/>
      <c r="I21" s="169">
        <f>SUM(I22:I41)</f>
        <v>0</v>
      </c>
      <c r="J21" s="169"/>
      <c r="K21" s="169">
        <f>SUM(K22:K41)</f>
        <v>0</v>
      </c>
      <c r="L21" s="169"/>
      <c r="M21" s="169">
        <f>SUM(M22:M41)</f>
        <v>0</v>
      </c>
      <c r="N21" s="168"/>
      <c r="O21" s="168">
        <f>SUM(O22:O41)</f>
        <v>0</v>
      </c>
      <c r="P21" s="168"/>
      <c r="Q21" s="168">
        <f>SUM(Q22:Q41)</f>
        <v>0</v>
      </c>
      <c r="R21" s="169"/>
      <c r="S21" s="169"/>
      <c r="T21" s="170"/>
      <c r="U21" s="164"/>
      <c r="V21" s="164">
        <f>SUM(V22:V41)</f>
        <v>0</v>
      </c>
      <c r="W21" s="164"/>
      <c r="X21" s="164"/>
      <c r="Y21" s="164"/>
      <c r="AG21" t="s">
        <v>276</v>
      </c>
    </row>
    <row r="22" spans="1:60" outlineLevel="1" x14ac:dyDescent="0.2">
      <c r="A22" s="172">
        <v>8</v>
      </c>
      <c r="B22" s="173" t="s">
        <v>3909</v>
      </c>
      <c r="C22" s="188" t="s">
        <v>3910</v>
      </c>
      <c r="D22" s="174" t="s">
        <v>3890</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281</v>
      </c>
      <c r="T22" s="178" t="s">
        <v>1264</v>
      </c>
      <c r="U22" s="158">
        <v>0</v>
      </c>
      <c r="V22" s="158">
        <f>ROUND(E22*U22,2)</f>
        <v>0</v>
      </c>
      <c r="W22" s="158"/>
      <c r="X22" s="158" t="s">
        <v>188</v>
      </c>
      <c r="Y22" s="158" t="s">
        <v>283</v>
      </c>
      <c r="Z22" s="147"/>
      <c r="AA22" s="147"/>
      <c r="AB22" s="147"/>
      <c r="AC22" s="147"/>
      <c r="AD22" s="147"/>
      <c r="AE22" s="147"/>
      <c r="AF22" s="147"/>
      <c r="AG22" s="147" t="s">
        <v>3891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1" t="s">
        <v>3911</v>
      </c>
      <c r="D23" s="262"/>
      <c r="E23" s="262"/>
      <c r="F23" s="262"/>
      <c r="G23" s="262"/>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618</v>
      </c>
      <c r="AH23" s="147"/>
      <c r="AI23" s="147"/>
      <c r="AJ23" s="147"/>
      <c r="AK23" s="147"/>
      <c r="AL23" s="147"/>
      <c r="AM23" s="147"/>
      <c r="AN23" s="147"/>
      <c r="AO23" s="147"/>
      <c r="AP23" s="147"/>
      <c r="AQ23" s="147"/>
      <c r="AR23" s="147"/>
      <c r="AS23" s="147"/>
      <c r="AT23" s="147"/>
      <c r="AU23" s="147"/>
      <c r="AV23" s="147"/>
      <c r="AW23" s="147"/>
      <c r="AX23" s="147"/>
      <c r="AY23" s="147"/>
      <c r="AZ23" s="147"/>
      <c r="BA23" s="179" t="str">
        <f>C23</f>
        <v>Náklady dodavatele vyplývající z povinností dodavatele stanovených obchodními podmínkami před zahájením stavebních prací. Tato skupina zahrnuje zejména náklady na přípravné činnosti.</v>
      </c>
      <c r="BB23" s="147"/>
      <c r="BC23" s="147"/>
      <c r="BD23" s="147"/>
      <c r="BE23" s="147"/>
      <c r="BF23" s="147"/>
      <c r="BG23" s="147"/>
      <c r="BH23" s="147"/>
    </row>
    <row r="24" spans="1:60" outlineLevel="1" x14ac:dyDescent="0.2">
      <c r="A24" s="172">
        <v>9</v>
      </c>
      <c r="B24" s="173" t="s">
        <v>3912</v>
      </c>
      <c r="C24" s="188" t="s">
        <v>3913</v>
      </c>
      <c r="D24" s="174" t="s">
        <v>3890</v>
      </c>
      <c r="E24" s="175">
        <v>1</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281</v>
      </c>
      <c r="T24" s="178" t="s">
        <v>1264</v>
      </c>
      <c r="U24" s="158">
        <v>0</v>
      </c>
      <c r="V24" s="158">
        <f>ROUND(E24*U24,2)</f>
        <v>0</v>
      </c>
      <c r="W24" s="158"/>
      <c r="X24" s="158" t="s">
        <v>188</v>
      </c>
      <c r="Y24" s="158" t="s">
        <v>283</v>
      </c>
      <c r="Z24" s="147"/>
      <c r="AA24" s="147"/>
      <c r="AB24" s="147"/>
      <c r="AC24" s="147"/>
      <c r="AD24" s="147"/>
      <c r="AE24" s="147"/>
      <c r="AF24" s="147"/>
      <c r="AG24" s="147" t="s">
        <v>3891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45" outlineLevel="2" x14ac:dyDescent="0.2">
      <c r="A25" s="154"/>
      <c r="B25" s="155"/>
      <c r="C25" s="261" t="s">
        <v>3932</v>
      </c>
      <c r="D25" s="262"/>
      <c r="E25" s="262"/>
      <c r="F25" s="262"/>
      <c r="G25" s="262"/>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618</v>
      </c>
      <c r="AH25" s="147"/>
      <c r="AI25" s="147"/>
      <c r="AJ25" s="147"/>
      <c r="AK25" s="147"/>
      <c r="AL25" s="147"/>
      <c r="AM25" s="147"/>
      <c r="AN25" s="147"/>
      <c r="AO25" s="147"/>
      <c r="AP25" s="147"/>
      <c r="AQ25" s="147"/>
      <c r="AR25" s="147"/>
      <c r="AS25" s="147"/>
      <c r="AT25" s="147"/>
      <c r="AU25" s="147"/>
      <c r="AV25" s="147"/>
      <c r="AW25" s="147"/>
      <c r="AX25" s="147"/>
      <c r="AY25" s="147"/>
      <c r="AZ25" s="147"/>
      <c r="BA25" s="179" t="str">
        <f>C25</f>
        <v>Na provedení jednotlivých dílčích částí konstrukce musí být vypracována realizační, dílenská či výrobní dokumentace, která bude odsouhlasena autorským dozorem, TDI a investorem před zhotovením díla (nosné konstrukce, zámečnické konstrukce, klempířské prvky, truhlářské práce, výkres spárořezů apod.). Projektant po zhotoviteli před realizací díla požaduje zpracování a předložení následující dokumentace:</v>
      </c>
      <c r="BB25" s="147"/>
      <c r="BC25" s="147"/>
      <c r="BD25" s="147"/>
      <c r="BE25" s="147"/>
      <c r="BF25" s="147"/>
      <c r="BG25" s="147"/>
      <c r="BH25" s="147"/>
    </row>
    <row r="26" spans="1:60" outlineLevel="3" x14ac:dyDescent="0.2">
      <c r="A26" s="154"/>
      <c r="B26" s="155"/>
      <c r="C26" s="257" t="s">
        <v>3914</v>
      </c>
      <c r="D26" s="258"/>
      <c r="E26" s="258"/>
      <c r="F26" s="258"/>
      <c r="G26" s="2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618</v>
      </c>
      <c r="AH26" s="147"/>
      <c r="AI26" s="147"/>
      <c r="AJ26" s="147"/>
      <c r="AK26" s="147"/>
      <c r="AL26" s="147"/>
      <c r="AM26" s="147"/>
      <c r="AN26" s="147"/>
      <c r="AO26" s="147"/>
      <c r="AP26" s="147"/>
      <c r="AQ26" s="147"/>
      <c r="AR26" s="147"/>
      <c r="AS26" s="147"/>
      <c r="AT26" s="147"/>
      <c r="AU26" s="147"/>
      <c r="AV26" s="147"/>
      <c r="AW26" s="147"/>
      <c r="AX26" s="147"/>
      <c r="AY26" s="147"/>
      <c r="AZ26" s="147"/>
      <c r="BA26" s="179" t="str">
        <f>C26</f>
        <v>-	Výrobní dokumentace všech oken a vstupních dveří včetně řešení jejich propojení s navazujícími konstrukcemi, včetně jejich vzorkování.</v>
      </c>
      <c r="BB26" s="147"/>
      <c r="BC26" s="147"/>
      <c r="BD26" s="147"/>
      <c r="BE26" s="147"/>
      <c r="BF26" s="147"/>
      <c r="BG26" s="147"/>
      <c r="BH26" s="147"/>
    </row>
    <row r="27" spans="1:60" ht="22.5" outlineLevel="3" x14ac:dyDescent="0.2">
      <c r="A27" s="154"/>
      <c r="B27" s="155"/>
      <c r="C27" s="257" t="s">
        <v>3915</v>
      </c>
      <c r="D27" s="258"/>
      <c r="E27" s="258"/>
      <c r="F27" s="258"/>
      <c r="G27" s="2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618</v>
      </c>
      <c r="AH27" s="147"/>
      <c r="AI27" s="147"/>
      <c r="AJ27" s="147"/>
      <c r="AK27" s="147"/>
      <c r="AL27" s="147"/>
      <c r="AM27" s="147"/>
      <c r="AN27" s="147"/>
      <c r="AO27" s="147"/>
      <c r="AP27" s="147"/>
      <c r="AQ27" s="147"/>
      <c r="AR27" s="147"/>
      <c r="AS27" s="147"/>
      <c r="AT27" s="147"/>
      <c r="AU27" s="147"/>
      <c r="AV27" s="147"/>
      <c r="AW27" s="147"/>
      <c r="AX27" s="147"/>
      <c r="AY27" s="147"/>
      <c r="AZ27" s="147"/>
      <c r="BA27" s="179" t="str">
        <f>C27</f>
        <v>-	Výrobní dokumentace všech vnitřních dveří a příslušných zárubní a kování včetně řešení jejich propojení s navazujícími konstrukcemi, včetně jejich vzorkování.</v>
      </c>
      <c r="BB27" s="147"/>
      <c r="BC27" s="147"/>
      <c r="BD27" s="147"/>
      <c r="BE27" s="147"/>
      <c r="BF27" s="147"/>
      <c r="BG27" s="147"/>
      <c r="BH27" s="147"/>
    </row>
    <row r="28" spans="1:60" ht="22.5" outlineLevel="3" x14ac:dyDescent="0.2">
      <c r="A28" s="154"/>
      <c r="B28" s="155"/>
      <c r="C28" s="257" t="s">
        <v>3916</v>
      </c>
      <c r="D28" s="258"/>
      <c r="E28" s="258"/>
      <c r="F28" s="258"/>
      <c r="G28" s="2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618</v>
      </c>
      <c r="AH28" s="147"/>
      <c r="AI28" s="147"/>
      <c r="AJ28" s="147"/>
      <c r="AK28" s="147"/>
      <c r="AL28" s="147"/>
      <c r="AM28" s="147"/>
      <c r="AN28" s="147"/>
      <c r="AO28" s="147"/>
      <c r="AP28" s="147"/>
      <c r="AQ28" s="147"/>
      <c r="AR28" s="147"/>
      <c r="AS28" s="147"/>
      <c r="AT28" s="147"/>
      <c r="AU28" s="147"/>
      <c r="AV28" s="147"/>
      <c r="AW28" s="147"/>
      <c r="AX28" s="147"/>
      <c r="AY28" s="147"/>
      <c r="AZ28" s="147"/>
      <c r="BA28" s="179" t="str">
        <f>C28</f>
        <v>-	Dodavatelská (výrobní a montážní) dokumentace dřevěných a ocelových konstrukcí, vč. kotvení zámečnických výrobků, včetně jejich vzorkování.</v>
      </c>
      <c r="BB28" s="147"/>
      <c r="BC28" s="147"/>
      <c r="BD28" s="147"/>
      <c r="BE28" s="147"/>
      <c r="BF28" s="147"/>
      <c r="BG28" s="147"/>
      <c r="BH28" s="147"/>
    </row>
    <row r="29" spans="1:60" outlineLevel="3" x14ac:dyDescent="0.2">
      <c r="A29" s="154"/>
      <c r="B29" s="155"/>
      <c r="C29" s="257" t="s">
        <v>3917</v>
      </c>
      <c r="D29" s="258"/>
      <c r="E29" s="258"/>
      <c r="F29" s="258"/>
      <c r="G29" s="2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618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57" t="s">
        <v>3918</v>
      </c>
      <c r="D30" s="258"/>
      <c r="E30" s="258"/>
      <c r="F30" s="258"/>
      <c r="G30" s="2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618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57" t="s">
        <v>3919</v>
      </c>
      <c r="D31" s="258"/>
      <c r="E31" s="258"/>
      <c r="F31" s="258"/>
      <c r="G31" s="2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618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57" t="s">
        <v>3920</v>
      </c>
      <c r="D32" s="258"/>
      <c r="E32" s="258"/>
      <c r="F32" s="258"/>
      <c r="G32" s="2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618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57" t="s">
        <v>3921</v>
      </c>
      <c r="D33" s="258"/>
      <c r="E33" s="258"/>
      <c r="F33" s="258"/>
      <c r="G33" s="2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618</v>
      </c>
      <c r="AH33" s="147"/>
      <c r="AI33" s="147"/>
      <c r="AJ33" s="147"/>
      <c r="AK33" s="147"/>
      <c r="AL33" s="147"/>
      <c r="AM33" s="147"/>
      <c r="AN33" s="147"/>
      <c r="AO33" s="147"/>
      <c r="AP33" s="147"/>
      <c r="AQ33" s="147"/>
      <c r="AR33" s="147"/>
      <c r="AS33" s="147"/>
      <c r="AT33" s="147"/>
      <c r="AU33" s="147"/>
      <c r="AV33" s="147"/>
      <c r="AW33" s="147"/>
      <c r="AX33" s="147"/>
      <c r="AY33" s="147"/>
      <c r="AZ33" s="147"/>
      <c r="BA33" s="179" t="str">
        <f>C33</f>
        <v>-	Výrobní dokumentace zámečnických výrobků včetně řešení jejich propojení s navazujícími konstrukcemi, včetně jejich vzorkování.</v>
      </c>
      <c r="BB33" s="147"/>
      <c r="BC33" s="147"/>
      <c r="BD33" s="147"/>
      <c r="BE33" s="147"/>
      <c r="BF33" s="147"/>
      <c r="BG33" s="147"/>
      <c r="BH33" s="147"/>
    </row>
    <row r="34" spans="1:60" ht="22.5" outlineLevel="3" x14ac:dyDescent="0.2">
      <c r="A34" s="154"/>
      <c r="B34" s="155"/>
      <c r="C34" s="257" t="s">
        <v>3922</v>
      </c>
      <c r="D34" s="258"/>
      <c r="E34" s="258"/>
      <c r="F34" s="258"/>
      <c r="G34" s="2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618</v>
      </c>
      <c r="AH34" s="147"/>
      <c r="AI34" s="147"/>
      <c r="AJ34" s="147"/>
      <c r="AK34" s="147"/>
      <c r="AL34" s="147"/>
      <c r="AM34" s="147"/>
      <c r="AN34" s="147"/>
      <c r="AO34" s="147"/>
      <c r="AP34" s="147"/>
      <c r="AQ34" s="147"/>
      <c r="AR34" s="147"/>
      <c r="AS34" s="147"/>
      <c r="AT34" s="147"/>
      <c r="AU34" s="147"/>
      <c r="AV34" s="147"/>
      <c r="AW34" s="147"/>
      <c r="AX34" s="147"/>
      <c r="AY34" s="147"/>
      <c r="AZ34" s="147"/>
      <c r="BA34" s="179" t="str">
        <f>C34</f>
        <v>-	Výrobní dokumentace atypických klempířských a zámečnických výrobků včetně řešení jejich propojení s navazujícími konstrukcemi, včetně jejich vzorkování.</v>
      </c>
      <c r="BB34" s="147"/>
      <c r="BC34" s="147"/>
      <c r="BD34" s="147"/>
      <c r="BE34" s="147"/>
      <c r="BF34" s="147"/>
      <c r="BG34" s="147"/>
      <c r="BH34" s="147"/>
    </row>
    <row r="35" spans="1:60" outlineLevel="3" x14ac:dyDescent="0.2">
      <c r="A35" s="154"/>
      <c r="B35" s="155"/>
      <c r="C35" s="257" t="s">
        <v>3923</v>
      </c>
      <c r="D35" s="258"/>
      <c r="E35" s="258"/>
      <c r="F35" s="258"/>
      <c r="G35" s="2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618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57" t="s">
        <v>3924</v>
      </c>
      <c r="D36" s="258"/>
      <c r="E36" s="258"/>
      <c r="F36" s="258"/>
      <c r="G36" s="2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618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257" t="s">
        <v>3925</v>
      </c>
      <c r="D37" s="258"/>
      <c r="E37" s="258"/>
      <c r="F37" s="258"/>
      <c r="G37" s="2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618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2">
        <v>10</v>
      </c>
      <c r="B38" s="173" t="s">
        <v>3926</v>
      </c>
      <c r="C38" s="188" t="s">
        <v>3927</v>
      </c>
      <c r="D38" s="174" t="s">
        <v>3890</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281</v>
      </c>
      <c r="T38" s="178" t="s">
        <v>1264</v>
      </c>
      <c r="U38" s="158">
        <v>0</v>
      </c>
      <c r="V38" s="158">
        <f>ROUND(E38*U38,2)</f>
        <v>0</v>
      </c>
      <c r="W38" s="158"/>
      <c r="X38" s="158" t="s">
        <v>188</v>
      </c>
      <c r="Y38" s="158" t="s">
        <v>283</v>
      </c>
      <c r="Z38" s="147"/>
      <c r="AA38" s="147"/>
      <c r="AB38" s="147"/>
      <c r="AC38" s="147"/>
      <c r="AD38" s="147"/>
      <c r="AE38" s="147"/>
      <c r="AF38" s="147"/>
      <c r="AG38" s="147" t="s">
        <v>3891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2" x14ac:dyDescent="0.2">
      <c r="A39" s="154"/>
      <c r="B39" s="155"/>
      <c r="C39" s="261" t="s">
        <v>3928</v>
      </c>
      <c r="D39" s="262"/>
      <c r="E39" s="262"/>
      <c r="F39" s="262"/>
      <c r="G39" s="262"/>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618</v>
      </c>
      <c r="AH39" s="147"/>
      <c r="AI39" s="147"/>
      <c r="AJ39" s="147"/>
      <c r="AK39" s="147"/>
      <c r="AL39" s="147"/>
      <c r="AM39" s="147"/>
      <c r="AN39" s="147"/>
      <c r="AO39" s="147"/>
      <c r="AP39" s="147"/>
      <c r="AQ39" s="147"/>
      <c r="AR39" s="147"/>
      <c r="AS39" s="147"/>
      <c r="AT39" s="147"/>
      <c r="AU39" s="147"/>
      <c r="AV39" s="147"/>
      <c r="AW39" s="147"/>
      <c r="AX39" s="147"/>
      <c r="AY39" s="147"/>
      <c r="AZ39" s="147"/>
      <c r="BA39" s="179" t="str">
        <f>C39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9" s="147"/>
      <c r="BC39" s="147"/>
      <c r="BD39" s="147"/>
      <c r="BE39" s="147"/>
      <c r="BF39" s="147"/>
      <c r="BG39" s="147"/>
      <c r="BH39" s="147"/>
    </row>
    <row r="40" spans="1:60" outlineLevel="1" x14ac:dyDescent="0.2">
      <c r="A40" s="172">
        <v>11</v>
      </c>
      <c r="B40" s="173" t="s">
        <v>3929</v>
      </c>
      <c r="C40" s="188" t="s">
        <v>3930</v>
      </c>
      <c r="D40" s="174" t="s">
        <v>3890</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281</v>
      </c>
      <c r="T40" s="178" t="s">
        <v>1264</v>
      </c>
      <c r="U40" s="158">
        <v>0</v>
      </c>
      <c r="V40" s="158">
        <f>ROUND(E40*U40,2)</f>
        <v>0</v>
      </c>
      <c r="W40" s="158"/>
      <c r="X40" s="158" t="s">
        <v>188</v>
      </c>
      <c r="Y40" s="158" t="s">
        <v>283</v>
      </c>
      <c r="Z40" s="147"/>
      <c r="AA40" s="147"/>
      <c r="AB40" s="147"/>
      <c r="AC40" s="147"/>
      <c r="AD40" s="147"/>
      <c r="AE40" s="147"/>
      <c r="AF40" s="147"/>
      <c r="AG40" s="147" t="s">
        <v>3891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61" t="s">
        <v>3931</v>
      </c>
      <c r="D41" s="262"/>
      <c r="E41" s="262"/>
      <c r="F41" s="262"/>
      <c r="G41" s="262"/>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618</v>
      </c>
      <c r="AH41" s="147"/>
      <c r="AI41" s="147"/>
      <c r="AJ41" s="147"/>
      <c r="AK41" s="147"/>
      <c r="AL41" s="147"/>
      <c r="AM41" s="147"/>
      <c r="AN41" s="147"/>
      <c r="AO41" s="147"/>
      <c r="AP41" s="147"/>
      <c r="AQ41" s="147"/>
      <c r="AR41" s="147"/>
      <c r="AS41" s="147"/>
      <c r="AT41" s="147"/>
      <c r="AU41" s="147"/>
      <c r="AV41" s="147"/>
      <c r="AW41" s="147"/>
      <c r="AX41" s="147"/>
      <c r="AY41" s="147"/>
      <c r="AZ41" s="147"/>
      <c r="BA41" s="179" t="str">
        <f>C41</f>
        <v>Náklady na vyhotovení dokumentace skutečného provedení stavby a její předání objednateli v požadované formě a požadovaném počtu.</v>
      </c>
      <c r="BB41" s="147"/>
      <c r="BC41" s="147"/>
      <c r="BD41" s="147"/>
      <c r="BE41" s="147"/>
      <c r="BF41" s="147"/>
      <c r="BG41" s="147"/>
      <c r="BH41" s="147"/>
    </row>
    <row r="42" spans="1:60" x14ac:dyDescent="0.2">
      <c r="A42" s="3"/>
      <c r="B42" s="4"/>
      <c r="C42" s="192"/>
      <c r="D42" s="6"/>
      <c r="E42" s="3"/>
      <c r="F42" s="3"/>
      <c r="G42" s="3"/>
      <c r="H42" s="3"/>
      <c r="I42" s="3"/>
      <c r="J42" s="3"/>
      <c r="K42" s="3"/>
      <c r="L42" s="3"/>
      <c r="M42" s="3"/>
      <c r="N42" s="3"/>
      <c r="O42" s="3"/>
      <c r="P42" s="3"/>
      <c r="Q42" s="3"/>
      <c r="R42" s="3"/>
      <c r="S42" s="3"/>
      <c r="T42" s="3"/>
      <c r="U42" s="3"/>
      <c r="V42" s="3"/>
      <c r="W42" s="3"/>
      <c r="X42" s="3"/>
      <c r="Y42" s="3"/>
      <c r="AE42">
        <v>12</v>
      </c>
      <c r="AF42">
        <v>21</v>
      </c>
      <c r="AG42" t="s">
        <v>261</v>
      </c>
    </row>
    <row r="43" spans="1:60" x14ac:dyDescent="0.2">
      <c r="A43" s="150"/>
      <c r="B43" s="151" t="s">
        <v>29</v>
      </c>
      <c r="C43" s="193"/>
      <c r="D43" s="152"/>
      <c r="E43" s="153"/>
      <c r="F43" s="153"/>
      <c r="G43" s="171">
        <f>G8+G21</f>
        <v>0</v>
      </c>
      <c r="H43" s="3"/>
      <c r="I43" s="3"/>
      <c r="J43" s="3"/>
      <c r="K43" s="3"/>
      <c r="L43" s="3"/>
      <c r="M43" s="3"/>
      <c r="N43" s="3"/>
      <c r="O43" s="3"/>
      <c r="P43" s="3"/>
      <c r="Q43" s="3"/>
      <c r="R43" s="3"/>
      <c r="S43" s="3"/>
      <c r="T43" s="3"/>
      <c r="U43" s="3"/>
      <c r="V43" s="3"/>
      <c r="W43" s="3"/>
      <c r="X43" s="3"/>
      <c r="Y43" s="3"/>
      <c r="AE43">
        <f>SUMIF(L7:L41,AE42,G7:G41)</f>
        <v>0</v>
      </c>
      <c r="AF43">
        <f>SUMIF(L7:L41,AF42,G7:G41)</f>
        <v>0</v>
      </c>
      <c r="AG43" t="s">
        <v>982</v>
      </c>
    </row>
    <row r="44" spans="1:60" x14ac:dyDescent="0.2">
      <c r="C44" s="194"/>
      <c r="D44" s="10"/>
      <c r="AG44" t="s">
        <v>983</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nVqFpf2I0lLDYB7ziPRsM29FtszZgV/wS2KnIPmHgOxUHwCpVLDv7uJxdQ/83uy8/b7S8+8O14RggkrU6w0fQ==" saltValue="mCeKWLb5xsBdPjdbgrdgjQ==" spinCount="100000" sheet="1" formatRows="0"/>
  <mergeCells count="25">
    <mergeCell ref="C13:G13"/>
    <mergeCell ref="A1:G1"/>
    <mergeCell ref="C2:G2"/>
    <mergeCell ref="C3:G3"/>
    <mergeCell ref="C4:G4"/>
    <mergeCell ref="C11:G11"/>
    <mergeCell ref="C32:G32"/>
    <mergeCell ref="C15:G15"/>
    <mergeCell ref="C17:G17"/>
    <mergeCell ref="C19:G19"/>
    <mergeCell ref="C23:G23"/>
    <mergeCell ref="C25:G25"/>
    <mergeCell ref="C26:G26"/>
    <mergeCell ref="C27:G27"/>
    <mergeCell ref="C28:G28"/>
    <mergeCell ref="C29:G29"/>
    <mergeCell ref="C30:G30"/>
    <mergeCell ref="C31:G31"/>
    <mergeCell ref="C41:G41"/>
    <mergeCell ref="C33:G33"/>
    <mergeCell ref="C34:G34"/>
    <mergeCell ref="C35:G35"/>
    <mergeCell ref="C36:G36"/>
    <mergeCell ref="C37:G37"/>
    <mergeCell ref="C39:G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01 01 Pol</vt:lpstr>
      <vt:lpstr>01 02 Pol</vt:lpstr>
      <vt:lpstr>01 03 Pol</vt:lpstr>
      <vt:lpstr>01 04 Pol</vt:lpstr>
      <vt:lpstr>01 05 Pol</vt:lpstr>
      <vt:lpstr>01 06 Pol</vt:lpstr>
      <vt:lpstr>01 07 Pol</vt:lpstr>
      <vt:lpstr>01 08 Pol</vt:lpstr>
      <vt:lpstr>01 09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'01 09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'01 09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Zahálka</dc:creator>
  <cp:lastModifiedBy>Michaela Žejšková</cp:lastModifiedBy>
  <cp:lastPrinted>2019-03-19T12:27:02Z</cp:lastPrinted>
  <dcterms:created xsi:type="dcterms:W3CDTF">2009-04-08T07:15:50Z</dcterms:created>
  <dcterms:modified xsi:type="dcterms:W3CDTF">2024-11-01T19:45:17Z</dcterms:modified>
</cp:coreProperties>
</file>