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hodníky v ulici Tyršova a Masarykova\VZ\05_Vykaz_vymer\"/>
    </mc:Choice>
  </mc:AlternateContent>
  <xr:revisionPtr revIDLastSave="0" documentId="8_{2FC5E9C8-E0AB-40E6-A06D-9C806674757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lepý výkaz výměr etapa I.,II.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0" i="6" l="1"/>
  <c r="E109" i="6"/>
  <c r="G109" i="6" s="1"/>
  <c r="E108" i="6"/>
  <c r="G108" i="6" s="1"/>
  <c r="E107" i="6"/>
  <c r="G107" i="6" s="1"/>
  <c r="G106" i="6"/>
  <c r="G104" i="6"/>
  <c r="E103" i="6"/>
  <c r="G103" i="6" s="1"/>
  <c r="E102" i="6"/>
  <c r="G102" i="6" s="1"/>
  <c r="E101" i="6"/>
  <c r="G101" i="6" s="1"/>
  <c r="G100" i="6"/>
  <c r="G98" i="6"/>
  <c r="E97" i="6"/>
  <c r="G97" i="6" s="1"/>
  <c r="G96" i="6"/>
  <c r="G93" i="6"/>
  <c r="G92" i="6"/>
  <c r="G91" i="6"/>
  <c r="G90" i="6"/>
  <c r="E82" i="6"/>
  <c r="E86" i="6" s="1"/>
  <c r="G81" i="6"/>
  <c r="G80" i="6"/>
  <c r="G79" i="6"/>
  <c r="E76" i="6"/>
  <c r="E77" i="6" s="1"/>
  <c r="G74" i="6"/>
  <c r="G73" i="6"/>
  <c r="G72" i="6"/>
  <c r="G71" i="6"/>
  <c r="E70" i="6"/>
  <c r="G70" i="6" s="1"/>
  <c r="E69" i="6"/>
  <c r="G69" i="6" s="1"/>
  <c r="E68" i="6"/>
  <c r="G68" i="6" s="1"/>
  <c r="G67" i="6"/>
  <c r="E65" i="6"/>
  <c r="G65" i="6" s="1"/>
  <c r="E64" i="6"/>
  <c r="G64" i="6" s="1"/>
  <c r="E63" i="6"/>
  <c r="G63" i="6" s="1"/>
  <c r="G62" i="6"/>
  <c r="G61" i="6"/>
  <c r="G60" i="6"/>
  <c r="G57" i="6"/>
  <c r="E56" i="6"/>
  <c r="G56" i="6" s="1"/>
  <c r="E55" i="6"/>
  <c r="G55" i="6" s="1"/>
  <c r="E54" i="6"/>
  <c r="G54" i="6" s="1"/>
  <c r="G53" i="6"/>
  <c r="G51" i="6"/>
  <c r="E50" i="6"/>
  <c r="G50" i="6" s="1"/>
  <c r="E49" i="6"/>
  <c r="G49" i="6" s="1"/>
  <c r="E48" i="6"/>
  <c r="G48" i="6" s="1"/>
  <c r="G47" i="6"/>
  <c r="G46" i="6"/>
  <c r="G44" i="6"/>
  <c r="G43" i="6"/>
  <c r="E42" i="6"/>
  <c r="E45" i="6" s="1"/>
  <c r="G45" i="6" s="1"/>
  <c r="G41" i="6"/>
  <c r="G38" i="6"/>
  <c r="G37" i="6"/>
  <c r="G36" i="6"/>
  <c r="G35" i="6"/>
  <c r="E27" i="6"/>
  <c r="E31" i="6" s="1"/>
  <c r="G26" i="6"/>
  <c r="E25" i="6"/>
  <c r="G25" i="6" s="1"/>
  <c r="G24" i="6"/>
  <c r="E19" i="6"/>
  <c r="G19" i="6" s="1"/>
  <c r="G18" i="6"/>
  <c r="G17" i="6"/>
  <c r="G16" i="6"/>
  <c r="E15" i="6"/>
  <c r="G15" i="6" s="1"/>
  <c r="E14" i="6"/>
  <c r="G14" i="6" s="1"/>
  <c r="E13" i="6"/>
  <c r="G13" i="6" s="1"/>
  <c r="G12" i="6"/>
  <c r="E10" i="6"/>
  <c r="G10" i="6" s="1"/>
  <c r="E9" i="6"/>
  <c r="G9" i="6" s="1"/>
  <c r="E8" i="6"/>
  <c r="G8" i="6" s="1"/>
  <c r="G7" i="6"/>
  <c r="G6" i="6"/>
  <c r="G5" i="6"/>
  <c r="E99" i="6" l="1"/>
  <c r="G99" i="6" s="1"/>
  <c r="E29" i="6"/>
  <c r="E30" i="6"/>
  <c r="E32" i="6"/>
  <c r="E78" i="6"/>
  <c r="G42" i="6"/>
  <c r="G27" i="6"/>
  <c r="E21" i="6"/>
  <c r="E84" i="6"/>
  <c r="E87" i="6"/>
  <c r="G82" i="6"/>
  <c r="E85" i="6"/>
  <c r="E22" i="6" l="1"/>
  <c r="E23" i="6"/>
  <c r="G111" i="6" l="1"/>
</calcChain>
</file>

<file path=xl/sharedStrings.xml><?xml version="1.0" encoding="utf-8"?>
<sst xmlns="http://schemas.openxmlformats.org/spreadsheetml/2006/main" count="269" uniqueCount="83">
  <si>
    <t>číslo</t>
  </si>
  <si>
    <t>kód dle  ÚRS</t>
  </si>
  <si>
    <t>práce/materiály</t>
  </si>
  <si>
    <t>měrné jednotky</t>
  </si>
  <si>
    <t>počet kusů</t>
  </si>
  <si>
    <t>jednotková cena</t>
  </si>
  <si>
    <t>celková cena bez DPH</t>
  </si>
  <si>
    <t>kus</t>
  </si>
  <si>
    <t>vlastní kalkulace</t>
  </si>
  <si>
    <r>
      <rPr>
        <sz val="9"/>
        <color rgb="FF000000"/>
        <rFont val="Calibri"/>
        <family val="2"/>
        <charset val="238"/>
      </rPr>
      <t>m</t>
    </r>
    <r>
      <rPr>
        <vertAlign val="superscript"/>
        <sz val="9"/>
        <color rgb="FF000000"/>
        <rFont val="Calibri"/>
        <family val="2"/>
        <charset val="238"/>
      </rPr>
      <t>3</t>
    </r>
  </si>
  <si>
    <t>m²</t>
  </si>
  <si>
    <t>Příprava rýhy</t>
  </si>
  <si>
    <t>162751137</t>
  </si>
  <si>
    <t>167151112</t>
  </si>
  <si>
    <t>Nakládání výkopku z hornin třídy těžitelnosti II, skupiny 4 a 5 přes 100 m3 (všechna vytěžená zemina)</t>
  </si>
  <si>
    <t>171201231</t>
  </si>
  <si>
    <t>t</t>
  </si>
  <si>
    <t>specifikace</t>
  </si>
  <si>
    <t xml:space="preserve">Strukturální substrát  typ A </t>
  </si>
  <si>
    <t>Rozprostření separační rohože kokosové</t>
  </si>
  <si>
    <t>Kokosová rohož 800 g/m2</t>
  </si>
  <si>
    <t>Vystrojení rýh</t>
  </si>
  <si>
    <t>212755214</t>
  </si>
  <si>
    <t>m</t>
  </si>
  <si>
    <t xml:space="preserve">Kulatá celoperforovaná tyčová trubka s velkou plochou pro vtok vody 80 cm2/m s otevřenou geometrii štěrbin  (otvory 6 x 1,2 mm) DN 150 (ref. Opti drain) </t>
  </si>
  <si>
    <t>Založení vegetačních prvků</t>
  </si>
  <si>
    <t>kg</t>
  </si>
  <si>
    <t>Štěrkový substrát  typ B pro výsadbu</t>
  </si>
  <si>
    <t xml:space="preserve">Vodorovné přemístění do 10000 m výkopku/sypaniny z horniny třídy těžitelnosti II, skupiny 4 a 5 </t>
  </si>
  <si>
    <t>Poplatek za uložení zeminy a kamení na recyklační skládce (skládkovné) kód odpadu 17 05 04 (1,6 t/m3)</t>
  </si>
  <si>
    <t>kpl</t>
  </si>
  <si>
    <t>Zřízení jílových clon v prostoru podzemní rýhy vč. spotřeby materiálu (jílu), kpl = ucelený segment retenční rýhy</t>
  </si>
  <si>
    <t xml:space="preserve">Návoz a rozprostření strukturálního substrátu A </t>
  </si>
  <si>
    <t xml:space="preserve">Usazení a napojení šachty regulační  vč. spotřeby trubního materiálu </t>
  </si>
  <si>
    <t>Trativody z drenážních trubek plastových flexibilních DN 160 mm bez lože</t>
  </si>
  <si>
    <t xml:space="preserve">181 41 1131 </t>
  </si>
  <si>
    <t>Založení parkového trávníku v rovině do 1000m2</t>
  </si>
  <si>
    <t xml:space="preserve">Návoz,rozprostření a modelace štěrkového  substrátu B  </t>
  </si>
  <si>
    <t xml:space="preserve">Regulační / kontrolaní šachta z PVC korgurované trubky vč. škrtícího kusu,  DN 425 , poklop litinový plný do teleskopické trubky pro třídu zatížení D400 bez pevného dna </t>
  </si>
  <si>
    <t>Demolice vpustí ve vegetačním pásu vč. likvidace odpadu</t>
  </si>
  <si>
    <t>Etapa II</t>
  </si>
  <si>
    <t>Etapa I</t>
  </si>
  <si>
    <t>Hloubení jam nezapažených v hornině třídy těžitelnosti II, skupiny 4 objem do hloubky 1,3-1,5 m do objemu 300 m3 ručně (výkop podzemních rýh prokořenitelného prostoru + výkop průlehů)</t>
  </si>
  <si>
    <t>Drcené kamenivo frakce 32/63</t>
  </si>
  <si>
    <t>Organický kompost frakce 0/10</t>
  </si>
  <si>
    <t xml:space="preserve">Biouhel frakce 0/10 mm </t>
  </si>
  <si>
    <t>Drcené kamenivo frakce 4/8</t>
  </si>
  <si>
    <t>Trávníkový substrát s obsahem písku 20-30%</t>
  </si>
  <si>
    <t>výsadby</t>
  </si>
  <si>
    <t>183205111</t>
  </si>
  <si>
    <t>Založení záhonu v rovině a svahu do 1:5 zemina tř 1 a 2</t>
  </si>
  <si>
    <t>Hloubení jamek bez výměny půdy zeminy skupiny 1 až 4 obj přes 0,005 do 0,01 m3 v rovině a svahu do 1:5</t>
  </si>
  <si>
    <r>
      <t>m</t>
    </r>
    <r>
      <rPr>
        <vertAlign val="superscript"/>
        <sz val="9"/>
        <color rgb="FF000000"/>
        <rFont val="Calibri"/>
        <family val="2"/>
        <charset val="238"/>
      </rPr>
      <t>2</t>
    </r>
  </si>
  <si>
    <t>Hypericum ´Hidcote´ 20/30 K2l</t>
  </si>
  <si>
    <t>Spiraea bumalda ´Crispa´ 20-30 K2l</t>
  </si>
  <si>
    <t>Výsadba dřeviny s balem D přes 0,2 do 0,3 m do jamky se zalitím v rovině a svahu do 1:5</t>
  </si>
  <si>
    <t>Rudbeckia fulgida var. Deamii</t>
  </si>
  <si>
    <t>Geranim macrorrhizum</t>
  </si>
  <si>
    <t>Výsadba květin krytokořenných průměru kontejneru přes 80 do 120 mm</t>
  </si>
  <si>
    <t>Hloubení jamek bez výměny půdy zeminy skupiny 1 až 4 obj do 0,002 m3 v rovině a svahu do 1:5</t>
  </si>
  <si>
    <t>založení trávníku</t>
  </si>
  <si>
    <t>Travní směs do sušších podmínek se zvýšeným podílem kostřavy drsnolisté</t>
  </si>
  <si>
    <t>183403153</t>
  </si>
  <si>
    <t>Obdělání půdy hrabáním v rovině a svahu do 1:5</t>
  </si>
  <si>
    <t>Obdělání půdy válením v rovině a svahu do 1:5</t>
  </si>
  <si>
    <r>
      <t>m</t>
    </r>
    <r>
      <rPr>
        <vertAlign val="superscript"/>
        <sz val="9"/>
        <color rgb="FF000000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</si>
  <si>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Plošná úprava terénu do 500 m2 zemina skupiny 1 až 4 nerovnosti přes 50 do 100 mm v rovinně a svahu do 1:5</t>
  </si>
  <si>
    <t>Celkem bez DPH</t>
  </si>
  <si>
    <t>Mulčování rostlin kůrou tl do 0,1 m v rovině a svahu do 1:5</t>
  </si>
  <si>
    <t>Borka jemná</t>
  </si>
  <si>
    <r>
      <t>m</t>
    </r>
    <r>
      <rPr>
        <vertAlign val="superscript"/>
        <sz val="9"/>
        <color rgb="FF000000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</si>
  <si>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Komponenty substrátu typu B před mísením</t>
  </si>
  <si>
    <t>Komponenty substrátu typu A před mísením</t>
  </si>
  <si>
    <t>Směrové kácení stromů s rozřezáním a odvětvením D kmene přes 100 do 200 mm</t>
  </si>
  <si>
    <t>Směrové kácení stromů s rozřezáním a odvětvením D kmene přes 200 do 300 mm</t>
  </si>
  <si>
    <t>Směrové kácení stromů s rozřezáním a odvětvením D kmene přes 300 do 400 mm</t>
  </si>
  <si>
    <t>Odstranění pařezů D do 0,2 m v rovině a svahu do 1:5 s odklizením do 20 m a zasypáním jámy</t>
  </si>
  <si>
    <t>Odstranění pařezů D do 0,3 m v rovině a svahu do 1:5 s odklizením do 20 m a zasypáním jámy</t>
  </si>
  <si>
    <t>Odstranění pařezů D do 0,4 m v rovině a svahu do 1:5 s odklizením do 20 m a zasypáním jámy</t>
  </si>
  <si>
    <t>Odstranění stávajících dřevin průměr pařezu je vypočítán z průměru kmene násobený koeficientem 1,3</t>
  </si>
  <si>
    <t>kalkulováno v substrátu</t>
  </si>
  <si>
    <t>nenaceňovat</t>
  </si>
  <si>
    <t>Slepý výkaz výměr etapa I., II., bez výsadby stromů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</si>
</sst>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&quot; Kč&quot;"/>
  </numFmts>
  <fonts count="11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vertAlign val="superscript"/>
      <sz val="9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2" borderId="1" xfId="0" applyFont="1" applyFill="1" applyBorder="1"/>
    <xf numFmtId="0" fontId="1" fillId="2" borderId="1" xfId="1" applyFont="1" applyFill="1" applyBorder="1" applyAlignment="1">
      <alignment horizontal="left" wrapText="1"/>
    </xf>
    <xf numFmtId="0" fontId="1" fillId="2" borderId="1" xfId="1" applyFont="1" applyFill="1" applyBorder="1" applyAlignment="1">
      <alignment wrapText="1"/>
    </xf>
    <xf numFmtId="164" fontId="1" fillId="2" borderId="1" xfId="1" applyNumberFormat="1" applyFont="1" applyFill="1" applyBorder="1" applyAlignment="1">
      <alignment wrapText="1"/>
    </xf>
    <xf numFmtId="165" fontId="1" fillId="2" borderId="1" xfId="1" applyNumberFormat="1" applyFont="1" applyFill="1" applyBorder="1" applyAlignment="1">
      <alignment wrapText="1"/>
    </xf>
    <xf numFmtId="0" fontId="4" fillId="0" borderId="1" xfId="0" applyFont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164" fontId="4" fillId="3" borderId="1" xfId="0" applyNumberFormat="1" applyFont="1" applyFill="1" applyBorder="1"/>
    <xf numFmtId="165" fontId="4" fillId="3" borderId="1" xfId="0" applyNumberFormat="1" applyFont="1" applyFill="1" applyBorder="1"/>
    <xf numFmtId="0" fontId="1" fillId="3" borderId="1" xfId="0" applyFont="1" applyFill="1" applyBorder="1" applyAlignment="1">
      <alignment horizontal="left"/>
    </xf>
    <xf numFmtId="0" fontId="8" fillId="0" borderId="0" xfId="0" applyFont="1"/>
    <xf numFmtId="165" fontId="7" fillId="0" borderId="0" xfId="0" applyNumberFormat="1" applyFont="1"/>
    <xf numFmtId="0" fontId="3" fillId="0" borderId="1" xfId="0" applyFont="1" applyBorder="1" applyAlignment="1">
      <alignment horizontal="left"/>
    </xf>
    <xf numFmtId="0" fontId="4" fillId="0" borderId="2" xfId="0" applyFont="1" applyBorder="1"/>
    <xf numFmtId="0" fontId="9" fillId="2" borderId="1" xfId="1" applyFont="1" applyFill="1" applyBorder="1" applyAlignment="1">
      <alignment wrapText="1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/>
    <xf numFmtId="165" fontId="4" fillId="0" borderId="1" xfId="0" applyNumberFormat="1" applyFont="1" applyBorder="1"/>
    <xf numFmtId="165" fontId="4" fillId="4" borderId="1" xfId="0" applyNumberFormat="1" applyFont="1" applyFill="1" applyBorder="1"/>
    <xf numFmtId="0" fontId="10" fillId="0" borderId="0" xfId="0" applyFont="1"/>
    <xf numFmtId="0" fontId="3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1"/>
  <sheetViews>
    <sheetView tabSelected="1" workbookViewId="0">
      <selection activeCell="G111" sqref="G111"/>
    </sheetView>
  </sheetViews>
  <sheetFormatPr defaultColWidth="6.85546875" defaultRowHeight="15" x14ac:dyDescent="0.25"/>
  <cols>
    <col min="1" max="1" width="5.85546875" customWidth="1"/>
    <col min="2" max="2" width="13.5703125" style="12" customWidth="1"/>
    <col min="3" max="3" width="62.7109375" customWidth="1"/>
    <col min="6" max="6" width="11.28515625" customWidth="1"/>
    <col min="7" max="7" width="14.5703125" customWidth="1"/>
    <col min="8" max="8" width="19.140625" bestFit="1" customWidth="1"/>
    <col min="9" max="9" width="0" hidden="1" customWidth="1"/>
    <col min="10" max="10" width="5.85546875" bestFit="1" customWidth="1"/>
  </cols>
  <sheetData>
    <row r="1" spans="1:7" ht="18.75" x14ac:dyDescent="0.3">
      <c r="A1" s="23" t="s">
        <v>82</v>
      </c>
    </row>
    <row r="2" spans="1:7" ht="23.25" x14ac:dyDescent="0.25">
      <c r="A2" s="1" t="s">
        <v>0</v>
      </c>
      <c r="B2" s="2" t="s">
        <v>1</v>
      </c>
      <c r="C2" s="3" t="s">
        <v>2</v>
      </c>
      <c r="D2" s="3" t="s">
        <v>3</v>
      </c>
      <c r="E2" s="4" t="s">
        <v>4</v>
      </c>
      <c r="F2" s="5" t="s">
        <v>5</v>
      </c>
      <c r="G2" s="5" t="s">
        <v>6</v>
      </c>
    </row>
    <row r="3" spans="1:7" ht="15.75" x14ac:dyDescent="0.25">
      <c r="A3" s="1"/>
      <c r="B3" s="2"/>
      <c r="C3" s="16" t="s">
        <v>41</v>
      </c>
      <c r="D3" s="3"/>
      <c r="E3" s="4"/>
      <c r="F3" s="5"/>
      <c r="G3" s="5"/>
    </row>
    <row r="4" spans="1:7" x14ac:dyDescent="0.25">
      <c r="A4" s="24" t="s">
        <v>79</v>
      </c>
      <c r="B4" s="25"/>
      <c r="C4" s="25"/>
      <c r="D4" s="26"/>
      <c r="E4" s="9"/>
      <c r="F4" s="10"/>
      <c r="G4" s="10"/>
    </row>
    <row r="5" spans="1:7" ht="17.100000000000001" customHeight="1" x14ac:dyDescent="0.25">
      <c r="A5" s="6">
        <v>1</v>
      </c>
      <c r="B5" s="11">
        <v>112151111</v>
      </c>
      <c r="C5" s="7" t="s">
        <v>73</v>
      </c>
      <c r="D5" s="8" t="s">
        <v>7</v>
      </c>
      <c r="E5" s="9">
        <v>1</v>
      </c>
      <c r="F5" s="10"/>
      <c r="G5" s="10">
        <f t="shared" ref="G5:G10" si="0">F5*E5</f>
        <v>0</v>
      </c>
    </row>
    <row r="6" spans="1:7" ht="17.100000000000001" customHeight="1" x14ac:dyDescent="0.25">
      <c r="A6" s="6">
        <v>2</v>
      </c>
      <c r="B6" s="11">
        <v>112151112</v>
      </c>
      <c r="C6" s="7" t="s">
        <v>74</v>
      </c>
      <c r="D6" s="8" t="s">
        <v>7</v>
      </c>
      <c r="E6" s="9">
        <v>2</v>
      </c>
      <c r="F6" s="10"/>
      <c r="G6" s="10">
        <f t="shared" si="0"/>
        <v>0</v>
      </c>
    </row>
    <row r="7" spans="1:7" ht="17.100000000000001" customHeight="1" x14ac:dyDescent="0.25">
      <c r="A7" s="6">
        <v>3</v>
      </c>
      <c r="B7" s="11">
        <v>112151113</v>
      </c>
      <c r="C7" s="7" t="s">
        <v>75</v>
      </c>
      <c r="D7" s="8" t="s">
        <v>7</v>
      </c>
      <c r="E7" s="9">
        <v>1</v>
      </c>
      <c r="F7" s="10"/>
      <c r="G7" s="10">
        <f t="shared" si="0"/>
        <v>0</v>
      </c>
    </row>
    <row r="8" spans="1:7" ht="17.100000000000001" customHeight="1" x14ac:dyDescent="0.25">
      <c r="A8" s="6">
        <v>4</v>
      </c>
      <c r="B8" s="11">
        <v>112201111</v>
      </c>
      <c r="C8" s="7" t="s">
        <v>76</v>
      </c>
      <c r="D8" s="8" t="s">
        <v>7</v>
      </c>
      <c r="E8" s="9">
        <f>E5</f>
        <v>1</v>
      </c>
      <c r="F8" s="10"/>
      <c r="G8" s="10">
        <f t="shared" si="0"/>
        <v>0</v>
      </c>
    </row>
    <row r="9" spans="1:7" ht="17.100000000000001" customHeight="1" x14ac:dyDescent="0.25">
      <c r="A9" s="6">
        <v>5</v>
      </c>
      <c r="B9" s="11">
        <v>112201112</v>
      </c>
      <c r="C9" s="7" t="s">
        <v>77</v>
      </c>
      <c r="D9" s="8" t="s">
        <v>7</v>
      </c>
      <c r="E9" s="9">
        <f>E6</f>
        <v>2</v>
      </c>
      <c r="F9" s="10"/>
      <c r="G9" s="10">
        <f t="shared" si="0"/>
        <v>0</v>
      </c>
    </row>
    <row r="10" spans="1:7" ht="17.100000000000001" customHeight="1" x14ac:dyDescent="0.25">
      <c r="A10" s="6">
        <v>6</v>
      </c>
      <c r="B10" s="11">
        <v>112201113</v>
      </c>
      <c r="C10" s="7" t="s">
        <v>78</v>
      </c>
      <c r="D10" s="8" t="s">
        <v>7</v>
      </c>
      <c r="E10" s="9">
        <f>E7</f>
        <v>1</v>
      </c>
      <c r="F10" s="10"/>
      <c r="G10" s="10">
        <f t="shared" si="0"/>
        <v>0</v>
      </c>
    </row>
    <row r="11" spans="1:7" x14ac:dyDescent="0.25">
      <c r="A11" s="24" t="s">
        <v>11</v>
      </c>
      <c r="B11" s="25"/>
      <c r="C11" s="25"/>
      <c r="D11" s="26"/>
      <c r="E11" s="9"/>
      <c r="F11" s="10"/>
      <c r="G11" s="10"/>
    </row>
    <row r="12" spans="1:7" ht="36.75" x14ac:dyDescent="0.25">
      <c r="A12" s="6">
        <v>7</v>
      </c>
      <c r="B12" s="11" t="s">
        <v>8</v>
      </c>
      <c r="C12" s="7" t="s">
        <v>42</v>
      </c>
      <c r="D12" s="8" t="s">
        <v>9</v>
      </c>
      <c r="E12" s="9">
        <v>105</v>
      </c>
      <c r="F12" s="10"/>
      <c r="G12" s="10">
        <f t="shared" ref="G12:G27" si="1">F12*E12</f>
        <v>0</v>
      </c>
    </row>
    <row r="13" spans="1:7" ht="24.75" x14ac:dyDescent="0.25">
      <c r="A13" s="6">
        <v>8</v>
      </c>
      <c r="B13" s="11" t="s">
        <v>12</v>
      </c>
      <c r="C13" s="7" t="s">
        <v>28</v>
      </c>
      <c r="D13" s="8" t="s">
        <v>9</v>
      </c>
      <c r="E13" s="9">
        <f>E12</f>
        <v>105</v>
      </c>
      <c r="F13" s="10"/>
      <c r="G13" s="10">
        <f t="shared" si="1"/>
        <v>0</v>
      </c>
    </row>
    <row r="14" spans="1:7" ht="24.75" x14ac:dyDescent="0.25">
      <c r="A14" s="6">
        <v>9</v>
      </c>
      <c r="B14" s="11" t="s">
        <v>13</v>
      </c>
      <c r="C14" s="7" t="s">
        <v>14</v>
      </c>
      <c r="D14" s="8" t="s">
        <v>9</v>
      </c>
      <c r="E14" s="9">
        <f>E12</f>
        <v>105</v>
      </c>
      <c r="F14" s="10"/>
      <c r="G14" s="10">
        <f t="shared" si="1"/>
        <v>0</v>
      </c>
    </row>
    <row r="15" spans="1:7" ht="24.75" x14ac:dyDescent="0.25">
      <c r="A15" s="6">
        <v>10</v>
      </c>
      <c r="B15" s="11" t="s">
        <v>15</v>
      </c>
      <c r="C15" s="7" t="s">
        <v>29</v>
      </c>
      <c r="D15" s="8" t="s">
        <v>16</v>
      </c>
      <c r="E15" s="9">
        <f>E12*1.6</f>
        <v>168</v>
      </c>
      <c r="F15" s="10"/>
      <c r="G15" s="10">
        <f t="shared" si="1"/>
        <v>0</v>
      </c>
    </row>
    <row r="16" spans="1:7" x14ac:dyDescent="0.25">
      <c r="A16" s="6">
        <v>11</v>
      </c>
      <c r="B16" s="17"/>
      <c r="C16" s="18" t="s">
        <v>39</v>
      </c>
      <c r="D16" s="19" t="s">
        <v>30</v>
      </c>
      <c r="E16" s="20">
        <v>2</v>
      </c>
      <c r="F16" s="21"/>
      <c r="G16" s="21">
        <f t="shared" si="1"/>
        <v>0</v>
      </c>
    </row>
    <row r="17" spans="1:8" ht="24.75" x14ac:dyDescent="0.25">
      <c r="A17" s="6">
        <v>12</v>
      </c>
      <c r="B17" s="17" t="s">
        <v>8</v>
      </c>
      <c r="C17" s="18" t="s">
        <v>31</v>
      </c>
      <c r="D17" s="19" t="s">
        <v>30</v>
      </c>
      <c r="E17" s="20">
        <v>2</v>
      </c>
      <c r="F17" s="21"/>
      <c r="G17" s="21">
        <f t="shared" si="1"/>
        <v>0</v>
      </c>
    </row>
    <row r="18" spans="1:8" x14ac:dyDescent="0.25">
      <c r="A18" s="6">
        <v>13</v>
      </c>
      <c r="B18" s="11" t="s">
        <v>8</v>
      </c>
      <c r="C18" s="7" t="s">
        <v>32</v>
      </c>
      <c r="D18" s="8" t="s">
        <v>9</v>
      </c>
      <c r="E18" s="9">
        <v>59</v>
      </c>
      <c r="F18" s="10"/>
      <c r="G18" s="10">
        <f t="shared" si="1"/>
        <v>0</v>
      </c>
    </row>
    <row r="19" spans="1:8" x14ac:dyDescent="0.25">
      <c r="A19" s="6">
        <v>14</v>
      </c>
      <c r="B19" s="11" t="s">
        <v>17</v>
      </c>
      <c r="C19" s="7" t="s">
        <v>18</v>
      </c>
      <c r="D19" s="8" t="s">
        <v>9</v>
      </c>
      <c r="E19" s="9">
        <f>E18</f>
        <v>59</v>
      </c>
      <c r="F19" s="10"/>
      <c r="G19" s="10">
        <f>F19*E19</f>
        <v>0</v>
      </c>
    </row>
    <row r="20" spans="1:8" x14ac:dyDescent="0.25">
      <c r="A20" s="6"/>
      <c r="B20" s="11"/>
      <c r="C20" s="7" t="s">
        <v>72</v>
      </c>
      <c r="D20" s="8"/>
      <c r="E20" s="9"/>
      <c r="F20" s="10"/>
      <c r="G20" s="10"/>
    </row>
    <row r="21" spans="1:8" x14ac:dyDescent="0.25">
      <c r="A21" s="6"/>
      <c r="B21" s="11"/>
      <c r="C21" s="7" t="s">
        <v>43</v>
      </c>
      <c r="D21" s="8" t="s">
        <v>9</v>
      </c>
      <c r="E21" s="9">
        <f>E19</f>
        <v>59</v>
      </c>
      <c r="F21" s="22" t="s">
        <v>81</v>
      </c>
      <c r="G21" s="22">
        <v>0</v>
      </c>
      <c r="H21" s="22" t="s">
        <v>80</v>
      </c>
    </row>
    <row r="22" spans="1:8" x14ac:dyDescent="0.25">
      <c r="A22" s="6"/>
      <c r="B22" s="11"/>
      <c r="C22" s="7" t="s">
        <v>44</v>
      </c>
      <c r="D22" s="8" t="s">
        <v>9</v>
      </c>
      <c r="E22" s="9">
        <f>E21*0.08</f>
        <v>4.72</v>
      </c>
      <c r="F22" s="22" t="s">
        <v>81</v>
      </c>
      <c r="G22" s="22">
        <v>0</v>
      </c>
      <c r="H22" s="22" t="s">
        <v>80</v>
      </c>
    </row>
    <row r="23" spans="1:8" x14ac:dyDescent="0.25">
      <c r="A23" s="6"/>
      <c r="B23" s="11"/>
      <c r="C23" s="7" t="s">
        <v>45</v>
      </c>
      <c r="D23" s="8" t="s">
        <v>9</v>
      </c>
      <c r="E23" s="9">
        <f>E21*0.08</f>
        <v>4.72</v>
      </c>
      <c r="F23" s="22" t="s">
        <v>81</v>
      </c>
      <c r="G23" s="22">
        <v>0</v>
      </c>
      <c r="H23" s="22" t="s">
        <v>80</v>
      </c>
    </row>
    <row r="24" spans="1:8" x14ac:dyDescent="0.25">
      <c r="A24" s="6">
        <v>15</v>
      </c>
      <c r="B24" s="11" t="s">
        <v>8</v>
      </c>
      <c r="C24" s="7" t="s">
        <v>19</v>
      </c>
      <c r="D24" s="8" t="s">
        <v>10</v>
      </c>
      <c r="E24" s="9">
        <v>55</v>
      </c>
      <c r="F24" s="10"/>
      <c r="G24" s="10">
        <f t="shared" si="1"/>
        <v>0</v>
      </c>
    </row>
    <row r="25" spans="1:8" x14ac:dyDescent="0.25">
      <c r="A25" s="6">
        <v>16</v>
      </c>
      <c r="B25" s="11" t="s">
        <v>17</v>
      </c>
      <c r="C25" s="7" t="s">
        <v>20</v>
      </c>
      <c r="D25" s="8" t="s">
        <v>10</v>
      </c>
      <c r="E25" s="9">
        <f>E24</f>
        <v>55</v>
      </c>
      <c r="F25" s="10"/>
      <c r="G25" s="10">
        <f t="shared" si="1"/>
        <v>0</v>
      </c>
    </row>
    <row r="26" spans="1:8" x14ac:dyDescent="0.25">
      <c r="A26" s="6">
        <v>17</v>
      </c>
      <c r="B26" s="11" t="s">
        <v>8</v>
      </c>
      <c r="C26" s="7" t="s">
        <v>37</v>
      </c>
      <c r="D26" s="8" t="s">
        <v>9</v>
      </c>
      <c r="E26" s="9">
        <v>42</v>
      </c>
      <c r="F26" s="10"/>
      <c r="G26" s="10">
        <f t="shared" si="1"/>
        <v>0</v>
      </c>
    </row>
    <row r="27" spans="1:8" x14ac:dyDescent="0.25">
      <c r="A27" s="15">
        <v>18</v>
      </c>
      <c r="B27" s="11" t="s">
        <v>17</v>
      </c>
      <c r="C27" s="7" t="s">
        <v>27</v>
      </c>
      <c r="D27" s="8" t="s">
        <v>9</v>
      </c>
      <c r="E27" s="9">
        <f>E26</f>
        <v>42</v>
      </c>
      <c r="F27" s="10"/>
      <c r="G27" s="10">
        <f t="shared" si="1"/>
        <v>0</v>
      </c>
    </row>
    <row r="28" spans="1:8" x14ac:dyDescent="0.25">
      <c r="A28" s="6"/>
      <c r="B28" s="11"/>
      <c r="C28" s="7" t="s">
        <v>71</v>
      </c>
      <c r="D28" s="8"/>
      <c r="E28" s="9"/>
      <c r="F28" s="10"/>
      <c r="G28" s="10"/>
    </row>
    <row r="29" spans="1:8" x14ac:dyDescent="0.25">
      <c r="A29" s="6"/>
      <c r="B29" s="11"/>
      <c r="C29" s="7" t="s">
        <v>46</v>
      </c>
      <c r="D29" s="8" t="s">
        <v>9</v>
      </c>
      <c r="E29" s="9">
        <f>E27*75%</f>
        <v>31.5</v>
      </c>
      <c r="F29" s="22" t="s">
        <v>81</v>
      </c>
      <c r="G29" s="22">
        <v>0</v>
      </c>
      <c r="H29" s="22" t="s">
        <v>80</v>
      </c>
    </row>
    <row r="30" spans="1:8" x14ac:dyDescent="0.25">
      <c r="A30" s="6"/>
      <c r="B30" s="11"/>
      <c r="C30" s="7" t="s">
        <v>47</v>
      </c>
      <c r="D30" s="8" t="s">
        <v>9</v>
      </c>
      <c r="E30" s="9">
        <f>E27*15%</f>
        <v>6.3</v>
      </c>
      <c r="F30" s="22" t="s">
        <v>81</v>
      </c>
      <c r="G30" s="22">
        <v>0</v>
      </c>
      <c r="H30" s="22" t="s">
        <v>80</v>
      </c>
    </row>
    <row r="31" spans="1:8" x14ac:dyDescent="0.25">
      <c r="A31" s="6"/>
      <c r="B31" s="11"/>
      <c r="C31" s="7" t="s">
        <v>44</v>
      </c>
      <c r="D31" s="8" t="s">
        <v>9</v>
      </c>
      <c r="E31" s="9">
        <f>E27*10%</f>
        <v>4.2</v>
      </c>
      <c r="F31" s="22" t="s">
        <v>81</v>
      </c>
      <c r="G31" s="22">
        <v>0</v>
      </c>
      <c r="H31" s="22" t="s">
        <v>80</v>
      </c>
    </row>
    <row r="32" spans="1:8" x14ac:dyDescent="0.25">
      <c r="A32" s="6"/>
      <c r="B32" s="11"/>
      <c r="C32" s="7" t="s">
        <v>45</v>
      </c>
      <c r="D32" s="8" t="s">
        <v>9</v>
      </c>
      <c r="E32" s="9">
        <f>E27*10%</f>
        <v>4.2</v>
      </c>
      <c r="F32" s="22" t="s">
        <v>81</v>
      </c>
      <c r="G32" s="22">
        <v>0</v>
      </c>
      <c r="H32" s="22" t="s">
        <v>80</v>
      </c>
    </row>
    <row r="33" spans="1:7" x14ac:dyDescent="0.25">
      <c r="A33" s="15"/>
      <c r="B33" s="11"/>
      <c r="C33" s="7"/>
      <c r="D33" s="8"/>
      <c r="E33" s="9"/>
      <c r="F33" s="10"/>
      <c r="G33" s="10"/>
    </row>
    <row r="34" spans="1:7" x14ac:dyDescent="0.25">
      <c r="A34" s="24" t="s">
        <v>21</v>
      </c>
      <c r="B34" s="25"/>
      <c r="C34" s="25"/>
      <c r="D34" s="26"/>
      <c r="E34" s="9"/>
      <c r="F34" s="10"/>
      <c r="G34" s="10"/>
    </row>
    <row r="35" spans="1:7" x14ac:dyDescent="0.25">
      <c r="A35" s="15">
        <v>19</v>
      </c>
      <c r="B35" s="11" t="s">
        <v>8</v>
      </c>
      <c r="C35" s="7" t="s">
        <v>33</v>
      </c>
      <c r="D35" s="8" t="s">
        <v>7</v>
      </c>
      <c r="E35" s="9">
        <v>2</v>
      </c>
      <c r="F35" s="10"/>
      <c r="G35" s="10">
        <f t="shared" ref="G35:G38" si="2">ROUND(F35*E35,0)</f>
        <v>0</v>
      </c>
    </row>
    <row r="36" spans="1:7" ht="36.75" x14ac:dyDescent="0.25">
      <c r="A36" s="6">
        <v>20</v>
      </c>
      <c r="B36" s="11" t="s">
        <v>17</v>
      </c>
      <c r="C36" s="7" t="s">
        <v>38</v>
      </c>
      <c r="D36" s="8" t="s">
        <v>7</v>
      </c>
      <c r="E36" s="9">
        <v>2</v>
      </c>
      <c r="F36" s="10"/>
      <c r="G36" s="10">
        <f t="shared" si="2"/>
        <v>0</v>
      </c>
    </row>
    <row r="37" spans="1:7" x14ac:dyDescent="0.25">
      <c r="A37" s="15">
        <v>21</v>
      </c>
      <c r="B37" s="11" t="s">
        <v>22</v>
      </c>
      <c r="C37" s="7" t="s">
        <v>34</v>
      </c>
      <c r="D37" s="8" t="s">
        <v>23</v>
      </c>
      <c r="E37" s="9">
        <v>10</v>
      </c>
      <c r="F37" s="10"/>
      <c r="G37" s="10">
        <f t="shared" si="2"/>
        <v>0</v>
      </c>
    </row>
    <row r="38" spans="1:7" ht="36.75" x14ac:dyDescent="0.25">
      <c r="A38" s="15">
        <v>22</v>
      </c>
      <c r="B38" s="11" t="s">
        <v>17</v>
      </c>
      <c r="C38" s="7" t="s">
        <v>24</v>
      </c>
      <c r="D38" s="8" t="s">
        <v>23</v>
      </c>
      <c r="E38" s="9">
        <v>10</v>
      </c>
      <c r="F38" s="10"/>
      <c r="G38" s="10">
        <f t="shared" si="2"/>
        <v>0</v>
      </c>
    </row>
    <row r="39" spans="1:7" x14ac:dyDescent="0.25">
      <c r="A39" s="24" t="s">
        <v>25</v>
      </c>
      <c r="B39" s="27"/>
      <c r="C39" s="27"/>
      <c r="D39" s="28"/>
      <c r="E39" s="14"/>
      <c r="F39" s="14"/>
      <c r="G39" s="14"/>
    </row>
    <row r="40" spans="1:7" x14ac:dyDescent="0.25">
      <c r="A40" s="14"/>
      <c r="B40" s="24" t="s">
        <v>48</v>
      </c>
      <c r="C40" s="25"/>
      <c r="D40" s="26"/>
      <c r="E40" s="14"/>
      <c r="F40" s="14"/>
      <c r="G40" s="14"/>
    </row>
    <row r="41" spans="1:7" x14ac:dyDescent="0.25">
      <c r="A41" s="6">
        <v>35</v>
      </c>
      <c r="B41" s="11" t="s">
        <v>49</v>
      </c>
      <c r="C41" s="7" t="s">
        <v>50</v>
      </c>
      <c r="D41" s="8" t="s">
        <v>52</v>
      </c>
      <c r="E41" s="9">
        <v>6</v>
      </c>
      <c r="F41" s="10"/>
      <c r="G41" s="10">
        <f t="shared" ref="G41:G51" si="3">F41*E41</f>
        <v>0</v>
      </c>
    </row>
    <row r="42" spans="1:7" ht="24.75" x14ac:dyDescent="0.25">
      <c r="A42" s="6">
        <v>36</v>
      </c>
      <c r="B42" s="11">
        <v>183111113</v>
      </c>
      <c r="C42" s="7" t="s">
        <v>51</v>
      </c>
      <c r="D42" s="8" t="s">
        <v>7</v>
      </c>
      <c r="E42" s="9">
        <f>SUM(E43:E44)</f>
        <v>7</v>
      </c>
      <c r="F42" s="10"/>
      <c r="G42" s="10">
        <f t="shared" si="3"/>
        <v>0</v>
      </c>
    </row>
    <row r="43" spans="1:7" x14ac:dyDescent="0.25">
      <c r="A43" s="6">
        <v>37</v>
      </c>
      <c r="B43" s="11"/>
      <c r="C43" s="7" t="s">
        <v>54</v>
      </c>
      <c r="D43" s="8" t="s">
        <v>7</v>
      </c>
      <c r="E43" s="9">
        <v>4</v>
      </c>
      <c r="F43" s="10"/>
      <c r="G43" s="10">
        <f t="shared" si="3"/>
        <v>0</v>
      </c>
    </row>
    <row r="44" spans="1:7" x14ac:dyDescent="0.25">
      <c r="A44" s="6">
        <v>38</v>
      </c>
      <c r="B44" s="11"/>
      <c r="C44" s="7" t="s">
        <v>53</v>
      </c>
      <c r="D44" s="8" t="s">
        <v>7</v>
      </c>
      <c r="E44" s="9">
        <v>3</v>
      </c>
      <c r="F44" s="10"/>
      <c r="G44" s="10">
        <f t="shared" si="3"/>
        <v>0</v>
      </c>
    </row>
    <row r="45" spans="1:7" ht="24.75" x14ac:dyDescent="0.25">
      <c r="A45" s="6">
        <v>39</v>
      </c>
      <c r="B45" s="11">
        <v>184102112</v>
      </c>
      <c r="C45" s="7" t="s">
        <v>55</v>
      </c>
      <c r="D45" s="8" t="s">
        <v>7</v>
      </c>
      <c r="E45" s="9">
        <f>E42</f>
        <v>7</v>
      </c>
      <c r="F45" s="10"/>
      <c r="G45" s="10">
        <f t="shared" si="3"/>
        <v>0</v>
      </c>
    </row>
    <row r="46" spans="1:7" x14ac:dyDescent="0.25">
      <c r="A46" s="6">
        <v>40</v>
      </c>
      <c r="B46" s="11"/>
      <c r="C46" s="7" t="s">
        <v>56</v>
      </c>
      <c r="D46" s="8" t="s">
        <v>7</v>
      </c>
      <c r="E46" s="9">
        <v>16</v>
      </c>
      <c r="F46" s="10"/>
      <c r="G46" s="10">
        <f t="shared" si="3"/>
        <v>0</v>
      </c>
    </row>
    <row r="47" spans="1:7" x14ac:dyDescent="0.25">
      <c r="A47" s="6">
        <v>41</v>
      </c>
      <c r="B47" s="11"/>
      <c r="C47" s="7" t="s">
        <v>57</v>
      </c>
      <c r="D47" s="8" t="s">
        <v>7</v>
      </c>
      <c r="E47" s="9">
        <v>8</v>
      </c>
      <c r="F47" s="10"/>
      <c r="G47" s="10">
        <f t="shared" si="3"/>
        <v>0</v>
      </c>
    </row>
    <row r="48" spans="1:7" ht="24.75" x14ac:dyDescent="0.25">
      <c r="A48" s="6">
        <v>42</v>
      </c>
      <c r="B48" s="11">
        <v>183111111</v>
      </c>
      <c r="C48" s="7" t="s">
        <v>59</v>
      </c>
      <c r="D48" s="8" t="s">
        <v>7</v>
      </c>
      <c r="E48" s="9">
        <f>SUM(E46:E47)</f>
        <v>24</v>
      </c>
      <c r="F48" s="10"/>
      <c r="G48" s="10">
        <f t="shared" si="3"/>
        <v>0</v>
      </c>
    </row>
    <row r="49" spans="1:7" x14ac:dyDescent="0.25">
      <c r="A49" s="6">
        <v>43</v>
      </c>
      <c r="B49" s="11">
        <v>183211322</v>
      </c>
      <c r="C49" s="7" t="s">
        <v>58</v>
      </c>
      <c r="D49" s="8" t="s">
        <v>7</v>
      </c>
      <c r="E49" s="9">
        <f>SUM(E46:E47)</f>
        <v>24</v>
      </c>
      <c r="F49" s="10"/>
      <c r="G49" s="10">
        <f t="shared" si="3"/>
        <v>0</v>
      </c>
    </row>
    <row r="50" spans="1:7" x14ac:dyDescent="0.25">
      <c r="A50" s="6">
        <v>44</v>
      </c>
      <c r="B50" s="11">
        <v>184911421</v>
      </c>
      <c r="C50" s="7" t="s">
        <v>68</v>
      </c>
      <c r="D50" s="8" t="s">
        <v>52</v>
      </c>
      <c r="E50" s="9">
        <f>E41</f>
        <v>6</v>
      </c>
      <c r="F50" s="10"/>
      <c r="G50" s="10">
        <f t="shared" si="3"/>
        <v>0</v>
      </c>
    </row>
    <row r="51" spans="1:7" x14ac:dyDescent="0.25">
      <c r="A51" s="6">
        <v>45</v>
      </c>
      <c r="B51" s="11"/>
      <c r="C51" s="7" t="s">
        <v>69</v>
      </c>
      <c r="D51" s="8" t="s">
        <v>70</v>
      </c>
      <c r="E51" s="9">
        <v>0.6</v>
      </c>
      <c r="F51" s="10"/>
      <c r="G51" s="10">
        <f t="shared" si="3"/>
        <v>0</v>
      </c>
    </row>
    <row r="52" spans="1:7" x14ac:dyDescent="0.25">
      <c r="A52" s="14"/>
      <c r="B52" s="24" t="s">
        <v>60</v>
      </c>
      <c r="C52" s="25"/>
      <c r="D52" s="26"/>
      <c r="E52" s="14"/>
      <c r="F52" s="14"/>
      <c r="G52" s="14"/>
    </row>
    <row r="53" spans="1:7" ht="24.75" x14ac:dyDescent="0.25">
      <c r="A53" s="6">
        <v>46</v>
      </c>
      <c r="B53" s="11">
        <v>181111111</v>
      </c>
      <c r="C53" s="7" t="s">
        <v>66</v>
      </c>
      <c r="D53" s="8" t="s">
        <v>52</v>
      </c>
      <c r="E53" s="9">
        <v>102</v>
      </c>
      <c r="F53" s="10"/>
      <c r="G53" s="10">
        <f t="shared" ref="G53:G57" si="4">F53*E53</f>
        <v>0</v>
      </c>
    </row>
    <row r="54" spans="1:7" x14ac:dyDescent="0.25">
      <c r="A54" s="6">
        <v>47</v>
      </c>
      <c r="B54" s="11" t="s">
        <v>62</v>
      </c>
      <c r="C54" s="7" t="s">
        <v>63</v>
      </c>
      <c r="D54" s="8" t="s">
        <v>52</v>
      </c>
      <c r="E54" s="9">
        <f>E53</f>
        <v>102</v>
      </c>
      <c r="F54" s="10"/>
      <c r="G54" s="10">
        <f t="shared" si="4"/>
        <v>0</v>
      </c>
    </row>
    <row r="55" spans="1:7" x14ac:dyDescent="0.25">
      <c r="A55" s="6">
        <v>48</v>
      </c>
      <c r="B55" s="11" t="s">
        <v>35</v>
      </c>
      <c r="C55" s="7" t="s">
        <v>36</v>
      </c>
      <c r="D55" s="8" t="s">
        <v>52</v>
      </c>
      <c r="E55" s="9">
        <f>E53</f>
        <v>102</v>
      </c>
      <c r="F55" s="10"/>
      <c r="G55" s="10">
        <f t="shared" si="4"/>
        <v>0</v>
      </c>
    </row>
    <row r="56" spans="1:7" x14ac:dyDescent="0.25">
      <c r="A56" s="6">
        <v>49</v>
      </c>
      <c r="B56" s="11">
        <v>183403161</v>
      </c>
      <c r="C56" s="7" t="s">
        <v>64</v>
      </c>
      <c r="D56" s="8" t="s">
        <v>65</v>
      </c>
      <c r="E56" s="9">
        <f>E53</f>
        <v>102</v>
      </c>
      <c r="F56" s="10"/>
      <c r="G56" s="10">
        <f t="shared" si="4"/>
        <v>0</v>
      </c>
    </row>
    <row r="57" spans="1:7" x14ac:dyDescent="0.25">
      <c r="A57" s="6">
        <v>50</v>
      </c>
      <c r="B57" s="11" t="s">
        <v>17</v>
      </c>
      <c r="C57" s="7" t="s">
        <v>61</v>
      </c>
      <c r="D57" s="8" t="s">
        <v>26</v>
      </c>
      <c r="E57" s="9">
        <v>3</v>
      </c>
      <c r="F57" s="10"/>
      <c r="G57" s="10">
        <f t="shared" si="4"/>
        <v>0</v>
      </c>
    </row>
    <row r="58" spans="1:7" ht="15.75" x14ac:dyDescent="0.25">
      <c r="A58" s="1"/>
      <c r="B58" s="2"/>
      <c r="C58" s="16" t="s">
        <v>40</v>
      </c>
      <c r="D58" s="3"/>
      <c r="E58" s="4"/>
      <c r="F58" s="5"/>
      <c r="G58" s="5"/>
    </row>
    <row r="59" spans="1:7" x14ac:dyDescent="0.25">
      <c r="A59" s="24" t="s">
        <v>79</v>
      </c>
      <c r="B59" s="25"/>
      <c r="C59" s="25"/>
      <c r="D59" s="26"/>
      <c r="E59" s="9"/>
      <c r="F59" s="10"/>
      <c r="G59" s="10"/>
    </row>
    <row r="60" spans="1:7" ht="24.75" x14ac:dyDescent="0.25">
      <c r="A60" s="6">
        <v>51</v>
      </c>
      <c r="B60" s="11">
        <v>112151111</v>
      </c>
      <c r="C60" s="7" t="s">
        <v>73</v>
      </c>
      <c r="D60" s="8" t="s">
        <v>7</v>
      </c>
      <c r="E60" s="9">
        <v>1</v>
      </c>
      <c r="F60" s="10"/>
      <c r="G60" s="10">
        <f t="shared" ref="G60:G65" si="5">F60*E60</f>
        <v>0</v>
      </c>
    </row>
    <row r="61" spans="1:7" ht="24.75" x14ac:dyDescent="0.25">
      <c r="A61" s="6">
        <v>52</v>
      </c>
      <c r="B61" s="11">
        <v>112151112</v>
      </c>
      <c r="C61" s="7" t="s">
        <v>74</v>
      </c>
      <c r="D61" s="8" t="s">
        <v>7</v>
      </c>
      <c r="E61" s="9">
        <v>1</v>
      </c>
      <c r="F61" s="10"/>
      <c r="G61" s="10">
        <f t="shared" si="5"/>
        <v>0</v>
      </c>
    </row>
    <row r="62" spans="1:7" ht="24.75" x14ac:dyDescent="0.25">
      <c r="A62" s="6">
        <v>53</v>
      </c>
      <c r="B62" s="11">
        <v>112151113</v>
      </c>
      <c r="C62" s="7" t="s">
        <v>75</v>
      </c>
      <c r="D62" s="8" t="s">
        <v>7</v>
      </c>
      <c r="E62" s="9">
        <v>1</v>
      </c>
      <c r="F62" s="10"/>
      <c r="G62" s="10">
        <f t="shared" si="5"/>
        <v>0</v>
      </c>
    </row>
    <row r="63" spans="1:7" ht="15.6" customHeight="1" x14ac:dyDescent="0.25">
      <c r="A63" s="6">
        <v>54</v>
      </c>
      <c r="B63" s="11">
        <v>112201111</v>
      </c>
      <c r="C63" s="7" t="s">
        <v>76</v>
      </c>
      <c r="D63" s="8" t="s">
        <v>7</v>
      </c>
      <c r="E63" s="9">
        <f>E60</f>
        <v>1</v>
      </c>
      <c r="F63" s="10"/>
      <c r="G63" s="10">
        <f t="shared" si="5"/>
        <v>0</v>
      </c>
    </row>
    <row r="64" spans="1:7" ht="14.45" customHeight="1" x14ac:dyDescent="0.25">
      <c r="A64" s="6">
        <v>55</v>
      </c>
      <c r="B64" s="11">
        <v>112201112</v>
      </c>
      <c r="C64" s="7" t="s">
        <v>77</v>
      </c>
      <c r="D64" s="8" t="s">
        <v>7</v>
      </c>
      <c r="E64" s="9">
        <f>E61</f>
        <v>1</v>
      </c>
      <c r="F64" s="10"/>
      <c r="G64" s="10">
        <f t="shared" si="5"/>
        <v>0</v>
      </c>
    </row>
    <row r="65" spans="1:8" ht="15" customHeight="1" x14ac:dyDescent="0.25">
      <c r="A65" s="6">
        <v>56</v>
      </c>
      <c r="B65" s="11">
        <v>112201113</v>
      </c>
      <c r="C65" s="7" t="s">
        <v>78</v>
      </c>
      <c r="D65" s="8" t="s">
        <v>7</v>
      </c>
      <c r="E65" s="9">
        <f>E62</f>
        <v>1</v>
      </c>
      <c r="F65" s="10"/>
      <c r="G65" s="10">
        <f t="shared" si="5"/>
        <v>0</v>
      </c>
    </row>
    <row r="66" spans="1:8" x14ac:dyDescent="0.25">
      <c r="A66" s="24" t="s">
        <v>11</v>
      </c>
      <c r="B66" s="25"/>
      <c r="C66" s="25"/>
      <c r="D66" s="26"/>
      <c r="E66" s="9"/>
      <c r="F66" s="10"/>
      <c r="G66" s="10"/>
    </row>
    <row r="67" spans="1:8" ht="36.75" x14ac:dyDescent="0.25">
      <c r="A67" s="6">
        <v>57</v>
      </c>
      <c r="B67" s="11" t="s">
        <v>8</v>
      </c>
      <c r="C67" s="7" t="s">
        <v>42</v>
      </c>
      <c r="D67" s="8" t="s">
        <v>9</v>
      </c>
      <c r="E67" s="9">
        <v>185</v>
      </c>
      <c r="F67" s="10"/>
      <c r="G67" s="10">
        <f t="shared" ref="G67:G73" si="6">F67*E67</f>
        <v>0</v>
      </c>
    </row>
    <row r="68" spans="1:8" ht="24.75" x14ac:dyDescent="0.25">
      <c r="A68" s="6">
        <v>58</v>
      </c>
      <c r="B68" s="11" t="s">
        <v>12</v>
      </c>
      <c r="C68" s="7" t="s">
        <v>28</v>
      </c>
      <c r="D68" s="8" t="s">
        <v>9</v>
      </c>
      <c r="E68" s="9">
        <f>E67</f>
        <v>185</v>
      </c>
      <c r="F68" s="10"/>
      <c r="G68" s="10">
        <f t="shared" si="6"/>
        <v>0</v>
      </c>
    </row>
    <row r="69" spans="1:8" ht="24.75" x14ac:dyDescent="0.25">
      <c r="A69" s="6">
        <v>59</v>
      </c>
      <c r="B69" s="11" t="s">
        <v>13</v>
      </c>
      <c r="C69" s="7" t="s">
        <v>14</v>
      </c>
      <c r="D69" s="8" t="s">
        <v>9</v>
      </c>
      <c r="E69" s="9">
        <f>E67</f>
        <v>185</v>
      </c>
      <c r="F69" s="10"/>
      <c r="G69" s="10">
        <f t="shared" si="6"/>
        <v>0</v>
      </c>
    </row>
    <row r="70" spans="1:8" ht="24.75" x14ac:dyDescent="0.25">
      <c r="A70" s="6">
        <v>60</v>
      </c>
      <c r="B70" s="11" t="s">
        <v>15</v>
      </c>
      <c r="C70" s="7" t="s">
        <v>29</v>
      </c>
      <c r="D70" s="8" t="s">
        <v>16</v>
      </c>
      <c r="E70" s="9">
        <f>E67*1.6</f>
        <v>296</v>
      </c>
      <c r="F70" s="10"/>
      <c r="G70" s="10">
        <f t="shared" si="6"/>
        <v>0</v>
      </c>
    </row>
    <row r="71" spans="1:8" x14ac:dyDescent="0.25">
      <c r="A71" s="6">
        <v>61</v>
      </c>
      <c r="B71" s="17"/>
      <c r="C71" s="18" t="s">
        <v>39</v>
      </c>
      <c r="D71" s="19" t="s">
        <v>30</v>
      </c>
      <c r="E71" s="20">
        <v>2</v>
      </c>
      <c r="F71" s="21"/>
      <c r="G71" s="21">
        <f t="shared" si="6"/>
        <v>0</v>
      </c>
    </row>
    <row r="72" spans="1:8" ht="24.75" x14ac:dyDescent="0.25">
      <c r="A72" s="6">
        <v>62</v>
      </c>
      <c r="B72" s="17" t="s">
        <v>8</v>
      </c>
      <c r="C72" s="18" t="s">
        <v>31</v>
      </c>
      <c r="D72" s="19" t="s">
        <v>30</v>
      </c>
      <c r="E72" s="20">
        <v>2</v>
      </c>
      <c r="F72" s="21"/>
      <c r="G72" s="21">
        <f t="shared" si="6"/>
        <v>0</v>
      </c>
    </row>
    <row r="73" spans="1:8" x14ac:dyDescent="0.25">
      <c r="A73" s="6">
        <v>63</v>
      </c>
      <c r="B73" s="11" t="s">
        <v>8</v>
      </c>
      <c r="C73" s="7" t="s">
        <v>32</v>
      </c>
      <c r="D73" s="8" t="s">
        <v>9</v>
      </c>
      <c r="E73" s="9">
        <v>95</v>
      </c>
      <c r="F73" s="10"/>
      <c r="G73" s="10">
        <f t="shared" si="6"/>
        <v>0</v>
      </c>
    </row>
    <row r="74" spans="1:8" x14ac:dyDescent="0.25">
      <c r="A74" s="6">
        <v>64</v>
      </c>
      <c r="B74" s="11" t="s">
        <v>17</v>
      </c>
      <c r="C74" s="7" t="s">
        <v>18</v>
      </c>
      <c r="D74" s="8" t="s">
        <v>9</v>
      </c>
      <c r="E74" s="9">
        <v>95</v>
      </c>
      <c r="F74" s="10"/>
      <c r="G74" s="10">
        <f>F74*E74</f>
        <v>0</v>
      </c>
    </row>
    <row r="75" spans="1:8" x14ac:dyDescent="0.25">
      <c r="A75" s="6"/>
      <c r="B75" s="11"/>
      <c r="C75" s="7" t="s">
        <v>72</v>
      </c>
      <c r="D75" s="8"/>
      <c r="E75" s="9"/>
      <c r="F75" s="10"/>
      <c r="G75" s="10"/>
    </row>
    <row r="76" spans="1:8" x14ac:dyDescent="0.25">
      <c r="A76" s="6"/>
      <c r="B76" s="11"/>
      <c r="C76" s="7" t="s">
        <v>43</v>
      </c>
      <c r="D76" s="8" t="s">
        <v>9</v>
      </c>
      <c r="E76" s="9">
        <f>E74</f>
        <v>95</v>
      </c>
      <c r="F76" s="22" t="s">
        <v>81</v>
      </c>
      <c r="G76" s="22">
        <v>0</v>
      </c>
      <c r="H76" s="22" t="s">
        <v>80</v>
      </c>
    </row>
    <row r="77" spans="1:8" x14ac:dyDescent="0.25">
      <c r="A77" s="6"/>
      <c r="B77" s="11"/>
      <c r="C77" s="7" t="s">
        <v>44</v>
      </c>
      <c r="D77" s="8" t="s">
        <v>9</v>
      </c>
      <c r="E77" s="9">
        <f>E76*0.08</f>
        <v>7.6000000000000005</v>
      </c>
      <c r="F77" s="22" t="s">
        <v>81</v>
      </c>
      <c r="G77" s="22">
        <v>0</v>
      </c>
      <c r="H77" s="22" t="s">
        <v>80</v>
      </c>
    </row>
    <row r="78" spans="1:8" x14ac:dyDescent="0.25">
      <c r="A78" s="6"/>
      <c r="B78" s="11"/>
      <c r="C78" s="7" t="s">
        <v>45</v>
      </c>
      <c r="D78" s="8" t="s">
        <v>9</v>
      </c>
      <c r="E78" s="9">
        <f>E76*0.08</f>
        <v>7.6000000000000005</v>
      </c>
      <c r="F78" s="22" t="s">
        <v>81</v>
      </c>
      <c r="G78" s="22">
        <v>0</v>
      </c>
      <c r="H78" s="22" t="s">
        <v>80</v>
      </c>
    </row>
    <row r="79" spans="1:8" x14ac:dyDescent="0.25">
      <c r="A79" s="6">
        <v>65</v>
      </c>
      <c r="B79" s="11" t="s">
        <v>8</v>
      </c>
      <c r="C79" s="7" t="s">
        <v>19</v>
      </c>
      <c r="D79" s="8" t="s">
        <v>10</v>
      </c>
      <c r="E79" s="9">
        <v>95</v>
      </c>
      <c r="F79" s="10"/>
      <c r="G79" s="10">
        <f t="shared" ref="G79:G82" si="7">F79*E79</f>
        <v>0</v>
      </c>
    </row>
    <row r="80" spans="1:8" x14ac:dyDescent="0.25">
      <c r="A80" s="6">
        <v>66</v>
      </c>
      <c r="B80" s="11" t="s">
        <v>17</v>
      </c>
      <c r="C80" s="7" t="s">
        <v>20</v>
      </c>
      <c r="D80" s="8" t="s">
        <v>10</v>
      </c>
      <c r="E80" s="9">
        <v>95</v>
      </c>
      <c r="F80" s="10"/>
      <c r="G80" s="10">
        <f t="shared" si="7"/>
        <v>0</v>
      </c>
    </row>
    <row r="81" spans="1:8" x14ac:dyDescent="0.25">
      <c r="A81" s="6">
        <v>67</v>
      </c>
      <c r="B81" s="11" t="s">
        <v>8</v>
      </c>
      <c r="C81" s="7" t="s">
        <v>37</v>
      </c>
      <c r="D81" s="8" t="s">
        <v>9</v>
      </c>
      <c r="E81" s="9">
        <v>73</v>
      </c>
      <c r="F81" s="10"/>
      <c r="G81" s="10">
        <f t="shared" si="7"/>
        <v>0</v>
      </c>
    </row>
    <row r="82" spans="1:8" x14ac:dyDescent="0.25">
      <c r="A82" s="6">
        <v>68</v>
      </c>
      <c r="B82" s="11" t="s">
        <v>17</v>
      </c>
      <c r="C82" s="7" t="s">
        <v>27</v>
      </c>
      <c r="D82" s="8" t="s">
        <v>9</v>
      </c>
      <c r="E82" s="9">
        <f>E81</f>
        <v>73</v>
      </c>
      <c r="F82" s="10"/>
      <c r="G82" s="10">
        <f t="shared" si="7"/>
        <v>0</v>
      </c>
    </row>
    <row r="83" spans="1:8" x14ac:dyDescent="0.25">
      <c r="A83" s="6"/>
      <c r="B83" s="11"/>
      <c r="C83" s="7" t="s">
        <v>71</v>
      </c>
      <c r="D83" s="8"/>
      <c r="E83" s="9"/>
      <c r="F83" s="10"/>
      <c r="G83" s="10"/>
    </row>
    <row r="84" spans="1:8" x14ac:dyDescent="0.25">
      <c r="A84" s="6"/>
      <c r="B84" s="11"/>
      <c r="C84" s="7" t="s">
        <v>46</v>
      </c>
      <c r="D84" s="8" t="s">
        <v>9</v>
      </c>
      <c r="E84" s="9">
        <f>E82*75%</f>
        <v>54.75</v>
      </c>
      <c r="F84" s="22" t="s">
        <v>81</v>
      </c>
      <c r="G84" s="22">
        <v>0</v>
      </c>
      <c r="H84" s="22" t="s">
        <v>80</v>
      </c>
    </row>
    <row r="85" spans="1:8" x14ac:dyDescent="0.25">
      <c r="A85" s="6"/>
      <c r="B85" s="11"/>
      <c r="C85" s="7" t="s">
        <v>47</v>
      </c>
      <c r="D85" s="8" t="s">
        <v>9</v>
      </c>
      <c r="E85" s="9">
        <f>E82*15%</f>
        <v>10.95</v>
      </c>
      <c r="F85" s="22" t="s">
        <v>81</v>
      </c>
      <c r="G85" s="22">
        <v>0</v>
      </c>
      <c r="H85" s="22" t="s">
        <v>80</v>
      </c>
    </row>
    <row r="86" spans="1:8" x14ac:dyDescent="0.25">
      <c r="A86" s="6"/>
      <c r="B86" s="11"/>
      <c r="C86" s="7" t="s">
        <v>44</v>
      </c>
      <c r="D86" s="8" t="s">
        <v>9</v>
      </c>
      <c r="E86" s="9">
        <f>E82*10%</f>
        <v>7.3000000000000007</v>
      </c>
      <c r="F86" s="22" t="s">
        <v>81</v>
      </c>
      <c r="G86" s="22">
        <v>0</v>
      </c>
      <c r="H86" s="22" t="s">
        <v>80</v>
      </c>
    </row>
    <row r="87" spans="1:8" x14ac:dyDescent="0.25">
      <c r="A87" s="6"/>
      <c r="B87" s="11"/>
      <c r="C87" s="7" t="s">
        <v>45</v>
      </c>
      <c r="D87" s="8" t="s">
        <v>9</v>
      </c>
      <c r="E87" s="9">
        <f>E82*10%</f>
        <v>7.3000000000000007</v>
      </c>
      <c r="F87" s="22" t="s">
        <v>81</v>
      </c>
      <c r="G87" s="22">
        <v>0</v>
      </c>
      <c r="H87" s="22" t="s">
        <v>80</v>
      </c>
    </row>
    <row r="88" spans="1:8" x14ac:dyDescent="0.25">
      <c r="A88" s="15"/>
      <c r="B88" s="11"/>
      <c r="C88" s="7"/>
      <c r="D88" s="8"/>
      <c r="E88" s="9"/>
      <c r="F88" s="10"/>
      <c r="G88" s="10"/>
    </row>
    <row r="89" spans="1:8" x14ac:dyDescent="0.25">
      <c r="A89" s="24" t="s">
        <v>21</v>
      </c>
      <c r="B89" s="25"/>
      <c r="C89" s="25"/>
      <c r="D89" s="26"/>
      <c r="E89" s="9"/>
      <c r="F89" s="10"/>
      <c r="G89" s="10"/>
    </row>
    <row r="90" spans="1:8" x14ac:dyDescent="0.25">
      <c r="A90" s="15">
        <v>69</v>
      </c>
      <c r="B90" s="11" t="s">
        <v>8</v>
      </c>
      <c r="C90" s="7" t="s">
        <v>33</v>
      </c>
      <c r="D90" s="8" t="s">
        <v>7</v>
      </c>
      <c r="E90" s="9">
        <v>2</v>
      </c>
      <c r="F90" s="10"/>
      <c r="G90" s="10">
        <f t="shared" ref="G90:G93" si="8">ROUND(F90*E90,0)</f>
        <v>0</v>
      </c>
    </row>
    <row r="91" spans="1:8" ht="36.75" x14ac:dyDescent="0.25">
      <c r="A91" s="6">
        <v>70</v>
      </c>
      <c r="B91" s="11" t="s">
        <v>17</v>
      </c>
      <c r="C91" s="7" t="s">
        <v>38</v>
      </c>
      <c r="D91" s="8" t="s">
        <v>7</v>
      </c>
      <c r="E91" s="9">
        <v>2</v>
      </c>
      <c r="F91" s="10"/>
      <c r="G91" s="10">
        <f t="shared" si="8"/>
        <v>0</v>
      </c>
    </row>
    <row r="92" spans="1:8" x14ac:dyDescent="0.25">
      <c r="A92" s="15">
        <v>71</v>
      </c>
      <c r="B92" s="17" t="s">
        <v>22</v>
      </c>
      <c r="C92" s="18" t="s">
        <v>34</v>
      </c>
      <c r="D92" s="19" t="s">
        <v>23</v>
      </c>
      <c r="E92" s="20">
        <v>10</v>
      </c>
      <c r="F92" s="21"/>
      <c r="G92" s="21">
        <f t="shared" si="8"/>
        <v>0</v>
      </c>
    </row>
    <row r="93" spans="1:8" ht="36.75" x14ac:dyDescent="0.25">
      <c r="A93" s="6">
        <v>72</v>
      </c>
      <c r="B93" s="17" t="s">
        <v>17</v>
      </c>
      <c r="C93" s="18" t="s">
        <v>24</v>
      </c>
      <c r="D93" s="19" t="s">
        <v>23</v>
      </c>
      <c r="E93" s="20">
        <v>10</v>
      </c>
      <c r="F93" s="21"/>
      <c r="G93" s="21">
        <f t="shared" si="8"/>
        <v>0</v>
      </c>
    </row>
    <row r="94" spans="1:8" x14ac:dyDescent="0.25">
      <c r="A94" s="24" t="s">
        <v>25</v>
      </c>
      <c r="B94" s="25"/>
      <c r="C94" s="25"/>
      <c r="D94" s="26"/>
      <c r="E94" s="14"/>
      <c r="F94" s="14"/>
      <c r="G94" s="14"/>
    </row>
    <row r="95" spans="1:8" x14ac:dyDescent="0.25">
      <c r="A95" s="14"/>
      <c r="B95" s="24" t="s">
        <v>48</v>
      </c>
      <c r="C95" s="25"/>
      <c r="D95" s="26"/>
      <c r="E95" s="14"/>
      <c r="F95" s="14"/>
      <c r="G95" s="14"/>
    </row>
    <row r="96" spans="1:8" x14ac:dyDescent="0.25">
      <c r="A96" s="6">
        <v>86</v>
      </c>
      <c r="B96" s="11" t="s">
        <v>49</v>
      </c>
      <c r="C96" s="7" t="s">
        <v>50</v>
      </c>
      <c r="D96" s="8" t="s">
        <v>52</v>
      </c>
      <c r="E96" s="9">
        <v>2</v>
      </c>
      <c r="F96" s="10"/>
      <c r="G96" s="10">
        <f t="shared" ref="G96:G104" si="9">F96*E96</f>
        <v>0</v>
      </c>
    </row>
    <row r="97" spans="1:7" ht="24.75" x14ac:dyDescent="0.25">
      <c r="A97" s="6">
        <v>87</v>
      </c>
      <c r="B97" s="11">
        <v>183111113</v>
      </c>
      <c r="C97" s="7" t="s">
        <v>51</v>
      </c>
      <c r="D97" s="8" t="s">
        <v>7</v>
      </c>
      <c r="E97" s="9">
        <f>SUM(E98:E98)</f>
        <v>4</v>
      </c>
      <c r="F97" s="10"/>
      <c r="G97" s="10">
        <f t="shared" si="9"/>
        <v>0</v>
      </c>
    </row>
    <row r="98" spans="1:7" x14ac:dyDescent="0.25">
      <c r="A98" s="6">
        <v>88</v>
      </c>
      <c r="B98" s="11"/>
      <c r="C98" s="7" t="s">
        <v>54</v>
      </c>
      <c r="D98" s="8" t="s">
        <v>7</v>
      </c>
      <c r="E98" s="9">
        <v>4</v>
      </c>
      <c r="F98" s="10"/>
      <c r="G98" s="10">
        <f t="shared" si="9"/>
        <v>0</v>
      </c>
    </row>
    <row r="99" spans="1:7" ht="24.75" x14ac:dyDescent="0.25">
      <c r="A99" s="6">
        <v>89</v>
      </c>
      <c r="B99" s="11">
        <v>184102112</v>
      </c>
      <c r="C99" s="7" t="s">
        <v>55</v>
      </c>
      <c r="D99" s="8" t="s">
        <v>7</v>
      </c>
      <c r="E99" s="9">
        <f>E97</f>
        <v>4</v>
      </c>
      <c r="F99" s="10"/>
      <c r="G99" s="10">
        <f t="shared" si="9"/>
        <v>0</v>
      </c>
    </row>
    <row r="100" spans="1:7" x14ac:dyDescent="0.25">
      <c r="A100" s="6">
        <v>90</v>
      </c>
      <c r="B100" s="11"/>
      <c r="C100" s="7" t="s">
        <v>57</v>
      </c>
      <c r="D100" s="8" t="s">
        <v>7</v>
      </c>
      <c r="E100" s="9">
        <v>7</v>
      </c>
      <c r="F100" s="10"/>
      <c r="G100" s="10">
        <f t="shared" si="9"/>
        <v>0</v>
      </c>
    </row>
    <row r="101" spans="1:7" ht="24.75" x14ac:dyDescent="0.25">
      <c r="A101" s="6">
        <v>91</v>
      </c>
      <c r="B101" s="11">
        <v>183111111</v>
      </c>
      <c r="C101" s="7" t="s">
        <v>59</v>
      </c>
      <c r="D101" s="8" t="s">
        <v>7</v>
      </c>
      <c r="E101" s="9">
        <f>SUM(E100:E100)</f>
        <v>7</v>
      </c>
      <c r="F101" s="10"/>
      <c r="G101" s="10">
        <f t="shared" si="9"/>
        <v>0</v>
      </c>
    </row>
    <row r="102" spans="1:7" x14ac:dyDescent="0.25">
      <c r="A102" s="6">
        <v>92</v>
      </c>
      <c r="B102" s="11">
        <v>183211322</v>
      </c>
      <c r="C102" s="7" t="s">
        <v>58</v>
      </c>
      <c r="D102" s="8" t="s">
        <v>7</v>
      </c>
      <c r="E102" s="9">
        <f>SUM(E100:E100)</f>
        <v>7</v>
      </c>
      <c r="F102" s="10"/>
      <c r="G102" s="10">
        <f t="shared" si="9"/>
        <v>0</v>
      </c>
    </row>
    <row r="103" spans="1:7" x14ac:dyDescent="0.25">
      <c r="A103" s="6">
        <v>93</v>
      </c>
      <c r="B103" s="11">
        <v>184911421</v>
      </c>
      <c r="C103" s="7" t="s">
        <v>68</v>
      </c>
      <c r="D103" s="8" t="s">
        <v>52</v>
      </c>
      <c r="E103" s="9">
        <f>E96</f>
        <v>2</v>
      </c>
      <c r="F103" s="10"/>
      <c r="G103" s="10">
        <f t="shared" si="9"/>
        <v>0</v>
      </c>
    </row>
    <row r="104" spans="1:7" x14ac:dyDescent="0.25">
      <c r="A104" s="6">
        <v>94</v>
      </c>
      <c r="B104" s="11"/>
      <c r="C104" s="7" t="s">
        <v>69</v>
      </c>
      <c r="D104" s="8" t="s">
        <v>70</v>
      </c>
      <c r="E104" s="9">
        <v>0.2</v>
      </c>
      <c r="F104" s="10"/>
      <c r="G104" s="10">
        <f t="shared" si="9"/>
        <v>0</v>
      </c>
    </row>
    <row r="105" spans="1:7" x14ac:dyDescent="0.25">
      <c r="A105" s="14"/>
      <c r="B105" s="24" t="s">
        <v>60</v>
      </c>
      <c r="C105" s="25"/>
      <c r="D105" s="26"/>
      <c r="E105" s="14"/>
      <c r="F105" s="14"/>
      <c r="G105" s="14"/>
    </row>
    <row r="106" spans="1:7" ht="24.75" x14ac:dyDescent="0.25">
      <c r="A106" s="6">
        <v>95</v>
      </c>
      <c r="B106" s="11">
        <v>181111111</v>
      </c>
      <c r="C106" s="7" t="s">
        <v>66</v>
      </c>
      <c r="D106" s="8" t="s">
        <v>52</v>
      </c>
      <c r="E106" s="9">
        <v>187</v>
      </c>
      <c r="F106" s="10"/>
      <c r="G106" s="10">
        <f t="shared" ref="G106:G110" si="10">F106*E106</f>
        <v>0</v>
      </c>
    </row>
    <row r="107" spans="1:7" x14ac:dyDescent="0.25">
      <c r="A107" s="6">
        <v>96</v>
      </c>
      <c r="B107" s="11" t="s">
        <v>62</v>
      </c>
      <c r="C107" s="7" t="s">
        <v>63</v>
      </c>
      <c r="D107" s="8" t="s">
        <v>52</v>
      </c>
      <c r="E107" s="9">
        <f>E106</f>
        <v>187</v>
      </c>
      <c r="F107" s="10"/>
      <c r="G107" s="10">
        <f t="shared" si="10"/>
        <v>0</v>
      </c>
    </row>
    <row r="108" spans="1:7" x14ac:dyDescent="0.25">
      <c r="A108" s="6">
        <v>97</v>
      </c>
      <c r="B108" s="11" t="s">
        <v>35</v>
      </c>
      <c r="C108" s="7" t="s">
        <v>36</v>
      </c>
      <c r="D108" s="8" t="s">
        <v>52</v>
      </c>
      <c r="E108" s="9">
        <f>E106</f>
        <v>187</v>
      </c>
      <c r="F108" s="10"/>
      <c r="G108" s="10">
        <f t="shared" si="10"/>
        <v>0</v>
      </c>
    </row>
    <row r="109" spans="1:7" x14ac:dyDescent="0.25">
      <c r="A109" s="6">
        <v>98</v>
      </c>
      <c r="B109" s="11">
        <v>183403161</v>
      </c>
      <c r="C109" s="7" t="s">
        <v>64</v>
      </c>
      <c r="D109" s="8" t="s">
        <v>65</v>
      </c>
      <c r="E109" s="9">
        <f>E106</f>
        <v>187</v>
      </c>
      <c r="F109" s="10"/>
      <c r="G109" s="10">
        <f t="shared" si="10"/>
        <v>0</v>
      </c>
    </row>
    <row r="110" spans="1:7" x14ac:dyDescent="0.25">
      <c r="A110" s="6">
        <v>99</v>
      </c>
      <c r="B110" s="11" t="s">
        <v>17</v>
      </c>
      <c r="C110" s="7" t="s">
        <v>61</v>
      </c>
      <c r="D110" s="8" t="s">
        <v>26</v>
      </c>
      <c r="E110" s="9">
        <v>5</v>
      </c>
      <c r="F110" s="10"/>
      <c r="G110" s="10">
        <f t="shared" si="10"/>
        <v>0</v>
      </c>
    </row>
    <row r="111" spans="1:7" x14ac:dyDescent="0.25">
      <c r="C111" s="13" t="s">
        <v>67</v>
      </c>
      <c r="G111" s="13">
        <f>SUM(G4:G110)</f>
        <v>0</v>
      </c>
    </row>
  </sheetData>
  <mergeCells count="12">
    <mergeCell ref="B105:D105"/>
    <mergeCell ref="A4:D4"/>
    <mergeCell ref="A11:D11"/>
    <mergeCell ref="A34:D34"/>
    <mergeCell ref="A39:D39"/>
    <mergeCell ref="B40:D40"/>
    <mergeCell ref="B52:D52"/>
    <mergeCell ref="A59:D59"/>
    <mergeCell ref="A66:D66"/>
    <mergeCell ref="A89:D89"/>
    <mergeCell ref="A94:D94"/>
    <mergeCell ref="B95:D9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slepý výkaz výměr etapa I.,II.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Korenec Stepan</cp:lastModifiedBy>
  <cp:lastPrinted>2024-08-30T05:57:22Z</cp:lastPrinted>
  <dcterms:created xsi:type="dcterms:W3CDTF">2023-06-07T08:36:29Z</dcterms:created>
  <dcterms:modified xsi:type="dcterms:W3CDTF">2025-02-12T16:04:24Z</dcterms:modified>
</cp:coreProperties>
</file>