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KOSTKA\Zakazky_STAMER\ST202404 - MÚ Český Brod\ST202404 - MÚ Český Brod\Rozpočty a VV\"/>
    </mc:Choice>
  </mc:AlternateContent>
  <bookViews>
    <workbookView xWindow="0" yWindow="0" windowWidth="0" windowHeight="0"/>
  </bookViews>
  <sheets>
    <sheet name="Rekapitulace stavby" sheetId="1" r:id="rId1"/>
    <sheet name="01 - Stavební úpravy 1NP 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Stavební úpravy 1NP ...'!$C$114:$K$1372</definedName>
    <definedName name="_xlnm.Print_Area" localSheetId="1">'01 - Stavební úpravy 1NP ...'!$C$4:$J$39,'01 - Stavební úpravy 1NP ...'!$C$45:$J$96,'01 - Stavební úpravy 1NP ...'!$C$102:$K$1372</definedName>
    <definedName name="_xlnm.Print_Titles" localSheetId="1">'01 - Stavební úpravy 1NP ...'!$114:$114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370"/>
  <c r="BH1370"/>
  <c r="BG1370"/>
  <c r="BF1370"/>
  <c r="T1370"/>
  <c r="T1369"/>
  <c r="R1370"/>
  <c r="R1369"/>
  <c r="P1370"/>
  <c r="P1369"/>
  <c r="BI1366"/>
  <c r="BH1366"/>
  <c r="BG1366"/>
  <c r="BF1366"/>
  <c r="T1366"/>
  <c r="R1366"/>
  <c r="P1366"/>
  <c r="BI1363"/>
  <c r="BH1363"/>
  <c r="BG1363"/>
  <c r="BF1363"/>
  <c r="T1363"/>
  <c r="R1363"/>
  <c r="P1363"/>
  <c r="BI1359"/>
  <c r="BH1359"/>
  <c r="BG1359"/>
  <c r="BF1359"/>
  <c r="T1359"/>
  <c r="R1359"/>
  <c r="P1359"/>
  <c r="BI1356"/>
  <c r="BH1356"/>
  <c r="BG1356"/>
  <c r="BF1356"/>
  <c r="T1356"/>
  <c r="R1356"/>
  <c r="P1356"/>
  <c r="BI1352"/>
  <c r="BH1352"/>
  <c r="BG1352"/>
  <c r="BF1352"/>
  <c r="T1352"/>
  <c r="T1351"/>
  <c r="R1352"/>
  <c r="R1351"/>
  <c r="P1352"/>
  <c r="P1351"/>
  <c r="BI1347"/>
  <c r="BH1347"/>
  <c r="BG1347"/>
  <c r="BF1347"/>
  <c r="T1347"/>
  <c r="R1347"/>
  <c r="P1347"/>
  <c r="BI1344"/>
  <c r="BH1344"/>
  <c r="BG1344"/>
  <c r="BF1344"/>
  <c r="T1344"/>
  <c r="R1344"/>
  <c r="P1344"/>
  <c r="BI1340"/>
  <c r="BH1340"/>
  <c r="BG1340"/>
  <c r="BF1340"/>
  <c r="T1340"/>
  <c r="R1340"/>
  <c r="P1340"/>
  <c r="BI1337"/>
  <c r="BH1337"/>
  <c r="BG1337"/>
  <c r="BF1337"/>
  <c r="T1337"/>
  <c r="R1337"/>
  <c r="P1337"/>
  <c r="BI1329"/>
  <c r="BH1329"/>
  <c r="BG1329"/>
  <c r="BF1329"/>
  <c r="T1329"/>
  <c r="R1329"/>
  <c r="P1329"/>
  <c r="BI1326"/>
  <c r="BH1326"/>
  <c r="BG1326"/>
  <c r="BF1326"/>
  <c r="T1326"/>
  <c r="R1326"/>
  <c r="P1326"/>
  <c r="BI1318"/>
  <c r="BH1318"/>
  <c r="BG1318"/>
  <c r="BF1318"/>
  <c r="T1318"/>
  <c r="R1318"/>
  <c r="P1318"/>
  <c r="BI1310"/>
  <c r="BH1310"/>
  <c r="BG1310"/>
  <c r="BF1310"/>
  <c r="T1310"/>
  <c r="R1310"/>
  <c r="P1310"/>
  <c r="BI1306"/>
  <c r="BH1306"/>
  <c r="BG1306"/>
  <c r="BF1306"/>
  <c r="T1306"/>
  <c r="R1306"/>
  <c r="P1306"/>
  <c r="BI1303"/>
  <c r="BH1303"/>
  <c r="BG1303"/>
  <c r="BF1303"/>
  <c r="T1303"/>
  <c r="R1303"/>
  <c r="P1303"/>
  <c r="BI1300"/>
  <c r="BH1300"/>
  <c r="BG1300"/>
  <c r="BF1300"/>
  <c r="T1300"/>
  <c r="R1300"/>
  <c r="P1300"/>
  <c r="BI1296"/>
  <c r="BH1296"/>
  <c r="BG1296"/>
  <c r="BF1296"/>
  <c r="T1296"/>
  <c r="R1296"/>
  <c r="P1296"/>
  <c r="BI1288"/>
  <c r="BH1288"/>
  <c r="BG1288"/>
  <c r="BF1288"/>
  <c r="T1288"/>
  <c r="R1288"/>
  <c r="P1288"/>
  <c r="BI1285"/>
  <c r="BH1285"/>
  <c r="BG1285"/>
  <c r="BF1285"/>
  <c r="T1285"/>
  <c r="R1285"/>
  <c r="P1285"/>
  <c r="BI1277"/>
  <c r="BH1277"/>
  <c r="BG1277"/>
  <c r="BF1277"/>
  <c r="T1277"/>
  <c r="R1277"/>
  <c r="P1277"/>
  <c r="BI1274"/>
  <c r="BH1274"/>
  <c r="BG1274"/>
  <c r="BF1274"/>
  <c r="T1274"/>
  <c r="R1274"/>
  <c r="P1274"/>
  <c r="BI1271"/>
  <c r="BH1271"/>
  <c r="BG1271"/>
  <c r="BF1271"/>
  <c r="T1271"/>
  <c r="R1271"/>
  <c r="P1271"/>
  <c r="BI1263"/>
  <c r="BH1263"/>
  <c r="BG1263"/>
  <c r="BF1263"/>
  <c r="T1263"/>
  <c r="R1263"/>
  <c r="P1263"/>
  <c r="BI1260"/>
  <c r="BH1260"/>
  <c r="BG1260"/>
  <c r="BF1260"/>
  <c r="T1260"/>
  <c r="R1260"/>
  <c r="P1260"/>
  <c r="BI1252"/>
  <c r="BH1252"/>
  <c r="BG1252"/>
  <c r="BF1252"/>
  <c r="T1252"/>
  <c r="R1252"/>
  <c r="P1252"/>
  <c r="BI1248"/>
  <c r="BH1248"/>
  <c r="BG1248"/>
  <c r="BF1248"/>
  <c r="T1248"/>
  <c r="R1248"/>
  <c r="P1248"/>
  <c r="BI1245"/>
  <c r="BH1245"/>
  <c r="BG1245"/>
  <c r="BF1245"/>
  <c r="T1245"/>
  <c r="R1245"/>
  <c r="P1245"/>
  <c r="BI1237"/>
  <c r="BH1237"/>
  <c r="BG1237"/>
  <c r="BF1237"/>
  <c r="T1237"/>
  <c r="R1237"/>
  <c r="P1237"/>
  <c r="BI1232"/>
  <c r="BH1232"/>
  <c r="BG1232"/>
  <c r="BF1232"/>
  <c r="T1232"/>
  <c r="R1232"/>
  <c r="P1232"/>
  <c r="BI1229"/>
  <c r="BH1229"/>
  <c r="BG1229"/>
  <c r="BF1229"/>
  <c r="T1229"/>
  <c r="R1229"/>
  <c r="P1229"/>
  <c r="BI1226"/>
  <c r="BH1226"/>
  <c r="BG1226"/>
  <c r="BF1226"/>
  <c r="T1226"/>
  <c r="R1226"/>
  <c r="P1226"/>
  <c r="BI1218"/>
  <c r="BH1218"/>
  <c r="BG1218"/>
  <c r="BF1218"/>
  <c r="T1218"/>
  <c r="R1218"/>
  <c r="P1218"/>
  <c r="BI1215"/>
  <c r="BH1215"/>
  <c r="BG1215"/>
  <c r="BF1215"/>
  <c r="T1215"/>
  <c r="R1215"/>
  <c r="P1215"/>
  <c r="BI1207"/>
  <c r="BH1207"/>
  <c r="BG1207"/>
  <c r="BF1207"/>
  <c r="T1207"/>
  <c r="R1207"/>
  <c r="P1207"/>
  <c r="BI1199"/>
  <c r="BH1199"/>
  <c r="BG1199"/>
  <c r="BF1199"/>
  <c r="T1199"/>
  <c r="R1199"/>
  <c r="P1199"/>
  <c r="BI1194"/>
  <c r="BH1194"/>
  <c r="BG1194"/>
  <c r="BF1194"/>
  <c r="T1194"/>
  <c r="R1194"/>
  <c r="P1194"/>
  <c r="BI1185"/>
  <c r="BH1185"/>
  <c r="BG1185"/>
  <c r="BF1185"/>
  <c r="T1185"/>
  <c r="R1185"/>
  <c r="P1185"/>
  <c r="BI1177"/>
  <c r="BH1177"/>
  <c r="BG1177"/>
  <c r="BF1177"/>
  <c r="T1177"/>
  <c r="R1177"/>
  <c r="P1177"/>
  <c r="BI1173"/>
  <c r="BH1173"/>
  <c r="BG1173"/>
  <c r="BF1173"/>
  <c r="T1173"/>
  <c r="R1173"/>
  <c r="P1173"/>
  <c r="BI1165"/>
  <c r="BH1165"/>
  <c r="BG1165"/>
  <c r="BF1165"/>
  <c r="T1165"/>
  <c r="R1165"/>
  <c r="P1165"/>
  <c r="BI1157"/>
  <c r="BH1157"/>
  <c r="BG1157"/>
  <c r="BF1157"/>
  <c r="T1157"/>
  <c r="R1157"/>
  <c r="P1157"/>
  <c r="BI1154"/>
  <c r="BH1154"/>
  <c r="BG1154"/>
  <c r="BF1154"/>
  <c r="T1154"/>
  <c r="R1154"/>
  <c r="P1154"/>
  <c r="BI1146"/>
  <c r="BH1146"/>
  <c r="BG1146"/>
  <c r="BF1146"/>
  <c r="T1146"/>
  <c r="R1146"/>
  <c r="P1146"/>
  <c r="BI1138"/>
  <c r="BH1138"/>
  <c r="BG1138"/>
  <c r="BF1138"/>
  <c r="T1138"/>
  <c r="R1138"/>
  <c r="P1138"/>
  <c r="BI1135"/>
  <c r="BH1135"/>
  <c r="BG1135"/>
  <c r="BF1135"/>
  <c r="T1135"/>
  <c r="R1135"/>
  <c r="P1135"/>
  <c r="BI1127"/>
  <c r="BH1127"/>
  <c r="BG1127"/>
  <c r="BF1127"/>
  <c r="T1127"/>
  <c r="R1127"/>
  <c r="P1127"/>
  <c r="BI1119"/>
  <c r="BH1119"/>
  <c r="BG1119"/>
  <c r="BF1119"/>
  <c r="T1119"/>
  <c r="R1119"/>
  <c r="P1119"/>
  <c r="BI1115"/>
  <c r="BH1115"/>
  <c r="BG1115"/>
  <c r="BF1115"/>
  <c r="T1115"/>
  <c r="R1115"/>
  <c r="P1115"/>
  <c r="BI1113"/>
  <c r="BH1113"/>
  <c r="BG1113"/>
  <c r="BF1113"/>
  <c r="T1113"/>
  <c r="R1113"/>
  <c r="P1113"/>
  <c r="BI1111"/>
  <c r="BH1111"/>
  <c r="BG1111"/>
  <c r="BF1111"/>
  <c r="T1111"/>
  <c r="R1111"/>
  <c r="P1111"/>
  <c r="BI1108"/>
  <c r="BH1108"/>
  <c r="BG1108"/>
  <c r="BF1108"/>
  <c r="T1108"/>
  <c r="R1108"/>
  <c r="P1108"/>
  <c r="BI1105"/>
  <c r="BH1105"/>
  <c r="BG1105"/>
  <c r="BF1105"/>
  <c r="T1105"/>
  <c r="R1105"/>
  <c r="P1105"/>
  <c r="BI1102"/>
  <c r="BH1102"/>
  <c r="BG1102"/>
  <c r="BF1102"/>
  <c r="T1102"/>
  <c r="R1102"/>
  <c r="P1102"/>
  <c r="BI1099"/>
  <c r="BH1099"/>
  <c r="BG1099"/>
  <c r="BF1099"/>
  <c r="T1099"/>
  <c r="R1099"/>
  <c r="P1099"/>
  <c r="BI1097"/>
  <c r="BH1097"/>
  <c r="BG1097"/>
  <c r="BF1097"/>
  <c r="T1097"/>
  <c r="R1097"/>
  <c r="P1097"/>
  <c r="BI1094"/>
  <c r="BH1094"/>
  <c r="BG1094"/>
  <c r="BF1094"/>
  <c r="T1094"/>
  <c r="R1094"/>
  <c r="P1094"/>
  <c r="BI1091"/>
  <c r="BH1091"/>
  <c r="BG1091"/>
  <c r="BF1091"/>
  <c r="T1091"/>
  <c r="R1091"/>
  <c r="P1091"/>
  <c r="BI1083"/>
  <c r="BH1083"/>
  <c r="BG1083"/>
  <c r="BF1083"/>
  <c r="T1083"/>
  <c r="R1083"/>
  <c r="P1083"/>
  <c r="BI1078"/>
  <c r="BH1078"/>
  <c r="BG1078"/>
  <c r="BF1078"/>
  <c r="T1078"/>
  <c r="R1078"/>
  <c r="P1078"/>
  <c r="BI1070"/>
  <c r="BH1070"/>
  <c r="BG1070"/>
  <c r="BF1070"/>
  <c r="T1070"/>
  <c r="R1070"/>
  <c r="P1070"/>
  <c r="BI1062"/>
  <c r="BH1062"/>
  <c r="BG1062"/>
  <c r="BF1062"/>
  <c r="T1062"/>
  <c r="R1062"/>
  <c r="P1062"/>
  <c r="BI1054"/>
  <c r="BH1054"/>
  <c r="BG1054"/>
  <c r="BF1054"/>
  <c r="T1054"/>
  <c r="R1054"/>
  <c r="P1054"/>
  <c r="BI1052"/>
  <c r="BH1052"/>
  <c r="BG1052"/>
  <c r="BF1052"/>
  <c r="T1052"/>
  <c r="R1052"/>
  <c r="P1052"/>
  <c r="BI1043"/>
  <c r="BH1043"/>
  <c r="BG1043"/>
  <c r="BF1043"/>
  <c r="T1043"/>
  <c r="R1043"/>
  <c r="P1043"/>
  <c r="BI1041"/>
  <c r="BH1041"/>
  <c r="BG1041"/>
  <c r="BF1041"/>
  <c r="T1041"/>
  <c r="R1041"/>
  <c r="P1041"/>
  <c r="BI1036"/>
  <c r="BH1036"/>
  <c r="BG1036"/>
  <c r="BF1036"/>
  <c r="T1036"/>
  <c r="R1036"/>
  <c r="P1036"/>
  <c r="BI1034"/>
  <c r="BH1034"/>
  <c r="BG1034"/>
  <c r="BF1034"/>
  <c r="T1034"/>
  <c r="R1034"/>
  <c r="P1034"/>
  <c r="BI1031"/>
  <c r="BH1031"/>
  <c r="BG1031"/>
  <c r="BF1031"/>
  <c r="T1031"/>
  <c r="R1031"/>
  <c r="P1031"/>
  <c r="BI1024"/>
  <c r="BH1024"/>
  <c r="BG1024"/>
  <c r="BF1024"/>
  <c r="T1024"/>
  <c r="R1024"/>
  <c r="P1024"/>
  <c r="BI1022"/>
  <c r="BH1022"/>
  <c r="BG1022"/>
  <c r="BF1022"/>
  <c r="T1022"/>
  <c r="R1022"/>
  <c r="P1022"/>
  <c r="BI1019"/>
  <c r="BH1019"/>
  <c r="BG1019"/>
  <c r="BF1019"/>
  <c r="T1019"/>
  <c r="R1019"/>
  <c r="P1019"/>
  <c r="BI1017"/>
  <c r="BH1017"/>
  <c r="BG1017"/>
  <c r="BF1017"/>
  <c r="T1017"/>
  <c r="R1017"/>
  <c r="P1017"/>
  <c r="BI1014"/>
  <c r="BH1014"/>
  <c r="BG1014"/>
  <c r="BF1014"/>
  <c r="T1014"/>
  <c r="R1014"/>
  <c r="P1014"/>
  <c r="BI1011"/>
  <c r="BH1011"/>
  <c r="BG1011"/>
  <c r="BF1011"/>
  <c r="T1011"/>
  <c r="R1011"/>
  <c r="P1011"/>
  <c r="BI1008"/>
  <c r="BH1008"/>
  <c r="BG1008"/>
  <c r="BF1008"/>
  <c r="T1008"/>
  <c r="R1008"/>
  <c r="P1008"/>
  <c r="BI1005"/>
  <c r="BH1005"/>
  <c r="BG1005"/>
  <c r="BF1005"/>
  <c r="T1005"/>
  <c r="R1005"/>
  <c r="P1005"/>
  <c r="BI1003"/>
  <c r="BH1003"/>
  <c r="BG1003"/>
  <c r="BF1003"/>
  <c r="T1003"/>
  <c r="R1003"/>
  <c r="P1003"/>
  <c r="BI1001"/>
  <c r="BH1001"/>
  <c r="BG1001"/>
  <c r="BF1001"/>
  <c r="T1001"/>
  <c r="R1001"/>
  <c r="P1001"/>
  <c r="BI992"/>
  <c r="BH992"/>
  <c r="BG992"/>
  <c r="BF992"/>
  <c r="T992"/>
  <c r="R992"/>
  <c r="P992"/>
  <c r="BI990"/>
  <c r="BH990"/>
  <c r="BG990"/>
  <c r="BF990"/>
  <c r="T990"/>
  <c r="R990"/>
  <c r="P990"/>
  <c r="BI988"/>
  <c r="BH988"/>
  <c r="BG988"/>
  <c r="BF988"/>
  <c r="T988"/>
  <c r="R988"/>
  <c r="P988"/>
  <c r="BI979"/>
  <c r="BH979"/>
  <c r="BG979"/>
  <c r="BF979"/>
  <c r="T979"/>
  <c r="R979"/>
  <c r="P979"/>
  <c r="BI976"/>
  <c r="BH976"/>
  <c r="BG976"/>
  <c r="BF976"/>
  <c r="T976"/>
  <c r="R976"/>
  <c r="P976"/>
  <c r="BI971"/>
  <c r="BH971"/>
  <c r="BG971"/>
  <c r="BF971"/>
  <c r="T971"/>
  <c r="R971"/>
  <c r="P971"/>
  <c r="BI968"/>
  <c r="BH968"/>
  <c r="BG968"/>
  <c r="BF968"/>
  <c r="T968"/>
  <c r="R968"/>
  <c r="P968"/>
  <c r="BI963"/>
  <c r="BH963"/>
  <c r="BG963"/>
  <c r="BF963"/>
  <c r="T963"/>
  <c r="R963"/>
  <c r="P963"/>
  <c r="BI960"/>
  <c r="BH960"/>
  <c r="BG960"/>
  <c r="BF960"/>
  <c r="T960"/>
  <c r="R960"/>
  <c r="P960"/>
  <c r="BI955"/>
  <c r="BH955"/>
  <c r="BG955"/>
  <c r="BF955"/>
  <c r="T955"/>
  <c r="R955"/>
  <c r="P955"/>
  <c r="BI951"/>
  <c r="BH951"/>
  <c r="BG951"/>
  <c r="BF951"/>
  <c r="T951"/>
  <c r="R951"/>
  <c r="P951"/>
  <c r="BI943"/>
  <c r="BH943"/>
  <c r="BG943"/>
  <c r="BF943"/>
  <c r="T943"/>
  <c r="R943"/>
  <c r="P943"/>
  <c r="BI938"/>
  <c r="BH938"/>
  <c r="BG938"/>
  <c r="BF938"/>
  <c r="T938"/>
  <c r="R938"/>
  <c r="P938"/>
  <c r="BI930"/>
  <c r="BH930"/>
  <c r="BG930"/>
  <c r="BF930"/>
  <c r="T930"/>
  <c r="R930"/>
  <c r="P930"/>
  <c r="BI922"/>
  <c r="BH922"/>
  <c r="BG922"/>
  <c r="BF922"/>
  <c r="T922"/>
  <c r="R922"/>
  <c r="P922"/>
  <c r="BI917"/>
  <c r="BH917"/>
  <c r="BG917"/>
  <c r="BF917"/>
  <c r="T917"/>
  <c r="R917"/>
  <c r="P917"/>
  <c r="BI909"/>
  <c r="BH909"/>
  <c r="BG909"/>
  <c r="BF909"/>
  <c r="T909"/>
  <c r="R909"/>
  <c r="P909"/>
  <c r="BI901"/>
  <c r="BH901"/>
  <c r="BG901"/>
  <c r="BF901"/>
  <c r="T901"/>
  <c r="R901"/>
  <c r="P901"/>
  <c r="BI897"/>
  <c r="BH897"/>
  <c r="BG897"/>
  <c r="BF897"/>
  <c r="T897"/>
  <c r="R897"/>
  <c r="P897"/>
  <c r="BI894"/>
  <c r="BH894"/>
  <c r="BG894"/>
  <c r="BF894"/>
  <c r="T894"/>
  <c r="R894"/>
  <c r="P894"/>
  <c r="BI891"/>
  <c r="BH891"/>
  <c r="BG891"/>
  <c r="BF891"/>
  <c r="T891"/>
  <c r="R891"/>
  <c r="P891"/>
  <c r="BI887"/>
  <c r="BH887"/>
  <c r="BG887"/>
  <c r="BF887"/>
  <c r="T887"/>
  <c r="R887"/>
  <c r="P887"/>
  <c r="BI884"/>
  <c r="BH884"/>
  <c r="BG884"/>
  <c r="BF884"/>
  <c r="T884"/>
  <c r="R884"/>
  <c r="P884"/>
  <c r="BI879"/>
  <c r="BH879"/>
  <c r="BG879"/>
  <c r="BF879"/>
  <c r="T879"/>
  <c r="R879"/>
  <c r="P879"/>
  <c r="BI876"/>
  <c r="BH876"/>
  <c r="BG876"/>
  <c r="BF876"/>
  <c r="T876"/>
  <c r="R876"/>
  <c r="P876"/>
  <c r="BI868"/>
  <c r="BH868"/>
  <c r="BG868"/>
  <c r="BF868"/>
  <c r="T868"/>
  <c r="R868"/>
  <c r="P868"/>
  <c r="BI866"/>
  <c r="BH866"/>
  <c r="BG866"/>
  <c r="BF866"/>
  <c r="T866"/>
  <c r="R866"/>
  <c r="P866"/>
  <c r="BI863"/>
  <c r="BH863"/>
  <c r="BG863"/>
  <c r="BF863"/>
  <c r="T863"/>
  <c r="R863"/>
  <c r="P863"/>
  <c r="BI855"/>
  <c r="BH855"/>
  <c r="BG855"/>
  <c r="BF855"/>
  <c r="T855"/>
  <c r="R855"/>
  <c r="P855"/>
  <c r="BI847"/>
  <c r="BH847"/>
  <c r="BG847"/>
  <c r="BF847"/>
  <c r="T847"/>
  <c r="R847"/>
  <c r="P847"/>
  <c r="BI845"/>
  <c r="BH845"/>
  <c r="BG845"/>
  <c r="BF845"/>
  <c r="T845"/>
  <c r="R845"/>
  <c r="P845"/>
  <c r="BI842"/>
  <c r="BH842"/>
  <c r="BG842"/>
  <c r="BF842"/>
  <c r="T842"/>
  <c r="R842"/>
  <c r="P842"/>
  <c r="BI840"/>
  <c r="BH840"/>
  <c r="BG840"/>
  <c r="BF840"/>
  <c r="T840"/>
  <c r="R840"/>
  <c r="P840"/>
  <c r="BI832"/>
  <c r="BH832"/>
  <c r="BG832"/>
  <c r="BF832"/>
  <c r="T832"/>
  <c r="R832"/>
  <c r="P832"/>
  <c r="BI828"/>
  <c r="BH828"/>
  <c r="BG828"/>
  <c r="BF828"/>
  <c r="T828"/>
  <c r="R828"/>
  <c r="P828"/>
  <c r="BI826"/>
  <c r="BH826"/>
  <c r="BG826"/>
  <c r="BF826"/>
  <c r="T826"/>
  <c r="R826"/>
  <c r="P826"/>
  <c r="BI823"/>
  <c r="BH823"/>
  <c r="BG823"/>
  <c r="BF823"/>
  <c r="T823"/>
  <c r="R823"/>
  <c r="P823"/>
  <c r="BI820"/>
  <c r="BH820"/>
  <c r="BG820"/>
  <c r="BF820"/>
  <c r="T820"/>
  <c r="R820"/>
  <c r="P820"/>
  <c r="BI817"/>
  <c r="BH817"/>
  <c r="BG817"/>
  <c r="BF817"/>
  <c r="T817"/>
  <c r="R817"/>
  <c r="P817"/>
  <c r="BI815"/>
  <c r="BH815"/>
  <c r="BG815"/>
  <c r="BF815"/>
  <c r="T815"/>
  <c r="R815"/>
  <c r="P815"/>
  <c r="BI812"/>
  <c r="BH812"/>
  <c r="BG812"/>
  <c r="BF812"/>
  <c r="T812"/>
  <c r="R812"/>
  <c r="P812"/>
  <c r="BI810"/>
  <c r="BH810"/>
  <c r="BG810"/>
  <c r="BF810"/>
  <c r="T810"/>
  <c r="R810"/>
  <c r="P810"/>
  <c r="BI807"/>
  <c r="BH807"/>
  <c r="BG807"/>
  <c r="BF807"/>
  <c r="T807"/>
  <c r="R807"/>
  <c r="P807"/>
  <c r="BI804"/>
  <c r="BH804"/>
  <c r="BG804"/>
  <c r="BF804"/>
  <c r="T804"/>
  <c r="R804"/>
  <c r="P804"/>
  <c r="BI800"/>
  <c r="BH800"/>
  <c r="BG800"/>
  <c r="BF800"/>
  <c r="T800"/>
  <c r="R800"/>
  <c r="P800"/>
  <c r="BI796"/>
  <c r="BH796"/>
  <c r="BG796"/>
  <c r="BF796"/>
  <c r="T796"/>
  <c r="R796"/>
  <c r="P796"/>
  <c r="BI793"/>
  <c r="BH793"/>
  <c r="BG793"/>
  <c r="BF793"/>
  <c r="T793"/>
  <c r="R793"/>
  <c r="P793"/>
  <c r="BI790"/>
  <c r="BH790"/>
  <c r="BG790"/>
  <c r="BF790"/>
  <c r="T790"/>
  <c r="R790"/>
  <c r="P790"/>
  <c r="BI788"/>
  <c r="BH788"/>
  <c r="BG788"/>
  <c r="BF788"/>
  <c r="T788"/>
  <c r="R788"/>
  <c r="P788"/>
  <c r="BI786"/>
  <c r="BH786"/>
  <c r="BG786"/>
  <c r="BF786"/>
  <c r="T786"/>
  <c r="R786"/>
  <c r="P786"/>
  <c r="BI784"/>
  <c r="BH784"/>
  <c r="BG784"/>
  <c r="BF784"/>
  <c r="T784"/>
  <c r="R784"/>
  <c r="P784"/>
  <c r="BI782"/>
  <c r="BH782"/>
  <c r="BG782"/>
  <c r="BF782"/>
  <c r="T782"/>
  <c r="R782"/>
  <c r="P782"/>
  <c r="BI774"/>
  <c r="BH774"/>
  <c r="BG774"/>
  <c r="BF774"/>
  <c r="T774"/>
  <c r="R774"/>
  <c r="P774"/>
  <c r="BI772"/>
  <c r="BH772"/>
  <c r="BG772"/>
  <c r="BF772"/>
  <c r="T772"/>
  <c r="R772"/>
  <c r="P772"/>
  <c r="BI764"/>
  <c r="BH764"/>
  <c r="BG764"/>
  <c r="BF764"/>
  <c r="T764"/>
  <c r="R764"/>
  <c r="P764"/>
  <c r="BI762"/>
  <c r="BH762"/>
  <c r="BG762"/>
  <c r="BF762"/>
  <c r="T762"/>
  <c r="R762"/>
  <c r="P762"/>
  <c r="BI760"/>
  <c r="BH760"/>
  <c r="BG760"/>
  <c r="BF760"/>
  <c r="T760"/>
  <c r="R760"/>
  <c r="P760"/>
  <c r="BI752"/>
  <c r="BH752"/>
  <c r="BG752"/>
  <c r="BF752"/>
  <c r="T752"/>
  <c r="R752"/>
  <c r="P752"/>
  <c r="BI750"/>
  <c r="BH750"/>
  <c r="BG750"/>
  <c r="BF750"/>
  <c r="T750"/>
  <c r="R750"/>
  <c r="P750"/>
  <c r="BI742"/>
  <c r="BH742"/>
  <c r="BG742"/>
  <c r="BF742"/>
  <c r="T742"/>
  <c r="R742"/>
  <c r="P742"/>
  <c r="BI740"/>
  <c r="BH740"/>
  <c r="BG740"/>
  <c r="BF740"/>
  <c r="T740"/>
  <c r="R740"/>
  <c r="P740"/>
  <c r="BI732"/>
  <c r="BH732"/>
  <c r="BG732"/>
  <c r="BF732"/>
  <c r="T732"/>
  <c r="R732"/>
  <c r="P732"/>
  <c r="BI730"/>
  <c r="BH730"/>
  <c r="BG730"/>
  <c r="BF730"/>
  <c r="T730"/>
  <c r="R730"/>
  <c r="P730"/>
  <c r="BI722"/>
  <c r="BH722"/>
  <c r="BG722"/>
  <c r="BF722"/>
  <c r="T722"/>
  <c r="R722"/>
  <c r="P722"/>
  <c r="BI720"/>
  <c r="BH720"/>
  <c r="BG720"/>
  <c r="BF720"/>
  <c r="T720"/>
  <c r="R720"/>
  <c r="P720"/>
  <c r="BI712"/>
  <c r="BH712"/>
  <c r="BG712"/>
  <c r="BF712"/>
  <c r="T712"/>
  <c r="R712"/>
  <c r="P712"/>
  <c r="BI709"/>
  <c r="BH709"/>
  <c r="BG709"/>
  <c r="BF709"/>
  <c r="T709"/>
  <c r="R709"/>
  <c r="P709"/>
  <c r="BI706"/>
  <c r="BH706"/>
  <c r="BG706"/>
  <c r="BF706"/>
  <c r="T706"/>
  <c r="R706"/>
  <c r="P706"/>
  <c r="BI698"/>
  <c r="BH698"/>
  <c r="BG698"/>
  <c r="BF698"/>
  <c r="T698"/>
  <c r="R698"/>
  <c r="P698"/>
  <c r="BI695"/>
  <c r="BH695"/>
  <c r="BG695"/>
  <c r="BF695"/>
  <c r="T695"/>
  <c r="R695"/>
  <c r="P695"/>
  <c r="BI687"/>
  <c r="BH687"/>
  <c r="BG687"/>
  <c r="BF687"/>
  <c r="T687"/>
  <c r="R687"/>
  <c r="P687"/>
  <c r="BI684"/>
  <c r="BH684"/>
  <c r="BG684"/>
  <c r="BF684"/>
  <c r="T684"/>
  <c r="R684"/>
  <c r="P684"/>
  <c r="BI676"/>
  <c r="BH676"/>
  <c r="BG676"/>
  <c r="BF676"/>
  <c r="T676"/>
  <c r="R676"/>
  <c r="P676"/>
  <c r="BI673"/>
  <c r="BH673"/>
  <c r="BG673"/>
  <c r="BF673"/>
  <c r="T673"/>
  <c r="R673"/>
  <c r="P673"/>
  <c r="BI665"/>
  <c r="BH665"/>
  <c r="BG665"/>
  <c r="BF665"/>
  <c r="T665"/>
  <c r="R665"/>
  <c r="P665"/>
  <c r="BI663"/>
  <c r="BH663"/>
  <c r="BG663"/>
  <c r="BF663"/>
  <c r="T663"/>
  <c r="R663"/>
  <c r="P663"/>
  <c r="BI655"/>
  <c r="BH655"/>
  <c r="BG655"/>
  <c r="BF655"/>
  <c r="T655"/>
  <c r="R655"/>
  <c r="P655"/>
  <c r="BI653"/>
  <c r="BH653"/>
  <c r="BG653"/>
  <c r="BF653"/>
  <c r="T653"/>
  <c r="R653"/>
  <c r="P653"/>
  <c r="BI645"/>
  <c r="BH645"/>
  <c r="BG645"/>
  <c r="BF645"/>
  <c r="T645"/>
  <c r="R645"/>
  <c r="P645"/>
  <c r="BI642"/>
  <c r="BH642"/>
  <c r="BG642"/>
  <c r="BF642"/>
  <c r="T642"/>
  <c r="R642"/>
  <c r="P642"/>
  <c r="BI634"/>
  <c r="BH634"/>
  <c r="BG634"/>
  <c r="BF634"/>
  <c r="T634"/>
  <c r="R634"/>
  <c r="P634"/>
  <c r="BI630"/>
  <c r="BH630"/>
  <c r="BG630"/>
  <c r="BF630"/>
  <c r="T630"/>
  <c r="R630"/>
  <c r="P630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1"/>
  <c r="BH611"/>
  <c r="BG611"/>
  <c r="BF611"/>
  <c r="T611"/>
  <c r="T604"/>
  <c r="R611"/>
  <c r="R604"/>
  <c r="P611"/>
  <c r="P604"/>
  <c r="BI608"/>
  <c r="BH608"/>
  <c r="BG608"/>
  <c r="BF608"/>
  <c r="T608"/>
  <c r="R608"/>
  <c r="P608"/>
  <c r="BI605"/>
  <c r="BH605"/>
  <c r="BG605"/>
  <c r="BF605"/>
  <c r="T605"/>
  <c r="R605"/>
  <c r="P605"/>
  <c r="BI601"/>
  <c r="BH601"/>
  <c r="BG601"/>
  <c r="BF601"/>
  <c r="T601"/>
  <c r="R601"/>
  <c r="P601"/>
  <c r="BI598"/>
  <c r="BH598"/>
  <c r="BG598"/>
  <c r="BF598"/>
  <c r="T598"/>
  <c r="R598"/>
  <c r="P598"/>
  <c r="BI590"/>
  <c r="BH590"/>
  <c r="BG590"/>
  <c r="BF590"/>
  <c r="T590"/>
  <c r="R590"/>
  <c r="P590"/>
  <c r="BI587"/>
  <c r="BH587"/>
  <c r="BG587"/>
  <c r="BF587"/>
  <c r="T587"/>
  <c r="R587"/>
  <c r="P587"/>
  <c r="BI584"/>
  <c r="BH584"/>
  <c r="BG584"/>
  <c r="BF584"/>
  <c r="T584"/>
  <c r="R584"/>
  <c r="P584"/>
  <c r="BI580"/>
  <c r="BH580"/>
  <c r="BG580"/>
  <c r="BF580"/>
  <c r="T580"/>
  <c r="R580"/>
  <c r="P580"/>
  <c r="BI578"/>
  <c r="BH578"/>
  <c r="BG578"/>
  <c r="BF578"/>
  <c r="T578"/>
  <c r="R578"/>
  <c r="P578"/>
  <c r="BI575"/>
  <c r="BH575"/>
  <c r="BG575"/>
  <c r="BF575"/>
  <c r="T575"/>
  <c r="R575"/>
  <c r="P575"/>
  <c r="BI572"/>
  <c r="BH572"/>
  <c r="BG572"/>
  <c r="BF572"/>
  <c r="T572"/>
  <c r="R572"/>
  <c r="P572"/>
  <c r="BI569"/>
  <c r="BH569"/>
  <c r="BG569"/>
  <c r="BF569"/>
  <c r="T569"/>
  <c r="R569"/>
  <c r="P569"/>
  <c r="BI566"/>
  <c r="BH566"/>
  <c r="BG566"/>
  <c r="BF566"/>
  <c r="T566"/>
  <c r="R566"/>
  <c r="P566"/>
  <c r="BI564"/>
  <c r="BH564"/>
  <c r="BG564"/>
  <c r="BF564"/>
  <c r="T564"/>
  <c r="R564"/>
  <c r="P564"/>
  <c r="BI561"/>
  <c r="BH561"/>
  <c r="BG561"/>
  <c r="BF561"/>
  <c r="T561"/>
  <c r="R561"/>
  <c r="P561"/>
  <c r="BI558"/>
  <c r="BH558"/>
  <c r="BG558"/>
  <c r="BF558"/>
  <c r="T558"/>
  <c r="R558"/>
  <c r="P558"/>
  <c r="BI555"/>
  <c r="BH555"/>
  <c r="BG555"/>
  <c r="BF555"/>
  <c r="T555"/>
  <c r="R555"/>
  <c r="P555"/>
  <c r="BI553"/>
  <c r="BH553"/>
  <c r="BG553"/>
  <c r="BF553"/>
  <c r="T553"/>
  <c r="R553"/>
  <c r="P553"/>
  <c r="BI550"/>
  <c r="BH550"/>
  <c r="BG550"/>
  <c r="BF550"/>
  <c r="T550"/>
  <c r="R550"/>
  <c r="P550"/>
  <c r="BI548"/>
  <c r="BH548"/>
  <c r="BG548"/>
  <c r="BF548"/>
  <c r="T548"/>
  <c r="R548"/>
  <c r="P548"/>
  <c r="BI545"/>
  <c r="BH545"/>
  <c r="BG545"/>
  <c r="BF545"/>
  <c r="T545"/>
  <c r="R545"/>
  <c r="P545"/>
  <c r="BI543"/>
  <c r="BH543"/>
  <c r="BG543"/>
  <c r="BF543"/>
  <c r="T543"/>
  <c r="R543"/>
  <c r="P543"/>
  <c r="BI540"/>
  <c r="BH540"/>
  <c r="BG540"/>
  <c r="BF540"/>
  <c r="T540"/>
  <c r="R540"/>
  <c r="P540"/>
  <c r="BI538"/>
  <c r="BH538"/>
  <c r="BG538"/>
  <c r="BF538"/>
  <c r="T538"/>
  <c r="R538"/>
  <c r="P538"/>
  <c r="BI535"/>
  <c r="BH535"/>
  <c r="BG535"/>
  <c r="BF535"/>
  <c r="T535"/>
  <c r="R535"/>
  <c r="P535"/>
  <c r="BI533"/>
  <c r="BH533"/>
  <c r="BG533"/>
  <c r="BF533"/>
  <c r="T533"/>
  <c r="R533"/>
  <c r="P533"/>
  <c r="BI530"/>
  <c r="BH530"/>
  <c r="BG530"/>
  <c r="BF530"/>
  <c r="T530"/>
  <c r="R530"/>
  <c r="P530"/>
  <c r="BI528"/>
  <c r="BH528"/>
  <c r="BG528"/>
  <c r="BF528"/>
  <c r="T528"/>
  <c r="R528"/>
  <c r="P528"/>
  <c r="BI525"/>
  <c r="BH525"/>
  <c r="BG525"/>
  <c r="BF525"/>
  <c r="T525"/>
  <c r="R525"/>
  <c r="P525"/>
  <c r="BI523"/>
  <c r="BH523"/>
  <c r="BG523"/>
  <c r="BF523"/>
  <c r="T523"/>
  <c r="R523"/>
  <c r="P523"/>
  <c r="BI520"/>
  <c r="BH520"/>
  <c r="BG520"/>
  <c r="BF520"/>
  <c r="T520"/>
  <c r="R520"/>
  <c r="P520"/>
  <c r="BI518"/>
  <c r="BH518"/>
  <c r="BG518"/>
  <c r="BF518"/>
  <c r="T518"/>
  <c r="R518"/>
  <c r="P518"/>
  <c r="BI515"/>
  <c r="BH515"/>
  <c r="BG515"/>
  <c r="BF515"/>
  <c r="T515"/>
  <c r="R515"/>
  <c r="P515"/>
  <c r="BI512"/>
  <c r="BH512"/>
  <c r="BG512"/>
  <c r="BF512"/>
  <c r="T512"/>
  <c r="R512"/>
  <c r="P512"/>
  <c r="BI509"/>
  <c r="BH509"/>
  <c r="BG509"/>
  <c r="BF509"/>
  <c r="T509"/>
  <c r="R509"/>
  <c r="P509"/>
  <c r="BI506"/>
  <c r="BH506"/>
  <c r="BG506"/>
  <c r="BF506"/>
  <c r="T506"/>
  <c r="R506"/>
  <c r="P506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87"/>
  <c r="BH487"/>
  <c r="BG487"/>
  <c r="BF487"/>
  <c r="T487"/>
  <c r="R487"/>
  <c r="P487"/>
  <c r="BI483"/>
  <c r="BH483"/>
  <c r="BG483"/>
  <c r="BF483"/>
  <c r="T483"/>
  <c r="R483"/>
  <c r="P483"/>
  <c r="BI480"/>
  <c r="BH480"/>
  <c r="BG480"/>
  <c r="BF480"/>
  <c r="T480"/>
  <c r="R480"/>
  <c r="P480"/>
  <c r="BI477"/>
  <c r="BH477"/>
  <c r="BG477"/>
  <c r="BF477"/>
  <c r="T477"/>
  <c r="R477"/>
  <c r="P477"/>
  <c r="BI469"/>
  <c r="BH469"/>
  <c r="BG469"/>
  <c r="BF469"/>
  <c r="T469"/>
  <c r="R469"/>
  <c r="P469"/>
  <c r="BI466"/>
  <c r="BH466"/>
  <c r="BG466"/>
  <c r="BF466"/>
  <c r="T466"/>
  <c r="R466"/>
  <c r="P466"/>
  <c r="BI458"/>
  <c r="BH458"/>
  <c r="BG458"/>
  <c r="BF458"/>
  <c r="T458"/>
  <c r="R458"/>
  <c r="P458"/>
  <c r="BI455"/>
  <c r="BH455"/>
  <c r="BG455"/>
  <c r="BF455"/>
  <c r="T455"/>
  <c r="R455"/>
  <c r="P455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2"/>
  <c r="BH432"/>
  <c r="BG432"/>
  <c r="BF432"/>
  <c r="T432"/>
  <c r="R432"/>
  <c r="P432"/>
  <c r="BI424"/>
  <c r="BH424"/>
  <c r="BG424"/>
  <c r="BF424"/>
  <c r="T424"/>
  <c r="R424"/>
  <c r="P424"/>
  <c r="BI421"/>
  <c r="BH421"/>
  <c r="BG421"/>
  <c r="BF421"/>
  <c r="T421"/>
  <c r="R421"/>
  <c r="P421"/>
  <c r="BI417"/>
  <c r="BH417"/>
  <c r="BG417"/>
  <c r="BF417"/>
  <c r="T417"/>
  <c r="R417"/>
  <c r="P417"/>
  <c r="BI413"/>
  <c r="BH413"/>
  <c r="BG413"/>
  <c r="BF413"/>
  <c r="T413"/>
  <c r="R413"/>
  <c r="P413"/>
  <c r="BI405"/>
  <c r="BH405"/>
  <c r="BG405"/>
  <c r="BF405"/>
  <c r="T405"/>
  <c r="R405"/>
  <c r="P405"/>
  <c r="BI397"/>
  <c r="BH397"/>
  <c r="BG397"/>
  <c r="BF397"/>
  <c r="T397"/>
  <c r="R397"/>
  <c r="P397"/>
  <c r="BI392"/>
  <c r="BH392"/>
  <c r="BG392"/>
  <c r="BF392"/>
  <c r="T392"/>
  <c r="R392"/>
  <c r="P392"/>
  <c r="BI384"/>
  <c r="BH384"/>
  <c r="BG384"/>
  <c r="BF384"/>
  <c r="T384"/>
  <c r="R384"/>
  <c r="P384"/>
  <c r="BI376"/>
  <c r="BH376"/>
  <c r="BG376"/>
  <c r="BF376"/>
  <c r="T376"/>
  <c r="R376"/>
  <c r="P376"/>
  <c r="BI368"/>
  <c r="BH368"/>
  <c r="BG368"/>
  <c r="BF368"/>
  <c r="T368"/>
  <c r="R368"/>
  <c r="P368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1"/>
  <c r="BH341"/>
  <c r="BG341"/>
  <c r="BF341"/>
  <c r="T341"/>
  <c r="R341"/>
  <c r="P341"/>
  <c r="BI338"/>
  <c r="BH338"/>
  <c r="BG338"/>
  <c r="BF338"/>
  <c r="T338"/>
  <c r="R338"/>
  <c r="P338"/>
  <c r="BI330"/>
  <c r="BH330"/>
  <c r="BG330"/>
  <c r="BF330"/>
  <c r="T330"/>
  <c r="R330"/>
  <c r="P330"/>
  <c r="BI327"/>
  <c r="BH327"/>
  <c r="BG327"/>
  <c r="BF327"/>
  <c r="T327"/>
  <c r="R327"/>
  <c r="P327"/>
  <c r="BI322"/>
  <c r="BH322"/>
  <c r="BG322"/>
  <c r="BF322"/>
  <c r="T322"/>
  <c r="R322"/>
  <c r="P322"/>
  <c r="BI319"/>
  <c r="BH319"/>
  <c r="BG319"/>
  <c r="BF319"/>
  <c r="T319"/>
  <c r="R319"/>
  <c r="P319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6"/>
  <c r="BH286"/>
  <c r="BG286"/>
  <c r="BF286"/>
  <c r="T286"/>
  <c r="T285"/>
  <c r="R286"/>
  <c r="R285"/>
  <c r="P286"/>
  <c r="P285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3"/>
  <c r="BH263"/>
  <c r="BG263"/>
  <c r="BF263"/>
  <c r="T263"/>
  <c r="R263"/>
  <c r="P263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4"/>
  <c r="BH244"/>
  <c r="BG244"/>
  <c r="BF244"/>
  <c r="T244"/>
  <c r="R244"/>
  <c r="P244"/>
  <c r="BI239"/>
  <c r="BH239"/>
  <c r="BG239"/>
  <c r="BF239"/>
  <c r="T239"/>
  <c r="R239"/>
  <c r="P239"/>
  <c r="BI231"/>
  <c r="BH231"/>
  <c r="BG231"/>
  <c r="BF231"/>
  <c r="T231"/>
  <c r="R231"/>
  <c r="P231"/>
  <c r="BI223"/>
  <c r="BH223"/>
  <c r="BG223"/>
  <c r="BF223"/>
  <c r="T223"/>
  <c r="R223"/>
  <c r="P223"/>
  <c r="BI215"/>
  <c r="BH215"/>
  <c r="BG215"/>
  <c r="BF215"/>
  <c r="T215"/>
  <c r="R215"/>
  <c r="P215"/>
  <c r="BI211"/>
  <c r="BH211"/>
  <c r="BG211"/>
  <c r="BF211"/>
  <c r="T211"/>
  <c r="R211"/>
  <c r="P211"/>
  <c r="BI203"/>
  <c r="BH203"/>
  <c r="BG203"/>
  <c r="BF203"/>
  <c r="T203"/>
  <c r="R203"/>
  <c r="P203"/>
  <c r="BI195"/>
  <c r="BH195"/>
  <c r="BG195"/>
  <c r="BF195"/>
  <c r="T195"/>
  <c r="R195"/>
  <c r="P195"/>
  <c r="BI187"/>
  <c r="BH187"/>
  <c r="BG187"/>
  <c r="BF187"/>
  <c r="T187"/>
  <c r="R187"/>
  <c r="P187"/>
  <c r="BI181"/>
  <c r="BH181"/>
  <c r="BG181"/>
  <c r="BF181"/>
  <c r="T181"/>
  <c r="R181"/>
  <c r="P181"/>
  <c r="BI176"/>
  <c r="BH176"/>
  <c r="BG176"/>
  <c r="BF176"/>
  <c r="T176"/>
  <c r="R176"/>
  <c r="P176"/>
  <c r="BI168"/>
  <c r="BH168"/>
  <c r="BG168"/>
  <c r="BF168"/>
  <c r="T168"/>
  <c r="R168"/>
  <c r="P168"/>
  <c r="BI160"/>
  <c r="BH160"/>
  <c r="BG160"/>
  <c r="BF160"/>
  <c r="T160"/>
  <c r="R160"/>
  <c r="P160"/>
  <c r="BI151"/>
  <c r="BH151"/>
  <c r="BG151"/>
  <c r="BF151"/>
  <c r="T151"/>
  <c r="T150"/>
  <c r="R151"/>
  <c r="R150"/>
  <c r="P151"/>
  <c r="P150"/>
  <c r="BI145"/>
  <c r="BH145"/>
  <c r="BG145"/>
  <c r="BF145"/>
  <c r="T145"/>
  <c r="R145"/>
  <c r="P145"/>
  <c r="BI141"/>
  <c r="BH141"/>
  <c r="BG141"/>
  <c r="BF141"/>
  <c r="T141"/>
  <c r="R141"/>
  <c r="P141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J112"/>
  <c r="J111"/>
  <c r="F111"/>
  <c r="F109"/>
  <c r="E107"/>
  <c r="J55"/>
  <c r="J54"/>
  <c r="F54"/>
  <c r="F52"/>
  <c r="E50"/>
  <c r="J18"/>
  <c r="E18"/>
  <c r="F112"/>
  <c r="J17"/>
  <c r="J12"/>
  <c r="J52"/>
  <c r="E7"/>
  <c r="E48"/>
  <c i="1" r="L50"/>
  <c r="AM50"/>
  <c r="AM49"/>
  <c r="L49"/>
  <c r="AM47"/>
  <c r="L47"/>
  <c r="L45"/>
  <c r="L44"/>
  <c i="2" r="J1036"/>
  <c r="BK424"/>
  <c r="J1352"/>
  <c r="BK1135"/>
  <c r="J550"/>
  <c r="J826"/>
  <c r="J938"/>
  <c r="J322"/>
  <c r="J299"/>
  <c r="J1340"/>
  <c r="BK979"/>
  <c r="BK1091"/>
  <c r="BK1113"/>
  <c r="BK566"/>
  <c r="BK124"/>
  <c r="J1019"/>
  <c r="J992"/>
  <c r="J709"/>
  <c r="J311"/>
  <c r="J1274"/>
  <c r="BK543"/>
  <c r="BK1165"/>
  <c r="J1356"/>
  <c r="BK1022"/>
  <c r="J1154"/>
  <c r="BK730"/>
  <c r="J1091"/>
  <c r="BK255"/>
  <c r="J876"/>
  <c r="BK620"/>
  <c r="J712"/>
  <c r="J842"/>
  <c r="J449"/>
  <c r="BK203"/>
  <c r="J452"/>
  <c r="BK446"/>
  <c r="J988"/>
  <c r="BK545"/>
  <c r="BK160"/>
  <c r="BK894"/>
  <c r="BK330"/>
  <c r="BK278"/>
  <c r="BK518"/>
  <c r="BK810"/>
  <c r="BK548"/>
  <c r="BK133"/>
  <c r="J653"/>
  <c r="J160"/>
  <c r="J1099"/>
  <c r="J569"/>
  <c r="J812"/>
  <c r="BK845"/>
  <c r="BK311"/>
  <c r="J1097"/>
  <c r="BK968"/>
  <c r="BK252"/>
  <c r="BK535"/>
  <c r="J1070"/>
  <c r="J518"/>
  <c r="BK812"/>
  <c r="J286"/>
  <c r="BK917"/>
  <c r="J642"/>
  <c r="BK558"/>
  <c r="BK820"/>
  <c r="BK341"/>
  <c r="J500"/>
  <c r="J762"/>
  <c r="J1207"/>
  <c r="BK231"/>
  <c r="BK976"/>
  <c r="J793"/>
  <c r="BK665"/>
  <c r="BK1034"/>
  <c r="J255"/>
  <c r="BK1036"/>
  <c r="BK1005"/>
  <c r="J968"/>
  <c r="BK866"/>
  <c r="BK645"/>
  <c r="J203"/>
  <c r="J1199"/>
  <c r="J1306"/>
  <c r="J687"/>
  <c r="BK1207"/>
  <c r="BK509"/>
  <c r="J535"/>
  <c r="BK823"/>
  <c r="BK327"/>
  <c r="J1252"/>
  <c r="BK796"/>
  <c r="BK930"/>
  <c r="BK922"/>
  <c r="J1108"/>
  <c r="BK417"/>
  <c r="BK272"/>
  <c r="J1366"/>
  <c r="BK608"/>
  <c r="BK275"/>
  <c r="BK1157"/>
  <c r="J1017"/>
  <c r="BK141"/>
  <c r="BK291"/>
  <c r="BK706"/>
  <c r="BK118"/>
  <c r="BK611"/>
  <c r="J1303"/>
  <c r="BK884"/>
  <c r="J1359"/>
  <c r="BK168"/>
  <c r="J491"/>
  <c r="BK1185"/>
  <c r="J1363"/>
  <c r="J417"/>
  <c r="J655"/>
  <c r="BK1366"/>
  <c r="BK709"/>
  <c r="BK432"/>
  <c r="BK887"/>
  <c r="J572"/>
  <c r="J231"/>
  <c r="BK1288"/>
  <c r="J786"/>
  <c r="J330"/>
  <c r="J483"/>
  <c r="BK580"/>
  <c r="BK530"/>
  <c r="J1024"/>
  <c r="BK1370"/>
  <c r="BK1115"/>
  <c r="J195"/>
  <c r="J1226"/>
  <c r="BK338"/>
  <c r="BK553"/>
  <c r="BK1083"/>
  <c r="J1014"/>
  <c r="J943"/>
  <c r="BK793"/>
  <c r="BK421"/>
  <c r="BK1232"/>
  <c r="F34"/>
  <c r="BK1108"/>
  <c r="J397"/>
  <c r="BK1099"/>
  <c r="BK443"/>
  <c r="BK642"/>
  <c r="J804"/>
  <c r="J244"/>
  <c r="J580"/>
  <c r="BK1229"/>
  <c r="J525"/>
  <c r="J319"/>
  <c r="BK578"/>
  <c r="J971"/>
  <c r="J446"/>
  <c r="J1034"/>
  <c r="BK963"/>
  <c r="J807"/>
  <c r="J494"/>
  <c r="J963"/>
  <c r="J1288"/>
  <c r="J405"/>
  <c r="J578"/>
  <c r="BK145"/>
  <c r="J575"/>
  <c r="BK897"/>
  <c r="BK491"/>
  <c r="BK1226"/>
  <c r="BK584"/>
  <c r="BK348"/>
  <c r="BK413"/>
  <c r="BK786"/>
  <c r="BK239"/>
  <c r="BK1356"/>
  <c r="J515"/>
  <c r="BK1054"/>
  <c r="BK523"/>
  <c r="BK1326"/>
  <c r="J1218"/>
  <c r="J129"/>
  <c r="BK630"/>
  <c r="BK1011"/>
  <c r="J121"/>
  <c r="J891"/>
  <c r="J564"/>
  <c r="J1094"/>
  <c r="J477"/>
  <c r="BK1318"/>
  <c r="BK1017"/>
  <c r="J440"/>
  <c r="J879"/>
  <c r="BK1111"/>
  <c r="J357"/>
  <c r="BK1260"/>
  <c r="J634"/>
  <c r="J1031"/>
  <c r="BK1218"/>
  <c r="J810"/>
  <c r="BK263"/>
  <c r="BK762"/>
  <c r="BK286"/>
  <c r="BK1078"/>
  <c r="J673"/>
  <c r="BK483"/>
  <c r="J145"/>
  <c r="BK1173"/>
  <c r="BK1359"/>
  <c r="BK868"/>
  <c r="J630"/>
  <c r="J930"/>
  <c r="J840"/>
  <c r="J211"/>
  <c r="J497"/>
  <c r="J34"/>
  <c r="BK1340"/>
  <c r="J815"/>
  <c r="BK876"/>
  <c r="BK368"/>
  <c r="J520"/>
  <c r="J800"/>
  <c r="J275"/>
  <c r="J455"/>
  <c r="BK938"/>
  <c r="J820"/>
  <c r="J1177"/>
  <c r="J1318"/>
  <c r="BK807"/>
  <c r="J252"/>
  <c r="J684"/>
  <c r="J176"/>
  <c r="J1011"/>
  <c r="J951"/>
  <c r="J587"/>
  <c r="J1296"/>
  <c r="J774"/>
  <c r="BK1215"/>
  <c r="BK840"/>
  <c r="BK1097"/>
  <c r="J296"/>
  <c r="BK782"/>
  <c r="BK129"/>
  <c r="BK528"/>
  <c r="BK1094"/>
  <c r="J503"/>
  <c r="J1041"/>
  <c r="BK1138"/>
  <c r="J469"/>
  <c r="BK587"/>
  <c r="BK891"/>
  <c r="BK1024"/>
  <c r="J1115"/>
  <c r="BK561"/>
  <c r="BK1277"/>
  <c r="BK742"/>
  <c r="BK1352"/>
  <c r="BK653"/>
  <c r="J1173"/>
  <c r="J742"/>
  <c r="BK392"/>
  <c r="J855"/>
  <c r="J291"/>
  <c r="BK1194"/>
  <c r="BK322"/>
  <c r="J764"/>
  <c r="J620"/>
  <c r="BK1300"/>
  <c r="J788"/>
  <c r="J278"/>
  <c r="J706"/>
  <c r="BK494"/>
  <c r="BK943"/>
  <c r="BK538"/>
  <c r="BK249"/>
  <c r="BK772"/>
  <c r="J512"/>
  <c r="J1329"/>
  <c r="J249"/>
  <c r="BK503"/>
  <c r="BK750"/>
  <c r="J1113"/>
  <c r="BK405"/>
  <c r="BK687"/>
  <c r="J392"/>
  <c r="BK1303"/>
  <c r="BK601"/>
  <c r="J124"/>
  <c r="BK1363"/>
  <c r="BK623"/>
  <c r="J304"/>
  <c r="J1052"/>
  <c r="BK1008"/>
  <c r="J979"/>
  <c r="BK525"/>
  <c r="J133"/>
  <c r="J1260"/>
  <c r="BK449"/>
  <c r="BK1237"/>
  <c r="BK804"/>
  <c r="BK296"/>
  <c r="BK282"/>
  <c r="BK569"/>
  <c r="BK1019"/>
  <c r="BK500"/>
  <c r="BK722"/>
  <c r="BK187"/>
  <c r="BK732"/>
  <c r="BK752"/>
  <c r="J590"/>
  <c r="J543"/>
  <c r="F35"/>
  <c r="BK1271"/>
  <c r="BK572"/>
  <c r="BK215"/>
  <c r="BK181"/>
  <c r="BK598"/>
  <c r="BK151"/>
  <c r="J533"/>
  <c r="J363"/>
  <c r="J922"/>
  <c r="J845"/>
  <c r="J1337"/>
  <c r="BK1070"/>
  <c r="J909"/>
  <c r="BK847"/>
  <c r="J1111"/>
  <c r="J555"/>
  <c r="BK244"/>
  <c r="BK676"/>
  <c r="BK1274"/>
  <c r="J345"/>
  <c r="BK121"/>
  <c r="BK299"/>
  <c r="BK712"/>
  <c r="J168"/>
  <c r="BK720"/>
  <c r="J354"/>
  <c r="J897"/>
  <c r="BK223"/>
  <c r="BK1263"/>
  <c r="BK520"/>
  <c r="BK817"/>
  <c r="BK1119"/>
  <c r="J348"/>
  <c r="BK955"/>
  <c r="BK480"/>
  <c r="J917"/>
  <c r="J523"/>
  <c r="J772"/>
  <c r="J1102"/>
  <c r="J1215"/>
  <c r="F36"/>
  <c r="BK1248"/>
  <c r="J506"/>
  <c r="J1078"/>
  <c r="BK901"/>
  <c r="J215"/>
  <c r="J750"/>
  <c r="J784"/>
  <c r="J1105"/>
  <c r="J1119"/>
  <c r="BK1252"/>
  <c r="BK477"/>
  <c r="BK971"/>
  <c r="J1157"/>
  <c r="J368"/>
  <c r="J187"/>
  <c r="BK550"/>
  <c r="BK1310"/>
  <c r="J1001"/>
  <c r="J538"/>
  <c r="BK909"/>
  <c r="BK354"/>
  <c r="J868"/>
  <c r="J960"/>
  <c r="J732"/>
  <c r="BK351"/>
  <c r="J1300"/>
  <c r="J832"/>
  <c r="J887"/>
  <c r="J1229"/>
  <c r="BK575"/>
  <c r="BK1052"/>
  <c r="J528"/>
  <c r="J263"/>
  <c r="J548"/>
  <c r="BK1344"/>
  <c r="J1237"/>
  <c r="J509"/>
  <c r="BK960"/>
  <c r="BK684"/>
  <c r="J1310"/>
  <c r="J884"/>
  <c r="BK360"/>
  <c r="BK626"/>
  <c r="J1005"/>
  <c r="BK345"/>
  <c r="J823"/>
  <c r="J558"/>
  <c r="J141"/>
  <c r="J752"/>
  <c r="J341"/>
  <c r="BK357"/>
  <c r="J605"/>
  <c r="BK855"/>
  <c r="J443"/>
  <c r="J790"/>
  <c r="J866"/>
  <c r="BK440"/>
  <c r="BK815"/>
  <c r="J530"/>
  <c r="BK1062"/>
  <c r="J1003"/>
  <c r="BK828"/>
  <c r="J376"/>
  <c r="J1135"/>
  <c r="J307"/>
  <c r="BK564"/>
  <c r="BK788"/>
  <c r="BK634"/>
  <c r="BK673"/>
  <c r="J338"/>
  <c r="J623"/>
  <c r="BK1329"/>
  <c r="BK1014"/>
  <c r="J1326"/>
  <c r="BK1199"/>
  <c i="1" r="AS54"/>
  <c i="2" r="J665"/>
  <c r="J282"/>
  <c r="J432"/>
  <c r="J1138"/>
  <c r="BK304"/>
  <c r="J828"/>
  <c r="J487"/>
  <c r="F37"/>
  <c r="J730"/>
  <c r="J976"/>
  <c r="BK663"/>
  <c r="BK1031"/>
  <c r="BK1127"/>
  <c r="BK176"/>
  <c r="J561"/>
  <c r="BK1245"/>
  <c r="J990"/>
  <c r="J1285"/>
  <c r="J676"/>
  <c r="J553"/>
  <c r="J894"/>
  <c r="BK512"/>
  <c r="J1022"/>
  <c r="J863"/>
  <c r="J545"/>
  <c r="BK1337"/>
  <c r="J847"/>
  <c r="J1271"/>
  <c r="BK487"/>
  <c r="J695"/>
  <c r="J740"/>
  <c r="J1344"/>
  <c r="BK832"/>
  <c r="J413"/>
  <c r="J796"/>
  <c r="BK397"/>
  <c r="BK1154"/>
  <c r="BK863"/>
  <c r="BK1102"/>
  <c r="BK1177"/>
  <c r="BK515"/>
  <c r="J327"/>
  <c r="BK800"/>
  <c r="J626"/>
  <c r="J1165"/>
  <c r="BK695"/>
  <c r="J421"/>
  <c r="J1248"/>
  <c r="J611"/>
  <c r="BK740"/>
  <c r="BK826"/>
  <c r="BK1105"/>
  <c r="J645"/>
  <c r="BK307"/>
  <c r="J782"/>
  <c r="J351"/>
  <c r="J1277"/>
  <c r="J817"/>
  <c r="J151"/>
  <c r="J360"/>
  <c r="BK533"/>
  <c r="BK1285"/>
  <c r="BK1003"/>
  <c r="BK466"/>
  <c r="BK842"/>
  <c r="J1043"/>
  <c r="J584"/>
  <c r="J1127"/>
  <c r="J601"/>
  <c r="BK363"/>
  <c r="BK195"/>
  <c r="BK790"/>
  <c r="J540"/>
  <c r="J1232"/>
  <c r="J1083"/>
  <c r="J1185"/>
  <c r="BK1347"/>
  <c r="BK698"/>
  <c r="J272"/>
  <c r="BK764"/>
  <c r="BK319"/>
  <c r="BK497"/>
  <c r="J722"/>
  <c r="BK655"/>
  <c r="BK1041"/>
  <c r="BK384"/>
  <c r="J1194"/>
  <c r="BK506"/>
  <c r="J760"/>
  <c r="J1054"/>
  <c r="BK1001"/>
  <c r="J901"/>
  <c r="J566"/>
  <c r="BK1306"/>
  <c r="BK590"/>
  <c r="J955"/>
  <c r="J1062"/>
  <c r="J118"/>
  <c r="BK376"/>
  <c r="BK951"/>
  <c r="BK452"/>
  <c r="BK774"/>
  <c r="BK1296"/>
  <c r="J181"/>
  <c r="J480"/>
  <c r="BK990"/>
  <c r="BK605"/>
  <c r="BK988"/>
  <c r="BK760"/>
  <c r="J223"/>
  <c r="BK784"/>
  <c r="BK458"/>
  <c r="BK1043"/>
  <c r="J458"/>
  <c r="BK555"/>
  <c r="BK469"/>
  <c r="J1146"/>
  <c r="BK455"/>
  <c r="BK211"/>
  <c r="J720"/>
  <c r="J239"/>
  <c r="J1263"/>
  <c r="J698"/>
  <c r="J598"/>
  <c r="BK992"/>
  <c r="J1347"/>
  <c r="J1245"/>
  <c r="BK540"/>
  <c r="BK879"/>
  <c r="BK1146"/>
  <c r="J424"/>
  <c r="J1008"/>
  <c r="J663"/>
  <c r="J466"/>
  <c r="J1370"/>
  <c r="J608"/>
  <c r="J384"/>
  <c l="1" r="BK117"/>
  <c r="J117"/>
  <c r="J61"/>
  <c r="T132"/>
  <c r="T271"/>
  <c r="BK310"/>
  <c r="J310"/>
  <c r="J70"/>
  <c r="BK490"/>
  <c r="J490"/>
  <c r="J73"/>
  <c r="P583"/>
  <c r="BK619"/>
  <c r="J619"/>
  <c r="J76"/>
  <c r="BK954"/>
  <c r="J954"/>
  <c r="J83"/>
  <c r="P1176"/>
  <c r="T186"/>
  <c r="R310"/>
  <c r="BK633"/>
  <c r="J633"/>
  <c r="J78"/>
  <c r="BK831"/>
  <c r="J831"/>
  <c r="J80"/>
  <c r="P900"/>
  <c r="R1193"/>
  <c r="BK1299"/>
  <c r="J1299"/>
  <c r="J88"/>
  <c r="BK132"/>
  <c r="J132"/>
  <c r="J62"/>
  <c r="T159"/>
  <c r="T344"/>
  <c r="P633"/>
  <c r="P831"/>
  <c r="T900"/>
  <c r="BK1193"/>
  <c r="J1193"/>
  <c r="J86"/>
  <c r="R1309"/>
  <c r="R117"/>
  <c r="P159"/>
  <c r="R271"/>
  <c r="P290"/>
  <c r="R290"/>
  <c r="R490"/>
  <c r="BK625"/>
  <c r="J625"/>
  <c r="J77"/>
  <c r="R954"/>
  <c r="T1193"/>
  <c r="R1299"/>
  <c r="R1355"/>
  <c r="P186"/>
  <c r="R344"/>
  <c r="P420"/>
  <c r="BK583"/>
  <c r="J583"/>
  <c r="J74"/>
  <c r="P625"/>
  <c r="T954"/>
  <c r="T1176"/>
  <c r="T1309"/>
  <c r="T1362"/>
  <c r="R132"/>
  <c r="P344"/>
  <c r="T420"/>
  <c r="T583"/>
  <c r="P619"/>
  <c r="R625"/>
  <c r="R831"/>
  <c r="R890"/>
  <c r="T1118"/>
  <c r="P1251"/>
  <c r="T1299"/>
  <c r="T1343"/>
  <c r="R1362"/>
  <c r="T117"/>
  <c r="BK159"/>
  <c r="J159"/>
  <c r="J64"/>
  <c r="P271"/>
  <c r="BK290"/>
  <c r="J290"/>
  <c r="J69"/>
  <c r="T310"/>
  <c r="R420"/>
  <c r="R583"/>
  <c r="R619"/>
  <c r="BK799"/>
  <c r="J799"/>
  <c r="J79"/>
  <c r="R799"/>
  <c r="BK890"/>
  <c r="J890"/>
  <c r="J81"/>
  <c r="T890"/>
  <c r="P1118"/>
  <c r="BK1251"/>
  <c r="J1251"/>
  <c r="J87"/>
  <c r="P1299"/>
  <c r="BK1343"/>
  <c r="J1343"/>
  <c r="J90"/>
  <c r="R186"/>
  <c r="BK344"/>
  <c r="J344"/>
  <c r="J71"/>
  <c r="T633"/>
  <c r="T799"/>
  <c r="R900"/>
  <c r="P1193"/>
  <c r="BK1309"/>
  <c r="J1309"/>
  <c r="J89"/>
  <c r="BK1355"/>
  <c r="J1355"/>
  <c r="J93"/>
  <c r="P1362"/>
  <c r="BK186"/>
  <c r="J186"/>
  <c r="J65"/>
  <c r="P310"/>
  <c r="T490"/>
  <c r="T619"/>
  <c r="T625"/>
  <c r="T831"/>
  <c r="P890"/>
  <c r="BK1118"/>
  <c r="J1118"/>
  <c r="J84"/>
  <c r="R1176"/>
  <c r="P1309"/>
  <c r="T1355"/>
  <c r="T1350"/>
  <c r="P117"/>
  <c r="R159"/>
  <c r="T290"/>
  <c r="P490"/>
  <c r="P954"/>
  <c r="BK1176"/>
  <c r="J1176"/>
  <c r="J85"/>
  <c r="T1251"/>
  <c r="P1343"/>
  <c r="P1355"/>
  <c r="P1350"/>
  <c r="P132"/>
  <c r="BK271"/>
  <c r="J271"/>
  <c r="J66"/>
  <c r="BK420"/>
  <c r="J420"/>
  <c r="J72"/>
  <c r="R633"/>
  <c r="P799"/>
  <c r="BK900"/>
  <c r="J900"/>
  <c r="J82"/>
  <c r="R1118"/>
  <c r="R1251"/>
  <c r="R1343"/>
  <c r="BK1362"/>
  <c r="J1362"/>
  <c r="J94"/>
  <c r="BK604"/>
  <c r="J604"/>
  <c r="J75"/>
  <c r="BK1369"/>
  <c r="J1369"/>
  <c r="J95"/>
  <c r="BK285"/>
  <c r="J285"/>
  <c r="J67"/>
  <c r="BK150"/>
  <c r="J150"/>
  <c r="J63"/>
  <c r="BK1351"/>
  <c r="J1351"/>
  <c r="J92"/>
  <c r="F55"/>
  <c r="E105"/>
  <c r="BE118"/>
  <c r="BE121"/>
  <c r="BE129"/>
  <c r="BE168"/>
  <c r="BE181"/>
  <c r="BE203"/>
  <c r="BE211"/>
  <c r="BE239"/>
  <c r="BE252"/>
  <c r="BE272"/>
  <c r="BE278"/>
  <c r="BE291"/>
  <c r="BE296"/>
  <c r="BE299"/>
  <c r="BE341"/>
  <c r="BE360"/>
  <c r="BE368"/>
  <c r="BE413"/>
  <c r="BE417"/>
  <c r="BE424"/>
  <c r="BE432"/>
  <c r="BE449"/>
  <c r="BE458"/>
  <c r="BE483"/>
  <c r="BE500"/>
  <c r="BE538"/>
  <c r="BE553"/>
  <c r="BE569"/>
  <c r="BE575"/>
  <c r="BE598"/>
  <c r="BE601"/>
  <c r="BE605"/>
  <c r="BE626"/>
  <c r="BE634"/>
  <c r="BE645"/>
  <c r="BE655"/>
  <c r="BE665"/>
  <c r="BE698"/>
  <c r="BE730"/>
  <c r="BE742"/>
  <c r="BE786"/>
  <c r="BE807"/>
  <c r="BE817"/>
  <c r="BE826"/>
  <c r="BE845"/>
  <c r="BE891"/>
  <c r="BE909"/>
  <c r="BE976"/>
  <c r="BE979"/>
  <c r="BE988"/>
  <c r="BE1011"/>
  <c r="BE1017"/>
  <c r="BE1041"/>
  <c r="BE1091"/>
  <c r="BE1111"/>
  <c r="BE1113"/>
  <c r="BE1146"/>
  <c i="1" r="BC55"/>
  <c i="2" r="J109"/>
  <c r="BE141"/>
  <c r="BE231"/>
  <c r="BE282"/>
  <c r="BE286"/>
  <c r="BE322"/>
  <c r="BE330"/>
  <c r="BE345"/>
  <c r="BE348"/>
  <c r="BE354"/>
  <c r="BE376"/>
  <c r="BE446"/>
  <c r="BE503"/>
  <c r="BE506"/>
  <c r="BE509"/>
  <c r="BE533"/>
  <c r="BE545"/>
  <c r="BE558"/>
  <c r="BE564"/>
  <c r="BE580"/>
  <c r="BE584"/>
  <c r="BE587"/>
  <c r="BE620"/>
  <c r="BE642"/>
  <c r="BE653"/>
  <c r="BE676"/>
  <c r="BE706"/>
  <c r="BE720"/>
  <c r="BE760"/>
  <c r="BE764"/>
  <c r="BE782"/>
  <c r="BE788"/>
  <c r="BE793"/>
  <c r="BE820"/>
  <c r="BE828"/>
  <c r="BE842"/>
  <c r="BE847"/>
  <c r="BE855"/>
  <c r="BE863"/>
  <c r="BE866"/>
  <c r="BE876"/>
  <c r="BE894"/>
  <c r="BE938"/>
  <c r="BE943"/>
  <c r="BE960"/>
  <c r="BE992"/>
  <c r="BE1001"/>
  <c r="BE1003"/>
  <c r="BE1005"/>
  <c r="BE1008"/>
  <c r="BE1014"/>
  <c r="BE1022"/>
  <c r="BE1031"/>
  <c r="BE1083"/>
  <c r="BE1108"/>
  <c r="BE1119"/>
  <c r="BE1138"/>
  <c r="BE1157"/>
  <c r="BE1177"/>
  <c r="BE1337"/>
  <c r="BE1340"/>
  <c r="BE1363"/>
  <c r="BE1366"/>
  <c i="1" r="AW55"/>
  <c r="BB55"/>
  <c i="2" r="BE195"/>
  <c r="BE215"/>
  <c r="BE255"/>
  <c r="BE307"/>
  <c r="BE327"/>
  <c r="BE351"/>
  <c r="BE363"/>
  <c r="BE384"/>
  <c r="BE405"/>
  <c r="BE421"/>
  <c r="BE443"/>
  <c r="BE455"/>
  <c r="BE466"/>
  <c r="BE477"/>
  <c r="BE487"/>
  <c r="BE497"/>
  <c r="BE512"/>
  <c r="BE520"/>
  <c r="BE525"/>
  <c r="BE530"/>
  <c r="BE540"/>
  <c r="BE543"/>
  <c r="BE550"/>
  <c r="BE555"/>
  <c r="BE566"/>
  <c r="BE572"/>
  <c r="BE611"/>
  <c r="BE623"/>
  <c r="BE695"/>
  <c r="BE722"/>
  <c r="BE750"/>
  <c r="BE752"/>
  <c r="BE772"/>
  <c r="BE774"/>
  <c r="BE800"/>
  <c r="BE823"/>
  <c r="BE840"/>
  <c r="BE884"/>
  <c r="BE951"/>
  <c r="BE955"/>
  <c r="BE990"/>
  <c r="BE1019"/>
  <c r="BE1034"/>
  <c r="BE1036"/>
  <c r="BE1070"/>
  <c r="BE1105"/>
  <c r="BE1115"/>
  <c r="BE1135"/>
  <c r="BE1154"/>
  <c r="BE1165"/>
  <c r="BE1194"/>
  <c r="BE1226"/>
  <c r="BE1229"/>
  <c r="BE1271"/>
  <c i="1" r="BA55"/>
  <c i="2" r="BE133"/>
  <c r="BE151"/>
  <c r="BE160"/>
  <c r="BE176"/>
  <c r="BE223"/>
  <c r="BE249"/>
  <c r="BE263"/>
  <c r="BE311"/>
  <c r="BE338"/>
  <c r="BE357"/>
  <c r="BE392"/>
  <c r="BE440"/>
  <c r="BE480"/>
  <c r="BE590"/>
  <c r="BE663"/>
  <c r="BE673"/>
  <c r="BE687"/>
  <c r="BE709"/>
  <c r="BE712"/>
  <c r="BE732"/>
  <c r="BE762"/>
  <c r="BE784"/>
  <c r="BE790"/>
  <c r="BE796"/>
  <c r="BE804"/>
  <c r="BE810"/>
  <c r="BE815"/>
  <c r="BE832"/>
  <c r="BE901"/>
  <c r="BE917"/>
  <c r="BE963"/>
  <c r="BE1024"/>
  <c r="BE1043"/>
  <c r="BE1052"/>
  <c r="BE1054"/>
  <c r="BE1078"/>
  <c r="BE1094"/>
  <c r="BE1097"/>
  <c r="BE1099"/>
  <c r="BE1318"/>
  <c r="BE1326"/>
  <c r="BE1352"/>
  <c r="BE1356"/>
  <c r="BE1359"/>
  <c r="BE1370"/>
  <c r="BE124"/>
  <c r="BE145"/>
  <c r="BE187"/>
  <c r="BE244"/>
  <c r="BE275"/>
  <c r="BE304"/>
  <c r="BE319"/>
  <c r="BE397"/>
  <c r="BE452"/>
  <c r="BE469"/>
  <c r="BE491"/>
  <c r="BE494"/>
  <c r="BE515"/>
  <c r="BE518"/>
  <c r="BE523"/>
  <c r="BE528"/>
  <c r="BE535"/>
  <c r="BE548"/>
  <c r="BE561"/>
  <c r="BE578"/>
  <c r="BE608"/>
  <c r="BE630"/>
  <c r="BE684"/>
  <c r="BE740"/>
  <c r="BE812"/>
  <c r="BE868"/>
  <c r="BE879"/>
  <c r="BE887"/>
  <c r="BE897"/>
  <c r="BE922"/>
  <c r="BE930"/>
  <c r="BE968"/>
  <c r="BE971"/>
  <c r="BE1062"/>
  <c r="BE1102"/>
  <c r="BE1127"/>
  <c r="BE1173"/>
  <c r="BE1185"/>
  <c r="BE1199"/>
  <c r="BE1207"/>
  <c r="BE1215"/>
  <c r="BE1218"/>
  <c r="BE1232"/>
  <c r="BE1237"/>
  <c r="BE1245"/>
  <c r="BE1248"/>
  <c r="BE1252"/>
  <c r="BE1260"/>
  <c r="BE1263"/>
  <c r="BE1274"/>
  <c r="BE1277"/>
  <c r="BE1285"/>
  <c r="BE1288"/>
  <c r="BE1296"/>
  <c r="BE1300"/>
  <c r="BE1303"/>
  <c r="BE1306"/>
  <c r="BE1310"/>
  <c r="BE1329"/>
  <c r="BE1344"/>
  <c r="BE1347"/>
  <c i="1" r="BD55"/>
  <c r="BA54"/>
  <c r="W30"/>
  <c r="BC54"/>
  <c r="AY54"/>
  <c r="BB54"/>
  <c r="AX54"/>
  <c r="BD54"/>
  <c r="W33"/>
  <c i="2" l="1" r="R1350"/>
  <c r="T116"/>
  <c r="P289"/>
  <c r="R116"/>
  <c r="P116"/>
  <c r="P115"/>
  <c i="1" r="AU55"/>
  <c i="2" r="R289"/>
  <c r="T289"/>
  <c r="T115"/>
  <c r="BK289"/>
  <c r="J289"/>
  <c r="J68"/>
  <c r="BK116"/>
  <c r="BK1350"/>
  <c r="J1350"/>
  <c r="J91"/>
  <c i="1" r="W32"/>
  <c r="AW54"/>
  <c r="AK30"/>
  <c r="AU54"/>
  <c i="2" r="J33"/>
  <c i="1" r="AV55"/>
  <c r="AT55"/>
  <c i="2" r="F33"/>
  <c i="1" r="AZ55"/>
  <c r="AZ54"/>
  <c r="W29"/>
  <c r="W31"/>
  <c i="2" l="1" r="BK115"/>
  <c r="J115"/>
  <c r="J59"/>
  <c r="R115"/>
  <c r="J116"/>
  <c r="J60"/>
  <c r="J30"/>
  <c i="1" r="AG55"/>
  <c r="AG54"/>
  <c r="AK26"/>
  <c r="AV54"/>
  <c r="AK29"/>
  <c r="AK35"/>
  <c i="2" l="1" r="J39"/>
  <c i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<sst xmlns="http://schemas.openxmlformats.org/spreadsheetml/2006/main">
  <si>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</si>
  <si>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</si>
  <si>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</si>
  <si>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</si>
  <si>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</si>
  <si>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{470eb838-9ab0-43c1-8cab-756c02578e16}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</si>
  <si>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</si>
  <si>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</si>
  <si>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</si>
  <si>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</si>
  <si>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</si>
  <si>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</si>
  <si>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</si>
  <si>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</si>
  <si>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ST202404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</si>
  <si>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</si>
  <si>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</si>
  <si>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MÚ Český Brod</t>
  </si>
  <si>
    <t>KSO:</t>
  </si>
  <si>
    <t/>
  </si>
  <si>
    <t>CC-CZ:</t>
  </si>
  <si>
    <t>Místo:</t>
  </si>
  <si>
    <t>náměstí Husovo 70, 282 01 Český Brod</t>
  </si>
  <si>
    <t>Datum:</t>
  </si>
  <si>
    <t>10. 8. 2024</t>
  </si>
  <si>
    <t>Zadavatel:</t>
  </si>
  <si>
    <t>IČ:</t>
  </si>
  <si>
    <t>00235334</t>
  </si>
  <si>
    <t>Město Český Brod</t>
  </si>
  <si>
    <t>DIČ:</t>
  </si>
  <si>
    <t>Uchazeč:</t>
  </si>
  <si>
    <t>Vyplň údaj</t>
  </si>
  <si>
    <t>Projektant:</t>
  </si>
  <si>
    <t>07820551</t>
  </si>
  <si>
    <t>STAMER s.r.o.</t>
  </si>
  <si>
    <t>True</t>
  </si>
  <si>
    <t>Zpracovatel:</t>
  </si>
  <si>
    <t>Ing. Vojtěch Merenus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</si>
  <si>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</si>
  <si>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</si>
  <si>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</si>
  <si>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</si>
  <si>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</si>
  <si>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</si>
  <si>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</si>
  <si>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</si>
  <si>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</si>
  <si>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</si>
  <si>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</si>
  <si>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</si>
  <si>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</si>
  <si>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</si>
  <si>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</si>
  <si>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</si>
  <si>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</si>
  <si>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</si>
  <si>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</si>
  <si>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</si>
  <si>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</si>
  <si>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</si>
  <si>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</si>
  <si>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</si>
  <si>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</si>
  <si>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</si>
  <si>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</si>
  <si>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</si>
  <si>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</si>
  <si>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</si>
  <si>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</si>
  <si>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</si>
  <si>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</si>
  <si>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</si>
  <si>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</si>
  <si>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</si>
  <si>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</si>
  <si>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</si>
  <si>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</si>
  <si>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</si>
  <si>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</si>
  <si>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</si>
  <si>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 1NP a 2NP</t>
  </si>
  <si>
    <t>STA</t>
  </si>
  <si>
    <t>1</t>
  </si>
  <si>
    <t>{ddc57d8c-e318-4e57-8006-d9d6a51984e0}</t>
  </si>
  <si>
    <t>2</t>
  </si>
  <si>
    <t>KRYCÍ LIST SOUPISU PRACÍ</t>
  </si>
  <si>
    <t>Objekt:</t>
  </si>
  <si>
    <t>01 - Stavební úpravy 1NP a 2NP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</si>
  <si>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</si>
  <si>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</si>
  <si>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</si>
  <si>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</si>
  <si>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</si>
  <si>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</si>
  <si>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</si>
  <si>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</si>
  <si>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</si>
  <si>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</si>
  <si>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</si>
  <si>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</si>
  <si>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</si>
  <si>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</si>
  <si>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</si>
  <si>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</si>
  <si>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</si>
  <si>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</si>
  <si>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</si>
  <si>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</si>
  <si>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</si>
  <si>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</si>
  <si>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</si>
  <si>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</si>
  <si>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</si>
  <si>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</si>
  <si>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</si>
  <si>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</si>
  <si>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</si>
  <si>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</si>
  <si>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</si>
  <si>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</si>
  <si>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</si>
  <si>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</si>
  <si>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</si>
  <si>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</si>
  <si>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</si>
  <si>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</si>
  <si>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</si>
  <si>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</si>
  <si>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</si>
  <si>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</si>
  <si>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</si>
  <si>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</si>
  <si>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</si>
  <si>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</si>
  <si>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</si>
  <si>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</si>
  <si>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</si>
  <si>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</si>
  <si>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</si>
  <si>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</si>
  <si>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</si>
  <si>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</si>
  <si>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</si>
  <si>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</si>
  <si>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</si>
  <si>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</si>
  <si>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119003227</t>
  </si>
  <si>
    <t>Pomocné konstrukce při zabezpečení stavby svislé ocelové mobilní oplocení, výšky přes 1,5 do 2,2 m panely vyplněné dráty zřízení</t>
  </si>
  <si>
    <t>m</t>
  </si>
  <si>
    <t>CS ÚRS 2024 02</t>
  </si>
  <si>
    <t>4</t>
  </si>
  <si>
    <t>1852843172</t>
  </si>
  <si>
    <t>PP</t>
  </si>
  <si>
    <t>Online PSC</t>
  </si>
  <si>
    <t>https://podminky.urs.cz/item/CS_URS_2024_02/119003227</t>
  </si>
  <si>
    <t>119003228</t>
  </si>
  <si>
    <t>Pomocné konstrukce při zabezpečení stavby svislé ocelové mobilní oplocení, výšky přes 1,5 do 2,2 m panely vyplněné dráty odstranění</t>
  </si>
  <si>
    <t>1368478206</t>
  </si>
  <si>
    <t>https://podminky.urs.cz/item/CS_URS_2024_02/119003228</t>
  </si>
  <si>
    <t>3</t>
  </si>
  <si>
    <t>132212122</t>
  </si>
  <si>
    <t>Hloubení zapažených rýh šířky do 800 mm v nesoudržných horninách třídy těžitelnosti I skupiny 3 ručně</t>
  </si>
  <si>
    <t>m3</t>
  </si>
  <si>
    <t>1458540853</t>
  </si>
  <si>
    <t>Hloubení zapažených rýh šířky do 800 mm ručně s urovnáním dna do předepsaného profilu a spádu v hornině třídy těžitelnosti I skupiny 3 nesoudržných</t>
  </si>
  <si>
    <t>https://podminky.urs.cz/item/CS_URS_2024_02/132212122</t>
  </si>
  <si>
    <t>VV</t>
  </si>
  <si>
    <t>1NP</t>
  </si>
  <si>
    <t>3,2*0,4*0,8+0,6*0,4*0,8</t>
  </si>
  <si>
    <t>174111102</t>
  </si>
  <si>
    <t>Zásyp v uzavřených prostorech sypaninou se zhutněním ručně</t>
  </si>
  <si>
    <t>1441334043</t>
  </si>
  <si>
    <t>Zásyp sypaninou z jakékoliv horniny ručně s uložením výkopku ve vrstvách se zhutněním v uzavřených prostorách s urovnáním povrchu zásypu</t>
  </si>
  <si>
    <t>https://podminky.urs.cz/item/CS_URS_2024_02/174111102</t>
  </si>
  <si>
    <t>Svislé a kompletní konstrukce</t>
  </si>
  <si>
    <t>5</t>
  </si>
  <si>
    <t>310238211</t>
  </si>
  <si>
    <t>Zazdívka otvorů pl přes 0,25 do 1 m2 ve zdivu nadzákladovém cihlami pálenými na MVC</t>
  </si>
  <si>
    <t>-1704452060</t>
  </si>
  <si>
    <t>Zazdívka otvorů ve zdivu nadzákladovém cihlami pálenými plochy přes 0,25 m2 do 1 m2 na maltu vápenocementovou</t>
  </si>
  <si>
    <t>https://podminky.urs.cz/item/CS_URS_2024_02/310238211</t>
  </si>
  <si>
    <t>2,8*0,25*0,15</t>
  </si>
  <si>
    <t>2NP</t>
  </si>
  <si>
    <t>1,25*0,15*0,3</t>
  </si>
  <si>
    <t>Součet</t>
  </si>
  <si>
    <t>6</t>
  </si>
  <si>
    <t>317944321</t>
  </si>
  <si>
    <t>Válcované nosníky do č.12 dodatečně osazované do připravených otvorů</t>
  </si>
  <si>
    <t>t</t>
  </si>
  <si>
    <t>37928272</t>
  </si>
  <si>
    <t>Válcované nosníky dodatečně osazované do připravených otvorů bez zazdění hlav do č. 12</t>
  </si>
  <si>
    <t>https://podminky.urs.cz/item/CS_URS_2024_02/317944321</t>
  </si>
  <si>
    <t>1,25*2*0,0104</t>
  </si>
  <si>
    <t>7</t>
  </si>
  <si>
    <t>317944323</t>
  </si>
  <si>
    <t>Válcované nosníky č.14 až 22 dodatečně osazované do připravených otvorů</t>
  </si>
  <si>
    <t>1060856999</t>
  </si>
  <si>
    <t>Válcované nosníky dodatečně osazované do připravených otvorů bez zazdění hlav č. 14 až 22</t>
  </si>
  <si>
    <t>https://podminky.urs.cz/item/CS_URS_2024_02/317944323</t>
  </si>
  <si>
    <t>2*2,8*0,0129</t>
  </si>
  <si>
    <t>Vodorovné konstrukce</t>
  </si>
  <si>
    <t>8</t>
  </si>
  <si>
    <t>413232211</t>
  </si>
  <si>
    <t>Zazdívka zhlaví válcovaných nosníků v do 150 mm</t>
  </si>
  <si>
    <t>kus</t>
  </si>
  <si>
    <t>240633182</t>
  </si>
  <si>
    <t>Zazdívka zhlaví stropních trámů nebo válcovaných nosníků pálenými cihlami válcovaných nosníků, výšky do 150 mm</t>
  </si>
  <si>
    <t>https://podminky.urs.cz/item/CS_URS_2024_02/413232211</t>
  </si>
  <si>
    <t>Úpravy povrchů, podlahy a osazování výplní</t>
  </si>
  <si>
    <t>9</t>
  </si>
  <si>
    <t>612321121</t>
  </si>
  <si>
    <t>Vápenocementová omítka hladká jednovrstvá vnitřních stěn nanášená ručně</t>
  </si>
  <si>
    <t>m2</t>
  </si>
  <si>
    <t>1530596241</t>
  </si>
  <si>
    <t>Omítka vápenocementová vnitřních ploch nanášená ručně jednovrstvá, tloušťky do 10 mm hladká svislých konstrukcí stěn</t>
  </si>
  <si>
    <t>https://podminky.urs.cz/item/CS_URS_2024_02/612321121</t>
  </si>
  <si>
    <t>15,28*2,3+19,16*0,1</t>
  </si>
  <si>
    <t>14,43*2,3+(0,6*2+1,5)*0,6+23,011*0,1</t>
  </si>
  <si>
    <t>10</t>
  </si>
  <si>
    <t>612325419</t>
  </si>
  <si>
    <t>Oprava vnitřní vápenocementové hladké omítky tl do 20 mm stěn v rozsahu plochy přes 30 do 50 % s celoplošným přeštukováním tl do 3 mm</t>
  </si>
  <si>
    <t>864526219</t>
  </si>
  <si>
    <t>Oprava vápenocementové omítky vnitřních ploch hladké, tl. do 20 mm, s celoplošným přeštukováním, tl. štuku do 3 mm stěn, v rozsahu opravované plochy přes 30 do 50%</t>
  </si>
  <si>
    <t>https://podminky.urs.cz/item/CS_URS_2024_02/612325419</t>
  </si>
  <si>
    <t>9,29*1+2,4*1+2,4*1+24,08*4,95-19,16*0,1</t>
  </si>
  <si>
    <t>23,97*3,7+9,145*3,7-1,7*2,65*2-0,9*2,35+12,87*2,1-23,011*0,1</t>
  </si>
  <si>
    <t>11</t>
  </si>
  <si>
    <t>631341122</t>
  </si>
  <si>
    <t>Mazanina tl přes 80 do 120 mm z betonu lehkého keramického LC 12/13</t>
  </si>
  <si>
    <t>1453142185</t>
  </si>
  <si>
    <t>Mazanina z lehkého keramického betonu tl. přes 80 do 120 mm tř. LC 12/13</t>
  </si>
  <si>
    <t>https://podminky.urs.cz/item/CS_URS_2024_02/631341122</t>
  </si>
  <si>
    <t>35,3*0,15+8,05*0,1+4,32*0,1</t>
  </si>
  <si>
    <t>635211121</t>
  </si>
  <si>
    <t>Násyp pod podlahy z keramzitu</t>
  </si>
  <si>
    <t>1788898788</t>
  </si>
  <si>
    <t>Násyp lehký pod podlahy s udusáním a urovnáním povrchu z keramzitu</t>
  </si>
  <si>
    <t>https://podminky.urs.cz/item/CS_URS_2024_02/635211121</t>
  </si>
  <si>
    <t>(15,67+1,99+2,52)*0,1</t>
  </si>
  <si>
    <t>Ostatní konstrukce a práce, bourání</t>
  </si>
  <si>
    <t>13</t>
  </si>
  <si>
    <t>962031133</t>
  </si>
  <si>
    <t>Bourání příček nebo přizdívek z cihel pálených tl přes 100 do 150 mm</t>
  </si>
  <si>
    <t>-1398926436</t>
  </si>
  <si>
    <t>Bourání příček nebo přizdívek z cihel pálených plných nebo dutých, tl. přes 100 do 150 mm</t>
  </si>
  <si>
    <t>https://podminky.urs.cz/item/CS_URS_2024_02/962031133</t>
  </si>
  <si>
    <t>(1,3+0,15+0,15+0,1)*2,15</t>
  </si>
  <si>
    <t>1,25*3,25+0,7*2,02</t>
  </si>
  <si>
    <t>14</t>
  </si>
  <si>
    <t>965042131</t>
  </si>
  <si>
    <t>Bourání podkladů pod dlažby nebo mazanin betonových nebo z litého asfaltu tl do 100 mm pl do 4 m2</t>
  </si>
  <si>
    <t>1486946464</t>
  </si>
  <si>
    <t>Bourání mazanin betonových nebo z litého asfaltu tl. do 100 mm, plochy do 4 m2</t>
  </si>
  <si>
    <t>https://podminky.urs.cz/item/CS_URS_2024_02/965042131</t>
  </si>
  <si>
    <t>4,32*0,08</t>
  </si>
  <si>
    <t>4,76*0,08</t>
  </si>
  <si>
    <t>15</t>
  </si>
  <si>
    <t>965082923</t>
  </si>
  <si>
    <t>Odstranění násypů pod podlahami tl do 100 mm pl přes 2 m2</t>
  </si>
  <si>
    <t>1302356648</t>
  </si>
  <si>
    <t>Odstranění násypu pod podlahami nebo ochranného násypu na střechách tl. do 100 mm, plochy přes 2 m2</t>
  </si>
  <si>
    <t>https://podminky.urs.cz/item/CS_URS_2024_02/965082923</t>
  </si>
  <si>
    <t>35,3*0,1+8,04*0,1+4,33*0,1</t>
  </si>
  <si>
    <t>15,67*0,05+4,53*0,05</t>
  </si>
  <si>
    <t>16</t>
  </si>
  <si>
    <t>968062456</t>
  </si>
  <si>
    <t>Vybourání dřevěných dveřních zárubní pl přes 2 m2</t>
  </si>
  <si>
    <t>-2084251791</t>
  </si>
  <si>
    <t>Vybourání dřevěných rámů oken s křídly, dveřních zárubní, vrat, stěn, ostění nebo obkladů dveřních zárubní, plochy přes 2 m2</t>
  </si>
  <si>
    <t>https://podminky.urs.cz/item/CS_URS_2024_02/968062456</t>
  </si>
  <si>
    <t>1,7*2,55</t>
  </si>
  <si>
    <t>17</t>
  </si>
  <si>
    <t>968072455</t>
  </si>
  <si>
    <t>Vybourání kovových dveřních zárubní pl do 2 m2</t>
  </si>
  <si>
    <t>1121759185</t>
  </si>
  <si>
    <t>Vybourání kovových rámů oken s křídly, dveřních zárubní, vrat, stěn, ostění nebo obkladů dveřních zárubní, plochy do 2 m2</t>
  </si>
  <si>
    <t>https://podminky.urs.cz/item/CS_URS_2024_02/968072455</t>
  </si>
  <si>
    <t>0,7*2,02*2</t>
  </si>
  <si>
    <t>0,7*2,02*1</t>
  </si>
  <si>
    <t>18</t>
  </si>
  <si>
    <t>971033351</t>
  </si>
  <si>
    <t>Vybourání otvorů ve zdivu cihelném pl do 0,09 m2 na MVC nebo MV tl do 450 mm</t>
  </si>
  <si>
    <t>450701672</t>
  </si>
  <si>
    <t>Vybourání otvorů ve zdivu základovém nebo nadzákladovém z cihel, tvárnic, příčkovek z cihel pálených na maltu vápennou nebo vápenocementovou plochy do 0,09 m2, tl. do 450 mm</t>
  </si>
  <si>
    <t>https://podminky.urs.cz/item/CS_URS_2024_02/971033351</t>
  </si>
  <si>
    <t>19</t>
  </si>
  <si>
    <t>971033361</t>
  </si>
  <si>
    <t>Vybourání otvorů ve zdivu cihelném pl do 0,09 m2 na MVC nebo MV tl do 600 mm</t>
  </si>
  <si>
    <t>-119307716</t>
  </si>
  <si>
    <t>Vybourání otvorů ve zdivu základovém nebo nadzákladovém z cihel, tvárnic, příčkovek z cihel pálených na maltu vápennou nebo vápenocementovou plochy do 0,09 m2, tl. do 600 mm</t>
  </si>
  <si>
    <t>https://podminky.urs.cz/item/CS_URS_2024_02/971033361</t>
  </si>
  <si>
    <t>20</t>
  </si>
  <si>
    <t>971033641</t>
  </si>
  <si>
    <t>Vybourání otvorů ve zdivu cihelném pl do 4 m2 na MVC nebo MV tl do 300 mm</t>
  </si>
  <si>
    <t>-1806054704</t>
  </si>
  <si>
    <t>Vybourání otvorů ve zdivu základovém nebo nadzákladovém z cihel, tvárnic, příčkovek z cihel pálených na maltu vápennou nebo vápenocementovou plochy do 4 m2, tl. do 300 mm</t>
  </si>
  <si>
    <t>https://podminky.urs.cz/item/CS_URS_2024_02/971033641</t>
  </si>
  <si>
    <t>2,85*0,3*0,2+0,45*2,3*0,2+0,25*0,2*2,3</t>
  </si>
  <si>
    <t>971033651</t>
  </si>
  <si>
    <t>Vybourání otvorů ve zdivu cihelném pl do 4 m2 na MVC nebo MV tl do 600 mm</t>
  </si>
  <si>
    <t>-1830457252</t>
  </si>
  <si>
    <t>Vybourání otvorů ve zdivu základovém nebo nadzákladovém z cihel, tvárnic, příčkovek z cihel pálených na maltu vápennou nebo vápenocementovou plochy do 4 m2, tl. do 600 mm</t>
  </si>
  <si>
    <t>https://podminky.urs.cz/item/CS_URS_2024_02/971033651</t>
  </si>
  <si>
    <t>1*0,55*2,2+1,25*0,3*0,55</t>
  </si>
  <si>
    <t>22</t>
  </si>
  <si>
    <t>972033271</t>
  </si>
  <si>
    <t>Vybourání otvorů v klenbách z cihel pl do 0,09 m2 tl do 450 mm</t>
  </si>
  <si>
    <t>779307778</t>
  </si>
  <si>
    <t>Vybourání otvorů v klenbách z cihel bez odstranění podlahy a násypu, plochy do 0,09 m2, tl. do 450 mm</t>
  </si>
  <si>
    <t>https://podminky.urs.cz/item/CS_URS_2024_02/972033271</t>
  </si>
  <si>
    <t>23</t>
  </si>
  <si>
    <t>974031164</t>
  </si>
  <si>
    <t>Vysekání rýh ve zdivu cihelném hl do 150 mm š do 150 mm</t>
  </si>
  <si>
    <t>129081113</t>
  </si>
  <si>
    <t>Vysekání rýh ve zdivu cihelném na maltu vápennou nebo vápenocementovou do hl. 150 mm a šířky do 150 mm</t>
  </si>
  <si>
    <t>https://podminky.urs.cz/item/CS_URS_2024_02/974031164</t>
  </si>
  <si>
    <t>24</t>
  </si>
  <si>
    <t>978013161</t>
  </si>
  <si>
    <t>Otlučení (osekání) vnitřní vápenné nebo vápenocementové omítky stěn v rozsahu přes 30 do 50 %</t>
  </si>
  <si>
    <t>1989837241</t>
  </si>
  <si>
    <t>Otlučení vápenných nebo vápenocementových omítek vnitřních ploch stěn s vyškrabáním spar, s očištěním zdiva, v rozsahu přes 30 do 50 %</t>
  </si>
  <si>
    <t>https://podminky.urs.cz/item/CS_URS_2024_02/978013161</t>
  </si>
  <si>
    <t>24,08*4,9+8,43*2,3+5,25*2,3</t>
  </si>
  <si>
    <t>23,97*3,7+9,15*3,7</t>
  </si>
  <si>
    <t>25</t>
  </si>
  <si>
    <t>978013191</t>
  </si>
  <si>
    <t>Otlučení (osekání) vnitřní vápenné nebo vápenocementové omítky stěn v rozsahu přes 50 do 100 %</t>
  </si>
  <si>
    <t>-1855225404</t>
  </si>
  <si>
    <t>Otlučení vápenných nebo vápenocementových omítek vnitřních ploch stěn s vyškrabáním spar, s očištěním zdiva, v rozsahu přes 50 do 100 %</t>
  </si>
  <si>
    <t>https://podminky.urs.cz/item/CS_URS_2024_02/978013191</t>
  </si>
  <si>
    <t>8,43*2,3+4,92*2,3</t>
  </si>
  <si>
    <t>9,25*2,6+4,7*2,8</t>
  </si>
  <si>
    <t>997</t>
  </si>
  <si>
    <t>Přesun sutě</t>
  </si>
  <si>
    <t>26</t>
  </si>
  <si>
    <t>997013211</t>
  </si>
  <si>
    <t>Vnitrostaveništní doprava suti a vybouraných hmot pro budovy v do 6 m ručně</t>
  </si>
  <si>
    <t>987311350</t>
  </si>
  <si>
    <t>Vnitrostaveništní doprava suti a vybouraných hmot vodorovně do 50 m s naložením ručně pro budovy a haly výšky do 6 m</t>
  </si>
  <si>
    <t>https://podminky.urs.cz/item/CS_URS_2024_02/997013211</t>
  </si>
  <si>
    <t>27</t>
  </si>
  <si>
    <t>997013501</t>
  </si>
  <si>
    <t>Odvoz suti a vybouraných hmot na skládku nebo meziskládku do 1 km se složením</t>
  </si>
  <si>
    <t>-292410961</t>
  </si>
  <si>
    <t>Odvoz suti a vybouraných hmot na skládku nebo meziskládku se složením, na vzdálenost do 1 km</t>
  </si>
  <si>
    <t>https://podminky.urs.cz/item/CS_URS_2024_02/997013501</t>
  </si>
  <si>
    <t>28</t>
  </si>
  <si>
    <t>997013509</t>
  </si>
  <si>
    <t>Příplatek k odvozu suti a vybouraných hmot na skládku ZKD 1 km přes 1 km</t>
  </si>
  <si>
    <t>-250790453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</si>
  <si>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</si>
  <si>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</si>
  <si>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37,692*5 'Přepočtené koeficientem množství</t>
  </si>
  <si>
    <t>29</t>
  </si>
  <si>
    <t>997013631</t>
  </si>
  <si>
    <t>Poplatek za uložení na skládce (skládkovné) stavebního odpadu směsného kód odpadu 17 09 04</t>
  </si>
  <si>
    <t>-680041649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</si>
  <si>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</si>
  <si>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</si>
  <si>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998</t>
  </si>
  <si>
    <t>Přesun hmot</t>
  </si>
  <si>
    <t>30</t>
  </si>
  <si>
    <t>998018001</t>
  </si>
  <si>
    <t>Přesun hmot pro budovy ruční pro budovy v do 6 m</t>
  </si>
  <si>
    <t>2013545925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</si>
  <si>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</si>
  <si>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</si>
  <si>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PSV</t>
  </si>
  <si>
    <t>Práce a dodávky PSV</t>
  </si>
  <si>
    <t>711</t>
  </si>
  <si>
    <t>Izolace proti vodě, vlhkosti a plynům</t>
  </si>
  <si>
    <t>31</t>
  </si>
  <si>
    <t>711111001</t>
  </si>
  <si>
    <t>Provedení izolace proti zemní vlhkosti vodorovné za studena nátěrem penetračním</t>
  </si>
  <si>
    <t>-1774107045</t>
  </si>
  <si>
    <t>Provedení izolace proti zemní vlhkosti natěradly a tmely za studena na ploše vodorovné V nátěrem penetračním</t>
  </si>
  <si>
    <t>https://podminky.urs.cz/item/CS_URS_2024_02/711111001</t>
  </si>
  <si>
    <t>35,3+8,05+4,32</t>
  </si>
  <si>
    <t>32</t>
  </si>
  <si>
    <t>M</t>
  </si>
  <si>
    <t>11163150</t>
  </si>
  <si>
    <t>lak penetrační asfaltový</t>
  </si>
  <si>
    <t>981308164</t>
  </si>
  <si>
    <t>47,67*0,0003 'Přepočtené koeficientem množství</t>
  </si>
  <si>
    <t>33</t>
  </si>
  <si>
    <t>711141559</t>
  </si>
  <si>
    <t>Provedení izolace proti zemní vlhkosti pásy přitavením vodorovné NAIP</t>
  </si>
  <si>
    <t>80158826</t>
  </si>
  <si>
    <t>Provedení izolace proti zemní vlhkosti pásy přitavením NAIP na ploše vodorovné V</t>
  </si>
  <si>
    <t>https://podminky.urs.cz/item/CS_URS_2024_02/711141559</t>
  </si>
  <si>
    <t>47,670</t>
  </si>
  <si>
    <t>34</t>
  </si>
  <si>
    <t>62853004</t>
  </si>
  <si>
    <t>pás asfaltový natavitelný modifikovaný SBS s vložkou ze skleněné tkaniny a spalitelnou PE fólií nebo jemnozrnným minerálním posypem na horním povrchu tl 4,0mm</t>
  </si>
  <si>
    <t>16882307</t>
  </si>
  <si>
    <t>47,67*1,1655 'Přepočtené koeficientem množství</t>
  </si>
  <si>
    <t>35</t>
  </si>
  <si>
    <t>998711121</t>
  </si>
  <si>
    <t>Přesun hmot tonážní pro izolace proti vodě, vlhkosti a plynům ruční v objektech v do 6 m</t>
  </si>
  <si>
    <t>-1774991371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</si>
  <si>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</si>
  <si>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https://podminky.urs.cz/item/CS_URS_2024_02/998711121</t>
  </si>
  <si>
    <t>713</t>
  </si>
  <si>
    <t>Izolace tepelné</t>
  </si>
  <si>
    <t>36</t>
  </si>
  <si>
    <t>713121111</t>
  </si>
  <si>
    <t>Montáž izolace tepelné podlah volně kladenými rohožemi, pásy, dílci, deskami 1 vrstva</t>
  </si>
  <si>
    <t>-383640691</t>
  </si>
  <si>
    <t>Montáž tepelné izolace podlah rohožemi, pásy, deskami, dílci, bloky (izolační materiál ve specifikaci) kladenými volně jednovrstvá</t>
  </si>
  <si>
    <t>https://podminky.urs.cz/item/CS_URS_2024_02/713121111</t>
  </si>
  <si>
    <t>25,18+2,86+3,7+3,05</t>
  </si>
  <si>
    <t>1,61+2,39+2,82+2,18+10,86</t>
  </si>
  <si>
    <t>37</t>
  </si>
  <si>
    <t>28375908</t>
  </si>
  <si>
    <t>deska EPS 150 pro konstrukce s vysokým zatížením λ=0,035 tl 40mm</t>
  </si>
  <si>
    <t>-212899663</t>
  </si>
  <si>
    <t>54,65*1,05 'Přepočtené koeficientem množství</t>
  </si>
  <si>
    <t>38</t>
  </si>
  <si>
    <t>713121121</t>
  </si>
  <si>
    <t>Montáž izolace tepelné podlah volně kladenými rohožemi, pásy, dílci, deskami 2 vrstvy</t>
  </si>
  <si>
    <t>400062578</t>
  </si>
  <si>
    <t>Montáž tepelné izolace podlah rohožemi, pásy, deskami, dílci, bloky (izolační materiál ve specifikaci) kladenými volně dvouvrstvá</t>
  </si>
  <si>
    <t>https://podminky.urs.cz/item/CS_URS_2024_02/713121121</t>
  </si>
  <si>
    <t>3,32+3,79+4,57</t>
  </si>
  <si>
    <t>39</t>
  </si>
  <si>
    <t>28375909</t>
  </si>
  <si>
    <t>deska EPS 150 pro konstrukce s vysokým zatížením λ=0,035 tl 50mm</t>
  </si>
  <si>
    <t>1515861538</t>
  </si>
  <si>
    <t>11,68*2,1 'Přepočtené koeficientem množství</t>
  </si>
  <si>
    <t>40</t>
  </si>
  <si>
    <t>713191132</t>
  </si>
  <si>
    <t>Montáž izolace tepelné podlah, stropů vrchem nebo střech překrytí separační fólií z PE</t>
  </si>
  <si>
    <t>769246281</t>
  </si>
  <si>
    <t>Montáž tepelné izolace stavebních konstrukcí - doplňky a konstrukční součásti podlah, stropů vrchem nebo střech překrytí fólií separační z PE</t>
  </si>
  <si>
    <t>https://podminky.urs.cz/item/CS_URS_2024_02/713191132</t>
  </si>
  <si>
    <t>35,3+8,5+2,29+0,83+0,9</t>
  </si>
  <si>
    <t>15,67+2,52+1,99</t>
  </si>
  <si>
    <t>41</t>
  </si>
  <si>
    <t>28329042</t>
  </si>
  <si>
    <t>fólie PE separační či ochranná tl 0,2mm</t>
  </si>
  <si>
    <t>-937664607</t>
  </si>
  <si>
    <t>68*1,1655 'Přepočtené koeficientem množství</t>
  </si>
  <si>
    <t>42</t>
  </si>
  <si>
    <t>998713121</t>
  </si>
  <si>
    <t>Přesun hmot tonážní pro izolace tepelné ruční v objektech v do 6 m</t>
  </si>
  <si>
    <t>-656134962</t>
  </si>
  <si>
    <t>Přesun hmot pro izolace tepelné stanovený z hmotnosti přesunovaného materiálu vodorovná dopravní vzdálenost do 50 m ruční (bez užití mechanizace) v objektech výšky do 6 m</t>
  </si>
  <si>
    <t>https://podminky.urs.cz/item/CS_URS_2024_02/998713121</t>
  </si>
  <si>
    <t>721</t>
  </si>
  <si>
    <t>Zdravotechnika - vnitřní kanalizace</t>
  </si>
  <si>
    <t>43</t>
  </si>
  <si>
    <t>721171914</t>
  </si>
  <si>
    <t>Potrubí z PP propojení potrubí DN 75</t>
  </si>
  <si>
    <t>-685845361</t>
  </si>
  <si>
    <t>Opravy odpadního potrubí plastového propojení dosavadního potrubí DN 75</t>
  </si>
  <si>
    <t>https://podminky.urs.cz/item/CS_URS_2024_02/721171914</t>
  </si>
  <si>
    <t>44</t>
  </si>
  <si>
    <t>721171915</t>
  </si>
  <si>
    <t>Potrubí z PP propojení potrubí DN 110</t>
  </si>
  <si>
    <t>-145387481</t>
  </si>
  <si>
    <t>Opravy odpadního potrubí plastového propojení dosavadního potrubí DN 110</t>
  </si>
  <si>
    <t>https://podminky.urs.cz/item/CS_URS_2024_02/721171915</t>
  </si>
  <si>
    <t>45</t>
  </si>
  <si>
    <t>721171917</t>
  </si>
  <si>
    <t>Potrubí z PP propojení potrubí DN 160</t>
  </si>
  <si>
    <t>-2119355111</t>
  </si>
  <si>
    <t>Opravy odpadního potrubí plastového propojení dosavadního potrubí DN 160</t>
  </si>
  <si>
    <t>https://podminky.urs.cz/item/CS_URS_2024_02/721171917</t>
  </si>
  <si>
    <t>46</t>
  </si>
  <si>
    <t>721173402</t>
  </si>
  <si>
    <t>Potrubí kanalizační z PVC SN 4 svodné DN 125</t>
  </si>
  <si>
    <t>468181593</t>
  </si>
  <si>
    <t>Potrubí z trub PVC SN4 svodné (ležaté) DN 125</t>
  </si>
  <si>
    <t>https://podminky.urs.cz/item/CS_URS_2024_02/721173402</t>
  </si>
  <si>
    <t>47</t>
  </si>
  <si>
    <t>721173403</t>
  </si>
  <si>
    <t>Potrubí kanalizační z PVC SN 4 svodné DN 160</t>
  </si>
  <si>
    <t>-207729552</t>
  </si>
  <si>
    <t>Potrubí z trub PVC SN4 svodné (ležaté) DN 160</t>
  </si>
  <si>
    <t>https://podminky.urs.cz/item/CS_URS_2024_02/721173403</t>
  </si>
  <si>
    <t>48</t>
  </si>
  <si>
    <t>721174026</t>
  </si>
  <si>
    <t>Potrubí kanalizační z PP odpadní DN 125</t>
  </si>
  <si>
    <t>1556310266</t>
  </si>
  <si>
    <t>Potrubí z trub polypropylenových odpadní (svislé) DN 125</t>
  </si>
  <si>
    <t>https://podminky.urs.cz/item/CS_URS_2024_02/721174026</t>
  </si>
  <si>
    <t>49</t>
  </si>
  <si>
    <t>721174041</t>
  </si>
  <si>
    <t>Potrubí kanalizační z PP připojovací DN 32</t>
  </si>
  <si>
    <t>-1933042917</t>
  </si>
  <si>
    <t>Potrubí z trub polypropylenových připojovací DN 32</t>
  </si>
  <si>
    <t>https://podminky.urs.cz/item/CS_URS_2024_02/721174041</t>
  </si>
  <si>
    <t>1,85</t>
  </si>
  <si>
    <t>50</t>
  </si>
  <si>
    <t>721174043</t>
  </si>
  <si>
    <t>Potrubí kanalizační z PP připojovací DN 50</t>
  </si>
  <si>
    <t>-929454316</t>
  </si>
  <si>
    <t>Potrubí z trub polypropylenových připojovací DN 50</t>
  </si>
  <si>
    <t>https://podminky.urs.cz/item/CS_URS_2024_02/721174043</t>
  </si>
  <si>
    <t>7,05</t>
  </si>
  <si>
    <t>6,76</t>
  </si>
  <si>
    <t>51</t>
  </si>
  <si>
    <t>721174044</t>
  </si>
  <si>
    <t>Potrubí kanalizační z PP připojovací DN 75</t>
  </si>
  <si>
    <t>-711447712</t>
  </si>
  <si>
    <t>Potrubí z trub polypropylenových připojovací DN 75</t>
  </si>
  <si>
    <t>https://podminky.urs.cz/item/CS_URS_2024_02/721174044</t>
  </si>
  <si>
    <t>5,33</t>
  </si>
  <si>
    <t>52</t>
  </si>
  <si>
    <t>721174045</t>
  </si>
  <si>
    <t>Potrubí kanalizační z PP připojovací DN 110</t>
  </si>
  <si>
    <t>-1313550680</t>
  </si>
  <si>
    <t>Potrubí z trub polypropylenových připojovací DN 110</t>
  </si>
  <si>
    <t>https://podminky.urs.cz/item/CS_URS_2024_02/721174045</t>
  </si>
  <si>
    <t>2,352</t>
  </si>
  <si>
    <t>8,91</t>
  </si>
  <si>
    <t>53</t>
  </si>
  <si>
    <t>721194103</t>
  </si>
  <si>
    <t>Vyvedení a upevnění odpadních výpustek DN 32</t>
  </si>
  <si>
    <t>-838515710</t>
  </si>
  <si>
    <t>Vyměření přípojek na potrubí vyvedení a upevnění odpadních výpustek DN 32</t>
  </si>
  <si>
    <t>https://podminky.urs.cz/item/CS_URS_2024_02/721194103</t>
  </si>
  <si>
    <t>54</t>
  </si>
  <si>
    <t>721194105</t>
  </si>
  <si>
    <t>Vyvedení a upevnění odpadních výpustek DN 50</t>
  </si>
  <si>
    <t>-1964799360</t>
  </si>
  <si>
    <t>Vyměření přípojek na potrubí vyvedení a upevnění odpadních výpustek DN 50</t>
  </si>
  <si>
    <t>https://podminky.urs.cz/item/CS_URS_2024_02/721194105</t>
  </si>
  <si>
    <t>55</t>
  </si>
  <si>
    <t>721194109</t>
  </si>
  <si>
    <t>Vyvedení a upevnění odpadních výpustek DN 110</t>
  </si>
  <si>
    <t>484155165</t>
  </si>
  <si>
    <t>Vyměření přípojek na potrubí vyvedení a upevnění odpadních výpustek DN 110</t>
  </si>
  <si>
    <t>https://podminky.urs.cz/item/CS_URS_2024_02/721194109</t>
  </si>
  <si>
    <t>56</t>
  </si>
  <si>
    <t>721290111</t>
  </si>
  <si>
    <t>Zkouška těsnosti potrubí kanalizace vodou DN do 125</t>
  </si>
  <si>
    <t>106267306</t>
  </si>
  <si>
    <t>Zkouška těsnosti kanalizace v objektech vodou do DN 125</t>
  </si>
  <si>
    <t>https://podminky.urs.cz/item/CS_URS_2024_02/721290111</t>
  </si>
  <si>
    <t>5,55+0,65+10,35+1,85+13,81+5,33+11,262</t>
  </si>
  <si>
    <t>57</t>
  </si>
  <si>
    <t>998721121</t>
  </si>
  <si>
    <t>Přesun hmot tonážní pro vnitřní kanalizaci ruční v objektech v do 6 m</t>
  </si>
  <si>
    <t>-99155431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</si>
  <si>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</si>
  <si>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https://podminky.urs.cz/item/CS_URS_2024_02/998721121</t>
  </si>
  <si>
    <t>722</t>
  </si>
  <si>
    <t>Zdravotechnika - vnitřní vodovod</t>
  </si>
  <si>
    <t>58</t>
  </si>
  <si>
    <t>722171933</t>
  </si>
  <si>
    <t>Potrubí plastové výměna trub nebo tvarovek D přes 20 do 25 mm</t>
  </si>
  <si>
    <t>819725854</t>
  </si>
  <si>
    <t>Výměna trubky, tvarovky, vsazení odbočky na rozvodech vody z plastů D přes 20 do 25 mm</t>
  </si>
  <si>
    <t>https://podminky.urs.cz/item/CS_URS_2024_02/722171933</t>
  </si>
  <si>
    <t>59</t>
  </si>
  <si>
    <t>722174002</t>
  </si>
  <si>
    <t>Potrubí vodovodní plastové PPR svar polyfúze PN 16 D 20x2,8 mm</t>
  </si>
  <si>
    <t>401005883</t>
  </si>
  <si>
    <t>Potrubí z plastových trubek z polypropylenu PPR svařovaných polyfúzně PN 16 (SDR 7,4) D 20 x 2,8</t>
  </si>
  <si>
    <t>https://podminky.urs.cz/item/CS_URS_2024_02/722174002</t>
  </si>
  <si>
    <t>15,537+5,4</t>
  </si>
  <si>
    <t>38,465</t>
  </si>
  <si>
    <t>60</t>
  </si>
  <si>
    <t>722174003</t>
  </si>
  <si>
    <t>Potrubí vodovodní plastové PPR svar polyfúze PN 16 D 25x3,5 mm</t>
  </si>
  <si>
    <t>1294752274</t>
  </si>
  <si>
    <t>Potrubí z plastových trubek z polypropylenu PPR svařovaných polyfúzně PN 16 (SDR 7,4) D 25 x 3,5</t>
  </si>
  <si>
    <t>https://podminky.urs.cz/item/CS_URS_2024_02/722174003</t>
  </si>
  <si>
    <t>5,4</t>
  </si>
  <si>
    <t>6,66+5,4</t>
  </si>
  <si>
    <t>61</t>
  </si>
  <si>
    <t>722174005</t>
  </si>
  <si>
    <t>Potrubí vodovodní plastové PPR svar polyfúze PN 16 D 40x5,5 mm</t>
  </si>
  <si>
    <t>-2029220278</t>
  </si>
  <si>
    <t>Potrubí z plastových trubek z polypropylenu PPR svařovaných polyfúzně PN 16 (SDR 7,4) D 40 x 5,5</t>
  </si>
  <si>
    <t>https://podminky.urs.cz/item/CS_URS_2024_02/722174005</t>
  </si>
  <si>
    <t>62</t>
  </si>
  <si>
    <t>722181211</t>
  </si>
  <si>
    <t>Ochrana vodovodního potrubí přilepenými termoizolačními trubicemi z PE tl do 6 mm DN do 22 mm</t>
  </si>
  <si>
    <t>-2009580252</t>
  </si>
  <si>
    <t>Ochrana potrubí termoizolačními trubicemi z pěnového polyetylenu PE přilepenými v příčných a podélných spojích, tloušťky izolace do 6 mm, vnitřního průměru izolace DN do 22 mm</t>
  </si>
  <si>
    <t>https://podminky.urs.cz/item/CS_URS_2024_02/722181211</t>
  </si>
  <si>
    <t>63</t>
  </si>
  <si>
    <t>722181212</t>
  </si>
  <si>
    <t>Ochrana vodovodního potrubí přilepenými termoizolačními trubicemi z PE tl do 6 mm DN přes 22 do 32 mm</t>
  </si>
  <si>
    <t>352817357</t>
  </si>
  <si>
    <t>Ochrana potrubí termoizolačními trubicemi z pěnového polyetylenu PE přilepenými v příčných a podélných spojích, tloušťky izolace do 6 mm, vnitřního průměru izolace DN přes 22 do 32 mm</t>
  </si>
  <si>
    <t>https://podminky.urs.cz/item/CS_URS_2024_02/722181212</t>
  </si>
  <si>
    <t>64</t>
  </si>
  <si>
    <t>722181213</t>
  </si>
  <si>
    <t>Ochrana vodovodního potrubí přilepenými termoizolačními trubicemi z PE tl do 6 mm DN přes 32 mm</t>
  </si>
  <si>
    <t>-662963894</t>
  </si>
  <si>
    <t>Ochrana potrubí termoizolačními trubicemi z pěnového polyetylenu PE přilepenými v příčných a podélných spojích, tloušťky izolace do 6 mm, vnitřního průměru izolace DN přes 32 mm</t>
  </si>
  <si>
    <t>https://podminky.urs.cz/item/CS_URS_2024_02/722181213</t>
  </si>
  <si>
    <t>65</t>
  </si>
  <si>
    <t>722181231</t>
  </si>
  <si>
    <t>Ochrana vodovodního potrubí přilepenými termoizolačními trubicemi z PE tl přes 9 do 13 mm DN do 22 mm</t>
  </si>
  <si>
    <t>70799734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</si>
  <si>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</si>
  <si>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https://podminky.urs.cz/item/CS_URS_2024_02/722181231</t>
  </si>
  <si>
    <t>66</t>
  </si>
  <si>
    <t>722181232</t>
  </si>
  <si>
    <t>Ochrana vodovodního potrubí přilepenými termoizolačními trubicemi z PE tl přes 9 do 13 mm DN přes 22 do 45 mm</t>
  </si>
  <si>
    <t>1890390954</t>
  </si>
  <si>
    <t>Ochrana potrubí termoizolačními trubicemi z pěnového polyetylenu PE přilepenými v příčných a podélných spojích, tloušťky izolace přes 9 do 13 mm, vnitřního průměru izolace DN přes 22 do 45 mm</t>
  </si>
  <si>
    <t>https://podminky.urs.cz/item/CS_URS_2024_02/722181232</t>
  </si>
  <si>
    <t>67</t>
  </si>
  <si>
    <t>722190401</t>
  </si>
  <si>
    <t>Vyvedení a upevnění výpustku DN do 25</t>
  </si>
  <si>
    <t>1623561040</t>
  </si>
  <si>
    <t>Zřízení přípojek na potrubí vyvedení a upevnění výpustek do DN 25</t>
  </si>
  <si>
    <t>https://podminky.urs.cz/item/CS_URS_2024_02/722190401</t>
  </si>
  <si>
    <t>68</t>
  </si>
  <si>
    <t>722190901</t>
  </si>
  <si>
    <t>Uzavření nebo otevření vodovodního potrubí při opravách</t>
  </si>
  <si>
    <t>-333119493</t>
  </si>
  <si>
    <t>Opravy ostatní uzavření nebo otevření vodovodního potrubí při opravách včetně vypuštění a napuštění</t>
  </si>
  <si>
    <t>https://podminky.urs.cz/item/CS_URS_2024_02/722190901</t>
  </si>
  <si>
    <t>69</t>
  </si>
  <si>
    <t>722220111</t>
  </si>
  <si>
    <t>Nástěnka pro výtokový ventil G 1/2" s jedním závitem</t>
  </si>
  <si>
    <t>589677851</t>
  </si>
  <si>
    <t>Armatury s jedním závitem nástěnky pro výtokový ventil G 1/2"</t>
  </si>
  <si>
    <t>https://podminky.urs.cz/item/CS_URS_2024_02/722220111</t>
  </si>
  <si>
    <t>70</t>
  </si>
  <si>
    <t>722240123</t>
  </si>
  <si>
    <t>Kohout kulový plastový PPR DN 25</t>
  </si>
  <si>
    <t>-2090069462</t>
  </si>
  <si>
    <t>Armatury z plastických hmot kohouty (PPR) kulové DN 25</t>
  </si>
  <si>
    <t>https://podminky.urs.cz/item/CS_URS_2024_02/722240123</t>
  </si>
  <si>
    <t>71</t>
  </si>
  <si>
    <t>722240125</t>
  </si>
  <si>
    <t>Kohout kulový plastový PPR DN 40</t>
  </si>
  <si>
    <t>-1201366950</t>
  </si>
  <si>
    <t>Armatury z plastických hmot kohouty (PPR) kulové DN 40</t>
  </si>
  <si>
    <t>https://podminky.urs.cz/item/CS_URS_2024_02/722240125</t>
  </si>
  <si>
    <t>72</t>
  </si>
  <si>
    <t>722290246</t>
  </si>
  <si>
    <t>Zkouška těsnosti vodovodního potrubí plastového DN do 40</t>
  </si>
  <si>
    <t>105706288</t>
  </si>
  <si>
    <t>Zkoušky, proplach a desinfekce vodovodního potrubí zkoušky těsnosti vodovodního potrubí plastového do DN 40</t>
  </si>
  <si>
    <t>https://podminky.urs.cz/item/CS_URS_2024_02/722290246</t>
  </si>
  <si>
    <t>59,402+17,46+10,35</t>
  </si>
  <si>
    <t>73</t>
  </si>
  <si>
    <t>998722121</t>
  </si>
  <si>
    <t>Přesun hmot tonážní pro vnitřní vodovod ruční v objektech v do 6 m</t>
  </si>
  <si>
    <t>-1066595600</t>
  </si>
  <si>
    <t>Přesun hmot pro vnitřní vodovod stanovený z hmotnosti přesunovaného materiálu vodorovná dopravní vzdálenost do 50 m ruční (bez užití mechanizace) v objektech výšky do 6 m</t>
  </si>
  <si>
    <t>https://podminky.urs.cz/item/CS_URS_2024_02/998722121</t>
  </si>
  <si>
    <t>725</t>
  </si>
  <si>
    <t>Zdravotechnika - zařizovací předměty</t>
  </si>
  <si>
    <t>74</t>
  </si>
  <si>
    <t>725110814</t>
  </si>
  <si>
    <t>Demontáž klozetu Kombi</t>
  </si>
  <si>
    <t>soubor</t>
  </si>
  <si>
    <t>-1944484611</t>
  </si>
  <si>
    <t>Demontáž klozetů kombi</t>
  </si>
  <si>
    <t>https://podminky.urs.cz/item/CS_URS_2024_02/725110814</t>
  </si>
  <si>
    <t>75</t>
  </si>
  <si>
    <t>725112022</t>
  </si>
  <si>
    <t>Klozet keramický závěsný na nosné stěny odpad vodorovný</t>
  </si>
  <si>
    <t>1688152192</t>
  </si>
  <si>
    <t>Zařízení záchodů klozety keramické závěsné na nosné stěny s hlubokým splachováním odpad vodorovný</t>
  </si>
  <si>
    <t>https://podminky.urs.cz/item/CS_URS_2024_02/725112022</t>
  </si>
  <si>
    <t>76</t>
  </si>
  <si>
    <t>725112023</t>
  </si>
  <si>
    <t>Klozet keramický závěsný na nosné stěny pro handicapované odpad vodorovný</t>
  </si>
  <si>
    <t>1199670741</t>
  </si>
  <si>
    <t>Zařízení záchodů klozety keramické závěsné na nosné stěny s hlubokým splachováním pro handicapované odpad vodorovný</t>
  </si>
  <si>
    <t>https://podminky.urs.cz/item/CS_URS_2024_02/725112023</t>
  </si>
  <si>
    <t>77</t>
  </si>
  <si>
    <t>725121527</t>
  </si>
  <si>
    <t>Pisoárový záchodek automatický s integrovaným napájecím zdrojem</t>
  </si>
  <si>
    <t>311518252</t>
  </si>
  <si>
    <t>Pisoárové záchodky keramické automatické s integrovaným napájecím zdrojem</t>
  </si>
  <si>
    <t>https://podminky.urs.cz/item/CS_URS_2024_02/725121527</t>
  </si>
  <si>
    <t>78</t>
  </si>
  <si>
    <t>725210821</t>
  </si>
  <si>
    <t>Demontáž umyvadel bez výtokových armatur</t>
  </si>
  <si>
    <t>-1283083625</t>
  </si>
  <si>
    <t>Demontáž umyvadel bez výtokových armatur umyvadel</t>
  </si>
  <si>
    <t>https://podminky.urs.cz/item/CS_URS_2024_02/725210821</t>
  </si>
  <si>
    <t>79</t>
  </si>
  <si>
    <t>725211601</t>
  </si>
  <si>
    <t>Umyvadlo keramické bílé šířky 500 mm bez krytu na sifon připevněné na stěnu šrouby</t>
  </si>
  <si>
    <t>-1348024797</t>
  </si>
  <si>
    <t>Umyvadla keramická bílá bez výtokových armatur připevněná na stěnu šrouby bez sloupu nebo krytu na sifon, šířka umyvadla 500 mm</t>
  </si>
  <si>
    <t>https://podminky.urs.cz/item/CS_URS_2024_02/725211601</t>
  </si>
  <si>
    <t>80</t>
  </si>
  <si>
    <t>725211603</t>
  </si>
  <si>
    <t>Umyvadlo keramické bílé šířky 600 mm bez krytu na sifon připevněné na stěnu šrouby</t>
  </si>
  <si>
    <t>-1773957334</t>
  </si>
  <si>
    <t>Umyvadla keramická bílá bez výtokových armatur připevněná na stěnu šrouby bez sloupu nebo krytu na sifon, šířka umyvadla 600 mm</t>
  </si>
  <si>
    <t>https://podminky.urs.cz/item/CS_URS_2024_02/725211603</t>
  </si>
  <si>
    <t>81</t>
  </si>
  <si>
    <t>725211681</t>
  </si>
  <si>
    <t>Umyvadlo keramické bílé zdravotní šířky 640 mm připevněné na stěnu šrouby</t>
  </si>
  <si>
    <t>29371601</t>
  </si>
  <si>
    <t>Umyvadla keramická bílá bez výtokových armatur připevněná na stěnu šrouby zdravotní, šířka umyvadla 640 mm</t>
  </si>
  <si>
    <t>https://podminky.urs.cz/item/CS_URS_2024_02/725211681</t>
  </si>
  <si>
    <t>82</t>
  </si>
  <si>
    <t>725291652</t>
  </si>
  <si>
    <t>Montáž dávkovače tekutého mýdla</t>
  </si>
  <si>
    <t>-1394118792</t>
  </si>
  <si>
    <t>Montáž doplňků zařízení koupelen a záchodů dávkovače tekutého mýdla</t>
  </si>
  <si>
    <t>https://podminky.urs.cz/item/CS_URS_2024_02/725291652</t>
  </si>
  <si>
    <t>83</t>
  </si>
  <si>
    <t>55431099</t>
  </si>
  <si>
    <t>dávkovač tekutého mýdla bílý 0,35L</t>
  </si>
  <si>
    <t>-522379859</t>
  </si>
  <si>
    <t>84</t>
  </si>
  <si>
    <t>725291653</t>
  </si>
  <si>
    <t>Montáž zásobníku toaletních papírů</t>
  </si>
  <si>
    <t>1398593768</t>
  </si>
  <si>
    <t>Montáž doplňků zařízení koupelen a záchodů zásobníku toaletních papírů</t>
  </si>
  <si>
    <t>https://podminky.urs.cz/item/CS_URS_2024_02/725291653</t>
  </si>
  <si>
    <t>85</t>
  </si>
  <si>
    <t>55431091</t>
  </si>
  <si>
    <t>zásobník toaletních papírů nerez D 220mm</t>
  </si>
  <si>
    <t>1023962597</t>
  </si>
  <si>
    <t>86</t>
  </si>
  <si>
    <t>725291654</t>
  </si>
  <si>
    <t>Montáž zásobníku papírových ručníků</t>
  </si>
  <si>
    <t>-1121026355</t>
  </si>
  <si>
    <t>Montáž doplňků zařízení koupelen a záchodů zásobníku papírových ručníků</t>
  </si>
  <si>
    <t>https://podminky.urs.cz/item/CS_URS_2024_02/725291654</t>
  </si>
  <si>
    <t>87</t>
  </si>
  <si>
    <t>55431084</t>
  </si>
  <si>
    <t>zásobník papírových ručníků skládaných nerezové provedení</t>
  </si>
  <si>
    <t>1917456154</t>
  </si>
  <si>
    <t>88</t>
  </si>
  <si>
    <t>725291664</t>
  </si>
  <si>
    <t>Montáž štětky závěsné</t>
  </si>
  <si>
    <t>-766104710</t>
  </si>
  <si>
    <t>Montáž doplňků zařízení koupelen a záchodů štětky závěsné</t>
  </si>
  <si>
    <t>https://podminky.urs.cz/item/CS_URS_2024_02/725291664</t>
  </si>
  <si>
    <t>89</t>
  </si>
  <si>
    <t>55779013</t>
  </si>
  <si>
    <t>štětka na WC závěsná nebo na podlahu kartáč nylon nerezové záchytné pouzdro mat</t>
  </si>
  <si>
    <t>811287375</t>
  </si>
  <si>
    <t>90</t>
  </si>
  <si>
    <t>725291666</t>
  </si>
  <si>
    <t>Montáž háčku</t>
  </si>
  <si>
    <t>1116414301</t>
  </si>
  <si>
    <t>Montáž doplňků zařízení koupelen a záchodů háčku</t>
  </si>
  <si>
    <t>https://podminky.urs.cz/item/CS_URS_2024_02/725291666</t>
  </si>
  <si>
    <t>91</t>
  </si>
  <si>
    <t>55441011</t>
  </si>
  <si>
    <t>háček koupelnový</t>
  </si>
  <si>
    <t>1490625354</t>
  </si>
  <si>
    <t>92</t>
  </si>
  <si>
    <t>725291669</t>
  </si>
  <si>
    <t>Montáž madla invalidního krakorcového</t>
  </si>
  <si>
    <t>-94347737</t>
  </si>
  <si>
    <t>Montáž doplňků zařízení koupelen a záchodů madla invalidního krakorcového</t>
  </si>
  <si>
    <t>https://podminky.urs.cz/item/CS_URS_2024_02/725291669</t>
  </si>
  <si>
    <t>93</t>
  </si>
  <si>
    <t>55147102</t>
  </si>
  <si>
    <t>madlo invalidní krakorcové nerez mat 600mm</t>
  </si>
  <si>
    <t>-1826346846</t>
  </si>
  <si>
    <t>94</t>
  </si>
  <si>
    <t>725291670</t>
  </si>
  <si>
    <t>Montáž madla invalidního krakorcového sklopného</t>
  </si>
  <si>
    <t>570580862</t>
  </si>
  <si>
    <t>Montáž doplňků zařízení koupelen a záchodů madla invalidního krakorcového sklopného</t>
  </si>
  <si>
    <t>https://podminky.urs.cz/item/CS_URS_2024_02/725291670</t>
  </si>
  <si>
    <t>95</t>
  </si>
  <si>
    <t>55147116</t>
  </si>
  <si>
    <t>madlo invalidní krakorcové sklopné nerez mat 600mm</t>
  </si>
  <si>
    <t>-1889136108</t>
  </si>
  <si>
    <t>96</t>
  </si>
  <si>
    <t>725291674</t>
  </si>
  <si>
    <t>Montáž madla umyvadlového</t>
  </si>
  <si>
    <t>616883409</t>
  </si>
  <si>
    <t>Montáž doplňků zařízení koupelen a záchodů madla umyvadlového</t>
  </si>
  <si>
    <t>https://podminky.urs.cz/item/CS_URS_2024_02/725291674</t>
  </si>
  <si>
    <t>97</t>
  </si>
  <si>
    <t>55147213</t>
  </si>
  <si>
    <t>madlo umyvadlové pravé/levé nerez mat 500x305mm</t>
  </si>
  <si>
    <t>1148860465</t>
  </si>
  <si>
    <t>98</t>
  </si>
  <si>
    <t>725331111</t>
  </si>
  <si>
    <t>Výlevka bez výtokových armatur keramická se sklopnou plastovou mřížkou stojící výšky 425 mm</t>
  </si>
  <si>
    <t>1081652709</t>
  </si>
  <si>
    <t>Výlevky bez výtokových armatur a splachovací nádrže keramické se sklopnou plastovou mřížkou stojící, výšky 460 mm</t>
  </si>
  <si>
    <t>https://podminky.urs.cz/item/CS_URS_2024_02/725331111</t>
  </si>
  <si>
    <t>99</t>
  </si>
  <si>
    <t>725530823</t>
  </si>
  <si>
    <t>Demontáž ohřívač elektrický tlakový přes 50 do 200 l</t>
  </si>
  <si>
    <t>-1474810010</t>
  </si>
  <si>
    <t>Demontáž elektrických zásobníkových ohřívačů vody tlakových od 50 do 200 l</t>
  </si>
  <si>
    <t>https://podminky.urs.cz/item/CS_URS_2024_02/725530823</t>
  </si>
  <si>
    <t>100</t>
  </si>
  <si>
    <t>725539204</t>
  </si>
  <si>
    <t>Montáž ohřívačů zásobníkových závěsných tlakových přes 80 do 125 l</t>
  </si>
  <si>
    <t>-404827570</t>
  </si>
  <si>
    <t>Elektrické ohřívače zásobníkové montáž tlakových ohřívačů závěsných (svislých nebo vodorovných) přes 80 do 125 l</t>
  </si>
  <si>
    <t>https://podminky.urs.cz/item/CS_URS_2024_02/725539204</t>
  </si>
  <si>
    <t>101</t>
  </si>
  <si>
    <t>48438701</t>
  </si>
  <si>
    <t xml:space="preserve">Ohřívač vody zásobníkový kombinovaný závěsný svislý 100L, příkon topného tělesa 2,5kW, teplosměnná plocha 1m2 </t>
  </si>
  <si>
    <t>1808423627</t>
  </si>
  <si>
    <t>102</t>
  </si>
  <si>
    <t>725820801</t>
  </si>
  <si>
    <t>Demontáž baterie nástěnné do G 3 / 4</t>
  </si>
  <si>
    <t>-2102381773</t>
  </si>
  <si>
    <t>Demontáž baterií nástěnných do G 3/4</t>
  </si>
  <si>
    <t>https://podminky.urs.cz/item/CS_URS_2024_02/725820801</t>
  </si>
  <si>
    <t>103</t>
  </si>
  <si>
    <t>725821325</t>
  </si>
  <si>
    <t>Baterie dřezová stojánková páková s otáčivým kulatým ústím a délkou ramínka 220 mm</t>
  </si>
  <si>
    <t>2091101815</t>
  </si>
  <si>
    <t>Baterie dřezové stojánkové pákové s otáčivým ústím a délkou ramínka 220 mm</t>
  </si>
  <si>
    <t>https://podminky.urs.cz/item/CS_URS_2024_02/725821325</t>
  </si>
  <si>
    <t>104</t>
  </si>
  <si>
    <t>725822611</t>
  </si>
  <si>
    <t>Baterie umyvadlová stojánková páková bez výpusti</t>
  </si>
  <si>
    <t>-1204062352</t>
  </si>
  <si>
    <t>Baterie umyvadlové stojánkové pákové bez výpusti</t>
  </si>
  <si>
    <t>https://podminky.urs.cz/item/CS_URS_2024_02/725822611</t>
  </si>
  <si>
    <t>105</t>
  </si>
  <si>
    <t>725829131</t>
  </si>
  <si>
    <t>Montáž baterie umyvadlové stojánkové G 1/2" ostatní typ</t>
  </si>
  <si>
    <t>-59951411</t>
  </si>
  <si>
    <t>Baterie umyvadlové montáž ostatních typů stojánkových G 1/2"</t>
  </si>
  <si>
    <t>https://podminky.urs.cz/item/CS_URS_2024_02/725829131</t>
  </si>
  <si>
    <t>106</t>
  </si>
  <si>
    <t>55144006</t>
  </si>
  <si>
    <t>baterie umyvadlová stojánková páková invalidní program, s prodloženou páčkou</t>
  </si>
  <si>
    <t>-1269702479</t>
  </si>
  <si>
    <t>107</t>
  </si>
  <si>
    <t>998725121</t>
  </si>
  <si>
    <t>Přesun hmot tonážní pro zařizovací předměty ruční v objektech v do 6 m</t>
  </si>
  <si>
    <t>-809753806</t>
  </si>
  <si>
    <t>Přesun hmot pro zařizovací předměty stanovený z hmotnosti přesunovaného materiálu vodorovná dopravní vzdálenost do 50 m ruční (bez užití mechanizace) v objektech výšky do 6 m</t>
  </si>
  <si>
    <t>https://podminky.urs.cz/item/CS_URS_2024_02/998725121</t>
  </si>
  <si>
    <t>726</t>
  </si>
  <si>
    <t>Zdravotechnika - předstěnové instalace</t>
  </si>
  <si>
    <t>108</t>
  </si>
  <si>
    <t>726131001</t>
  </si>
  <si>
    <t>Instalační předstěna pro umyvadlo do v 1120 mm se stojánkovou baterií do lehkých stěn s kovovou kcí</t>
  </si>
  <si>
    <t>-1586975168</t>
  </si>
  <si>
    <t>Předstěnové instalační systémy do lehkých stěn s kovovou konstrukcí pro umyvadla stavební výšky do 1120 mm se stojánkovou baterií</t>
  </si>
  <si>
    <t>https://podminky.urs.cz/item/CS_URS_2024_02/726131001</t>
  </si>
  <si>
    <t>109</t>
  </si>
  <si>
    <t>726131021</t>
  </si>
  <si>
    <t>Instalační předstěna pro pisoár v 1300 mm do lehkých stěn s kovovou kcí</t>
  </si>
  <si>
    <t>-1017703571</t>
  </si>
  <si>
    <t>Předstěnové instalační systémy do lehkých stěn s kovovou konstrukcí pro pisoáry stavební výška 1300 mm</t>
  </si>
  <si>
    <t>https://podminky.urs.cz/item/CS_URS_2024_02/726131021</t>
  </si>
  <si>
    <t>110</t>
  </si>
  <si>
    <t>726131041</t>
  </si>
  <si>
    <t>Instalační předstěna pro klozet závěsný v 1120 mm s ovládáním zepředu do lehkých stěn s kovovou kcí</t>
  </si>
  <si>
    <t>590067750</t>
  </si>
  <si>
    <t>Předstěnové instalační systémy do lehkých stěn s kovovou konstrukcí pro závěsné klozety ovládání zepředu, stavební výšky 1120 mm</t>
  </si>
  <si>
    <t>https://podminky.urs.cz/item/CS_URS_2024_02/726131041</t>
  </si>
  <si>
    <t>111</t>
  </si>
  <si>
    <t>726131043</t>
  </si>
  <si>
    <t>Instalační předstěna pro klozet závěsný v 1120 mm s ovládáním zepředu pro postižené do stěn s kov kcí</t>
  </si>
  <si>
    <t>1112461535</t>
  </si>
  <si>
    <t>Předstěnové instalační systémy do lehkých stěn s kovovou konstrukcí pro závěsné klozety ovládání zepředu, stavební výšky 1120 mm pro tělesně postižené</t>
  </si>
  <si>
    <t>https://podminky.urs.cz/item/CS_URS_2024_02/726131043</t>
  </si>
  <si>
    <t>112</t>
  </si>
  <si>
    <t>998726131</t>
  </si>
  <si>
    <t>Přesun hmot tonážní pro instalační prefabrikáty ruční v objektech v do 6 m</t>
  </si>
  <si>
    <t>851200981</t>
  </si>
  <si>
    <t>Přesun hmot pro instalační prefabrikáty stanovený z hmotnosti přesunovaného materiálu vodorovná dopravní vzdálenost do 50 m ruční (bez užití mechanizace) v objektech výšky do 6 m</t>
  </si>
  <si>
    <t>https://podminky.urs.cz/item/CS_URS_2024_02/998726131</t>
  </si>
  <si>
    <t>733</t>
  </si>
  <si>
    <t>Ústřední vytápění - rozvodné potrubí</t>
  </si>
  <si>
    <t>113</t>
  </si>
  <si>
    <t>733120815</t>
  </si>
  <si>
    <t>Demontáž potrubí ocelového hladkého D do 38</t>
  </si>
  <si>
    <t>1886230776</t>
  </si>
  <si>
    <t>Demontáž potrubí z trubek ocelových hladkých Ø do 38</t>
  </si>
  <si>
    <t>https://podminky.urs.cz/item/CS_URS_2024_02/733120815</t>
  </si>
  <si>
    <t>114</t>
  </si>
  <si>
    <t>733194912</t>
  </si>
  <si>
    <t>Navaření odbočky na potrubí ocelové hladké D 28x2,6 mm</t>
  </si>
  <si>
    <t>-1695568983</t>
  </si>
  <si>
    <t>Opravy rozvodů potrubí z trubek ocelových hladkých navaření odbočky na stávající potrubí odbočka Ø 28/2,6</t>
  </si>
  <si>
    <t>https://podminky.urs.cz/item/CS_URS_2024_02/733194912</t>
  </si>
  <si>
    <t>115</t>
  </si>
  <si>
    <t>733222303</t>
  </si>
  <si>
    <t>Potrubí měděné polotvrdé spojované lisováním D 18x1 mm</t>
  </si>
  <si>
    <t>-1038703706</t>
  </si>
  <si>
    <t>Potrubí z trubek měděných polotvrdých spojovaných lisováním PN 16, T= +110°C Ø 18/1</t>
  </si>
  <si>
    <t>https://podminky.urs.cz/item/CS_URS_2024_02/733222303</t>
  </si>
  <si>
    <t>8+6,45*2</t>
  </si>
  <si>
    <t>734</t>
  </si>
  <si>
    <t>Ústřední vytápění - armatury</t>
  </si>
  <si>
    <t>116</t>
  </si>
  <si>
    <t>734209113</t>
  </si>
  <si>
    <t>Montáž armatury závitové s dvěma závity G 1/2</t>
  </si>
  <si>
    <t>-491572610</t>
  </si>
  <si>
    <t>Montáž závitových armatur se 2 závity G 1/2 (DN 15)</t>
  </si>
  <si>
    <t>https://podminky.urs.cz/item/CS_URS_2024_02/734209113</t>
  </si>
  <si>
    <t>117</t>
  </si>
  <si>
    <t>55124389.VP</t>
  </si>
  <si>
    <t>kohout kulový PN 10 T 110°C 1/2"</t>
  </si>
  <si>
    <t>-1432282701</t>
  </si>
  <si>
    <t>735</t>
  </si>
  <si>
    <t>Ústřední vytápění - otopná tělesa</t>
  </si>
  <si>
    <t>118</t>
  </si>
  <si>
    <t>735111810</t>
  </si>
  <si>
    <t>Demontáž otopného tělesa litinového článkového</t>
  </si>
  <si>
    <t>1182812547</t>
  </si>
  <si>
    <t>Demontáž otopných těles litinových článkových</t>
  </si>
  <si>
    <t>https://podminky.urs.cz/item/CS_URS_2024_02/735111810</t>
  </si>
  <si>
    <t>0,4*1*3</t>
  </si>
  <si>
    <t>119</t>
  </si>
  <si>
    <t>735119140</t>
  </si>
  <si>
    <t>Montáž otopného tělesa litinového článkového</t>
  </si>
  <si>
    <t>-1044258203</t>
  </si>
  <si>
    <t>Otopná tělesa litinová montáž těles článkových</t>
  </si>
  <si>
    <t>https://podminky.urs.cz/item/CS_URS_2024_02/735119140</t>
  </si>
  <si>
    <t>741</t>
  </si>
  <si>
    <t>Elektroinstalace - silnoproud</t>
  </si>
  <si>
    <t>120</t>
  </si>
  <si>
    <t>741110051</t>
  </si>
  <si>
    <t>Montáž trubka plastová ohebná D přes 11 do 23 mm uložená volně</t>
  </si>
  <si>
    <t>-248721307</t>
  </si>
  <si>
    <t>Montáž trubek elektroinstalačních s nasunutím nebo našroubováním do krabic plastových ohebných, uložených volně, vnější Ø přes 11 do 23 mm</t>
  </si>
  <si>
    <t>https://podminky.urs.cz/item/CS_URS_2024_02/741110051</t>
  </si>
  <si>
    <t>26,54</t>
  </si>
  <si>
    <t>38,21</t>
  </si>
  <si>
    <t>121</t>
  </si>
  <si>
    <t>34571152</t>
  </si>
  <si>
    <t>trubka elektroinstalační ohebná z PH, D 12/20mm</t>
  </si>
  <si>
    <t>-957034661</t>
  </si>
  <si>
    <t>64,75*1,05 'Přepočtené koeficientem množství</t>
  </si>
  <si>
    <t>122</t>
  </si>
  <si>
    <t>741112001</t>
  </si>
  <si>
    <t>Montáž krabice zapuštěná plastová kruhová</t>
  </si>
  <si>
    <t>-1146435238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</si>
  <si>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</si>
  <si>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https://podminky.urs.cz/item/CS_URS_2024_02/741112001</t>
  </si>
  <si>
    <t>123</t>
  </si>
  <si>
    <t>34571451</t>
  </si>
  <si>
    <t>krabice pod omítku PVC přístrojová kruhová D 70mm hluboká</t>
  </si>
  <si>
    <t>1017434472</t>
  </si>
  <si>
    <t>124</t>
  </si>
  <si>
    <t>741112002</t>
  </si>
  <si>
    <t>Montáž krabice zapuštěná plastová kruhová pro sádrokartonové příčky</t>
  </si>
  <si>
    <t>-1516429435</t>
  </si>
  <si>
    <t>Montáž krabic elektroinstalačních bez napojení na trubky a lišty, demontáže a montáže víčka a přístroje protahovacích nebo odbočných zapuštěných plastových kruhových pro sádrokartonové příčky</t>
  </si>
  <si>
    <t>https://podminky.urs.cz/item/CS_URS_2024_02/741112002</t>
  </si>
  <si>
    <t>125</t>
  </si>
  <si>
    <t>34571465</t>
  </si>
  <si>
    <t>krabice do dutých stěn PVC přístrojová kruhová D 70mm hluboká</t>
  </si>
  <si>
    <t>475578769</t>
  </si>
  <si>
    <t>126</t>
  </si>
  <si>
    <t>741120001</t>
  </si>
  <si>
    <t>Montáž vodič Cu izolovaný plný a laněný žíla 0,35-6 mm2 pod omítku (např. CY)</t>
  </si>
  <si>
    <t>1080764649</t>
  </si>
  <si>
    <t>Montáž vodičů izolovaných měděných bez ukončení uložených pod omítku plných a laněných (např. CY), průřezu žíly 0,35 až 6 mm2</t>
  </si>
  <si>
    <t>https://podminky.urs.cz/item/CS_URS_2024_02/741120001</t>
  </si>
  <si>
    <t>17,38</t>
  </si>
  <si>
    <t>19,25</t>
  </si>
  <si>
    <t>127</t>
  </si>
  <si>
    <t>34140826</t>
  </si>
  <si>
    <t>vodič propojovací jádro Cu plné izolace PVC 450/750V (H07V-U) 1x6mm2</t>
  </si>
  <si>
    <t>-2069238909</t>
  </si>
  <si>
    <t>36,63*1,15 'Přepočtené koeficientem množství</t>
  </si>
  <si>
    <t>128</t>
  </si>
  <si>
    <t>741122015</t>
  </si>
  <si>
    <t>Montáž kabel Cu bez ukončení uložený pod omítku plný kulatý 3x1,5 mm2 (např. CYKY)</t>
  </si>
  <si>
    <t>1233553025</t>
  </si>
  <si>
    <t>Montáž kabelů měděných bez ukončení uložených pod omítku plných kulatých (např. CYKY), počtu a průřezu žil 3x1,5 mm2</t>
  </si>
  <si>
    <t>https://podminky.urs.cz/item/CS_URS_2024_02/741122015</t>
  </si>
  <si>
    <t>72,3</t>
  </si>
  <si>
    <t>65,3</t>
  </si>
  <si>
    <t>129</t>
  </si>
  <si>
    <t>34111030</t>
  </si>
  <si>
    <t>kabel instalační jádro Cu plné izolace PVC plášť PVC 450/750V (CYKY) 3x1,5mm2</t>
  </si>
  <si>
    <t>-1853514160</t>
  </si>
  <si>
    <t>137,6*1,15 'Přepočtené koeficientem množství</t>
  </si>
  <si>
    <t>130</t>
  </si>
  <si>
    <t>741122016</t>
  </si>
  <si>
    <t>Montáž kabel Cu bez ukončení uložený pod omítku plný kulatý 3x2,5 až 6 mm2 (např. CYKY)</t>
  </si>
  <si>
    <t>-434305937</t>
  </si>
  <si>
    <t>Montáž kabelů měděných bez ukončení uložených pod omítku plných kulatých (např. CYKY), počtu a průřezu žil 3x2,5 až 6 mm2</t>
  </si>
  <si>
    <t>https://podminky.urs.cz/item/CS_URS_2024_02/741122016</t>
  </si>
  <si>
    <t>97,092+7,5</t>
  </si>
  <si>
    <t>103,525+6,4</t>
  </si>
  <si>
    <t>131</t>
  </si>
  <si>
    <t>34111036</t>
  </si>
  <si>
    <t>kabel instalační jádro Cu plné izolace PVC plášť PVC 450/750V (CYKY) 3x2,5mm2</t>
  </si>
  <si>
    <t>-494097372</t>
  </si>
  <si>
    <t>214,517*1,15 'Přepočtené koeficientem množství</t>
  </si>
  <si>
    <t>132</t>
  </si>
  <si>
    <t>741122031</t>
  </si>
  <si>
    <t>Montáž kabel Cu bez ukončení uložený pod omítku plný kulatý 5x1,5 až 2,5 mm2 (např. CYKY)</t>
  </si>
  <si>
    <t>-1243855037</t>
  </si>
  <si>
    <t>Montáž kabelů měděných bez ukončení uložených pod omítku plných kulatých (např. CYKY), počtu a průřezu žil 5x1,5 až 2,5 mm2</t>
  </si>
  <si>
    <t>https://podminky.urs.cz/item/CS_URS_2024_02/741122031</t>
  </si>
  <si>
    <t>27,124</t>
  </si>
  <si>
    <t>42,968</t>
  </si>
  <si>
    <t>133</t>
  </si>
  <si>
    <t>34111090</t>
  </si>
  <si>
    <t>kabel instalační jádro Cu plné izolace PVC plášť PVC 450/750V (CYKY) 5x1,5mm2</t>
  </si>
  <si>
    <t>-1221952067</t>
  </si>
  <si>
    <t>70,092*1,15 'Přepočtené koeficientem množství</t>
  </si>
  <si>
    <t>134</t>
  </si>
  <si>
    <t>741130001</t>
  </si>
  <si>
    <t>Ukončení vodič izolovaný do 2,5 mm2 v rozváděči nebo na přístroji</t>
  </si>
  <si>
    <t>1208822599</t>
  </si>
  <si>
    <t>Ukončení vodičů izolovaných s označením a zapojením v rozváděči nebo na přístroji, průřezu žíly do 2,5 mm2</t>
  </si>
  <si>
    <t>https://podminky.urs.cz/item/CS_URS_2024_02/741130001</t>
  </si>
  <si>
    <t>135</t>
  </si>
  <si>
    <t>741310201</t>
  </si>
  <si>
    <t>Montáž spínač (polo)zapuštěný šroubové připojení 1-jednopólový se zapojením vodičů</t>
  </si>
  <si>
    <t>-1611149488</t>
  </si>
  <si>
    <t>Montáž spínačů jedno nebo dvoupólových polozapuštěných nebo zapuštěných se zapojením vodičů šroubové připojení, pro prostředí normální spínačů, řazení 1-jednopólových</t>
  </si>
  <si>
    <t>https://podminky.urs.cz/item/CS_URS_2024_02/741310201</t>
  </si>
  <si>
    <t>136</t>
  </si>
  <si>
    <t>34535000</t>
  </si>
  <si>
    <t>spínač kompletní, zápustný, jednopólový, řazení 1, šroubové svorky</t>
  </si>
  <si>
    <t>1719679531</t>
  </si>
  <si>
    <t>137</t>
  </si>
  <si>
    <t>741310233</t>
  </si>
  <si>
    <t>Montáž přepínač (polo)zapuštěný šroubové připojení 6-střídavý se zapojením vodičů</t>
  </si>
  <si>
    <t>1854533945</t>
  </si>
  <si>
    <t>Montáž spínačů jedno nebo dvoupólových polozapuštěných nebo zapuštěných se zapojením vodičů šroubové připojení, pro prostředí normální přepínačů, řazení 6-střídavých</t>
  </si>
  <si>
    <t>https://podminky.urs.cz/item/CS_URS_2024_02/741310233</t>
  </si>
  <si>
    <t>138</t>
  </si>
  <si>
    <t>34535003</t>
  </si>
  <si>
    <t>přepínač střídavý kompletní, zápustný, řazení 6, šroubové svorky</t>
  </si>
  <si>
    <t>48944200</t>
  </si>
  <si>
    <t>139</t>
  </si>
  <si>
    <t>741310238</t>
  </si>
  <si>
    <t>Montáž přepínač (polo)zapuštěný šroubové připojení 6+6 -dvojitý střídavý se zapojením vodičů</t>
  </si>
  <si>
    <t>909489471</t>
  </si>
  <si>
    <t>Montáž spínačů jedno nebo dvoupólových polozapuštěných nebo zapuštěných se zapojením vodičů šroubové připojení, pro prostředí normální přepínačů, řazení 6+6-dvojitých střídavých</t>
  </si>
  <si>
    <t>https://podminky.urs.cz/item/CS_URS_2024_02/741310238</t>
  </si>
  <si>
    <t>140</t>
  </si>
  <si>
    <t>34535007</t>
  </si>
  <si>
    <t>přepínač střídavý dvojitý kompletní, zápustný, řazení 6+6(6+1), šroubové svorky</t>
  </si>
  <si>
    <t>672535053</t>
  </si>
  <si>
    <t>141</t>
  </si>
  <si>
    <t>741313041</t>
  </si>
  <si>
    <t>Montáž zásuvka (polo)zapuštěná šroubové připojení 2P+PE se zapojením vodičů</t>
  </si>
  <si>
    <t>-1998105379</t>
  </si>
  <si>
    <t>Montáž zásuvek domovních se zapojením vodičů šroubové připojení polozapuštěných nebo zapuštěných 10/16 A, provedení 2P + PE</t>
  </si>
  <si>
    <t>https://podminky.urs.cz/item/CS_URS_2024_02/741313041</t>
  </si>
  <si>
    <t>142</t>
  </si>
  <si>
    <t>34555202</t>
  </si>
  <si>
    <t>zásuvka zápustná jednonásobná chráněná, šroubové svorky</t>
  </si>
  <si>
    <t>477003075</t>
  </si>
  <si>
    <t>143</t>
  </si>
  <si>
    <t>741320105</t>
  </si>
  <si>
    <t>Montáž jističů jednopólových nn do 25 A ve skříni se zapojením vodičů</t>
  </si>
  <si>
    <t>-1011445959</t>
  </si>
  <si>
    <t>Montáž jističů se zapojením vodičů jednopólových nn do 25 A ve skříni</t>
  </si>
  <si>
    <t>https://podminky.urs.cz/item/CS_URS_2024_02/741320105</t>
  </si>
  <si>
    <t>144</t>
  </si>
  <si>
    <t>35822115</t>
  </si>
  <si>
    <t>jistič 1-pólový 10 A vypínací charakteristika B vypínací schopnost 6 kA</t>
  </si>
  <si>
    <t>-984951805</t>
  </si>
  <si>
    <t>145</t>
  </si>
  <si>
    <t>35822111</t>
  </si>
  <si>
    <t>jistič 1-pólový 16 A vypínací charakteristika B vypínací schopnost 10 kA</t>
  </si>
  <si>
    <t>-1419121646</t>
  </si>
  <si>
    <t>146</t>
  </si>
  <si>
    <t>741372061</t>
  </si>
  <si>
    <t>Montáž svítidlo LED interiérové přisazené stropní hranaté nebo kruhové do 0,09 m2 se zapojením vodičů</t>
  </si>
  <si>
    <t>-1559172907</t>
  </si>
  <si>
    <t>Montáž svítidel s integrovaným zdrojem LED se zapojením vodičů interiérových přisazených stropních hranatých nebo kruhových, plochy do 0,09 m2</t>
  </si>
  <si>
    <t>https://podminky.urs.cz/item/CS_URS_2024_02/741372061</t>
  </si>
  <si>
    <t>147</t>
  </si>
  <si>
    <t>34825001</t>
  </si>
  <si>
    <t>svítidlo interiérové stropní přisazené kruhové D 200-300mm 1300-2000lm</t>
  </si>
  <si>
    <t>-305050382</t>
  </si>
  <si>
    <t>148</t>
  </si>
  <si>
    <t>741372073</t>
  </si>
  <si>
    <t>Montáž svítidlo LED interiérové závěsné hranaté nebo kruhové přes 0,09 do 0,36 m2 se zapojením vodičů</t>
  </si>
  <si>
    <t>-1138323293</t>
  </si>
  <si>
    <t>Montáž svítidel s integrovaným zdrojem LED se zapojením vodičů interiérových závěsných hranatých nebo kruhových, plochy přes 0,09 do 0,36 m2</t>
  </si>
  <si>
    <t>https://podminky.urs.cz/item/CS_URS_2024_02/741372073</t>
  </si>
  <si>
    <t>149</t>
  </si>
  <si>
    <t>34825100</t>
  </si>
  <si>
    <t>svítidlo interiérové závěsné IP20 60W 5100lm</t>
  </si>
  <si>
    <t>-2023682701</t>
  </si>
  <si>
    <t>150</t>
  </si>
  <si>
    <t>741372073.VP</t>
  </si>
  <si>
    <t>-1111092069</t>
  </si>
  <si>
    <t>Montáž svítidel s integrovaným zdrojem LED se zapojením vodičů interiérových závěsných hranatých nebo kruhových, plochy přes 0,36 m2</t>
  </si>
  <si>
    <t>151</t>
  </si>
  <si>
    <t>1923023</t>
  </si>
  <si>
    <t>IDEAL LUX ORACLE SLIM D70 ROUND WH 4000K</t>
  </si>
  <si>
    <t>-2137856314</t>
  </si>
  <si>
    <t>152</t>
  </si>
  <si>
    <t>1923024</t>
  </si>
  <si>
    <t>IDEAL LUX ORACLE SLIM D90 ROUND WH 4000K</t>
  </si>
  <si>
    <t>-1179529723</t>
  </si>
  <si>
    <t>153</t>
  </si>
  <si>
    <t>741810002</t>
  </si>
  <si>
    <t>Celková prohlídka elektrického rozvodu a zařízení přes 100 000 do 500 000,- Kč</t>
  </si>
  <si>
    <t>544097057</t>
  </si>
  <si>
    <t>Zkoušky a prohlídky elektrických rozvodů a zařízení celková prohlídka a vyhotovení revizní zprávy pro objem montážních prací přes 100 do 500 tis. Kč</t>
  </si>
  <si>
    <t>https://podminky.urs.cz/item/CS_URS_2024_02/741810002</t>
  </si>
  <si>
    <t>154</t>
  </si>
  <si>
    <t>741820102</t>
  </si>
  <si>
    <t>Měření intenzity osvětlení</t>
  </si>
  <si>
    <t>1848206752</t>
  </si>
  <si>
    <t>Měření osvětlovacího zařízení intenzity osvětlení na pracovišti do 50 svítidel</t>
  </si>
  <si>
    <t>https://podminky.urs.cz/item/CS_URS_2024_02/741820102</t>
  </si>
  <si>
    <t>155</t>
  </si>
  <si>
    <t>998741121</t>
  </si>
  <si>
    <t>Přesun hmot tonážní pro silnoproud ruční v objektech v do 6 m</t>
  </si>
  <si>
    <t>-388423712</t>
  </si>
  <si>
    <t>Přesun hmot pro silnoproud stanovený z hmotnosti přesunovaného materiálu vodorovná dopravní vzdálenost do 50 m ruční (bez užití mechanizace) v objektech výšky do 6 m</t>
  </si>
  <si>
    <t>https://podminky.urs.cz/item/CS_URS_2024_02/998741121</t>
  </si>
  <si>
    <t>742</t>
  </si>
  <si>
    <t>Elektroinstalace - slaboproud</t>
  </si>
  <si>
    <t>156</t>
  </si>
  <si>
    <t>742110002</t>
  </si>
  <si>
    <t>Montáž trubek pro slaboproud plastových ohebných uložených pod omítku</t>
  </si>
  <si>
    <t>-144122207</t>
  </si>
  <si>
    <t>Montáž trubek elektroinstalačních plastových ohebných uložených pod omítku</t>
  </si>
  <si>
    <t>https://podminky.urs.cz/item/CS_URS_2024_02/742110002</t>
  </si>
  <si>
    <t>20*3+16*4</t>
  </si>
  <si>
    <t>157</t>
  </si>
  <si>
    <t>34571349</t>
  </si>
  <si>
    <t>trubka elektroinstalační ohebná lehce odolná z PVC-U D 14,5/20mm poloměr ohybu &gt;80mm</t>
  </si>
  <si>
    <t>-964110969</t>
  </si>
  <si>
    <t>124*1,05 'Přepočtené koeficientem množství</t>
  </si>
  <si>
    <t>158</t>
  </si>
  <si>
    <t>742110504</t>
  </si>
  <si>
    <t>Montáž krabic pro slaboproud zapuštěných plastových odbočných kruhových s víčkem</t>
  </si>
  <si>
    <t>951867141</t>
  </si>
  <si>
    <t>Montáž krabic elektroinstalačních s víčkem zapuštěných plastových odbočných kruhových</t>
  </si>
  <si>
    <t>https://podminky.urs.cz/item/CS_URS_2024_02/742110504</t>
  </si>
  <si>
    <t>159</t>
  </si>
  <si>
    <t>34571457</t>
  </si>
  <si>
    <t>krabice pod omítku PVC odbočná kruhová D 70mm s víčkem</t>
  </si>
  <si>
    <t>-1299013002</t>
  </si>
  <si>
    <t>160</t>
  </si>
  <si>
    <t>742122001</t>
  </si>
  <si>
    <t>Montáž kabelové spojky nebo svorkovnice pro slaboproud do 15 žil</t>
  </si>
  <si>
    <t>1913404383</t>
  </si>
  <si>
    <t>Montáž kabelové spojky nebo svorkovnice do 15 žil</t>
  </si>
  <si>
    <t>https://podminky.urs.cz/item/CS_URS_2024_02/742122001</t>
  </si>
  <si>
    <t>161</t>
  </si>
  <si>
    <t>34567280</t>
  </si>
  <si>
    <t>oko kabelové Al 1-10kV lisovací plná 16x8</t>
  </si>
  <si>
    <t>1204169141</t>
  </si>
  <si>
    <t>162</t>
  </si>
  <si>
    <t>742124002</t>
  </si>
  <si>
    <t>Montáž kabelů datových FTP, UTP, STP pro vnitřní rozvody do trubky</t>
  </si>
  <si>
    <t>-5416796</t>
  </si>
  <si>
    <t>https://podminky.urs.cz/item/CS_URS_2024_02/742124002</t>
  </si>
  <si>
    <t>163</t>
  </si>
  <si>
    <t>34121263</t>
  </si>
  <si>
    <t>kabel datový jádro Cu plné plášť PVC (U/UTP) kategorie 6</t>
  </si>
  <si>
    <t>1425302049</t>
  </si>
  <si>
    <t>150*1,2 'Přepočtené koeficientem množství</t>
  </si>
  <si>
    <t>164</t>
  </si>
  <si>
    <t>742330044</t>
  </si>
  <si>
    <t>Montáž datové zásuvky 1 až 6 pozic</t>
  </si>
  <si>
    <t>-1010012721</t>
  </si>
  <si>
    <t>Montáž strukturované kabeláže zásuvek datových pod omítku, do nábytku, do parapetního žlabu nebo podlahové krabice 1 až 6 pozic</t>
  </si>
  <si>
    <t>https://podminky.urs.cz/item/CS_URS_2024_02/742330044</t>
  </si>
  <si>
    <t>165</t>
  </si>
  <si>
    <t>37451155</t>
  </si>
  <si>
    <t>zásuvka s rámečkem úhlová se záclonkou (neosazená) pro 2 keystone</t>
  </si>
  <si>
    <t>1446810481</t>
  </si>
  <si>
    <t>166</t>
  </si>
  <si>
    <t>998742121</t>
  </si>
  <si>
    <t>Přesun hmot tonážní pro slaboproud ruční v objektech v do 6 m</t>
  </si>
  <si>
    <t>2095161079</t>
  </si>
  <si>
    <t>Přesun hmot pro slaboproud stanovený z hmotnosti přesunovaného materiálu vodorovná dopravní vzdálenost do 50 m ruční (bez užití mechanizace) v objektech výšky do 6 m</t>
  </si>
  <si>
    <t>https://podminky.urs.cz/item/CS_URS_2024_02/998742121</t>
  </si>
  <si>
    <t>751</t>
  </si>
  <si>
    <t>Vzduchotechnika</t>
  </si>
  <si>
    <t>167</t>
  </si>
  <si>
    <t>751111271</t>
  </si>
  <si>
    <t>Montáž ventilátoru axiálního středotlakého potrubního základního D do 200 mm</t>
  </si>
  <si>
    <t>1049292394</t>
  </si>
  <si>
    <t>Montáž ventilátoru axiálního středotlakého potrubního základního, průměru do 200 mm</t>
  </si>
  <si>
    <t>https://podminky.urs.cz/item/CS_URS_2024_02/751111271</t>
  </si>
  <si>
    <t>168</t>
  </si>
  <si>
    <t>42914140</t>
  </si>
  <si>
    <t>ventilátor axiální stěnový skříň z plastu zpětná klapka s kuličkovým ložiskem a nastavitelný doběh průtok 95m3/h D 100mm 13W IPX4</t>
  </si>
  <si>
    <t>-1849349241</t>
  </si>
  <si>
    <t>169</t>
  </si>
  <si>
    <t>751398051</t>
  </si>
  <si>
    <t>Montáž protidešťové žaluzie nebo žaluziové klapky na čtyřhranné potrubí do 0,150 m2</t>
  </si>
  <si>
    <t>1412615627</t>
  </si>
  <si>
    <t>Montáž ostatních zařízení protidešťové žaluzie nebo žaluziové klapky na čtyřhranné potrubí, průřezu do 0,150 m2</t>
  </si>
  <si>
    <t>https://podminky.urs.cz/item/CS_URS_2024_02/751398051</t>
  </si>
  <si>
    <t>170</t>
  </si>
  <si>
    <t>42972918</t>
  </si>
  <si>
    <t>žaluzie protidešťová s pevnými lamelami, pozink, pro potrubí 355x355mm</t>
  </si>
  <si>
    <t>1625327807</t>
  </si>
  <si>
    <t>171</t>
  </si>
  <si>
    <t>751510041</t>
  </si>
  <si>
    <t>Vzduchotechnické potrubí z pozinkovaného plechu kruhové spirálně vinutá trouba bez příruby D do 100 mm</t>
  </si>
  <si>
    <t>-39573533</t>
  </si>
  <si>
    <t>Vzduchotechnické potrubí z pozinkovaného plechu kruhové, trouba spirálně vinutá bez příruby, průměru do 100 mm</t>
  </si>
  <si>
    <t>https://podminky.urs.cz/item/CS_URS_2024_02/751510041</t>
  </si>
  <si>
    <t>1,375</t>
  </si>
  <si>
    <t>5,94</t>
  </si>
  <si>
    <t>172</t>
  </si>
  <si>
    <t>751510042</t>
  </si>
  <si>
    <t>Vzduchotechnické potrubí z pozinkovaného plechu kruhové spirálně vinutá trouba bez příruby D přes 100 do 200 mm</t>
  </si>
  <si>
    <t>106916932</t>
  </si>
  <si>
    <t>Vzduchotechnické potrubí z pozinkovaného plechu kruhové, trouba spirálně vinutá bez příruby, průměru přes 100 do 200 mm</t>
  </si>
  <si>
    <t>https://podminky.urs.cz/item/CS_URS_2024_02/751510042</t>
  </si>
  <si>
    <t>4,52</t>
  </si>
  <si>
    <t>1,61+0,91+0,15+3,65+0,4+0,81+2,04</t>
  </si>
  <si>
    <t>173</t>
  </si>
  <si>
    <t>751514437</t>
  </si>
  <si>
    <t>Montáž přechodu osového nebo pravoúhlého do plechového potrubí čtyřhranného bez příruby přes 0,070 do 0,140 m2</t>
  </si>
  <si>
    <t>-828152938</t>
  </si>
  <si>
    <t>Montáž přechodu osového nebo pravoúhlého do plechového potrubí čtyřhranného bez příruby, průřezu přes 0,070 do 0,140 m2</t>
  </si>
  <si>
    <t>https://podminky.urs.cz/item/CS_URS_2024_02/751514437</t>
  </si>
  <si>
    <t>174</t>
  </si>
  <si>
    <t>42982253</t>
  </si>
  <si>
    <t>přechod čtyřhranný Pz průřez do 0,13m2</t>
  </si>
  <si>
    <t>-1788112812</t>
  </si>
  <si>
    <t>175</t>
  </si>
  <si>
    <t>751537145</t>
  </si>
  <si>
    <t>Montáž potrubí kruhového ohebného tepelně a zvukově izolovaného Al hadice D do 100 mm</t>
  </si>
  <si>
    <t>-1639334331</t>
  </si>
  <si>
    <t>Montáž potrubí ohebného kruhového izolovaného minerální vatou Al hadice (izolace tepelná i hluková), průměru do 100 mm</t>
  </si>
  <si>
    <t>https://podminky.urs.cz/item/CS_URS_2024_02/751537145</t>
  </si>
  <si>
    <t>4,97</t>
  </si>
  <si>
    <t>9,262</t>
  </si>
  <si>
    <t>176</t>
  </si>
  <si>
    <t>42981729</t>
  </si>
  <si>
    <t>hadice ohebná z Al s tepelnou a hlukovou izolací 25mm, délka 10m D 102mm</t>
  </si>
  <si>
    <t>-696108107</t>
  </si>
  <si>
    <t>14,232*0,11 'Přepočtené koeficientem množství</t>
  </si>
  <si>
    <t>177</t>
  </si>
  <si>
    <t>751537146</t>
  </si>
  <si>
    <t>Montáž potrubí kruhového ohebného tepelně a zvukově izolovaného Al hadice D přes 100 do 150 mm</t>
  </si>
  <si>
    <t>411836960</t>
  </si>
  <si>
    <t>Montáž potrubí ohebného kruhového izolovaného minerální vatou Al hadice (izolace tepelná i hluková), průměru přes 100 do 150 mm</t>
  </si>
  <si>
    <t>https://podminky.urs.cz/item/CS_URS_2024_02/751537146</t>
  </si>
  <si>
    <t>1,52</t>
  </si>
  <si>
    <t>178</t>
  </si>
  <si>
    <t>42981730</t>
  </si>
  <si>
    <t>hadice ohebná z Al s tepelnou a hlukovou izolací 25mm, délka 10m D 127mm</t>
  </si>
  <si>
    <t>1598510295</t>
  </si>
  <si>
    <t>1,52*0,11 'Přepočtené koeficientem množství</t>
  </si>
  <si>
    <t>179</t>
  </si>
  <si>
    <t>998751121</t>
  </si>
  <si>
    <t>Přesun hmot tonážní pro vzduchotechniku ruční v objektech v do 12 m</t>
  </si>
  <si>
    <t>1970334631</t>
  </si>
  <si>
    <t>Přesun hmot pro vzduchotechniku stanovený z hmotnosti přesunovaného materiálu vodorovná dopravní vzdálenost do 100 m ruční (bez užití mechanizace) v objektech výšky do 12 m</t>
  </si>
  <si>
    <t>https://podminky.urs.cz/item/CS_URS_2024_02/998751121</t>
  </si>
  <si>
    <t>762</t>
  </si>
  <si>
    <t>Konstrukce tesařské</t>
  </si>
  <si>
    <t>180</t>
  </si>
  <si>
    <t>762522812</t>
  </si>
  <si>
    <t>Demontáž podlah s polštáři z prken nebo fošen tloušťky přes 32 mm</t>
  </si>
  <si>
    <t>1457401517</t>
  </si>
  <si>
    <t>Demontáž podlah s polštáři z prken nebo fošen tl. přes 32 mm</t>
  </si>
  <si>
    <t>https://podminky.urs.cz/item/CS_URS_2024_02/762522812</t>
  </si>
  <si>
    <t>181</t>
  </si>
  <si>
    <t>762822810</t>
  </si>
  <si>
    <t>Demontáž stropních trámů z hraněného řeziva průřezové pl do 144 cm2</t>
  </si>
  <si>
    <t>1021371157</t>
  </si>
  <si>
    <t>Demontáž stropních trámů z hraněného řeziva, průřezové plochy do 144 cm2</t>
  </si>
  <si>
    <t>https://podminky.urs.cz/item/CS_URS_2024_02/762822810</t>
  </si>
  <si>
    <t>182</t>
  </si>
  <si>
    <t>762841811</t>
  </si>
  <si>
    <t>Demontáž podbíjení obkladů stropů a střech sklonu do 60° z hrubých prken tl do 35 mm</t>
  </si>
  <si>
    <t>1887041404</t>
  </si>
  <si>
    <t>Demontáž podbíjení obkladů stropů a střech sklonu do 60° z hrubých prken tl. do 35 mm bez omítky</t>
  </si>
  <si>
    <t>https://podminky.urs.cz/item/CS_URS_2024_02/762841811</t>
  </si>
  <si>
    <t>763</t>
  </si>
  <si>
    <t>Konstrukce suché výstavby</t>
  </si>
  <si>
    <t>183</t>
  </si>
  <si>
    <t>763111414</t>
  </si>
  <si>
    <t>SDK příčka tl 125 mm profil CW+UW 75 desky 2xA 12,5 s izolací EI 60 Rw do 53 dB</t>
  </si>
  <si>
    <t>1424670067</t>
  </si>
  <si>
    <t>Příčka ze sádrokartonových desek s nosnou konstrukcí z jednoduchých ocelových profilů UW, CW dvojitě opláštěná deskami standardními A tl. 2 x 12,5 mm s izolací, EI 60, příčka tl. 125 mm, profil 75, Rw do 53 dB</t>
  </si>
  <si>
    <t>https://podminky.urs.cz/item/CS_URS_2024_02/763111414</t>
  </si>
  <si>
    <t>9,055*5,0-0,8*2,15*2-2,15+5,19*5+3,88*2,3-0,8*2,15-0,7*2,15-2,15</t>
  </si>
  <si>
    <t>4,51*4,4-0,7*2,15*3+1*2,3+1,15*4,4+6,45*4,35-2,15-0,8*2,15</t>
  </si>
  <si>
    <t>184</t>
  </si>
  <si>
    <t>763113341</t>
  </si>
  <si>
    <t>SDK příčka instalační tl 155 - 650 mm zdvojený profil CW+UW 50 desky 2xH2 12,5 s izolací EI 60 Rw do 54 dB</t>
  </si>
  <si>
    <t>1915948548</t>
  </si>
  <si>
    <t>Příčka instalační ze sádrokartonových desek s nosnou konstrukcí ze zdvojených ocelových profilů UW, CW s mezerou, CW profily navzájem spojeny páskem sádry dvojitě opláštěná deskami impregnovanými H2 tl. 2 x 12,5 mm s izolací, EI 60, Rw do 54 dB, příčka tl. 155 - 650 mm, profil 50</t>
  </si>
  <si>
    <t>https://podminky.urs.cz/item/CS_URS_2024_02/763113341</t>
  </si>
  <si>
    <t>2,45*1,5</t>
  </si>
  <si>
    <t>4,26*1,4</t>
  </si>
  <si>
    <t>185</t>
  </si>
  <si>
    <t>763121465</t>
  </si>
  <si>
    <t>SDK stěna předsazená tl 75 mm profil CW+UW 50 desky 2xDFH2 12,5 s izolací EI 45</t>
  </si>
  <si>
    <t>226500109</t>
  </si>
  <si>
    <t>Stěna předsazená ze sádrokartonových desek s nosnou konstrukcí z ocelových profilů CW, UW dvojitě opláštěná deskami protipožárními impregnovanými DFH2 tl. 2 x 12,5 mm s izolací, EI 45, stěna tl. 75 mm, profil 50</t>
  </si>
  <si>
    <t>https://podminky.urs.cz/item/CS_URS_2024_02/763121465</t>
  </si>
  <si>
    <t>3,03*3,7</t>
  </si>
  <si>
    <t>186</t>
  </si>
  <si>
    <t>763131412</t>
  </si>
  <si>
    <t>SDK podhled desky 1xA 12,5 s izolací dvouvrstvá spodní kce profil CD+UD</t>
  </si>
  <si>
    <t>1854534601</t>
  </si>
  <si>
    <t>Podhled ze sádrokartonových desek dvouvrstvá zavěšená spodní konstrukce z ocelových profilů CD, UD jednoduše opláštěná deskou standardní A, tl. 12,5 mm, s izolací</t>
  </si>
  <si>
    <t>https://podminky.urs.cz/item/CS_URS_2024_02/763131412</t>
  </si>
  <si>
    <t>25,18+2,86+3,7+3,05+3,32</t>
  </si>
  <si>
    <t>27,24+4,21+3,03+10,86</t>
  </si>
  <si>
    <t>187</t>
  </si>
  <si>
    <t>763131452</t>
  </si>
  <si>
    <t>SDK podhled deska 1xH2 12,5 s izolací dvouvrstvá spodní kce profil CD+UD</t>
  </si>
  <si>
    <t>1563771906</t>
  </si>
  <si>
    <t>Podhled ze sádrokartonových desek dvouvrstvá zavěšená spodní konstrukce z ocelových profilů CD, UD jednoduše opláštěná deskou impregnovanou H2, tl. 12,5 mm, s izolací</t>
  </si>
  <si>
    <t>https://podminky.urs.cz/item/CS_URS_2024_02/763131452</t>
  </si>
  <si>
    <t>3,79+4,57</t>
  </si>
  <si>
    <t>1,61+2,39+2,82+2,18</t>
  </si>
  <si>
    <t>188</t>
  </si>
  <si>
    <t>763131831</t>
  </si>
  <si>
    <t>Demontáž SDK podhledu s jednovrstvou nosnou kcí z ocelových profilů opláštění jednoduché</t>
  </si>
  <si>
    <t>-290282081</t>
  </si>
  <si>
    <t>Demontáž podhledu nebo samostatného požárního předělu ze sádrokartonových desek s nosnou konstrukcí jednovrstvou z ocelových profilů, opláštění jednoduché</t>
  </si>
  <si>
    <t>https://podminky.urs.cz/item/CS_URS_2024_02/763131831</t>
  </si>
  <si>
    <t>34,82</t>
  </si>
  <si>
    <t>189</t>
  </si>
  <si>
    <t>763251211</t>
  </si>
  <si>
    <t>Sádrovláknitá podlaha tl 25 mm z podlahových prvků tl 25 mm bez podsypu</t>
  </si>
  <si>
    <t>76460536</t>
  </si>
  <si>
    <t>Podlaha ze sádrovláknitých desek na pero a drážku z podlahových prvků tl. 25 mm podlaha tl. 25 mm bez podsypu</t>
  </si>
  <si>
    <t>https://podminky.urs.cz/item/CS_URS_2024_02/763251211</t>
  </si>
  <si>
    <t>25,18+2,86+3,7+3,05+3,32+3,79+4,57</t>
  </si>
  <si>
    <t>15,67+1,99+2,52+10,86+1,61+2,39+2,82+2,18</t>
  </si>
  <si>
    <t>190</t>
  </si>
  <si>
    <t>998763331</t>
  </si>
  <si>
    <t>Přesun hmot tonážní pro konstrukce montované z desek ruční v objektech v do 6 m</t>
  </si>
  <si>
    <t>655786493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</si>
  <si>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</si>
  <si>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https://podminky.urs.cz/item/CS_URS_2024_02/998763331</t>
  </si>
  <si>
    <t>766</t>
  </si>
  <si>
    <t>Konstrukce truhlářské</t>
  </si>
  <si>
    <t>191</t>
  </si>
  <si>
    <t>766411811</t>
  </si>
  <si>
    <t>Demontáž truhlářského obložení stěn z panelů plochy do 1,5 m2, pro další použití!</t>
  </si>
  <si>
    <t>576564099</t>
  </si>
  <si>
    <t>Demontáž obložení stěn panely, plochy do 1,5 m2, pro další použití!!</t>
  </si>
  <si>
    <t>https://podminky.urs.cz/item/CS_URS_2024_02/766411811</t>
  </si>
  <si>
    <t>8,24*2,7+17,38*1,2</t>
  </si>
  <si>
    <t>192</t>
  </si>
  <si>
    <t>766411822</t>
  </si>
  <si>
    <t>Demontáž truhlářského obložení stěn podkladových roštů</t>
  </si>
  <si>
    <t>-714896576</t>
  </si>
  <si>
    <t>Demontáž obložení stěn podkladových roštů</t>
  </si>
  <si>
    <t>https://podminky.urs.cz/item/CS_URS_2024_02/766411822</t>
  </si>
  <si>
    <t>193</t>
  </si>
  <si>
    <t>766414231</t>
  </si>
  <si>
    <t>Montáž obložení stěn panely obkladovými plochy do 5 m2 dýhovanými, plochy do 0,60 m2, s využitím stávajících panelů, doplnění stávajícího obkladu!!</t>
  </si>
  <si>
    <t>-1288690078</t>
  </si>
  <si>
    <t>https://podminky.urs.cz/item/CS_URS_2024_02/766414231</t>
  </si>
  <si>
    <t>2,85*2,8-0,8*2,15-1*2,15+0,1*6</t>
  </si>
  <si>
    <t>194</t>
  </si>
  <si>
    <t>62432054.VP</t>
  </si>
  <si>
    <t>Pomocný materiál obložení s využitím původních desek obložení.</t>
  </si>
  <si>
    <t>898618510</t>
  </si>
  <si>
    <t>4,282*1,1 'Přepočtené koeficientem množství</t>
  </si>
  <si>
    <t>195</t>
  </si>
  <si>
    <t>766417211</t>
  </si>
  <si>
    <t>Montáž podkladového roštu pro obložení stěn</t>
  </si>
  <si>
    <t>1633630806</t>
  </si>
  <si>
    <t>Montáž obložení stěn rošt podkladový</t>
  </si>
  <si>
    <t>https://podminky.urs.cz/item/CS_URS_2024_02/766417211</t>
  </si>
  <si>
    <t>2,8*7+2,85*2</t>
  </si>
  <si>
    <t>196</t>
  </si>
  <si>
    <t>60514101</t>
  </si>
  <si>
    <t>řezivo jehličnaté lať 10-25cm2</t>
  </si>
  <si>
    <t>-472753481</t>
  </si>
  <si>
    <t>25,3*0,00264 'Přepočtené koeficientem množství</t>
  </si>
  <si>
    <t>197</t>
  </si>
  <si>
    <t>766660171</t>
  </si>
  <si>
    <t>Montáž dveřních křídel otvíravých jednokřídlových š do 0,8 m do obložkové zárubně</t>
  </si>
  <si>
    <t>-388274176</t>
  </si>
  <si>
    <t>Montáž dveřních křídel dřevěných nebo plastových otevíravých do obložkové zárubně povrchově upravených jednokřídlových, šířky do 800 mm</t>
  </si>
  <si>
    <t>https://podminky.urs.cz/item/CS_URS_2024_02/766660171</t>
  </si>
  <si>
    <t>D01,D02,D06</t>
  </si>
  <si>
    <t>198</t>
  </si>
  <si>
    <t>61162072</t>
  </si>
  <si>
    <t>dveře jednokřídlé voštinové povrch laminátový plné 600x1970-2100mm</t>
  </si>
  <si>
    <t>-337935017</t>
  </si>
  <si>
    <t>199</t>
  </si>
  <si>
    <t>61162073</t>
  </si>
  <si>
    <t>dveře jednokřídlé voštinové povrch laminátový plné 700x1970-2100mm</t>
  </si>
  <si>
    <t>-1808918087</t>
  </si>
  <si>
    <t>200</t>
  </si>
  <si>
    <t>766660172</t>
  </si>
  <si>
    <t>Montáž dveřních křídel otvíravých jednokřídlových š přes 0,8 m do obložkové zárubně</t>
  </si>
  <si>
    <t>1126666030</t>
  </si>
  <si>
    <t>Montáž dveřních křídel dřevěných nebo plastových otevíravých do obložkové zárubně povrchově upravených jednokřídlových, šířky přes 800 mm</t>
  </si>
  <si>
    <t>https://podminky.urs.cz/item/CS_URS_2024_02/766660172</t>
  </si>
  <si>
    <t>D04,D05,D07</t>
  </si>
  <si>
    <t>201</t>
  </si>
  <si>
    <t>61162075</t>
  </si>
  <si>
    <t>dveře jednokřídlé voštinové povrch laminátový plné 900x1970-2100mm</t>
  </si>
  <si>
    <t>-1698772964</t>
  </si>
  <si>
    <t>202</t>
  </si>
  <si>
    <t>61162081</t>
  </si>
  <si>
    <t>dveře jednokřídlé voštinové povrch laminátový částečně prosklené 900x1970-2100mm</t>
  </si>
  <si>
    <t>1982641801</t>
  </si>
  <si>
    <t>203</t>
  </si>
  <si>
    <t>766660720</t>
  </si>
  <si>
    <t>Osazení větrací mřížky s vyříznutím otvoru</t>
  </si>
  <si>
    <t>-1079850561</t>
  </si>
  <si>
    <t>Montáž dveřních doplňků větrací mřížky s vyříznutím otvoru</t>
  </si>
  <si>
    <t>https://podminky.urs.cz/item/CS_URS_2024_02/766660720</t>
  </si>
  <si>
    <t>204</t>
  </si>
  <si>
    <t>55341425</t>
  </si>
  <si>
    <t>mřížka větrací nerezová se síťovinou 250x250mm</t>
  </si>
  <si>
    <t>-1334843870</t>
  </si>
  <si>
    <t>4*2 'Přepočtené koeficientem množství</t>
  </si>
  <si>
    <t>205</t>
  </si>
  <si>
    <t>766660728</t>
  </si>
  <si>
    <t>Montáž dveřního interiérového kování - zámku</t>
  </si>
  <si>
    <t>-1217727885</t>
  </si>
  <si>
    <t>Montáž dveřních doplňků dveřního kování interiérového zámku</t>
  </si>
  <si>
    <t>https://podminky.urs.cz/item/CS_URS_2024_02/766660728</t>
  </si>
  <si>
    <t>206</t>
  </si>
  <si>
    <t>766660729</t>
  </si>
  <si>
    <t>Montáž dveřního interiérového kování - štítku s klikou</t>
  </si>
  <si>
    <t>-164191303</t>
  </si>
  <si>
    <t>Montáž dveřních doplňků dveřního kování interiérového štítku s klikou</t>
  </si>
  <si>
    <t>https://podminky.urs.cz/item/CS_URS_2024_02/766660729</t>
  </si>
  <si>
    <t>207</t>
  </si>
  <si>
    <t>54914123</t>
  </si>
  <si>
    <t>kování rozetové klika/klika</t>
  </si>
  <si>
    <t>1003946158</t>
  </si>
  <si>
    <t>208</t>
  </si>
  <si>
    <t>766660730</t>
  </si>
  <si>
    <t>Montáž dveřního interiérového kování - WC kliky se zámkem</t>
  </si>
  <si>
    <t>2086471439</t>
  </si>
  <si>
    <t>Montáž dveřních doplňků dveřního kování interiérového WC kliky se zámkem</t>
  </si>
  <si>
    <t>https://podminky.urs.cz/item/CS_URS_2024_02/766660730</t>
  </si>
  <si>
    <t>209</t>
  </si>
  <si>
    <t>54914128</t>
  </si>
  <si>
    <t>kování rozetové spodní pro WC</t>
  </si>
  <si>
    <t>-290473285</t>
  </si>
  <si>
    <t>210</t>
  </si>
  <si>
    <t>766661912.UP</t>
  </si>
  <si>
    <t>Oprava dveřních křídel dřevěných z měkkého dřeva s výměnou kování, včetně masivnímch zárubní, provedení v restaurátorském režimu v souladu s požadavky zástupců NPÚ</t>
  </si>
  <si>
    <t>-1551527020</t>
  </si>
  <si>
    <t>P09</t>
  </si>
  <si>
    <t>0,55*(2,85*2+1,5)+2*1,5*2,85+0,55*(2,15*2+0,9)+0,85*2,15*2</t>
  </si>
  <si>
    <t>(0,55*(2,45*2+1,3)+2*1,35*2,5)*3+0,55*(2,1*2+0,7)+2*0,75*2,15</t>
  </si>
  <si>
    <t>211</t>
  </si>
  <si>
    <t>54924013</t>
  </si>
  <si>
    <t>zámek zadlabací vložkový pravolevý rozteč 72x60mm</t>
  </si>
  <si>
    <t>900821688</t>
  </si>
  <si>
    <t>500*0,01 'Přepočtené koeficientem množství</t>
  </si>
  <si>
    <t>212</t>
  </si>
  <si>
    <t>54964101</t>
  </si>
  <si>
    <t>vložka cylindrická 29+35</t>
  </si>
  <si>
    <t>862451257</t>
  </si>
  <si>
    <t>213</t>
  </si>
  <si>
    <t>766681114</t>
  </si>
  <si>
    <t>Montáž zárubní rámových pro dveře jednokřídlové š do 900 mm</t>
  </si>
  <si>
    <t>-1757494983</t>
  </si>
  <si>
    <t>Montáž zárubní dřevěných nebo plastových rámových, pro dveře jednokřídlové, šířky do 900 mm</t>
  </si>
  <si>
    <t>https://podminky.urs.cz/item/CS_URS_2024_02/766681114</t>
  </si>
  <si>
    <t>2NP: P08</t>
  </si>
  <si>
    <t>214</t>
  </si>
  <si>
    <t>61182255</t>
  </si>
  <si>
    <t>zárubeň dvoukřídlá smrková rámová tl stěny 75mm rozměru 1250/1970mm</t>
  </si>
  <si>
    <t>-1036948215</t>
  </si>
  <si>
    <t>215</t>
  </si>
  <si>
    <t>766682111</t>
  </si>
  <si>
    <t>Montáž zárubní obložkových pro dveře jednokřídlové tl stěny do 170 mm</t>
  </si>
  <si>
    <t>961666518</t>
  </si>
  <si>
    <t>Montáž zárubní dřevěných nebo plastových obložkových, pro dveře jednokřídlové, tloušťky stěny do 170 mm</t>
  </si>
  <si>
    <t>https://podminky.urs.cz/item/CS_URS_2024_02/766682111</t>
  </si>
  <si>
    <t>D01-D07</t>
  </si>
  <si>
    <t>216</t>
  </si>
  <si>
    <t>61182307</t>
  </si>
  <si>
    <t>zárubeň jednokřídlá obložková s laminátovým povrchem tl stěny 60-150mm rozměru 600-1100/1970, 2100mm</t>
  </si>
  <si>
    <t>821390052</t>
  </si>
  <si>
    <t>217</t>
  </si>
  <si>
    <t>766691914</t>
  </si>
  <si>
    <t>Vyvěšení nebo zavěšení dřevěných křídel dveří pl do 2 m2</t>
  </si>
  <si>
    <t>1220609159</t>
  </si>
  <si>
    <t>Ostatní práce vyvěšení nebo zavěšení křídel dřevěných dveřních, plochy do 2 m2</t>
  </si>
  <si>
    <t>https://podminky.urs.cz/item/CS_URS_2024_02/766691914</t>
  </si>
  <si>
    <t>218</t>
  </si>
  <si>
    <t>766811115</t>
  </si>
  <si>
    <t>Montáž korpusu kuchyňských skříněk spodních na nožičky š do 600 mm</t>
  </si>
  <si>
    <t>1490489266</t>
  </si>
  <si>
    <t>Montáž kuchyňských linek korpusu spodních skříněk na nožičky (včetně vyrovnání), šířky jednoho dílu do 600 mm</t>
  </si>
  <si>
    <t>https://podminky.urs.cz/item/CS_URS_2024_02/766811115</t>
  </si>
  <si>
    <t>219</t>
  </si>
  <si>
    <t>766811151</t>
  </si>
  <si>
    <t>Montáž korpusu kuchyňských skříněk horních na stěnu š do 600 mm</t>
  </si>
  <si>
    <t>525747074</t>
  </si>
  <si>
    <t>Montáž kuchyňských linek korpusu horních skříněk šroubovaných na stěnu, šířky jednoho dílu do 600 mm</t>
  </si>
  <si>
    <t>https://podminky.urs.cz/item/CS_URS_2024_02/766811151</t>
  </si>
  <si>
    <t>220</t>
  </si>
  <si>
    <t>766811152</t>
  </si>
  <si>
    <t>Montáž korpusu kuchyňských skříněk horních na stěnu š přes 600 do 1200 mm</t>
  </si>
  <si>
    <t>-1440653662</t>
  </si>
  <si>
    <t>Montáž kuchyňských linek korpusu horních skříněk šroubovaných na stěnu, šířky jednoho dílu přes 600 do 1200 mm</t>
  </si>
  <si>
    <t>https://podminky.urs.cz/item/CS_URS_2024_02/766811152</t>
  </si>
  <si>
    <t>221</t>
  </si>
  <si>
    <t>766811212</t>
  </si>
  <si>
    <t>Montáž kuchyňské pracovní desky bez výřezu dl přes 1000 do 2000 mm</t>
  </si>
  <si>
    <t>965918381</t>
  </si>
  <si>
    <t>Montáž kuchyňských linek pracovní desky bez výřezu, délky jednoho dílu přes 1000 do 2000 mm</t>
  </si>
  <si>
    <t>https://podminky.urs.cz/item/CS_URS_2024_02/766811212</t>
  </si>
  <si>
    <t>222</t>
  </si>
  <si>
    <t>766811221</t>
  </si>
  <si>
    <t>Příplatek k montáži kuchyňské pracovní desky za vyřezání otvoru</t>
  </si>
  <si>
    <t>-1091039339</t>
  </si>
  <si>
    <t>Montáž kuchyňských linek pracovní desky Příplatek k ceně za vyřezání otvoru (včetně zaměření)</t>
  </si>
  <si>
    <t>https://podminky.urs.cz/item/CS_URS_2024_02/766811221</t>
  </si>
  <si>
    <t>223</t>
  </si>
  <si>
    <t>766811223</t>
  </si>
  <si>
    <t>Příplatek k montáži kuchyňské pracovní desky za usazení dřezu</t>
  </si>
  <si>
    <t>-1888019624</t>
  </si>
  <si>
    <t>Montáž kuchyňských linek pracovní desky Příplatek k ceně za usazení dřezu (včetně silikonu)</t>
  </si>
  <si>
    <t>https://podminky.urs.cz/item/CS_URS_2024_02/766811223</t>
  </si>
  <si>
    <t>224</t>
  </si>
  <si>
    <t>55231360</t>
  </si>
  <si>
    <t>dřez nerez vestavný s odkapní deskou 860x500mm</t>
  </si>
  <si>
    <t>-1921265751</t>
  </si>
  <si>
    <t>225</t>
  </si>
  <si>
    <t>766811311</t>
  </si>
  <si>
    <t>Montáž plných dvířek na kuchyňských skříňkách spodních</t>
  </si>
  <si>
    <t>-1879446197</t>
  </si>
  <si>
    <t>Montáž kuchyňských linek dvířek spodních skříněk plných</t>
  </si>
  <si>
    <t>https://podminky.urs.cz/item/CS_URS_2024_02/766811311</t>
  </si>
  <si>
    <t>226</t>
  </si>
  <si>
    <t>766811351</t>
  </si>
  <si>
    <t>Montáž plných dvířek na kuchyňských skříňkách horních</t>
  </si>
  <si>
    <t>868585661</t>
  </si>
  <si>
    <t>Montáž kuchyňských linek dvířek horních skříněk plných</t>
  </si>
  <si>
    <t>https://podminky.urs.cz/item/CS_URS_2024_02/766811351</t>
  </si>
  <si>
    <t>227</t>
  </si>
  <si>
    <t>766811411</t>
  </si>
  <si>
    <t>Montáž úchytů dvířek kuchyňských skříněk spodních</t>
  </si>
  <si>
    <t>-242273481</t>
  </si>
  <si>
    <t>Montáž kuchyňských linek úchytů dvířek spodních skříněk</t>
  </si>
  <si>
    <t>https://podminky.urs.cz/item/CS_URS_2024_02/766811411</t>
  </si>
  <si>
    <t>228</t>
  </si>
  <si>
    <t>766811412</t>
  </si>
  <si>
    <t>Montáž úchytů dvířek kuchyňských skříněk horních</t>
  </si>
  <si>
    <t>1080336880</t>
  </si>
  <si>
    <t>Montáž kuchyňských linek úchytů dvířek horních skříněk</t>
  </si>
  <si>
    <t>https://podminky.urs.cz/item/CS_URS_2024_02/766811412</t>
  </si>
  <si>
    <t>229</t>
  </si>
  <si>
    <t>RMAT0001</t>
  </si>
  <si>
    <t>Dodávka kuchyňské linky - N01</t>
  </si>
  <si>
    <t>kpl</t>
  </si>
  <si>
    <t>538995903</t>
  </si>
  <si>
    <t>230</t>
  </si>
  <si>
    <t>RMAT0002</t>
  </si>
  <si>
    <t>Dodávka kuchyňské linky - N02</t>
  </si>
  <si>
    <t>1493306003</t>
  </si>
  <si>
    <t>231</t>
  </si>
  <si>
    <t>998766121</t>
  </si>
  <si>
    <t>Přesun hmot tonážní pro kce truhlářské ruční v objektech v do 6 m</t>
  </si>
  <si>
    <t>-1733661708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</si>
  <si>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</si>
  <si>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https://podminky.urs.cz/item/CS_URS_2024_02/998766121</t>
  </si>
  <si>
    <t>771</t>
  </si>
  <si>
    <t>Podlahy z dlaždic</t>
  </si>
  <si>
    <t>232</t>
  </si>
  <si>
    <t>771121011</t>
  </si>
  <si>
    <t>Nátěr penetrační na podlahu</t>
  </si>
  <si>
    <t>-54439888</t>
  </si>
  <si>
    <t>Příprava podkladu před provedením dlažby nátěr penetrační na podlahu</t>
  </si>
  <si>
    <t>https://podminky.urs.cz/item/CS_URS_2024_02/771121011</t>
  </si>
  <si>
    <t>3,32+4,57+3,79</t>
  </si>
  <si>
    <t>10,86+1,61+2,39+2,82+2,18</t>
  </si>
  <si>
    <t>233</t>
  </si>
  <si>
    <t>771474113</t>
  </si>
  <si>
    <t>Montáž soklů z dlaždic keramických rovných lepených cementovým flexibilním lepidlem v přes 90 do 120 mm</t>
  </si>
  <si>
    <t>1351297943</t>
  </si>
  <si>
    <t>Montáž soklů z dlaždic keramických lepených cementovým flexibilním lepidlem rovných, výšky přes 90 do 120 mm</t>
  </si>
  <si>
    <t>https://podminky.urs.cz/item/CS_URS_2024_02/771474113</t>
  </si>
  <si>
    <t>6,85</t>
  </si>
  <si>
    <t>8,22</t>
  </si>
  <si>
    <t>234</t>
  </si>
  <si>
    <t>59761187</t>
  </si>
  <si>
    <t>sokl keramický mrazuvzdorný povrch hladký/lapovaný tl do 10mm výšky přes 90 do 120mm</t>
  </si>
  <si>
    <t>-1936245534</t>
  </si>
  <si>
    <t>15,07*1,1 'Přepočtené koeficientem množství</t>
  </si>
  <si>
    <t>235</t>
  </si>
  <si>
    <t>771571810</t>
  </si>
  <si>
    <t>Demontáž podlah z dlaždic keramických kladených do malty</t>
  </si>
  <si>
    <t>989044949</t>
  </si>
  <si>
    <t>https://podminky.urs.cz/item/CS_URS_2024_02/771571810</t>
  </si>
  <si>
    <t>4,32</t>
  </si>
  <si>
    <t>4,76</t>
  </si>
  <si>
    <t>236</t>
  </si>
  <si>
    <t>771574416</t>
  </si>
  <si>
    <t>Montáž podlah keramických hladkých lepených cementovým flexibilním lepidlem přes 9 do 12 ks/m2</t>
  </si>
  <si>
    <t>1266379746</t>
  </si>
  <si>
    <t>Montáž podlah z dlaždic keramických lepených cementovým flexibilním lepidlem hladkých, tloušťky do 10 mm přes 9 do 12 ks/m2</t>
  </si>
  <si>
    <t>https://podminky.urs.cz/item/CS_URS_2024_02/771574416</t>
  </si>
  <si>
    <t>237</t>
  </si>
  <si>
    <t>59761127</t>
  </si>
  <si>
    <t>dlažba keramická slinutá mrazuvzdorná R10/B povrch hladký/matný tl do 10mm přes 9 do 12ks/m2</t>
  </si>
  <si>
    <t>-404247212</t>
  </si>
  <si>
    <t>31,54*1,1 'Přepočtené koeficientem množství</t>
  </si>
  <si>
    <t>238</t>
  </si>
  <si>
    <t>771591112</t>
  </si>
  <si>
    <t>Izolace pod dlažbu nátěrem nebo stěrkou ve dvou vrstvách</t>
  </si>
  <si>
    <t>-383636565</t>
  </si>
  <si>
    <t>Izolace podlahy pod dlažbu nátěrem nebo stěrkou ve dvou vrstvách</t>
  </si>
  <si>
    <t>https://podminky.urs.cz/item/CS_URS_2024_02/771591112</t>
  </si>
  <si>
    <t>239</t>
  </si>
  <si>
    <t>771591264</t>
  </si>
  <si>
    <t>Izolace těsnícími pásy mezi podlahou a stěnou</t>
  </si>
  <si>
    <t>-2100720170</t>
  </si>
  <si>
    <t>Izolace podlahy pod dlažbu těsnícími izolačními pásy mezi podlahou a stěnu</t>
  </si>
  <si>
    <t>https://podminky.urs.cz/item/CS_URS_2024_02/771591264</t>
  </si>
  <si>
    <t>16,57</t>
  </si>
  <si>
    <t>23,133</t>
  </si>
  <si>
    <t>240</t>
  </si>
  <si>
    <t>998771121</t>
  </si>
  <si>
    <t>Přesun hmot tonážní pro podlahy z dlaždic ruční v objektech v do 6 m</t>
  </si>
  <si>
    <t>53186007</t>
  </si>
  <si>
    <t>Přesun hmot pro podlahy z dlaždic stanovený z hmotnosti přesunovaného materiálu vodorovná dopravní vzdálenost do 50 m ruční (bez užití mechanizace) v objektech výšky do 6 m</t>
  </si>
  <si>
    <t>https://podminky.urs.cz/item/CS_URS_2024_02/998771121</t>
  </si>
  <si>
    <t>775</t>
  </si>
  <si>
    <t>Podlahy skládané</t>
  </si>
  <si>
    <t>241</t>
  </si>
  <si>
    <t>775411810</t>
  </si>
  <si>
    <t>Demontáž soklíků nebo lišt dřevěných přibíjených do suti</t>
  </si>
  <si>
    <t>-598302951</t>
  </si>
  <si>
    <t>Demontáž soklíků nebo lišt dřevěných do suti přibíjených</t>
  </si>
  <si>
    <t>https://podminky.urs.cz/item/CS_URS_2024_02/775411810</t>
  </si>
  <si>
    <t>24,075+8,73</t>
  </si>
  <si>
    <t>16,34</t>
  </si>
  <si>
    <t>242</t>
  </si>
  <si>
    <t>775511830</t>
  </si>
  <si>
    <t>Demontáž podlah vlysových přibíjených bez lišt do suti</t>
  </si>
  <si>
    <t>665774589</t>
  </si>
  <si>
    <t>Demontáž podlah vlysových do suti bez lišt přibíjených</t>
  </si>
  <si>
    <t>https://podminky.urs.cz/item/CS_URS_2024_02/775511830</t>
  </si>
  <si>
    <t>35,295+7,6</t>
  </si>
  <si>
    <t>15,67</t>
  </si>
  <si>
    <t>776</t>
  </si>
  <si>
    <t>Podlahy povlakové</t>
  </si>
  <si>
    <t>243</t>
  </si>
  <si>
    <t>776111116</t>
  </si>
  <si>
    <t>Odstranění zbytků lepidla z podkladu povlakových podlah broušením</t>
  </si>
  <si>
    <t>492769892</t>
  </si>
  <si>
    <t>Příprava podkladu povlakových podlah a stěn broušení podlah stávajícího podkladu pro odstranění lepidla (po starých krytinách)</t>
  </si>
  <si>
    <t>https://podminky.urs.cz/item/CS_URS_2024_02/776111116</t>
  </si>
  <si>
    <t>27,24+4,21+3,03</t>
  </si>
  <si>
    <t>244</t>
  </si>
  <si>
    <t>776111311</t>
  </si>
  <si>
    <t>Vysátí podkladu povlakových podlah</t>
  </si>
  <si>
    <t>1563174139</t>
  </si>
  <si>
    <t>Příprava podkladu povlakových podlah a stěn vysátí podlah</t>
  </si>
  <si>
    <t>https://podminky.urs.cz/item/CS_URS_2024_02/776111311</t>
  </si>
  <si>
    <t>245</t>
  </si>
  <si>
    <t>776141111</t>
  </si>
  <si>
    <t>Stěrka podlahová nivelační pro vyrovnání podkladu povlakových podlah pevnosti 20 MPa tl do 3 mm</t>
  </si>
  <si>
    <t>40397548</t>
  </si>
  <si>
    <t>Příprava podkladu povlakových podlah a stěn vyrovnání samonivelační stěrkou podlah min.pevnosti 20 MPa, tloušťky do 3 mm</t>
  </si>
  <si>
    <t>https://podminky.urs.cz/item/CS_URS_2024_02/776141111</t>
  </si>
  <si>
    <t>246</t>
  </si>
  <si>
    <t>776201811</t>
  </si>
  <si>
    <t>Demontáž lepených povlakových podlah bez podložky ručně</t>
  </si>
  <si>
    <t>-351462079</t>
  </si>
  <si>
    <t>Demontáž povlakových podlahovin lepených ručně bez podložky</t>
  </si>
  <si>
    <t>https://podminky.urs.cz/item/CS_URS_2024_02/776201811</t>
  </si>
  <si>
    <t>247</t>
  </si>
  <si>
    <t>776201814</t>
  </si>
  <si>
    <t>Demontáž povlakových podlahovin volně položených podlepených páskou</t>
  </si>
  <si>
    <t>2075931208</t>
  </si>
  <si>
    <t>https://podminky.urs.cz/item/CS_URS_2024_02/776201814</t>
  </si>
  <si>
    <t>35,3+14,69</t>
  </si>
  <si>
    <t>15,67*2</t>
  </si>
  <si>
    <t>248</t>
  </si>
  <si>
    <t>776221111</t>
  </si>
  <si>
    <t>Lepení pásů z PVC standardním lepidlem</t>
  </si>
  <si>
    <t>-77840957</t>
  </si>
  <si>
    <t>Montáž podlahovin z PVC lepením standardním lepidlem z pásů</t>
  </si>
  <si>
    <t>https://podminky.urs.cz/item/CS_URS_2024_02/776221111</t>
  </si>
  <si>
    <t>249</t>
  </si>
  <si>
    <t>28411102</t>
  </si>
  <si>
    <t>PVC vinyl homogenní zátěžový, tl 2mm, hm 3300g/m2, hořlavost Bfl-s1, smykové tření µ 0,6, třída zátěže 34/43</t>
  </si>
  <si>
    <t>549448790</t>
  </si>
  <si>
    <t>69,27*1,1 'Přepočtené koeficientem množství</t>
  </si>
  <si>
    <t>250</t>
  </si>
  <si>
    <t>776410811</t>
  </si>
  <si>
    <t>Odstranění soklíků a lišt pryžových nebo plastových</t>
  </si>
  <si>
    <t>229243233</t>
  </si>
  <si>
    <t>Demontáž soklíků nebo lišt pryžových nebo plastových</t>
  </si>
  <si>
    <t>https://podminky.urs.cz/item/CS_URS_2024_02/776410811</t>
  </si>
  <si>
    <t>23,97</t>
  </si>
  <si>
    <t>251</t>
  </si>
  <si>
    <t>776411112</t>
  </si>
  <si>
    <t>Montáž obvodových soklíků výšky do 100 mm</t>
  </si>
  <si>
    <t>1416433153</t>
  </si>
  <si>
    <t>Montáž soklíků lepením obvodových, výšky přes 80 do 100 mm</t>
  </si>
  <si>
    <t>https://podminky.urs.cz/item/CS_URS_2024_02/776411112</t>
  </si>
  <si>
    <t>37,634</t>
  </si>
  <si>
    <t>36,37</t>
  </si>
  <si>
    <t>252</t>
  </si>
  <si>
    <t>28411010</t>
  </si>
  <si>
    <t>lišta soklová PVC 20x100mm</t>
  </si>
  <si>
    <t>-1564287621</t>
  </si>
  <si>
    <t>74,004*1,02 'Přepočtené koeficientem množství</t>
  </si>
  <si>
    <t>253</t>
  </si>
  <si>
    <t>998776121</t>
  </si>
  <si>
    <t>Přesun hmot tonážní pro podlahy povlakové ruční v objektech v do 6 m</t>
  </si>
  <si>
    <t>-1311122257</t>
  </si>
  <si>
    <t>Přesun hmot pro podlahy povlakové stanovený z hmotnosti přesunovaného materiálu vodorovná dopravní vzdálenost do 50 m ruční (bez užití mechanizace) v objektech výšky do 6 m</t>
  </si>
  <si>
    <t>https://podminky.urs.cz/item/CS_URS_2024_02/998776121</t>
  </si>
  <si>
    <t>781</t>
  </si>
  <si>
    <t>Dokončovací práce - obklady</t>
  </si>
  <si>
    <t>254</t>
  </si>
  <si>
    <t>781111011</t>
  </si>
  <si>
    <t>Ometení (oprášení) stěny při přípravě podkladu</t>
  </si>
  <si>
    <t>-400918649</t>
  </si>
  <si>
    <t>Příprava podkladu před provedením obkladu oprášení (ometení) stěny</t>
  </si>
  <si>
    <t>https://podminky.urs.cz/item/CS_URS_2024_02/781111011</t>
  </si>
  <si>
    <t>6,98*2,3+1*0,15+1,8*0,6+10,56*2,3+0,7*2*0,15+19,16*0,1</t>
  </si>
  <si>
    <t>14,86*2,3+0,7*0,15*4+5,27*2,3+2,7*0,6+23,011*0,1</t>
  </si>
  <si>
    <t>255</t>
  </si>
  <si>
    <t>781121011</t>
  </si>
  <si>
    <t>Nátěr penetrační na stěnu</t>
  </si>
  <si>
    <t>-1185239542</t>
  </si>
  <si>
    <t>Příprava podkladu před provedením obkladu nátěr penetrační na stěnu</t>
  </si>
  <si>
    <t>https://podminky.urs.cz/item/CS_URS_2024_02/781121011</t>
  </si>
  <si>
    <t>256</t>
  </si>
  <si>
    <t>781471810</t>
  </si>
  <si>
    <t>Demontáž obkladů z obkladaček keramických kladených do malty</t>
  </si>
  <si>
    <t>-755765428</t>
  </si>
  <si>
    <t>Demontáž obkladů z dlaždic keramických kladených do malty</t>
  </si>
  <si>
    <t>https://podminky.urs.cz/item/CS_URS_2024_02/781471810</t>
  </si>
  <si>
    <t>10,13*2,05</t>
  </si>
  <si>
    <t>10,15*2,05</t>
  </si>
  <si>
    <t>257</t>
  </si>
  <si>
    <t>781472219</t>
  </si>
  <si>
    <t>Montáž obkladů keramických hladkých lepených cementovým flexibilním lepidlem přes 22 do 25 ks/m2</t>
  </si>
  <si>
    <t>891846680</t>
  </si>
  <si>
    <t>Montáž keramických obkladů stěn lepených cementovým flexibilním lepidlem hladkých přes 22 do 25 ks/m2</t>
  </si>
  <si>
    <t>https://podminky.urs.cz/item/CS_URS_2024_02/781472219</t>
  </si>
  <si>
    <t>258</t>
  </si>
  <si>
    <t>59761714</t>
  </si>
  <si>
    <t>obklad keramický nemrazuvzdorný povrch hladký/matný tl do 10mm přes 22 do 25ks/m2</t>
  </si>
  <si>
    <t>902947217</t>
  </si>
  <si>
    <t>94,338*1,1 'Přepočtené koeficientem množství</t>
  </si>
  <si>
    <t>259</t>
  </si>
  <si>
    <t>781492111</t>
  </si>
  <si>
    <t>Montáž profilů rohových kladených do malty</t>
  </si>
  <si>
    <t>-1493558266</t>
  </si>
  <si>
    <t>Obklad - dokončující práce montáž profilu kladeného do malty rohového</t>
  </si>
  <si>
    <t>https://podminky.urs.cz/item/CS_URS_2024_02/781492111</t>
  </si>
  <si>
    <t>1,6+2,3+0,91+2*2+2,3*4+0,92</t>
  </si>
  <si>
    <t>1,15+2,3*3+2+1,6+1,51</t>
  </si>
  <si>
    <t>260</t>
  </si>
  <si>
    <t>19416014</t>
  </si>
  <si>
    <t>lišta ukončovací nerezová 8mm</t>
  </si>
  <si>
    <t>159996679</t>
  </si>
  <si>
    <t>32,09*1,05 'Přepočtené koeficientem množství</t>
  </si>
  <si>
    <t>261</t>
  </si>
  <si>
    <t>781495142</t>
  </si>
  <si>
    <t>Průnik obkladem kruhový přes DN 30 do DN 90</t>
  </si>
  <si>
    <t>489627281</t>
  </si>
  <si>
    <t>Obklad - dokončující práce průnik obkladem kruhový, bez izolace přes DN 30 do DN 90</t>
  </si>
  <si>
    <t>https://podminky.urs.cz/item/CS_URS_2024_02/781495142</t>
  </si>
  <si>
    <t>262</t>
  </si>
  <si>
    <t>998781121</t>
  </si>
  <si>
    <t>Přesun hmot tonážní pro obklady keramické ruční v objektech v do 6 m</t>
  </si>
  <si>
    <t>-563068213</t>
  </si>
  <si>
    <t>Přesun hmot pro obklady keramické stanovený z hmotnosti přesunovaného materiálu vodorovná dopravní vzdálenost do 50 m ruční (bez užití mechanizace) v objektech výšky do 6 m</t>
  </si>
  <si>
    <t>https://podminky.urs.cz/item/CS_URS_2024_02/998781121</t>
  </si>
  <si>
    <t>783</t>
  </si>
  <si>
    <t>Dokončovací práce - nátěry</t>
  </si>
  <si>
    <t>263</t>
  </si>
  <si>
    <t>783601327</t>
  </si>
  <si>
    <t>Odmaštění článkových otopných těles ředidlovým odmašťovačem před provedením nátěru</t>
  </si>
  <si>
    <t>1868570783</t>
  </si>
  <si>
    <t>Příprava podkladu otopných těles před provedením nátěrů článkových odmaštěním rozpouštědlovým</t>
  </si>
  <si>
    <t>https://podminky.urs.cz/item/CS_URS_2024_02/783601327</t>
  </si>
  <si>
    <t>264</t>
  </si>
  <si>
    <t>783601421</t>
  </si>
  <si>
    <t>Ometení článkových otopných těles před provedením nátěru</t>
  </si>
  <si>
    <t>-45302513</t>
  </si>
  <si>
    <t>Příprava podkladu otopných těles před provedením nátěrů článkových očištění ometením</t>
  </si>
  <si>
    <t>https://podminky.urs.cz/item/CS_URS_2024_02/783601421</t>
  </si>
  <si>
    <t>265</t>
  </si>
  <si>
    <t>783617117</t>
  </si>
  <si>
    <t>Krycí dvojnásobný syntetický nátěr článkových otopných těles</t>
  </si>
  <si>
    <t>171393156</t>
  </si>
  <si>
    <t>Krycí nátěr (email) otopných těles článkových dvojnásobný syntetický</t>
  </si>
  <si>
    <t>https://podminky.urs.cz/item/CS_URS_2024_02/783617117</t>
  </si>
  <si>
    <t>784</t>
  </si>
  <si>
    <t>Dokončovací práce - malby a tapety</t>
  </si>
  <si>
    <t>266</t>
  </si>
  <si>
    <t>784111003</t>
  </si>
  <si>
    <t>Oprášení (ometení ) podkladu v místnostech v přes 3,80 do 5,00 m</t>
  </si>
  <si>
    <t>-832245780</t>
  </si>
  <si>
    <t>Oprášení (ometení) podkladu v místnostech výšky přes 3,80 do 5,00 m</t>
  </si>
  <si>
    <t>https://podminky.urs.cz/item/CS_URS_2024_02/784111003</t>
  </si>
  <si>
    <t>24,55+19,82*4,9-1*2,15*2+2,85+6,85*4,9+0,8*2,15*4+3,7+7,7*4,9-1,75*2,55+3,05+7,05*4,9+10,609+15,45*2+2,57+6,86*3,6+3,63+7,75*1+4,13+8,5*1+3,5*4,9+2*2</t>
  </si>
  <si>
    <t>27,24+20,72*3,65+4,2+8,62*3,65+3,03+7,04*3,65-0,8*2,15*2-1*2,15*2+10,86+13,2*3,65-1,7*2,65*3+1*2,3*2+8,97+24,685*1+1,3*2,45</t>
  </si>
  <si>
    <t>267</t>
  </si>
  <si>
    <t>784171101</t>
  </si>
  <si>
    <t>Zakrytí vnitřních podlah včetně pozdějšího odkrytí</t>
  </si>
  <si>
    <t>-809260534</t>
  </si>
  <si>
    <t>Zakrytí nemalovaných ploch (materiál ve specifikaci) včetně pozdějšího odkrytí podlah</t>
  </si>
  <si>
    <t>https://podminky.urs.cz/item/CS_URS_2024_02/784171101</t>
  </si>
  <si>
    <t>3,9*2+8,02*2+11,4+8,33</t>
  </si>
  <si>
    <t>3,9*13,7+3*2</t>
  </si>
  <si>
    <t>268</t>
  </si>
  <si>
    <t>28323020</t>
  </si>
  <si>
    <t>fólie separační PE 2 x 50 m</t>
  </si>
  <si>
    <t>529466484</t>
  </si>
  <si>
    <t>103*1,05 'Přepočtené koeficientem množství</t>
  </si>
  <si>
    <t>269</t>
  </si>
  <si>
    <t>784171113</t>
  </si>
  <si>
    <t>Zakrytí vnitřních ploch stěn v místnostech v přes 3,80 do 5,00 m</t>
  </si>
  <si>
    <t>1174491826</t>
  </si>
  <si>
    <t>Zakrytí nemalovaných ploch (materiál ve specifikaci) včetně pozdějšího odkrytí svislých ploch např. stěn, oken, dveří v místnostech výšky přes 3,80 do 5,00</t>
  </si>
  <si>
    <t>https://podminky.urs.cz/item/CS_URS_2024_02/784171113</t>
  </si>
  <si>
    <t>7,76*4,9+9,05*4,9+0,8*2,15*8+1*2,15*6+1,85*3,5*4</t>
  </si>
  <si>
    <t>5,05*3,85+0,8*2,15*6+1*2,15*4+1,85*2,5*4+1,2*2,5*4</t>
  </si>
  <si>
    <t>270</t>
  </si>
  <si>
    <t>28323156</t>
  </si>
  <si>
    <t>fólie pro malířské potřeby zakrývací tl 41µ 4x5m</t>
  </si>
  <si>
    <t>-844169385</t>
  </si>
  <si>
    <t>203,792*1,05 'Přepočtené koeficientem množství</t>
  </si>
  <si>
    <t>271</t>
  </si>
  <si>
    <t>784211103</t>
  </si>
  <si>
    <t>Dvojnásobné bílé malby ze směsí za mokra výborně oděruvzdorných v místnostech v přes 3,80 do 5,00 m</t>
  </si>
  <si>
    <t>1716032266</t>
  </si>
  <si>
    <t>Malby z malířských směsí oděruvzdorných za mokra dvojnásobné, bílé za mokra oděruvzdorné výborně v místnostech výšky přes 3,80 do 5,00 m</t>
  </si>
  <si>
    <t>https://podminky.urs.cz/item/CS_URS_2024_02/784211103</t>
  </si>
  <si>
    <t>HZS</t>
  </si>
  <si>
    <t>Hodinové zúčtovací sazby</t>
  </si>
  <si>
    <t>272</t>
  </si>
  <si>
    <t>HZS2212</t>
  </si>
  <si>
    <t>Hodinová zúčtovací sazba instalatér odborný</t>
  </si>
  <si>
    <t>hod</t>
  </si>
  <si>
    <t>512</t>
  </si>
  <si>
    <t>1202257114</t>
  </si>
  <si>
    <t>Hodinové zúčtovací sazby profesí PSV provádění stavebních instalací instalatér odborný - odpojení zaslepení instalací</t>
  </si>
  <si>
    <t>https://podminky.urs.cz/item/CS_URS_2024_02/HZS2212</t>
  </si>
  <si>
    <t>273</t>
  </si>
  <si>
    <t>HZS2232</t>
  </si>
  <si>
    <t xml:space="preserve">Hodinové zúčtovací sazby profesí PSV provádění stavebních instalací elektrikář odborný - odpojení a demontáže stávajících instalací </t>
  </si>
  <si>
    <t>1405189702</t>
  </si>
  <si>
    <t xml:space="preserve">Hodinové zúčtovací sazby profesí PSV provádění stavebních instalací elektrikář odborný - odpojení a demontáže stávajících instalací
</t>
  </si>
  <si>
    <t>https://podminky.urs.cz/item/CS_URS_2024_02/HZS2232</t>
  </si>
  <si>
    <t>VRN</t>
  </si>
  <si>
    <t>Vedlejší rozpočtové náklady</t>
  </si>
  <si>
    <t>VRN1</t>
  </si>
  <si>
    <t>Průzkumné, geodetické a projektové práce</t>
  </si>
  <si>
    <t>274</t>
  </si>
  <si>
    <t>013254000</t>
  </si>
  <si>
    <t>Dokumentace skutečného provedení stavby v papírové verzi (3x) a v elektronické verzi ve formátu PDF i DWG</t>
  </si>
  <si>
    <t>1024</t>
  </si>
  <si>
    <t>-641470277</t>
  </si>
  <si>
    <t>https://podminky.urs.cz/item/CS_URS_2024_02/013254000</t>
  </si>
  <si>
    <t>VRN3</t>
  </si>
  <si>
    <t>Zařízení staveniště</t>
  </si>
  <si>
    <t>275</t>
  </si>
  <si>
    <t>032002000</t>
  </si>
  <si>
    <t>Vybavení staveniště</t>
  </si>
  <si>
    <t>-1413886061</t>
  </si>
  <si>
    <t>https://podminky.urs.cz/item/CS_URS_2024_02/032002000</t>
  </si>
  <si>
    <t>276</t>
  </si>
  <si>
    <t>039002000</t>
  </si>
  <si>
    <t>Zrušení zařízení staveniště</t>
  </si>
  <si>
    <t>-1797181166</t>
  </si>
  <si>
    <t>https://podminky.urs.cz/item/CS_URS_2024_02/039002000</t>
  </si>
  <si>
    <t>VRN4</t>
  </si>
  <si>
    <t>Inženýrská činnost</t>
  </si>
  <si>
    <t>277</t>
  </si>
  <si>
    <t>045002000</t>
  </si>
  <si>
    <t>Kompletační a koordinační činnost</t>
  </si>
  <si>
    <t>1798907072</t>
  </si>
  <si>
    <t>https://podminky.urs.cz/item/CS_URS_2024_02/045002000</t>
  </si>
  <si>
    <t>278</t>
  </si>
  <si>
    <t>049303000</t>
  </si>
  <si>
    <t>Náklady vzniklé v souvislosti s předáním stavby</t>
  </si>
  <si>
    <t>-202229217</t>
  </si>
  <si>
    <t>Náklady vzniklé v souvislosti s předáním stavby - ZAJIŠTĚNÍ KOLAUDAČNÍHO SOUHLASU</t>
  </si>
  <si>
    <t>https://podminky.urs.cz/item/CS_URS_2024_02/049303000</t>
  </si>
  <si>
    <t>VRN7</t>
  </si>
  <si>
    <t>Provozní vlivy</t>
  </si>
  <si>
    <t>279</t>
  </si>
  <si>
    <t>071103000</t>
  </si>
  <si>
    <t>Provoz investora - prováděno za provou, zajištění průchodnosti, přizpůsobění harmonogramu provozu</t>
  </si>
  <si>
    <t>1620758980</t>
  </si>
  <si>
    <t>https://podminky.urs.cz/item/CS_URS_2024_02/071103000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</si>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</sst>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9003227" TargetMode="External" /><Relationship Id="rId2" Type="http://schemas.openxmlformats.org/officeDocument/2006/relationships/hyperlink" Target="https://podminky.urs.cz/item/CS_URS_2024_02/119003228" TargetMode="External" /><Relationship Id="rId3" Type="http://schemas.openxmlformats.org/officeDocument/2006/relationships/hyperlink" Target="https://podminky.urs.cz/item/CS_URS_2024_02/132212122" TargetMode="External" /><Relationship Id="rId4" Type="http://schemas.openxmlformats.org/officeDocument/2006/relationships/hyperlink" Target="https://podminky.urs.cz/item/CS_URS_2024_02/174111102" TargetMode="External" /><Relationship Id="rId5" Type="http://schemas.openxmlformats.org/officeDocument/2006/relationships/hyperlink" Target="https://podminky.urs.cz/item/CS_URS_2024_02/310238211" TargetMode="External" /><Relationship Id="rId6" Type="http://schemas.openxmlformats.org/officeDocument/2006/relationships/hyperlink" Target="https://podminky.urs.cz/item/CS_URS_2024_02/317944321" TargetMode="External" /><Relationship Id="rId7" Type="http://schemas.openxmlformats.org/officeDocument/2006/relationships/hyperlink" Target="https://podminky.urs.cz/item/CS_URS_2024_02/317944323" TargetMode="External" /><Relationship Id="rId8" Type="http://schemas.openxmlformats.org/officeDocument/2006/relationships/hyperlink" Target="https://podminky.urs.cz/item/CS_URS_2024_02/413232211" TargetMode="External" /><Relationship Id="rId9" Type="http://schemas.openxmlformats.org/officeDocument/2006/relationships/hyperlink" Target="https://podminky.urs.cz/item/CS_URS_2024_02/612321121" TargetMode="External" /><Relationship Id="rId10" Type="http://schemas.openxmlformats.org/officeDocument/2006/relationships/hyperlink" Target="https://podminky.urs.cz/item/CS_URS_2024_02/612325419" TargetMode="External" /><Relationship Id="rId11" Type="http://schemas.openxmlformats.org/officeDocument/2006/relationships/hyperlink" Target="https://podminky.urs.cz/item/CS_URS_2024_02/631341122" TargetMode="External" /><Relationship Id="rId12" Type="http://schemas.openxmlformats.org/officeDocument/2006/relationships/hyperlink" Target="https://podminky.urs.cz/item/CS_URS_2024_02/635211121" TargetMode="External" /><Relationship Id="rId13" Type="http://schemas.openxmlformats.org/officeDocument/2006/relationships/hyperlink" Target="https://podminky.urs.cz/item/CS_URS_2024_02/962031133" TargetMode="External" /><Relationship Id="rId14" Type="http://schemas.openxmlformats.org/officeDocument/2006/relationships/hyperlink" Target="https://podminky.urs.cz/item/CS_URS_2024_02/965042131" TargetMode="External" /><Relationship Id="rId15" Type="http://schemas.openxmlformats.org/officeDocument/2006/relationships/hyperlink" Target="https://podminky.urs.cz/item/CS_URS_2024_02/965082923" TargetMode="External" /><Relationship Id="rId16" Type="http://schemas.openxmlformats.org/officeDocument/2006/relationships/hyperlink" Target="https://podminky.urs.cz/item/CS_URS_2024_02/968062456" TargetMode="External" /><Relationship Id="rId17" Type="http://schemas.openxmlformats.org/officeDocument/2006/relationships/hyperlink" Target="https://podminky.urs.cz/item/CS_URS_2024_02/968072455" TargetMode="External" /><Relationship Id="rId18" Type="http://schemas.openxmlformats.org/officeDocument/2006/relationships/hyperlink" Target="https://podminky.urs.cz/item/CS_URS_2024_02/971033351" TargetMode="External" /><Relationship Id="rId19" Type="http://schemas.openxmlformats.org/officeDocument/2006/relationships/hyperlink" Target="https://podminky.urs.cz/item/CS_URS_2024_02/971033361" TargetMode="External" /><Relationship Id="rId20" Type="http://schemas.openxmlformats.org/officeDocument/2006/relationships/hyperlink" Target="https://podminky.urs.cz/item/CS_URS_2024_02/971033641" TargetMode="External" /><Relationship Id="rId21" Type="http://schemas.openxmlformats.org/officeDocument/2006/relationships/hyperlink" Target="https://podminky.urs.cz/item/CS_URS_2024_02/971033651" TargetMode="External" /><Relationship Id="rId22" Type="http://schemas.openxmlformats.org/officeDocument/2006/relationships/hyperlink" Target="https://podminky.urs.cz/item/CS_URS_2024_02/972033271" TargetMode="External" /><Relationship Id="rId23" Type="http://schemas.openxmlformats.org/officeDocument/2006/relationships/hyperlink" Target="https://podminky.urs.cz/item/CS_URS_2024_02/974031164" TargetMode="External" /><Relationship Id="rId24" Type="http://schemas.openxmlformats.org/officeDocument/2006/relationships/hyperlink" Target="https://podminky.urs.cz/item/CS_URS_2024_02/978013161" TargetMode="External" /><Relationship Id="rId25" Type="http://schemas.openxmlformats.org/officeDocument/2006/relationships/hyperlink" Target="https://podminky.urs.cz/item/CS_URS_2024_02/978013191" TargetMode="External" /><Relationship Id="rId26" Type="http://schemas.openxmlformats.org/officeDocument/2006/relationships/hyperlink" Target="https://podminky.urs.cz/item/CS_URS_2024_02/997013211" TargetMode="External" /><Relationship Id="rId27" Type="http://schemas.openxmlformats.org/officeDocument/2006/relationships/hyperlink" Target="https://podminky.urs.cz/item/CS_URS_2024_02/997013501" TargetMode="External" /><Relationship Id="rId28" Type="http://schemas.openxmlformats.org/officeDocument/2006/relationships/hyperlink" Target="https://podminky.urs.cz/item/CS_URS_2024_02/997013509" TargetMode="External" /><Relationship Id="rId29" Type="http://schemas.openxmlformats.org/officeDocument/2006/relationships/hyperlink" Target="https://podminky.urs.cz/item/CS_URS_2024_02/997013631" TargetMode="External" /><Relationship Id="rId30" Type="http://schemas.openxmlformats.org/officeDocument/2006/relationships/hyperlink" Target="https://podminky.urs.cz/item/CS_URS_2024_02/998018001" TargetMode="External" /><Relationship Id="rId31" Type="http://schemas.openxmlformats.org/officeDocument/2006/relationships/hyperlink" Target="https://podminky.urs.cz/item/CS_URS_2024_02/711111001" TargetMode="External" /><Relationship Id="rId32" Type="http://schemas.openxmlformats.org/officeDocument/2006/relationships/hyperlink" Target="https://podminky.urs.cz/item/CS_URS_2024_02/711141559" TargetMode="External" /><Relationship Id="rId33" Type="http://schemas.openxmlformats.org/officeDocument/2006/relationships/hyperlink" Target="https://podminky.urs.cz/item/CS_URS_2024_02/998711121" TargetMode="External" /><Relationship Id="rId34" Type="http://schemas.openxmlformats.org/officeDocument/2006/relationships/hyperlink" Target="https://podminky.urs.cz/item/CS_URS_2024_02/713121111" TargetMode="External" /><Relationship Id="rId35" Type="http://schemas.openxmlformats.org/officeDocument/2006/relationships/hyperlink" Target="https://podminky.urs.cz/item/CS_URS_2024_02/713121121" TargetMode="External" /><Relationship Id="rId36" Type="http://schemas.openxmlformats.org/officeDocument/2006/relationships/hyperlink" Target="https://podminky.urs.cz/item/CS_URS_2024_02/713191132" TargetMode="External" /><Relationship Id="rId37" Type="http://schemas.openxmlformats.org/officeDocument/2006/relationships/hyperlink" Target="https://podminky.urs.cz/item/CS_URS_2024_02/998713121" TargetMode="External" /><Relationship Id="rId38" Type="http://schemas.openxmlformats.org/officeDocument/2006/relationships/hyperlink" Target="https://podminky.urs.cz/item/CS_URS_2024_02/721171914" TargetMode="External" /><Relationship Id="rId39" Type="http://schemas.openxmlformats.org/officeDocument/2006/relationships/hyperlink" Target="https://podminky.urs.cz/item/CS_URS_2024_02/721171915" TargetMode="External" /><Relationship Id="rId40" Type="http://schemas.openxmlformats.org/officeDocument/2006/relationships/hyperlink" Target="https://podminky.urs.cz/item/CS_URS_2024_02/721171917" TargetMode="External" /><Relationship Id="rId41" Type="http://schemas.openxmlformats.org/officeDocument/2006/relationships/hyperlink" Target="https://podminky.urs.cz/item/CS_URS_2024_02/721173402" TargetMode="External" /><Relationship Id="rId42" Type="http://schemas.openxmlformats.org/officeDocument/2006/relationships/hyperlink" Target="https://podminky.urs.cz/item/CS_URS_2024_02/721173403" TargetMode="External" /><Relationship Id="rId43" Type="http://schemas.openxmlformats.org/officeDocument/2006/relationships/hyperlink" Target="https://podminky.urs.cz/item/CS_URS_2024_02/721174026" TargetMode="External" /><Relationship Id="rId44" Type="http://schemas.openxmlformats.org/officeDocument/2006/relationships/hyperlink" Target="https://podminky.urs.cz/item/CS_URS_2024_02/721174041" TargetMode="External" /><Relationship Id="rId45" Type="http://schemas.openxmlformats.org/officeDocument/2006/relationships/hyperlink" Target="https://podminky.urs.cz/item/CS_URS_2024_02/721174043" TargetMode="External" /><Relationship Id="rId46" Type="http://schemas.openxmlformats.org/officeDocument/2006/relationships/hyperlink" Target="https://podminky.urs.cz/item/CS_URS_2024_02/721174044" TargetMode="External" /><Relationship Id="rId47" Type="http://schemas.openxmlformats.org/officeDocument/2006/relationships/hyperlink" Target="https://podminky.urs.cz/item/CS_URS_2024_02/721174045" TargetMode="External" /><Relationship Id="rId48" Type="http://schemas.openxmlformats.org/officeDocument/2006/relationships/hyperlink" Target="https://podminky.urs.cz/item/CS_URS_2024_02/721194103" TargetMode="External" /><Relationship Id="rId49" Type="http://schemas.openxmlformats.org/officeDocument/2006/relationships/hyperlink" Target="https://podminky.urs.cz/item/CS_URS_2024_02/721194105" TargetMode="External" /><Relationship Id="rId50" Type="http://schemas.openxmlformats.org/officeDocument/2006/relationships/hyperlink" Target="https://podminky.urs.cz/item/CS_URS_2024_02/721194109" TargetMode="External" /><Relationship Id="rId51" Type="http://schemas.openxmlformats.org/officeDocument/2006/relationships/hyperlink" Target="https://podminky.urs.cz/item/CS_URS_2024_02/721290111" TargetMode="External" /><Relationship Id="rId52" Type="http://schemas.openxmlformats.org/officeDocument/2006/relationships/hyperlink" Target="https://podminky.urs.cz/item/CS_URS_2024_02/998721121" TargetMode="External" /><Relationship Id="rId53" Type="http://schemas.openxmlformats.org/officeDocument/2006/relationships/hyperlink" Target="https://podminky.urs.cz/item/CS_URS_2024_02/722171933" TargetMode="External" /><Relationship Id="rId54" Type="http://schemas.openxmlformats.org/officeDocument/2006/relationships/hyperlink" Target="https://podminky.urs.cz/item/CS_URS_2024_02/722174002" TargetMode="External" /><Relationship Id="rId55" Type="http://schemas.openxmlformats.org/officeDocument/2006/relationships/hyperlink" Target="https://podminky.urs.cz/item/CS_URS_2024_02/722174003" TargetMode="External" /><Relationship Id="rId56" Type="http://schemas.openxmlformats.org/officeDocument/2006/relationships/hyperlink" Target="https://podminky.urs.cz/item/CS_URS_2024_02/722174005" TargetMode="External" /><Relationship Id="rId57" Type="http://schemas.openxmlformats.org/officeDocument/2006/relationships/hyperlink" Target="https://podminky.urs.cz/item/CS_URS_2024_02/722181211" TargetMode="External" /><Relationship Id="rId58" Type="http://schemas.openxmlformats.org/officeDocument/2006/relationships/hyperlink" Target="https://podminky.urs.cz/item/CS_URS_2024_02/722181212" TargetMode="External" /><Relationship Id="rId59" Type="http://schemas.openxmlformats.org/officeDocument/2006/relationships/hyperlink" Target="https://podminky.urs.cz/item/CS_URS_2024_02/722181213" TargetMode="External" /><Relationship Id="rId60" Type="http://schemas.openxmlformats.org/officeDocument/2006/relationships/hyperlink" Target="https://podminky.urs.cz/item/CS_URS_2024_02/722181231" TargetMode="External" /><Relationship Id="rId61" Type="http://schemas.openxmlformats.org/officeDocument/2006/relationships/hyperlink" Target="https://podminky.urs.cz/item/CS_URS_2024_02/722181232" TargetMode="External" /><Relationship Id="rId62" Type="http://schemas.openxmlformats.org/officeDocument/2006/relationships/hyperlink" Target="https://podminky.urs.cz/item/CS_URS_2024_02/722190401" TargetMode="External" /><Relationship Id="rId63" Type="http://schemas.openxmlformats.org/officeDocument/2006/relationships/hyperlink" Target="https://podminky.urs.cz/item/CS_URS_2024_02/722190901" TargetMode="External" /><Relationship Id="rId64" Type="http://schemas.openxmlformats.org/officeDocument/2006/relationships/hyperlink" Target="https://podminky.urs.cz/item/CS_URS_2024_02/722220111" TargetMode="External" /><Relationship Id="rId65" Type="http://schemas.openxmlformats.org/officeDocument/2006/relationships/hyperlink" Target="https://podminky.urs.cz/item/CS_URS_2024_02/722240123" TargetMode="External" /><Relationship Id="rId66" Type="http://schemas.openxmlformats.org/officeDocument/2006/relationships/hyperlink" Target="https://podminky.urs.cz/item/CS_URS_2024_02/722240125" TargetMode="External" /><Relationship Id="rId67" Type="http://schemas.openxmlformats.org/officeDocument/2006/relationships/hyperlink" Target="https://podminky.urs.cz/item/CS_URS_2024_02/722290246" TargetMode="External" /><Relationship Id="rId68" Type="http://schemas.openxmlformats.org/officeDocument/2006/relationships/hyperlink" Target="https://podminky.urs.cz/item/CS_URS_2024_02/998722121" TargetMode="External" /><Relationship Id="rId69" Type="http://schemas.openxmlformats.org/officeDocument/2006/relationships/hyperlink" Target="https://podminky.urs.cz/item/CS_URS_2024_02/725110814" TargetMode="External" /><Relationship Id="rId70" Type="http://schemas.openxmlformats.org/officeDocument/2006/relationships/hyperlink" Target="https://podminky.urs.cz/item/CS_URS_2024_02/725112022" TargetMode="External" /><Relationship Id="rId71" Type="http://schemas.openxmlformats.org/officeDocument/2006/relationships/hyperlink" Target="https://podminky.urs.cz/item/CS_URS_2024_02/725112023" TargetMode="External" /><Relationship Id="rId72" Type="http://schemas.openxmlformats.org/officeDocument/2006/relationships/hyperlink" Target="https://podminky.urs.cz/item/CS_URS_2024_02/725121527" TargetMode="External" /><Relationship Id="rId73" Type="http://schemas.openxmlformats.org/officeDocument/2006/relationships/hyperlink" Target="https://podminky.urs.cz/item/CS_URS_2024_02/725210821" TargetMode="External" /><Relationship Id="rId74" Type="http://schemas.openxmlformats.org/officeDocument/2006/relationships/hyperlink" Target="https://podminky.urs.cz/item/CS_URS_2024_02/725211601" TargetMode="External" /><Relationship Id="rId75" Type="http://schemas.openxmlformats.org/officeDocument/2006/relationships/hyperlink" Target="https://podminky.urs.cz/item/CS_URS_2024_02/725211603" TargetMode="External" /><Relationship Id="rId76" Type="http://schemas.openxmlformats.org/officeDocument/2006/relationships/hyperlink" Target="https://podminky.urs.cz/item/CS_URS_2024_02/725211681" TargetMode="External" /><Relationship Id="rId77" Type="http://schemas.openxmlformats.org/officeDocument/2006/relationships/hyperlink" Target="https://podminky.urs.cz/item/CS_URS_2024_02/725291652" TargetMode="External" /><Relationship Id="rId78" Type="http://schemas.openxmlformats.org/officeDocument/2006/relationships/hyperlink" Target="https://podminky.urs.cz/item/CS_URS_2024_02/725291653" TargetMode="External" /><Relationship Id="rId79" Type="http://schemas.openxmlformats.org/officeDocument/2006/relationships/hyperlink" Target="https://podminky.urs.cz/item/CS_URS_2024_02/725291654" TargetMode="External" /><Relationship Id="rId80" Type="http://schemas.openxmlformats.org/officeDocument/2006/relationships/hyperlink" Target="https://podminky.urs.cz/item/CS_URS_2024_02/725291664" TargetMode="External" /><Relationship Id="rId81" Type="http://schemas.openxmlformats.org/officeDocument/2006/relationships/hyperlink" Target="https://podminky.urs.cz/item/CS_URS_2024_02/725291666" TargetMode="External" /><Relationship Id="rId82" Type="http://schemas.openxmlformats.org/officeDocument/2006/relationships/hyperlink" Target="https://podminky.urs.cz/item/CS_URS_2024_02/725291669" TargetMode="External" /><Relationship Id="rId83" Type="http://schemas.openxmlformats.org/officeDocument/2006/relationships/hyperlink" Target="https://podminky.urs.cz/item/CS_URS_2024_02/725291670" TargetMode="External" /><Relationship Id="rId84" Type="http://schemas.openxmlformats.org/officeDocument/2006/relationships/hyperlink" Target="https://podminky.urs.cz/item/CS_URS_2024_02/725291674" TargetMode="External" /><Relationship Id="rId85" Type="http://schemas.openxmlformats.org/officeDocument/2006/relationships/hyperlink" Target="https://podminky.urs.cz/item/CS_URS_2024_02/725331111" TargetMode="External" /><Relationship Id="rId86" Type="http://schemas.openxmlformats.org/officeDocument/2006/relationships/hyperlink" Target="https://podminky.urs.cz/item/CS_URS_2024_02/725530823" TargetMode="External" /><Relationship Id="rId87" Type="http://schemas.openxmlformats.org/officeDocument/2006/relationships/hyperlink" Target="https://podminky.urs.cz/item/CS_URS_2024_02/725539204" TargetMode="External" /><Relationship Id="rId88" Type="http://schemas.openxmlformats.org/officeDocument/2006/relationships/hyperlink" Target="https://podminky.urs.cz/item/CS_URS_2024_02/725820801" TargetMode="External" /><Relationship Id="rId89" Type="http://schemas.openxmlformats.org/officeDocument/2006/relationships/hyperlink" Target="https://podminky.urs.cz/item/CS_URS_2024_02/725821325" TargetMode="External" /><Relationship Id="rId90" Type="http://schemas.openxmlformats.org/officeDocument/2006/relationships/hyperlink" Target="https://podminky.urs.cz/item/CS_URS_2024_02/725822611" TargetMode="External" /><Relationship Id="rId91" Type="http://schemas.openxmlformats.org/officeDocument/2006/relationships/hyperlink" Target="https://podminky.urs.cz/item/CS_URS_2024_02/725829131" TargetMode="External" /><Relationship Id="rId92" Type="http://schemas.openxmlformats.org/officeDocument/2006/relationships/hyperlink" Target="https://podminky.urs.cz/item/CS_URS_2024_02/998725121" TargetMode="External" /><Relationship Id="rId93" Type="http://schemas.openxmlformats.org/officeDocument/2006/relationships/hyperlink" Target="https://podminky.urs.cz/item/CS_URS_2024_02/726131001" TargetMode="External" /><Relationship Id="rId94" Type="http://schemas.openxmlformats.org/officeDocument/2006/relationships/hyperlink" Target="https://podminky.urs.cz/item/CS_URS_2024_02/726131021" TargetMode="External" /><Relationship Id="rId95" Type="http://schemas.openxmlformats.org/officeDocument/2006/relationships/hyperlink" Target="https://podminky.urs.cz/item/CS_URS_2024_02/726131041" TargetMode="External" /><Relationship Id="rId96" Type="http://schemas.openxmlformats.org/officeDocument/2006/relationships/hyperlink" Target="https://podminky.urs.cz/item/CS_URS_2024_02/726131043" TargetMode="External" /><Relationship Id="rId97" Type="http://schemas.openxmlformats.org/officeDocument/2006/relationships/hyperlink" Target="https://podminky.urs.cz/item/CS_URS_2024_02/998726131" TargetMode="External" /><Relationship Id="rId98" Type="http://schemas.openxmlformats.org/officeDocument/2006/relationships/hyperlink" Target="https://podminky.urs.cz/item/CS_URS_2024_02/733120815" TargetMode="External" /><Relationship Id="rId99" Type="http://schemas.openxmlformats.org/officeDocument/2006/relationships/hyperlink" Target="https://podminky.urs.cz/item/CS_URS_2024_02/733194912" TargetMode="External" /><Relationship Id="rId100" Type="http://schemas.openxmlformats.org/officeDocument/2006/relationships/hyperlink" Target="https://podminky.urs.cz/item/CS_URS_2024_02/733222303" TargetMode="External" /><Relationship Id="rId101" Type="http://schemas.openxmlformats.org/officeDocument/2006/relationships/hyperlink" Target="https://podminky.urs.cz/item/CS_URS_2024_02/734209113" TargetMode="External" /><Relationship Id="rId102" Type="http://schemas.openxmlformats.org/officeDocument/2006/relationships/hyperlink" Target="https://podminky.urs.cz/item/CS_URS_2024_02/735111810" TargetMode="External" /><Relationship Id="rId103" Type="http://schemas.openxmlformats.org/officeDocument/2006/relationships/hyperlink" Target="https://podminky.urs.cz/item/CS_URS_2024_02/735119140" TargetMode="External" /><Relationship Id="rId104" Type="http://schemas.openxmlformats.org/officeDocument/2006/relationships/hyperlink" Target="https://podminky.urs.cz/item/CS_URS_2024_02/741110051" TargetMode="External" /><Relationship Id="rId105" Type="http://schemas.openxmlformats.org/officeDocument/2006/relationships/hyperlink" Target="https://podminky.urs.cz/item/CS_URS_2024_02/741112001" TargetMode="External" /><Relationship Id="rId106" Type="http://schemas.openxmlformats.org/officeDocument/2006/relationships/hyperlink" Target="https://podminky.urs.cz/item/CS_URS_2024_02/741112002" TargetMode="External" /><Relationship Id="rId107" Type="http://schemas.openxmlformats.org/officeDocument/2006/relationships/hyperlink" Target="https://podminky.urs.cz/item/CS_URS_2024_02/741120001" TargetMode="External" /><Relationship Id="rId108" Type="http://schemas.openxmlformats.org/officeDocument/2006/relationships/hyperlink" Target="https://podminky.urs.cz/item/CS_URS_2024_02/741122015" TargetMode="External" /><Relationship Id="rId109" Type="http://schemas.openxmlformats.org/officeDocument/2006/relationships/hyperlink" Target="https://podminky.urs.cz/item/CS_URS_2024_02/741122016" TargetMode="External" /><Relationship Id="rId110" Type="http://schemas.openxmlformats.org/officeDocument/2006/relationships/hyperlink" Target="https://podminky.urs.cz/item/CS_URS_2024_02/741122031" TargetMode="External" /><Relationship Id="rId111" Type="http://schemas.openxmlformats.org/officeDocument/2006/relationships/hyperlink" Target="https://podminky.urs.cz/item/CS_URS_2024_02/741130001" TargetMode="External" /><Relationship Id="rId112" Type="http://schemas.openxmlformats.org/officeDocument/2006/relationships/hyperlink" Target="https://podminky.urs.cz/item/CS_URS_2024_02/741310201" TargetMode="External" /><Relationship Id="rId113" Type="http://schemas.openxmlformats.org/officeDocument/2006/relationships/hyperlink" Target="https://podminky.urs.cz/item/CS_URS_2024_02/741310233" TargetMode="External" /><Relationship Id="rId114" Type="http://schemas.openxmlformats.org/officeDocument/2006/relationships/hyperlink" Target="https://podminky.urs.cz/item/CS_URS_2024_02/741310238" TargetMode="External" /><Relationship Id="rId115" Type="http://schemas.openxmlformats.org/officeDocument/2006/relationships/hyperlink" Target="https://podminky.urs.cz/item/CS_URS_2024_02/741313041" TargetMode="External" /><Relationship Id="rId116" Type="http://schemas.openxmlformats.org/officeDocument/2006/relationships/hyperlink" Target="https://podminky.urs.cz/item/CS_URS_2024_02/741320105" TargetMode="External" /><Relationship Id="rId117" Type="http://schemas.openxmlformats.org/officeDocument/2006/relationships/hyperlink" Target="https://podminky.urs.cz/item/CS_URS_2024_02/741372061" TargetMode="External" /><Relationship Id="rId118" Type="http://schemas.openxmlformats.org/officeDocument/2006/relationships/hyperlink" Target="https://podminky.urs.cz/item/CS_URS_2024_02/741372073" TargetMode="External" /><Relationship Id="rId119" Type="http://schemas.openxmlformats.org/officeDocument/2006/relationships/hyperlink" Target="https://podminky.urs.cz/item/CS_URS_2024_02/741810002" TargetMode="External" /><Relationship Id="rId120" Type="http://schemas.openxmlformats.org/officeDocument/2006/relationships/hyperlink" Target="https://podminky.urs.cz/item/CS_URS_2024_02/741820102" TargetMode="External" /><Relationship Id="rId121" Type="http://schemas.openxmlformats.org/officeDocument/2006/relationships/hyperlink" Target="https://podminky.urs.cz/item/CS_URS_2024_02/998741121" TargetMode="External" /><Relationship Id="rId122" Type="http://schemas.openxmlformats.org/officeDocument/2006/relationships/hyperlink" Target="https://podminky.urs.cz/item/CS_URS_2024_02/742110002" TargetMode="External" /><Relationship Id="rId123" Type="http://schemas.openxmlformats.org/officeDocument/2006/relationships/hyperlink" Target="https://podminky.urs.cz/item/CS_URS_2024_02/742110504" TargetMode="External" /><Relationship Id="rId124" Type="http://schemas.openxmlformats.org/officeDocument/2006/relationships/hyperlink" Target="https://podminky.urs.cz/item/CS_URS_2024_02/742122001" TargetMode="External" /><Relationship Id="rId125" Type="http://schemas.openxmlformats.org/officeDocument/2006/relationships/hyperlink" Target="https://podminky.urs.cz/item/CS_URS_2024_02/742124002" TargetMode="External" /><Relationship Id="rId126" Type="http://schemas.openxmlformats.org/officeDocument/2006/relationships/hyperlink" Target="https://podminky.urs.cz/item/CS_URS_2024_02/742330044" TargetMode="External" /><Relationship Id="rId127" Type="http://schemas.openxmlformats.org/officeDocument/2006/relationships/hyperlink" Target="https://podminky.urs.cz/item/CS_URS_2024_02/998742121" TargetMode="External" /><Relationship Id="rId128" Type="http://schemas.openxmlformats.org/officeDocument/2006/relationships/hyperlink" Target="https://podminky.urs.cz/item/CS_URS_2024_02/751111271" TargetMode="External" /><Relationship Id="rId129" Type="http://schemas.openxmlformats.org/officeDocument/2006/relationships/hyperlink" Target="https://podminky.urs.cz/item/CS_URS_2024_02/751398051" TargetMode="External" /><Relationship Id="rId130" Type="http://schemas.openxmlformats.org/officeDocument/2006/relationships/hyperlink" Target="https://podminky.urs.cz/item/CS_URS_2024_02/751510041" TargetMode="External" /><Relationship Id="rId131" Type="http://schemas.openxmlformats.org/officeDocument/2006/relationships/hyperlink" Target="https://podminky.urs.cz/item/CS_URS_2024_02/751510042" TargetMode="External" /><Relationship Id="rId132" Type="http://schemas.openxmlformats.org/officeDocument/2006/relationships/hyperlink" Target="https://podminky.urs.cz/item/CS_URS_2024_02/751514437" TargetMode="External" /><Relationship Id="rId133" Type="http://schemas.openxmlformats.org/officeDocument/2006/relationships/hyperlink" Target="https://podminky.urs.cz/item/CS_URS_2024_02/751537145" TargetMode="External" /><Relationship Id="rId134" Type="http://schemas.openxmlformats.org/officeDocument/2006/relationships/hyperlink" Target="https://podminky.urs.cz/item/CS_URS_2024_02/751537146" TargetMode="External" /><Relationship Id="rId135" Type="http://schemas.openxmlformats.org/officeDocument/2006/relationships/hyperlink" Target="https://podminky.urs.cz/item/CS_URS_2024_02/998751121" TargetMode="External" /><Relationship Id="rId136" Type="http://schemas.openxmlformats.org/officeDocument/2006/relationships/hyperlink" Target="https://podminky.urs.cz/item/CS_URS_2024_02/762522812" TargetMode="External" /><Relationship Id="rId137" Type="http://schemas.openxmlformats.org/officeDocument/2006/relationships/hyperlink" Target="https://podminky.urs.cz/item/CS_URS_2024_02/762822810" TargetMode="External" /><Relationship Id="rId138" Type="http://schemas.openxmlformats.org/officeDocument/2006/relationships/hyperlink" Target="https://podminky.urs.cz/item/CS_URS_2024_02/762841811" TargetMode="External" /><Relationship Id="rId139" Type="http://schemas.openxmlformats.org/officeDocument/2006/relationships/hyperlink" Target="https://podminky.urs.cz/item/CS_URS_2024_02/763111414" TargetMode="External" /><Relationship Id="rId140" Type="http://schemas.openxmlformats.org/officeDocument/2006/relationships/hyperlink" Target="https://podminky.urs.cz/item/CS_URS_2024_02/763113341" TargetMode="External" /><Relationship Id="rId141" Type="http://schemas.openxmlformats.org/officeDocument/2006/relationships/hyperlink" Target="https://podminky.urs.cz/item/CS_URS_2024_02/763121465" TargetMode="External" /><Relationship Id="rId142" Type="http://schemas.openxmlformats.org/officeDocument/2006/relationships/hyperlink" Target="https://podminky.urs.cz/item/CS_URS_2024_02/763131412" TargetMode="External" /><Relationship Id="rId143" Type="http://schemas.openxmlformats.org/officeDocument/2006/relationships/hyperlink" Target="https://podminky.urs.cz/item/CS_URS_2024_02/763131452" TargetMode="External" /><Relationship Id="rId144" Type="http://schemas.openxmlformats.org/officeDocument/2006/relationships/hyperlink" Target="https://podminky.urs.cz/item/CS_URS_2024_02/763131831" TargetMode="External" /><Relationship Id="rId145" Type="http://schemas.openxmlformats.org/officeDocument/2006/relationships/hyperlink" Target="https://podminky.urs.cz/item/CS_URS_2024_02/763251211" TargetMode="External" /><Relationship Id="rId146" Type="http://schemas.openxmlformats.org/officeDocument/2006/relationships/hyperlink" Target="https://podminky.urs.cz/item/CS_URS_2024_02/998763331" TargetMode="External" /><Relationship Id="rId147" Type="http://schemas.openxmlformats.org/officeDocument/2006/relationships/hyperlink" Target="https://podminky.urs.cz/item/CS_URS_2024_02/766411811" TargetMode="External" /><Relationship Id="rId148" Type="http://schemas.openxmlformats.org/officeDocument/2006/relationships/hyperlink" Target="https://podminky.urs.cz/item/CS_URS_2024_02/766411822" TargetMode="External" /><Relationship Id="rId149" Type="http://schemas.openxmlformats.org/officeDocument/2006/relationships/hyperlink" Target="https://podminky.urs.cz/item/CS_URS_2024_02/766414231" TargetMode="External" /><Relationship Id="rId150" Type="http://schemas.openxmlformats.org/officeDocument/2006/relationships/hyperlink" Target="https://podminky.urs.cz/item/CS_URS_2024_02/766417211" TargetMode="External" /><Relationship Id="rId151" Type="http://schemas.openxmlformats.org/officeDocument/2006/relationships/hyperlink" Target="https://podminky.urs.cz/item/CS_URS_2024_02/766660171" TargetMode="External" /><Relationship Id="rId152" Type="http://schemas.openxmlformats.org/officeDocument/2006/relationships/hyperlink" Target="https://podminky.urs.cz/item/CS_URS_2024_02/766660172" TargetMode="External" /><Relationship Id="rId153" Type="http://schemas.openxmlformats.org/officeDocument/2006/relationships/hyperlink" Target="https://podminky.urs.cz/item/CS_URS_2024_02/766660720" TargetMode="External" /><Relationship Id="rId154" Type="http://schemas.openxmlformats.org/officeDocument/2006/relationships/hyperlink" Target="https://podminky.urs.cz/item/CS_URS_2024_02/766660728" TargetMode="External" /><Relationship Id="rId155" Type="http://schemas.openxmlformats.org/officeDocument/2006/relationships/hyperlink" Target="https://podminky.urs.cz/item/CS_URS_2024_02/766660729" TargetMode="External" /><Relationship Id="rId156" Type="http://schemas.openxmlformats.org/officeDocument/2006/relationships/hyperlink" Target="https://podminky.urs.cz/item/CS_URS_2024_02/766660730" TargetMode="External" /><Relationship Id="rId157" Type="http://schemas.openxmlformats.org/officeDocument/2006/relationships/hyperlink" Target="https://podminky.urs.cz/item/CS_URS_2024_02/766681114" TargetMode="External" /><Relationship Id="rId158" Type="http://schemas.openxmlformats.org/officeDocument/2006/relationships/hyperlink" Target="https://podminky.urs.cz/item/CS_URS_2024_02/766682111" TargetMode="External" /><Relationship Id="rId159" Type="http://schemas.openxmlformats.org/officeDocument/2006/relationships/hyperlink" Target="https://podminky.urs.cz/item/CS_URS_2024_02/766691914" TargetMode="External" /><Relationship Id="rId160" Type="http://schemas.openxmlformats.org/officeDocument/2006/relationships/hyperlink" Target="https://podminky.urs.cz/item/CS_URS_2024_02/766811115" TargetMode="External" /><Relationship Id="rId161" Type="http://schemas.openxmlformats.org/officeDocument/2006/relationships/hyperlink" Target="https://podminky.urs.cz/item/CS_URS_2024_02/766811151" TargetMode="External" /><Relationship Id="rId162" Type="http://schemas.openxmlformats.org/officeDocument/2006/relationships/hyperlink" Target="https://podminky.urs.cz/item/CS_URS_2024_02/766811152" TargetMode="External" /><Relationship Id="rId163" Type="http://schemas.openxmlformats.org/officeDocument/2006/relationships/hyperlink" Target="https://podminky.urs.cz/item/CS_URS_2024_02/766811212" TargetMode="External" /><Relationship Id="rId164" Type="http://schemas.openxmlformats.org/officeDocument/2006/relationships/hyperlink" Target="https://podminky.urs.cz/item/CS_URS_2024_02/766811221" TargetMode="External" /><Relationship Id="rId165" Type="http://schemas.openxmlformats.org/officeDocument/2006/relationships/hyperlink" Target="https://podminky.urs.cz/item/CS_URS_2024_02/766811223" TargetMode="External" /><Relationship Id="rId166" Type="http://schemas.openxmlformats.org/officeDocument/2006/relationships/hyperlink" Target="https://podminky.urs.cz/item/CS_URS_2024_02/766811311" TargetMode="External" /><Relationship Id="rId167" Type="http://schemas.openxmlformats.org/officeDocument/2006/relationships/hyperlink" Target="https://podminky.urs.cz/item/CS_URS_2024_02/766811351" TargetMode="External" /><Relationship Id="rId168" Type="http://schemas.openxmlformats.org/officeDocument/2006/relationships/hyperlink" Target="https://podminky.urs.cz/item/CS_URS_2024_02/766811411" TargetMode="External" /><Relationship Id="rId169" Type="http://schemas.openxmlformats.org/officeDocument/2006/relationships/hyperlink" Target="https://podminky.urs.cz/item/CS_URS_2024_02/766811412" TargetMode="External" /><Relationship Id="rId170" Type="http://schemas.openxmlformats.org/officeDocument/2006/relationships/hyperlink" Target="https://podminky.urs.cz/item/CS_URS_2024_02/998766121" TargetMode="External" /><Relationship Id="rId171" Type="http://schemas.openxmlformats.org/officeDocument/2006/relationships/hyperlink" Target="https://podminky.urs.cz/item/CS_URS_2024_02/771121011" TargetMode="External" /><Relationship Id="rId172" Type="http://schemas.openxmlformats.org/officeDocument/2006/relationships/hyperlink" Target="https://podminky.urs.cz/item/CS_URS_2024_02/771474113" TargetMode="External" /><Relationship Id="rId173" Type="http://schemas.openxmlformats.org/officeDocument/2006/relationships/hyperlink" Target="https://podminky.urs.cz/item/CS_URS_2024_02/771571810" TargetMode="External" /><Relationship Id="rId174" Type="http://schemas.openxmlformats.org/officeDocument/2006/relationships/hyperlink" Target="https://podminky.urs.cz/item/CS_URS_2024_02/771574416" TargetMode="External" /><Relationship Id="rId175" Type="http://schemas.openxmlformats.org/officeDocument/2006/relationships/hyperlink" Target="https://podminky.urs.cz/item/CS_URS_2024_02/771591112" TargetMode="External" /><Relationship Id="rId176" Type="http://schemas.openxmlformats.org/officeDocument/2006/relationships/hyperlink" Target="https://podminky.urs.cz/item/CS_URS_2024_02/771591264" TargetMode="External" /><Relationship Id="rId177" Type="http://schemas.openxmlformats.org/officeDocument/2006/relationships/hyperlink" Target="https://podminky.urs.cz/item/CS_URS_2024_02/998771121" TargetMode="External" /><Relationship Id="rId178" Type="http://schemas.openxmlformats.org/officeDocument/2006/relationships/hyperlink" Target="https://podminky.urs.cz/item/CS_URS_2024_02/775411810" TargetMode="External" /><Relationship Id="rId179" Type="http://schemas.openxmlformats.org/officeDocument/2006/relationships/hyperlink" Target="https://podminky.urs.cz/item/CS_URS_2024_02/775511830" TargetMode="External" /><Relationship Id="rId180" Type="http://schemas.openxmlformats.org/officeDocument/2006/relationships/hyperlink" Target="https://podminky.urs.cz/item/CS_URS_2024_02/776111116" TargetMode="External" /><Relationship Id="rId181" Type="http://schemas.openxmlformats.org/officeDocument/2006/relationships/hyperlink" Target="https://podminky.urs.cz/item/CS_URS_2024_02/776111311" TargetMode="External" /><Relationship Id="rId182" Type="http://schemas.openxmlformats.org/officeDocument/2006/relationships/hyperlink" Target="https://podminky.urs.cz/item/CS_URS_2024_02/776141111" TargetMode="External" /><Relationship Id="rId183" Type="http://schemas.openxmlformats.org/officeDocument/2006/relationships/hyperlink" Target="https://podminky.urs.cz/item/CS_URS_2024_02/776201811" TargetMode="External" /><Relationship Id="rId184" Type="http://schemas.openxmlformats.org/officeDocument/2006/relationships/hyperlink" Target="https://podminky.urs.cz/item/CS_URS_2024_02/776201814" TargetMode="External" /><Relationship Id="rId185" Type="http://schemas.openxmlformats.org/officeDocument/2006/relationships/hyperlink" Target="https://podminky.urs.cz/item/CS_URS_2024_02/776221111" TargetMode="External" /><Relationship Id="rId186" Type="http://schemas.openxmlformats.org/officeDocument/2006/relationships/hyperlink" Target="https://podminky.urs.cz/item/CS_URS_2024_02/776410811" TargetMode="External" /><Relationship Id="rId187" Type="http://schemas.openxmlformats.org/officeDocument/2006/relationships/hyperlink" Target="https://podminky.urs.cz/item/CS_URS_2024_02/776411112" TargetMode="External" /><Relationship Id="rId188" Type="http://schemas.openxmlformats.org/officeDocument/2006/relationships/hyperlink" Target="https://podminky.urs.cz/item/CS_URS_2024_02/998776121" TargetMode="External" /><Relationship Id="rId189" Type="http://schemas.openxmlformats.org/officeDocument/2006/relationships/hyperlink" Target="https://podminky.urs.cz/item/CS_URS_2024_02/781111011" TargetMode="External" /><Relationship Id="rId190" Type="http://schemas.openxmlformats.org/officeDocument/2006/relationships/hyperlink" Target="https://podminky.urs.cz/item/CS_URS_2024_02/781121011" TargetMode="External" /><Relationship Id="rId191" Type="http://schemas.openxmlformats.org/officeDocument/2006/relationships/hyperlink" Target="https://podminky.urs.cz/item/CS_URS_2024_02/781471810" TargetMode="External" /><Relationship Id="rId192" Type="http://schemas.openxmlformats.org/officeDocument/2006/relationships/hyperlink" Target="https://podminky.urs.cz/item/CS_URS_2024_02/781472219" TargetMode="External" /><Relationship Id="rId193" Type="http://schemas.openxmlformats.org/officeDocument/2006/relationships/hyperlink" Target="https://podminky.urs.cz/item/CS_URS_2024_02/781492111" TargetMode="External" /><Relationship Id="rId194" Type="http://schemas.openxmlformats.org/officeDocument/2006/relationships/hyperlink" Target="https://podminky.urs.cz/item/CS_URS_2024_02/781495142" TargetMode="External" /><Relationship Id="rId195" Type="http://schemas.openxmlformats.org/officeDocument/2006/relationships/hyperlink" Target="https://podminky.urs.cz/item/CS_URS_2024_02/998781121" TargetMode="External" /><Relationship Id="rId196" Type="http://schemas.openxmlformats.org/officeDocument/2006/relationships/hyperlink" Target="https://podminky.urs.cz/item/CS_URS_2024_02/783601327" TargetMode="External" /><Relationship Id="rId197" Type="http://schemas.openxmlformats.org/officeDocument/2006/relationships/hyperlink" Target="https://podminky.urs.cz/item/CS_URS_2024_02/783601421" TargetMode="External" /><Relationship Id="rId198" Type="http://schemas.openxmlformats.org/officeDocument/2006/relationships/hyperlink" Target="https://podminky.urs.cz/item/CS_URS_2024_02/783617117" TargetMode="External" /><Relationship Id="rId199" Type="http://schemas.openxmlformats.org/officeDocument/2006/relationships/hyperlink" Target="https://podminky.urs.cz/item/CS_URS_2024_02/784111003" TargetMode="External" /><Relationship Id="rId200" Type="http://schemas.openxmlformats.org/officeDocument/2006/relationships/hyperlink" Target="https://podminky.urs.cz/item/CS_URS_2024_02/784171101" TargetMode="External" /><Relationship Id="rId201" Type="http://schemas.openxmlformats.org/officeDocument/2006/relationships/hyperlink" Target="https://podminky.urs.cz/item/CS_URS_2024_02/784171113" TargetMode="External" /><Relationship Id="rId202" Type="http://schemas.openxmlformats.org/officeDocument/2006/relationships/hyperlink" Target="https://podminky.urs.cz/item/CS_URS_2024_02/784211103" TargetMode="External" /><Relationship Id="rId203" Type="http://schemas.openxmlformats.org/officeDocument/2006/relationships/hyperlink" Target="https://podminky.urs.cz/item/CS_URS_2024_02/HZS2212" TargetMode="External" /><Relationship Id="rId204" Type="http://schemas.openxmlformats.org/officeDocument/2006/relationships/hyperlink" Target="https://podminky.urs.cz/item/CS_URS_2024_02/HZS2232" TargetMode="External" /><Relationship Id="rId205" Type="http://schemas.openxmlformats.org/officeDocument/2006/relationships/hyperlink" Target="https://podminky.urs.cz/item/CS_URS_2024_02/013254000" TargetMode="External" /><Relationship Id="rId206" Type="http://schemas.openxmlformats.org/officeDocument/2006/relationships/hyperlink" Target="https://podminky.urs.cz/item/CS_URS_2024_02/032002000" TargetMode="External" /><Relationship Id="rId207" Type="http://schemas.openxmlformats.org/officeDocument/2006/relationships/hyperlink" Target="https://podminky.urs.cz/item/CS_URS_2024_02/039002000" TargetMode="External" /><Relationship Id="rId208" Type="http://schemas.openxmlformats.org/officeDocument/2006/relationships/hyperlink" Target="https://podminky.urs.cz/item/CS_URS_2024_02/045002000" TargetMode="External" /><Relationship Id="rId209" Type="http://schemas.openxmlformats.org/officeDocument/2006/relationships/hyperlink" Target="https://podminky.urs.cz/item/CS_URS_2024_02/049303000" TargetMode="External" /><Relationship Id="rId210" Type="http://schemas.openxmlformats.org/officeDocument/2006/relationships/hyperlink" Target="https://podminky.urs.cz/item/CS_URS_2024_02/071103000" TargetMode="External" /><Relationship Id="rId2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ST202404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MÚ Český Brod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náměstí Husovo 70, 282 01 Český Brod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10. 8. 2024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Český Brod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STAMER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Ing. Vojtěch Merenus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úpravy 1NP 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'01 - Stavební úpravy 1NP ...'!P115</f>
        <v>0</v>
      </c>
      <c r="AV55" s="122">
        <f>'01 - Stavební úpravy 1NP ...'!J33</f>
        <v>0</v>
      </c>
      <c r="AW55" s="122">
        <f>'01 - Stavební úpravy 1NP ...'!J34</f>
        <v>0</v>
      </c>
      <c r="AX55" s="122">
        <f>'01 - Stavební úpravy 1NP ...'!J35</f>
        <v>0</v>
      </c>
      <c r="AY55" s="122">
        <f>'01 - Stavební úpravy 1NP ...'!J36</f>
        <v>0</v>
      </c>
      <c r="AZ55" s="122">
        <f>'01 - Stavební úpravy 1NP ...'!F33</f>
        <v>0</v>
      </c>
      <c r="BA55" s="122">
        <f>'01 - Stavební úpravy 1NP ...'!F34</f>
        <v>0</v>
      </c>
      <c r="BB55" s="122">
        <f>'01 - Stavební úpravy 1NP ...'!F35</f>
        <v>0</v>
      </c>
      <c r="BC55" s="122">
        <f>'01 - Stavební úpravy 1NP ...'!F36</f>
        <v>0</v>
      </c>
      <c r="BD55" s="124">
        <f>'01 - Stavební úpravy 1NP ...'!F37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91lAzE4WMVIoWw8FyVG7HJVXCfZULrCMf8LxfFBzCzrEaB3NM1AtM3F6tc5YaSxG3Liqs6XLYosqqrTflX8f3A==" hashValue="EHtMG+xRX0x3JQudWZczxiUrBlMXvDojpWDApe/4lOncoQzaYYHSj1YyQZOv/PrrOJwW+n/I4VrUbeqxYycfPw==" algorithmName="SHA-512" password="982B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Stavební úpravy 1NP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84</v>
      </c>
    </row>
    <row r="4" s="1" customFormat="1" ht="24.96" customHeight="1">
      <c r="B4" s="22"/>
      <c r="D4" s="128" t="s">
        <v>85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16.5" customHeight="1">
      <c r="B7" s="22"/>
      <c r="E7" s="131" t="str">
        <f>'Rekapitulace stavby'!K6</f>
        <v>MÚ Český Brod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86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87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19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21</v>
      </c>
      <c r="E12" s="40"/>
      <c r="F12" s="134" t="s">
        <v>22</v>
      </c>
      <c r="G12" s="40"/>
      <c r="H12" s="40"/>
      <c r="I12" s="130" t="s">
        <v>23</v>
      </c>
      <c r="J12" s="135" t="str">
        <f>'Rekapitulace stavby'!AN8</f>
        <v>10. 8. 2024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25</v>
      </c>
      <c r="E14" s="40"/>
      <c r="F14" s="40"/>
      <c r="G14" s="40"/>
      <c r="H14" s="40"/>
      <c r="I14" s="130" t="s">
        <v>26</v>
      </c>
      <c r="J14" s="134" t="s">
        <v>27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28</v>
      </c>
      <c r="F15" s="40"/>
      <c r="G15" s="40"/>
      <c r="H15" s="40"/>
      <c r="I15" s="130" t="s">
        <v>29</v>
      </c>
      <c r="J15" s="134" t="s">
        <v>19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30</v>
      </c>
      <c r="E17" s="40"/>
      <c r="F17" s="40"/>
      <c r="G17" s="40"/>
      <c r="H17" s="40"/>
      <c r="I17" s="130" t="s">
        <v>26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29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32</v>
      </c>
      <c r="E20" s="40"/>
      <c r="F20" s="40"/>
      <c r="G20" s="40"/>
      <c r="H20" s="40"/>
      <c r="I20" s="130" t="s">
        <v>26</v>
      </c>
      <c r="J20" s="134" t="s">
        <v>33</v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">
        <v>34</v>
      </c>
      <c r="F21" s="40"/>
      <c r="G21" s="40"/>
      <c r="H21" s="40"/>
      <c r="I21" s="130" t="s">
        <v>29</v>
      </c>
      <c r="J21" s="134" t="s">
        <v>19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36</v>
      </c>
      <c r="E23" s="40"/>
      <c r="F23" s="40"/>
      <c r="G23" s="40"/>
      <c r="H23" s="40"/>
      <c r="I23" s="130" t="s">
        <v>26</v>
      </c>
      <c r="J23" s="134" t="s">
        <v>19</v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">
        <v>37</v>
      </c>
      <c r="F24" s="40"/>
      <c r="G24" s="40"/>
      <c r="H24" s="40"/>
      <c r="I24" s="130" t="s">
        <v>29</v>
      </c>
      <c r="J24" s="134" t="s">
        <v>19</v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38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40</v>
      </c>
      <c r="E30" s="40"/>
      <c r="F30" s="40"/>
      <c r="G30" s="40"/>
      <c r="H30" s="40"/>
      <c r="I30" s="40"/>
      <c r="J30" s="142">
        <f>ROUND(J115,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42</v>
      </c>
      <c r="G32" s="40"/>
      <c r="H32" s="40"/>
      <c r="I32" s="143" t="s">
        <v>41</v>
      </c>
      <c r="J32" s="143" t="s">
        <v>43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44</v>
      </c>
      <c r="E33" s="130" t="s">
        <v>45</v>
      </c>
      <c r="F33" s="145">
        <f>ROUND((SUM(BE115:BE1372)),  2)</f>
        <v>0</v>
      </c>
      <c r="G33" s="40"/>
      <c r="H33" s="40"/>
      <c r="I33" s="146">
        <v>0.20999999999999999</v>
      </c>
      <c r="J33" s="145">
        <f>ROUND(((SUM(BE115:BE1372))*I33),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46</v>
      </c>
      <c r="F34" s="145">
        <f>ROUND((SUM(BF115:BF1372)),  2)</f>
        <v>0</v>
      </c>
      <c r="G34" s="40"/>
      <c r="H34" s="40"/>
      <c r="I34" s="146">
        <v>0.12</v>
      </c>
      <c r="J34" s="145">
        <f>ROUND(((SUM(BF115:BF1372))*I34),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47</v>
      </c>
      <c r="F35" s="145">
        <f>ROUND((SUM(BG115:BG1372)),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48</v>
      </c>
      <c r="F36" s="145">
        <f>ROUND((SUM(BH115:BH1372)),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49</v>
      </c>
      <c r="F37" s="145">
        <f>ROUND((SUM(BI115:BI1372)),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50</v>
      </c>
      <c r="E39" s="149"/>
      <c r="F39" s="149"/>
      <c r="G39" s="150" t="s">
        <v>51</v>
      </c>
      <c r="H39" s="151" t="s">
        <v>52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88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58" t="str">
        <f>E7</f>
        <v>MÚ Český Brod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86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úpravy 1NP a 2NP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náměstí Husovo 70, 282 01 Český Brod</v>
      </c>
      <c r="G52" s="42"/>
      <c r="H52" s="42"/>
      <c r="I52" s="34" t="s">
        <v>23</v>
      </c>
      <c r="J52" s="74" t="str">
        <f>IF(J12="","",J12)</f>
        <v>10. 8. 2024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Český Brod</v>
      </c>
      <c r="G54" s="42"/>
      <c r="H54" s="42"/>
      <c r="I54" s="34" t="s">
        <v>32</v>
      </c>
      <c r="J54" s="38" t="str">
        <f>E21</f>
        <v>STAMER s.r.o.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Ing. Vojtěch Merenus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89</v>
      </c>
      <c r="D57" s="160"/>
      <c r="E57" s="160"/>
      <c r="F57" s="160"/>
      <c r="G57" s="160"/>
      <c r="H57" s="160"/>
      <c r="I57" s="160"/>
      <c r="J57" s="161" t="s">
        <v>90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72</v>
      </c>
      <c r="D59" s="42"/>
      <c r="E59" s="42"/>
      <c r="F59" s="42"/>
      <c r="G59" s="42"/>
      <c r="H59" s="42"/>
      <c r="I59" s="42"/>
      <c r="J59" s="104">
        <f>J115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91</v>
      </c>
    </row>
    <row r="60" s="9" customFormat="1" ht="24.96" customHeight="1">
      <c r="A60" s="9"/>
      <c r="B60" s="163"/>
      <c r="C60" s="164"/>
      <c r="D60" s="165" t="s">
        <v>92</v>
      </c>
      <c r="E60" s="166"/>
      <c r="F60" s="166"/>
      <c r="G60" s="166"/>
      <c r="H60" s="166"/>
      <c r="I60" s="166"/>
      <c r="J60" s="167">
        <f>J116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93</v>
      </c>
      <c r="E61" s="172"/>
      <c r="F61" s="172"/>
      <c r="G61" s="172"/>
      <c r="H61" s="172"/>
      <c r="I61" s="172"/>
      <c r="J61" s="173">
        <f>J117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94</v>
      </c>
      <c r="E62" s="172"/>
      <c r="F62" s="172"/>
      <c r="G62" s="172"/>
      <c r="H62" s="172"/>
      <c r="I62" s="172"/>
      <c r="J62" s="173">
        <f>J132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95</v>
      </c>
      <c r="E63" s="172"/>
      <c r="F63" s="172"/>
      <c r="G63" s="172"/>
      <c r="H63" s="172"/>
      <c r="I63" s="172"/>
      <c r="J63" s="173">
        <f>J150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96</v>
      </c>
      <c r="E64" s="172"/>
      <c r="F64" s="172"/>
      <c r="G64" s="172"/>
      <c r="H64" s="172"/>
      <c r="I64" s="172"/>
      <c r="J64" s="173">
        <f>J159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97</v>
      </c>
      <c r="E65" s="172"/>
      <c r="F65" s="172"/>
      <c r="G65" s="172"/>
      <c r="H65" s="172"/>
      <c r="I65" s="172"/>
      <c r="J65" s="173">
        <f>J186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9"/>
      <c r="C66" s="170"/>
      <c r="D66" s="171" t="s">
        <v>98</v>
      </c>
      <c r="E66" s="172"/>
      <c r="F66" s="172"/>
      <c r="G66" s="172"/>
      <c r="H66" s="172"/>
      <c r="I66" s="172"/>
      <c r="J66" s="173">
        <f>J271</f>
        <v>0</v>
      </c>
      <c r="K66" s="170"/>
      <c r="L66" s="17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9"/>
      <c r="C67" s="170"/>
      <c r="D67" s="171" t="s">
        <v>99</v>
      </c>
      <c r="E67" s="172"/>
      <c r="F67" s="172"/>
      <c r="G67" s="172"/>
      <c r="H67" s="172"/>
      <c r="I67" s="172"/>
      <c r="J67" s="173">
        <f>J285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3"/>
      <c r="C68" s="164"/>
      <c r="D68" s="165" t="s">
        <v>100</v>
      </c>
      <c r="E68" s="166"/>
      <c r="F68" s="166"/>
      <c r="G68" s="166"/>
      <c r="H68" s="166"/>
      <c r="I68" s="166"/>
      <c r="J68" s="167">
        <f>J289</f>
        <v>0</v>
      </c>
      <c r="K68" s="164"/>
      <c r="L68" s="168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69"/>
      <c r="C69" s="170"/>
      <c r="D69" s="171" t="s">
        <v>101</v>
      </c>
      <c r="E69" s="172"/>
      <c r="F69" s="172"/>
      <c r="G69" s="172"/>
      <c r="H69" s="172"/>
      <c r="I69" s="172"/>
      <c r="J69" s="173">
        <f>J290</f>
        <v>0</v>
      </c>
      <c r="K69" s="170"/>
      <c r="L69" s="17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9"/>
      <c r="C70" s="170"/>
      <c r="D70" s="171" t="s">
        <v>102</v>
      </c>
      <c r="E70" s="172"/>
      <c r="F70" s="172"/>
      <c r="G70" s="172"/>
      <c r="H70" s="172"/>
      <c r="I70" s="172"/>
      <c r="J70" s="173">
        <f>J310</f>
        <v>0</v>
      </c>
      <c r="K70" s="170"/>
      <c r="L70" s="17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9"/>
      <c r="C71" s="170"/>
      <c r="D71" s="171" t="s">
        <v>103</v>
      </c>
      <c r="E71" s="172"/>
      <c r="F71" s="172"/>
      <c r="G71" s="172"/>
      <c r="H71" s="172"/>
      <c r="I71" s="172"/>
      <c r="J71" s="173">
        <f>J344</f>
        <v>0</v>
      </c>
      <c r="K71" s="170"/>
      <c r="L71" s="17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9"/>
      <c r="C72" s="170"/>
      <c r="D72" s="171" t="s">
        <v>104</v>
      </c>
      <c r="E72" s="172"/>
      <c r="F72" s="172"/>
      <c r="G72" s="172"/>
      <c r="H72" s="172"/>
      <c r="I72" s="172"/>
      <c r="J72" s="173">
        <f>J420</f>
        <v>0</v>
      </c>
      <c r="K72" s="170"/>
      <c r="L72" s="17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9"/>
      <c r="C73" s="170"/>
      <c r="D73" s="171" t="s">
        <v>105</v>
      </c>
      <c r="E73" s="172"/>
      <c r="F73" s="172"/>
      <c r="G73" s="172"/>
      <c r="H73" s="172"/>
      <c r="I73" s="172"/>
      <c r="J73" s="173">
        <f>J490</f>
        <v>0</v>
      </c>
      <c r="K73" s="170"/>
      <c r="L73" s="17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9"/>
      <c r="C74" s="170"/>
      <c r="D74" s="171" t="s">
        <v>106</v>
      </c>
      <c r="E74" s="172"/>
      <c r="F74" s="172"/>
      <c r="G74" s="172"/>
      <c r="H74" s="172"/>
      <c r="I74" s="172"/>
      <c r="J74" s="173">
        <f>J583</f>
        <v>0</v>
      </c>
      <c r="K74" s="170"/>
      <c r="L74" s="17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9"/>
      <c r="C75" s="170"/>
      <c r="D75" s="171" t="s">
        <v>107</v>
      </c>
      <c r="E75" s="172"/>
      <c r="F75" s="172"/>
      <c r="G75" s="172"/>
      <c r="H75" s="172"/>
      <c r="I75" s="172"/>
      <c r="J75" s="173">
        <f>J604</f>
        <v>0</v>
      </c>
      <c r="K75" s="170"/>
      <c r="L75" s="17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9"/>
      <c r="C76" s="170"/>
      <c r="D76" s="171" t="s">
        <v>108</v>
      </c>
      <c r="E76" s="172"/>
      <c r="F76" s="172"/>
      <c r="G76" s="172"/>
      <c r="H76" s="172"/>
      <c r="I76" s="172"/>
      <c r="J76" s="173">
        <f>J619</f>
        <v>0</v>
      </c>
      <c r="K76" s="170"/>
      <c r="L76" s="17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9"/>
      <c r="C77" s="170"/>
      <c r="D77" s="171" t="s">
        <v>109</v>
      </c>
      <c r="E77" s="172"/>
      <c r="F77" s="172"/>
      <c r="G77" s="172"/>
      <c r="H77" s="172"/>
      <c r="I77" s="172"/>
      <c r="J77" s="173">
        <f>J625</f>
        <v>0</v>
      </c>
      <c r="K77" s="170"/>
      <c r="L77" s="17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9"/>
      <c r="C78" s="170"/>
      <c r="D78" s="171" t="s">
        <v>110</v>
      </c>
      <c r="E78" s="172"/>
      <c r="F78" s="172"/>
      <c r="G78" s="172"/>
      <c r="H78" s="172"/>
      <c r="I78" s="172"/>
      <c r="J78" s="173">
        <f>J633</f>
        <v>0</v>
      </c>
      <c r="K78" s="170"/>
      <c r="L78" s="17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69"/>
      <c r="C79" s="170"/>
      <c r="D79" s="171" t="s">
        <v>111</v>
      </c>
      <c r="E79" s="172"/>
      <c r="F79" s="172"/>
      <c r="G79" s="172"/>
      <c r="H79" s="172"/>
      <c r="I79" s="172"/>
      <c r="J79" s="173">
        <f>J799</f>
        <v>0</v>
      </c>
      <c r="K79" s="170"/>
      <c r="L79" s="17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9"/>
      <c r="C80" s="170"/>
      <c r="D80" s="171" t="s">
        <v>112</v>
      </c>
      <c r="E80" s="172"/>
      <c r="F80" s="172"/>
      <c r="G80" s="172"/>
      <c r="H80" s="172"/>
      <c r="I80" s="172"/>
      <c r="J80" s="173">
        <f>J831</f>
        <v>0</v>
      </c>
      <c r="K80" s="170"/>
      <c r="L80" s="174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69"/>
      <c r="C81" s="170"/>
      <c r="D81" s="171" t="s">
        <v>113</v>
      </c>
      <c r="E81" s="172"/>
      <c r="F81" s="172"/>
      <c r="G81" s="172"/>
      <c r="H81" s="172"/>
      <c r="I81" s="172"/>
      <c r="J81" s="173">
        <f>J890</f>
        <v>0</v>
      </c>
      <c r="K81" s="170"/>
      <c r="L81" s="174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69"/>
      <c r="C82" s="170"/>
      <c r="D82" s="171" t="s">
        <v>114</v>
      </c>
      <c r="E82" s="172"/>
      <c r="F82" s="172"/>
      <c r="G82" s="172"/>
      <c r="H82" s="172"/>
      <c r="I82" s="172"/>
      <c r="J82" s="173">
        <f>J900</f>
        <v>0</v>
      </c>
      <c r="K82" s="170"/>
      <c r="L82" s="174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69"/>
      <c r="C83" s="170"/>
      <c r="D83" s="171" t="s">
        <v>115</v>
      </c>
      <c r="E83" s="172"/>
      <c r="F83" s="172"/>
      <c r="G83" s="172"/>
      <c r="H83" s="172"/>
      <c r="I83" s="172"/>
      <c r="J83" s="173">
        <f>J954</f>
        <v>0</v>
      </c>
      <c r="K83" s="170"/>
      <c r="L83" s="174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69"/>
      <c r="C84" s="170"/>
      <c r="D84" s="171" t="s">
        <v>116</v>
      </c>
      <c r="E84" s="172"/>
      <c r="F84" s="172"/>
      <c r="G84" s="172"/>
      <c r="H84" s="172"/>
      <c r="I84" s="172"/>
      <c r="J84" s="173">
        <f>J1118</f>
        <v>0</v>
      </c>
      <c r="K84" s="170"/>
      <c r="L84" s="174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69"/>
      <c r="C85" s="170"/>
      <c r="D85" s="171" t="s">
        <v>117</v>
      </c>
      <c r="E85" s="172"/>
      <c r="F85" s="172"/>
      <c r="G85" s="172"/>
      <c r="H85" s="172"/>
      <c r="I85" s="172"/>
      <c r="J85" s="173">
        <f>J1176</f>
        <v>0</v>
      </c>
      <c r="K85" s="170"/>
      <c r="L85" s="174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69"/>
      <c r="C86" s="170"/>
      <c r="D86" s="171" t="s">
        <v>118</v>
      </c>
      <c r="E86" s="172"/>
      <c r="F86" s="172"/>
      <c r="G86" s="172"/>
      <c r="H86" s="172"/>
      <c r="I86" s="172"/>
      <c r="J86" s="173">
        <f>J1193</f>
        <v>0</v>
      </c>
      <c r="K86" s="170"/>
      <c r="L86" s="174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69"/>
      <c r="C87" s="170"/>
      <c r="D87" s="171" t="s">
        <v>119</v>
      </c>
      <c r="E87" s="172"/>
      <c r="F87" s="172"/>
      <c r="G87" s="172"/>
      <c r="H87" s="172"/>
      <c r="I87" s="172"/>
      <c r="J87" s="173">
        <f>J1251</f>
        <v>0</v>
      </c>
      <c r="K87" s="170"/>
      <c r="L87" s="174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69"/>
      <c r="C88" s="170"/>
      <c r="D88" s="171" t="s">
        <v>120</v>
      </c>
      <c r="E88" s="172"/>
      <c r="F88" s="172"/>
      <c r="G88" s="172"/>
      <c r="H88" s="172"/>
      <c r="I88" s="172"/>
      <c r="J88" s="173">
        <f>J1299</f>
        <v>0</v>
      </c>
      <c r="K88" s="170"/>
      <c r="L88" s="174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69"/>
      <c r="C89" s="170"/>
      <c r="D89" s="171" t="s">
        <v>121</v>
      </c>
      <c r="E89" s="172"/>
      <c r="F89" s="172"/>
      <c r="G89" s="172"/>
      <c r="H89" s="172"/>
      <c r="I89" s="172"/>
      <c r="J89" s="173">
        <f>J1309</f>
        <v>0</v>
      </c>
      <c r="K89" s="170"/>
      <c r="L89" s="174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9" customFormat="1" ht="24.96" customHeight="1">
      <c r="A90" s="9"/>
      <c r="B90" s="163"/>
      <c r="C90" s="164"/>
      <c r="D90" s="165" t="s">
        <v>122</v>
      </c>
      <c r="E90" s="166"/>
      <c r="F90" s="166"/>
      <c r="G90" s="166"/>
      <c r="H90" s="166"/>
      <c r="I90" s="166"/>
      <c r="J90" s="167">
        <f>J1343</f>
        <v>0</v>
      </c>
      <c r="K90" s="164"/>
      <c r="L90" s="168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="9" customFormat="1" ht="24.96" customHeight="1">
      <c r="A91" s="9"/>
      <c r="B91" s="163"/>
      <c r="C91" s="164"/>
      <c r="D91" s="165" t="s">
        <v>123</v>
      </c>
      <c r="E91" s="166"/>
      <c r="F91" s="166"/>
      <c r="G91" s="166"/>
      <c r="H91" s="166"/>
      <c r="I91" s="166"/>
      <c r="J91" s="167">
        <f>J1350</f>
        <v>0</v>
      </c>
      <c r="K91" s="164"/>
      <c r="L91" s="168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="10" customFormat="1" ht="19.92" customHeight="1">
      <c r="A92" s="10"/>
      <c r="B92" s="169"/>
      <c r="C92" s="170"/>
      <c r="D92" s="171" t="s">
        <v>124</v>
      </c>
      <c r="E92" s="172"/>
      <c r="F92" s="172"/>
      <c r="G92" s="172"/>
      <c r="H92" s="172"/>
      <c r="I92" s="172"/>
      <c r="J92" s="173">
        <f>J1351</f>
        <v>0</v>
      </c>
      <c r="K92" s="170"/>
      <c r="L92" s="174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69"/>
      <c r="C93" s="170"/>
      <c r="D93" s="171" t="s">
        <v>125</v>
      </c>
      <c r="E93" s="172"/>
      <c r="F93" s="172"/>
      <c r="G93" s="172"/>
      <c r="H93" s="172"/>
      <c r="I93" s="172"/>
      <c r="J93" s="173">
        <f>J1355</f>
        <v>0</v>
      </c>
      <c r="K93" s="170"/>
      <c r="L93" s="174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69"/>
      <c r="C94" s="170"/>
      <c r="D94" s="171" t="s">
        <v>126</v>
      </c>
      <c r="E94" s="172"/>
      <c r="F94" s="172"/>
      <c r="G94" s="172"/>
      <c r="H94" s="172"/>
      <c r="I94" s="172"/>
      <c r="J94" s="173">
        <f>J1362</f>
        <v>0</v>
      </c>
      <c r="K94" s="170"/>
      <c r="L94" s="174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69"/>
      <c r="C95" s="170"/>
      <c r="D95" s="171" t="s">
        <v>127</v>
      </c>
      <c r="E95" s="172"/>
      <c r="F95" s="172"/>
      <c r="G95" s="172"/>
      <c r="H95" s="172"/>
      <c r="I95" s="172"/>
      <c r="J95" s="173">
        <f>J1369</f>
        <v>0</v>
      </c>
      <c r="K95" s="170"/>
      <c r="L95" s="174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2" customFormat="1" ht="21.84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2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132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101" s="2" customFormat="1" ht="6.96" customHeight="1">
      <c r="A101" s="40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132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24.96" customHeight="1">
      <c r="A102" s="40"/>
      <c r="B102" s="41"/>
      <c r="C102" s="25" t="s">
        <v>128</v>
      </c>
      <c r="D102" s="42"/>
      <c r="E102" s="42"/>
      <c r="F102" s="42"/>
      <c r="G102" s="42"/>
      <c r="H102" s="42"/>
      <c r="I102" s="42"/>
      <c r="J102" s="42"/>
      <c r="K102" s="42"/>
      <c r="L102" s="132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132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16</v>
      </c>
      <c r="D104" s="42"/>
      <c r="E104" s="42"/>
      <c r="F104" s="42"/>
      <c r="G104" s="42"/>
      <c r="H104" s="42"/>
      <c r="I104" s="42"/>
      <c r="J104" s="42"/>
      <c r="K104" s="42"/>
      <c r="L104" s="132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6.5" customHeight="1">
      <c r="A105" s="40"/>
      <c r="B105" s="41"/>
      <c r="C105" s="42"/>
      <c r="D105" s="42"/>
      <c r="E105" s="158" t="str">
        <f>E7</f>
        <v>MÚ Český Brod</v>
      </c>
      <c r="F105" s="34"/>
      <c r="G105" s="34"/>
      <c r="H105" s="34"/>
      <c r="I105" s="42"/>
      <c r="J105" s="42"/>
      <c r="K105" s="42"/>
      <c r="L105" s="132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2" customHeight="1">
      <c r="A106" s="40"/>
      <c r="B106" s="41"/>
      <c r="C106" s="34" t="s">
        <v>86</v>
      </c>
      <c r="D106" s="42"/>
      <c r="E106" s="42"/>
      <c r="F106" s="42"/>
      <c r="G106" s="42"/>
      <c r="H106" s="42"/>
      <c r="I106" s="42"/>
      <c r="J106" s="42"/>
      <c r="K106" s="42"/>
      <c r="L106" s="132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6.5" customHeight="1">
      <c r="A107" s="40"/>
      <c r="B107" s="41"/>
      <c r="C107" s="42"/>
      <c r="D107" s="42"/>
      <c r="E107" s="71" t="str">
        <f>E9</f>
        <v>01 - Stavební úpravy 1NP a 2NP</v>
      </c>
      <c r="F107" s="42"/>
      <c r="G107" s="42"/>
      <c r="H107" s="42"/>
      <c r="I107" s="42"/>
      <c r="J107" s="42"/>
      <c r="K107" s="42"/>
      <c r="L107" s="132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132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2" customHeight="1">
      <c r="A109" s="40"/>
      <c r="B109" s="41"/>
      <c r="C109" s="34" t="s">
        <v>21</v>
      </c>
      <c r="D109" s="42"/>
      <c r="E109" s="42"/>
      <c r="F109" s="29" t="str">
        <f>F12</f>
        <v>náměstí Husovo 70, 282 01 Český Brod</v>
      </c>
      <c r="G109" s="42"/>
      <c r="H109" s="42"/>
      <c r="I109" s="34" t="s">
        <v>23</v>
      </c>
      <c r="J109" s="74" t="str">
        <f>IF(J12="","",J12)</f>
        <v>10. 8. 2024</v>
      </c>
      <c r="K109" s="42"/>
      <c r="L109" s="132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6.96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132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5.15" customHeight="1">
      <c r="A111" s="40"/>
      <c r="B111" s="41"/>
      <c r="C111" s="34" t="s">
        <v>25</v>
      </c>
      <c r="D111" s="42"/>
      <c r="E111" s="42"/>
      <c r="F111" s="29" t="str">
        <f>E15</f>
        <v>Město Český Brod</v>
      </c>
      <c r="G111" s="42"/>
      <c r="H111" s="42"/>
      <c r="I111" s="34" t="s">
        <v>32</v>
      </c>
      <c r="J111" s="38" t="str">
        <f>E21</f>
        <v>STAMER s.r.o.</v>
      </c>
      <c r="K111" s="42"/>
      <c r="L111" s="132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5.15" customHeight="1">
      <c r="A112" s="40"/>
      <c r="B112" s="41"/>
      <c r="C112" s="34" t="s">
        <v>30</v>
      </c>
      <c r="D112" s="42"/>
      <c r="E112" s="42"/>
      <c r="F112" s="29" t="str">
        <f>IF(E18="","",E18)</f>
        <v>Vyplň údaj</v>
      </c>
      <c r="G112" s="42"/>
      <c r="H112" s="42"/>
      <c r="I112" s="34" t="s">
        <v>36</v>
      </c>
      <c r="J112" s="38" t="str">
        <f>E24</f>
        <v>Ing. Vojtěch Merenus</v>
      </c>
      <c r="K112" s="42"/>
      <c r="L112" s="132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0.32" customHeight="1">
      <c r="A113" s="40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132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11" customFormat="1" ht="29.28" customHeight="1">
      <c r="A114" s="175"/>
      <c r="B114" s="176"/>
      <c r="C114" s="177" t="s">
        <v>129</v>
      </c>
      <c r="D114" s="178" t="s">
        <v>59</v>
      </c>
      <c r="E114" s="178" t="s">
        <v>55</v>
      </c>
      <c r="F114" s="178" t="s">
        <v>56</v>
      </c>
      <c r="G114" s="178" t="s">
        <v>130</v>
      </c>
      <c r="H114" s="178" t="s">
        <v>131</v>
      </c>
      <c r="I114" s="178" t="s">
        <v>132</v>
      </c>
      <c r="J114" s="178" t="s">
        <v>90</v>
      </c>
      <c r="K114" s="179" t="s">
        <v>133</v>
      </c>
      <c r="L114" s="180"/>
      <c r="M114" s="94" t="s">
        <v>19</v>
      </c>
      <c r="N114" s="95" t="s">
        <v>44</v>
      </c>
      <c r="O114" s="95" t="s">
        <v>134</v>
      </c>
      <c r="P114" s="95" t="s">
        <v>135</v>
      </c>
      <c r="Q114" s="95" t="s">
        <v>136</v>
      </c>
      <c r="R114" s="95" t="s">
        <v>137</v>
      </c>
      <c r="S114" s="95" t="s">
        <v>138</v>
      </c>
      <c r="T114" s="96" t="s">
        <v>139</v>
      </c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</row>
    <row r="115" s="2" customFormat="1" ht="22.8" customHeight="1">
      <c r="A115" s="40"/>
      <c r="B115" s="41"/>
      <c r="C115" s="101" t="s">
        <v>140</v>
      </c>
      <c r="D115" s="42"/>
      <c r="E115" s="42"/>
      <c r="F115" s="42"/>
      <c r="G115" s="42"/>
      <c r="H115" s="42"/>
      <c r="I115" s="42"/>
      <c r="J115" s="181">
        <f>BK115</f>
        <v>0</v>
      </c>
      <c r="K115" s="42"/>
      <c r="L115" s="46"/>
      <c r="M115" s="97"/>
      <c r="N115" s="182"/>
      <c r="O115" s="98"/>
      <c r="P115" s="183">
        <f>P116+P289+P1343+P1350</f>
        <v>0</v>
      </c>
      <c r="Q115" s="98"/>
      <c r="R115" s="183">
        <f>R116+R289+R1343+R1350</f>
        <v>37.185528899999994</v>
      </c>
      <c r="S115" s="98"/>
      <c r="T115" s="184">
        <f>T116+T289+T1343+T1350</f>
        <v>37.692217960000001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73</v>
      </c>
      <c r="AU115" s="19" t="s">
        <v>91</v>
      </c>
      <c r="BK115" s="185">
        <f>BK116+BK289+BK1343+BK1350</f>
        <v>0</v>
      </c>
    </row>
    <row r="116" s="12" customFormat="1" ht="25.92" customHeight="1">
      <c r="A116" s="12"/>
      <c r="B116" s="186"/>
      <c r="C116" s="187"/>
      <c r="D116" s="188" t="s">
        <v>73</v>
      </c>
      <c r="E116" s="189" t="s">
        <v>141</v>
      </c>
      <c r="F116" s="189" t="s">
        <v>142</v>
      </c>
      <c r="G116" s="187"/>
      <c r="H116" s="187"/>
      <c r="I116" s="190"/>
      <c r="J116" s="191">
        <f>BK116</f>
        <v>0</v>
      </c>
      <c r="K116" s="187"/>
      <c r="L116" s="192"/>
      <c r="M116" s="193"/>
      <c r="N116" s="194"/>
      <c r="O116" s="194"/>
      <c r="P116" s="195">
        <f>P117+P132+P150+P159+P186+P271+P285</f>
        <v>0</v>
      </c>
      <c r="Q116" s="194"/>
      <c r="R116" s="195">
        <f>R117+R132+R150+R159+R186+R271+R285</f>
        <v>20.510832299999997</v>
      </c>
      <c r="S116" s="194"/>
      <c r="T116" s="196">
        <f>T117+T132+T150+T159+T186+T271+T285</f>
        <v>27.299779000000001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7" t="s">
        <v>82</v>
      </c>
      <c r="AT116" s="198" t="s">
        <v>73</v>
      </c>
      <c r="AU116" s="198" t="s">
        <v>74</v>
      </c>
      <c r="AY116" s="197" t="s">
        <v>143</v>
      </c>
      <c r="BK116" s="199">
        <f>BK117+BK132+BK150+BK159+BK186+BK271+BK285</f>
        <v>0</v>
      </c>
    </row>
    <row r="117" s="12" customFormat="1" ht="22.8" customHeight="1">
      <c r="A117" s="12"/>
      <c r="B117" s="186"/>
      <c r="C117" s="187"/>
      <c r="D117" s="188" t="s">
        <v>73</v>
      </c>
      <c r="E117" s="200" t="s">
        <v>82</v>
      </c>
      <c r="F117" s="200" t="s">
        <v>144</v>
      </c>
      <c r="G117" s="187"/>
      <c r="H117" s="187"/>
      <c r="I117" s="190"/>
      <c r="J117" s="201">
        <f>BK117</f>
        <v>0</v>
      </c>
      <c r="K117" s="187"/>
      <c r="L117" s="192"/>
      <c r="M117" s="193"/>
      <c r="N117" s="194"/>
      <c r="O117" s="194"/>
      <c r="P117" s="195">
        <f>SUM(P118:P131)</f>
        <v>0</v>
      </c>
      <c r="Q117" s="194"/>
      <c r="R117" s="195">
        <f>SUM(R118:R131)</f>
        <v>0.0042000000000000006</v>
      </c>
      <c r="S117" s="194"/>
      <c r="T117" s="196">
        <f>SUM(T118:T131)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7" t="s">
        <v>82</v>
      </c>
      <c r="AT117" s="198" t="s">
        <v>73</v>
      </c>
      <c r="AU117" s="198" t="s">
        <v>82</v>
      </c>
      <c r="AY117" s="197" t="s">
        <v>143</v>
      </c>
      <c r="BK117" s="199">
        <f>SUM(BK118:BK131)</f>
        <v>0</v>
      </c>
    </row>
    <row r="118" s="2" customFormat="1" ht="24.15" customHeight="1">
      <c r="A118" s="40"/>
      <c r="B118" s="41"/>
      <c r="C118" s="202" t="s">
        <v>82</v>
      </c>
      <c r="D118" s="202" t="s">
        <v>145</v>
      </c>
      <c r="E118" s="203" t="s">
        <v>146</v>
      </c>
      <c r="F118" s="204" t="s">
        <v>147</v>
      </c>
      <c r="G118" s="205" t="s">
        <v>148</v>
      </c>
      <c r="H118" s="206">
        <v>20</v>
      </c>
      <c r="I118" s="207"/>
      <c r="J118" s="208">
        <f>ROUND(I118*H118,2)</f>
        <v>0</v>
      </c>
      <c r="K118" s="204" t="s">
        <v>149</v>
      </c>
      <c r="L118" s="46"/>
      <c r="M118" s="209" t="s">
        <v>19</v>
      </c>
      <c r="N118" s="210" t="s">
        <v>45</v>
      </c>
      <c r="O118" s="86"/>
      <c r="P118" s="211">
        <f>O118*H118</f>
        <v>0</v>
      </c>
      <c r="Q118" s="211">
        <v>0.00021000000000000001</v>
      </c>
      <c r="R118" s="211">
        <f>Q118*H118</f>
        <v>0.0042000000000000006</v>
      </c>
      <c r="S118" s="211">
        <v>0</v>
      </c>
      <c r="T118" s="212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3" t="s">
        <v>150</v>
      </c>
      <c r="AT118" s="213" t="s">
        <v>145</v>
      </c>
      <c r="AU118" s="213" t="s">
        <v>84</v>
      </c>
      <c r="AY118" s="19" t="s">
        <v>143</v>
      </c>
      <c r="BE118" s="214">
        <f>IF(N118="základní",J118,0)</f>
        <v>0</v>
      </c>
      <c r="BF118" s="214">
        <f>IF(N118="snížená",J118,0)</f>
        <v>0</v>
      </c>
      <c r="BG118" s="214">
        <f>IF(N118="zákl. přenesená",J118,0)</f>
        <v>0</v>
      </c>
      <c r="BH118" s="214">
        <f>IF(N118="sníž. přenesená",J118,0)</f>
        <v>0</v>
      </c>
      <c r="BI118" s="214">
        <f>IF(N118="nulová",J118,0)</f>
        <v>0</v>
      </c>
      <c r="BJ118" s="19" t="s">
        <v>82</v>
      </c>
      <c r="BK118" s="214">
        <f>ROUND(I118*H118,2)</f>
        <v>0</v>
      </c>
      <c r="BL118" s="19" t="s">
        <v>150</v>
      </c>
      <c r="BM118" s="213" t="s">
        <v>151</v>
      </c>
    </row>
    <row r="119" s="2" customFormat="1">
      <c r="A119" s="40"/>
      <c r="B119" s="41"/>
      <c r="C119" s="42"/>
      <c r="D119" s="215" t="s">
        <v>152</v>
      </c>
      <c r="E119" s="42"/>
      <c r="F119" s="216" t="s">
        <v>147</v>
      </c>
      <c r="G119" s="42"/>
      <c r="H119" s="42"/>
      <c r="I119" s="217"/>
      <c r="J119" s="42"/>
      <c r="K119" s="42"/>
      <c r="L119" s="46"/>
      <c r="M119" s="218"/>
      <c r="N119" s="219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152</v>
      </c>
      <c r="AU119" s="19" t="s">
        <v>84</v>
      </c>
    </row>
    <row r="120" s="2" customFormat="1">
      <c r="A120" s="40"/>
      <c r="B120" s="41"/>
      <c r="C120" s="42"/>
      <c r="D120" s="220" t="s">
        <v>153</v>
      </c>
      <c r="E120" s="42"/>
      <c r="F120" s="221" t="s">
        <v>154</v>
      </c>
      <c r="G120" s="42"/>
      <c r="H120" s="42"/>
      <c r="I120" s="217"/>
      <c r="J120" s="42"/>
      <c r="K120" s="42"/>
      <c r="L120" s="46"/>
      <c r="M120" s="218"/>
      <c r="N120" s="219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153</v>
      </c>
      <c r="AU120" s="19" t="s">
        <v>84</v>
      </c>
    </row>
    <row r="121" s="2" customFormat="1" ht="24.15" customHeight="1">
      <c r="A121" s="40"/>
      <c r="B121" s="41"/>
      <c r="C121" s="202" t="s">
        <v>84</v>
      </c>
      <c r="D121" s="202" t="s">
        <v>145</v>
      </c>
      <c r="E121" s="203" t="s">
        <v>155</v>
      </c>
      <c r="F121" s="204" t="s">
        <v>156</v>
      </c>
      <c r="G121" s="205" t="s">
        <v>148</v>
      </c>
      <c r="H121" s="206">
        <v>20</v>
      </c>
      <c r="I121" s="207"/>
      <c r="J121" s="208">
        <f>ROUND(I121*H121,2)</f>
        <v>0</v>
      </c>
      <c r="K121" s="204" t="s">
        <v>149</v>
      </c>
      <c r="L121" s="46"/>
      <c r="M121" s="209" t="s">
        <v>19</v>
      </c>
      <c r="N121" s="210" t="s">
        <v>45</v>
      </c>
      <c r="O121" s="86"/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3" t="s">
        <v>150</v>
      </c>
      <c r="AT121" s="213" t="s">
        <v>145</v>
      </c>
      <c r="AU121" s="213" t="s">
        <v>84</v>
      </c>
      <c r="AY121" s="19" t="s">
        <v>143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9" t="s">
        <v>82</v>
      </c>
      <c r="BK121" s="214">
        <f>ROUND(I121*H121,2)</f>
        <v>0</v>
      </c>
      <c r="BL121" s="19" t="s">
        <v>150</v>
      </c>
      <c r="BM121" s="213" t="s">
        <v>157</v>
      </c>
    </row>
    <row r="122" s="2" customFormat="1">
      <c r="A122" s="40"/>
      <c r="B122" s="41"/>
      <c r="C122" s="42"/>
      <c r="D122" s="215" t="s">
        <v>152</v>
      </c>
      <c r="E122" s="42"/>
      <c r="F122" s="216" t="s">
        <v>156</v>
      </c>
      <c r="G122" s="42"/>
      <c r="H122" s="42"/>
      <c r="I122" s="217"/>
      <c r="J122" s="42"/>
      <c r="K122" s="42"/>
      <c r="L122" s="46"/>
      <c r="M122" s="218"/>
      <c r="N122" s="219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152</v>
      </c>
      <c r="AU122" s="19" t="s">
        <v>84</v>
      </c>
    </row>
    <row r="123" s="2" customFormat="1">
      <c r="A123" s="40"/>
      <c r="B123" s="41"/>
      <c r="C123" s="42"/>
      <c r="D123" s="220" t="s">
        <v>153</v>
      </c>
      <c r="E123" s="42"/>
      <c r="F123" s="221" t="s">
        <v>158</v>
      </c>
      <c r="G123" s="42"/>
      <c r="H123" s="42"/>
      <c r="I123" s="217"/>
      <c r="J123" s="42"/>
      <c r="K123" s="42"/>
      <c r="L123" s="46"/>
      <c r="M123" s="218"/>
      <c r="N123" s="219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153</v>
      </c>
      <c r="AU123" s="19" t="s">
        <v>84</v>
      </c>
    </row>
    <row r="124" s="2" customFormat="1" ht="21.75" customHeight="1">
      <c r="A124" s="40"/>
      <c r="B124" s="41"/>
      <c r="C124" s="202" t="s">
        <v>159</v>
      </c>
      <c r="D124" s="202" t="s">
        <v>145</v>
      </c>
      <c r="E124" s="203" t="s">
        <v>160</v>
      </c>
      <c r="F124" s="204" t="s">
        <v>161</v>
      </c>
      <c r="G124" s="205" t="s">
        <v>162</v>
      </c>
      <c r="H124" s="206">
        <v>1.216</v>
      </c>
      <c r="I124" s="207"/>
      <c r="J124" s="208">
        <f>ROUND(I124*H124,2)</f>
        <v>0</v>
      </c>
      <c r="K124" s="204" t="s">
        <v>149</v>
      </c>
      <c r="L124" s="46"/>
      <c r="M124" s="209" t="s">
        <v>19</v>
      </c>
      <c r="N124" s="210" t="s">
        <v>45</v>
      </c>
      <c r="O124" s="86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3" t="s">
        <v>150</v>
      </c>
      <c r="AT124" s="213" t="s">
        <v>145</v>
      </c>
      <c r="AU124" s="213" t="s">
        <v>84</v>
      </c>
      <c r="AY124" s="19" t="s">
        <v>143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9" t="s">
        <v>82</v>
      </c>
      <c r="BK124" s="214">
        <f>ROUND(I124*H124,2)</f>
        <v>0</v>
      </c>
      <c r="BL124" s="19" t="s">
        <v>150</v>
      </c>
      <c r="BM124" s="213" t="s">
        <v>163</v>
      </c>
    </row>
    <row r="125" s="2" customFormat="1">
      <c r="A125" s="40"/>
      <c r="B125" s="41"/>
      <c r="C125" s="42"/>
      <c r="D125" s="215" t="s">
        <v>152</v>
      </c>
      <c r="E125" s="42"/>
      <c r="F125" s="216" t="s">
        <v>164</v>
      </c>
      <c r="G125" s="42"/>
      <c r="H125" s="42"/>
      <c r="I125" s="217"/>
      <c r="J125" s="42"/>
      <c r="K125" s="42"/>
      <c r="L125" s="46"/>
      <c r="M125" s="218"/>
      <c r="N125" s="219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152</v>
      </c>
      <c r="AU125" s="19" t="s">
        <v>84</v>
      </c>
    </row>
    <row r="126" s="2" customFormat="1">
      <c r="A126" s="40"/>
      <c r="B126" s="41"/>
      <c r="C126" s="42"/>
      <c r="D126" s="220" t="s">
        <v>153</v>
      </c>
      <c r="E126" s="42"/>
      <c r="F126" s="221" t="s">
        <v>165</v>
      </c>
      <c r="G126" s="42"/>
      <c r="H126" s="42"/>
      <c r="I126" s="217"/>
      <c r="J126" s="42"/>
      <c r="K126" s="42"/>
      <c r="L126" s="46"/>
      <c r="M126" s="218"/>
      <c r="N126" s="219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153</v>
      </c>
      <c r="AU126" s="19" t="s">
        <v>84</v>
      </c>
    </row>
    <row r="127" s="13" customFormat="1">
      <c r="A127" s="13"/>
      <c r="B127" s="222"/>
      <c r="C127" s="223"/>
      <c r="D127" s="215" t="s">
        <v>166</v>
      </c>
      <c r="E127" s="224" t="s">
        <v>19</v>
      </c>
      <c r="F127" s="225" t="s">
        <v>167</v>
      </c>
      <c r="G127" s="223"/>
      <c r="H127" s="224" t="s">
        <v>19</v>
      </c>
      <c r="I127" s="226"/>
      <c r="J127" s="223"/>
      <c r="K127" s="223"/>
      <c r="L127" s="227"/>
      <c r="M127" s="228"/>
      <c r="N127" s="229"/>
      <c r="O127" s="229"/>
      <c r="P127" s="229"/>
      <c r="Q127" s="229"/>
      <c r="R127" s="229"/>
      <c r="S127" s="229"/>
      <c r="T127" s="23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1" t="s">
        <v>166</v>
      </c>
      <c r="AU127" s="231" t="s">
        <v>84</v>
      </c>
      <c r="AV127" s="13" t="s">
        <v>82</v>
      </c>
      <c r="AW127" s="13" t="s">
        <v>35</v>
      </c>
      <c r="AX127" s="13" t="s">
        <v>74</v>
      </c>
      <c r="AY127" s="231" t="s">
        <v>143</v>
      </c>
    </row>
    <row r="128" s="14" customFormat="1">
      <c r="A128" s="14"/>
      <c r="B128" s="232"/>
      <c r="C128" s="233"/>
      <c r="D128" s="215" t="s">
        <v>166</v>
      </c>
      <c r="E128" s="234" t="s">
        <v>19</v>
      </c>
      <c r="F128" s="235" t="s">
        <v>168</v>
      </c>
      <c r="G128" s="233"/>
      <c r="H128" s="236">
        <v>1.216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2" t="s">
        <v>166</v>
      </c>
      <c r="AU128" s="242" t="s">
        <v>84</v>
      </c>
      <c r="AV128" s="14" t="s">
        <v>84</v>
      </c>
      <c r="AW128" s="14" t="s">
        <v>35</v>
      </c>
      <c r="AX128" s="14" t="s">
        <v>82</v>
      </c>
      <c r="AY128" s="242" t="s">
        <v>143</v>
      </c>
    </row>
    <row r="129" s="2" customFormat="1" ht="16.5" customHeight="1">
      <c r="A129" s="40"/>
      <c r="B129" s="41"/>
      <c r="C129" s="202" t="s">
        <v>150</v>
      </c>
      <c r="D129" s="202" t="s">
        <v>145</v>
      </c>
      <c r="E129" s="203" t="s">
        <v>169</v>
      </c>
      <c r="F129" s="204" t="s">
        <v>170</v>
      </c>
      <c r="G129" s="205" t="s">
        <v>162</v>
      </c>
      <c r="H129" s="206">
        <v>1.216</v>
      </c>
      <c r="I129" s="207"/>
      <c r="J129" s="208">
        <f>ROUND(I129*H129,2)</f>
        <v>0</v>
      </c>
      <c r="K129" s="204" t="s">
        <v>149</v>
      </c>
      <c r="L129" s="46"/>
      <c r="M129" s="209" t="s">
        <v>19</v>
      </c>
      <c r="N129" s="210" t="s">
        <v>45</v>
      </c>
      <c r="O129" s="86"/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3" t="s">
        <v>150</v>
      </c>
      <c r="AT129" s="213" t="s">
        <v>145</v>
      </c>
      <c r="AU129" s="213" t="s">
        <v>84</v>
      </c>
      <c r="AY129" s="19" t="s">
        <v>143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9" t="s">
        <v>82</v>
      </c>
      <c r="BK129" s="214">
        <f>ROUND(I129*H129,2)</f>
        <v>0</v>
      </c>
      <c r="BL129" s="19" t="s">
        <v>150</v>
      </c>
      <c r="BM129" s="213" t="s">
        <v>171</v>
      </c>
    </row>
    <row r="130" s="2" customFormat="1">
      <c r="A130" s="40"/>
      <c r="B130" s="41"/>
      <c r="C130" s="42"/>
      <c r="D130" s="215" t="s">
        <v>152</v>
      </c>
      <c r="E130" s="42"/>
      <c r="F130" s="216" t="s">
        <v>172</v>
      </c>
      <c r="G130" s="42"/>
      <c r="H130" s="42"/>
      <c r="I130" s="217"/>
      <c r="J130" s="42"/>
      <c r="K130" s="42"/>
      <c r="L130" s="46"/>
      <c r="M130" s="218"/>
      <c r="N130" s="219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152</v>
      </c>
      <c r="AU130" s="19" t="s">
        <v>84</v>
      </c>
    </row>
    <row r="131" s="2" customFormat="1">
      <c r="A131" s="40"/>
      <c r="B131" s="41"/>
      <c r="C131" s="42"/>
      <c r="D131" s="220" t="s">
        <v>153</v>
      </c>
      <c r="E131" s="42"/>
      <c r="F131" s="221" t="s">
        <v>173</v>
      </c>
      <c r="G131" s="42"/>
      <c r="H131" s="42"/>
      <c r="I131" s="217"/>
      <c r="J131" s="42"/>
      <c r="K131" s="42"/>
      <c r="L131" s="46"/>
      <c r="M131" s="218"/>
      <c r="N131" s="219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153</v>
      </c>
      <c r="AU131" s="19" t="s">
        <v>84</v>
      </c>
    </row>
    <row r="132" s="12" customFormat="1" ht="22.8" customHeight="1">
      <c r="A132" s="12"/>
      <c r="B132" s="186"/>
      <c r="C132" s="187"/>
      <c r="D132" s="188" t="s">
        <v>73</v>
      </c>
      <c r="E132" s="200" t="s">
        <v>159</v>
      </c>
      <c r="F132" s="200" t="s">
        <v>174</v>
      </c>
      <c r="G132" s="187"/>
      <c r="H132" s="187"/>
      <c r="I132" s="190"/>
      <c r="J132" s="201">
        <f>BK132</f>
        <v>0</v>
      </c>
      <c r="K132" s="187"/>
      <c r="L132" s="192"/>
      <c r="M132" s="193"/>
      <c r="N132" s="194"/>
      <c r="O132" s="194"/>
      <c r="P132" s="195">
        <f>SUM(P133:P149)</f>
        <v>0</v>
      </c>
      <c r="Q132" s="194"/>
      <c r="R132" s="195">
        <f>SUM(R133:R149)</f>
        <v>0.40909749999999995</v>
      </c>
      <c r="S132" s="194"/>
      <c r="T132" s="196">
        <f>SUM(T133:T149)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7" t="s">
        <v>82</v>
      </c>
      <c r="AT132" s="198" t="s">
        <v>73</v>
      </c>
      <c r="AU132" s="198" t="s">
        <v>82</v>
      </c>
      <c r="AY132" s="197" t="s">
        <v>143</v>
      </c>
      <c r="BK132" s="199">
        <f>SUM(BK133:BK149)</f>
        <v>0</v>
      </c>
    </row>
    <row r="133" s="2" customFormat="1" ht="16.5" customHeight="1">
      <c r="A133" s="40"/>
      <c r="B133" s="41"/>
      <c r="C133" s="202" t="s">
        <v>175</v>
      </c>
      <c r="D133" s="202" t="s">
        <v>145</v>
      </c>
      <c r="E133" s="203" t="s">
        <v>176</v>
      </c>
      <c r="F133" s="204" t="s">
        <v>177</v>
      </c>
      <c r="G133" s="205" t="s">
        <v>162</v>
      </c>
      <c r="H133" s="206">
        <v>0.161</v>
      </c>
      <c r="I133" s="207"/>
      <c r="J133" s="208">
        <f>ROUND(I133*H133,2)</f>
        <v>0</v>
      </c>
      <c r="K133" s="204" t="s">
        <v>149</v>
      </c>
      <c r="L133" s="46"/>
      <c r="M133" s="209" t="s">
        <v>19</v>
      </c>
      <c r="N133" s="210" t="s">
        <v>45</v>
      </c>
      <c r="O133" s="86"/>
      <c r="P133" s="211">
        <f>O133*H133</f>
        <v>0</v>
      </c>
      <c r="Q133" s="211">
        <v>1.8775</v>
      </c>
      <c r="R133" s="211">
        <f>Q133*H133</f>
        <v>0.30227749999999998</v>
      </c>
      <c r="S133" s="211">
        <v>0</v>
      </c>
      <c r="T133" s="212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3" t="s">
        <v>150</v>
      </c>
      <c r="AT133" s="213" t="s">
        <v>145</v>
      </c>
      <c r="AU133" s="213" t="s">
        <v>84</v>
      </c>
      <c r="AY133" s="19" t="s">
        <v>143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9" t="s">
        <v>82</v>
      </c>
      <c r="BK133" s="214">
        <f>ROUND(I133*H133,2)</f>
        <v>0</v>
      </c>
      <c r="BL133" s="19" t="s">
        <v>150</v>
      </c>
      <c r="BM133" s="213" t="s">
        <v>178</v>
      </c>
    </row>
    <row r="134" s="2" customFormat="1">
      <c r="A134" s="40"/>
      <c r="B134" s="41"/>
      <c r="C134" s="42"/>
      <c r="D134" s="215" t="s">
        <v>152</v>
      </c>
      <c r="E134" s="42"/>
      <c r="F134" s="216" t="s">
        <v>179</v>
      </c>
      <c r="G134" s="42"/>
      <c r="H134" s="42"/>
      <c r="I134" s="217"/>
      <c r="J134" s="42"/>
      <c r="K134" s="42"/>
      <c r="L134" s="46"/>
      <c r="M134" s="218"/>
      <c r="N134" s="219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152</v>
      </c>
      <c r="AU134" s="19" t="s">
        <v>84</v>
      </c>
    </row>
    <row r="135" s="2" customFormat="1">
      <c r="A135" s="40"/>
      <c r="B135" s="41"/>
      <c r="C135" s="42"/>
      <c r="D135" s="220" t="s">
        <v>153</v>
      </c>
      <c r="E135" s="42"/>
      <c r="F135" s="221" t="s">
        <v>180</v>
      </c>
      <c r="G135" s="42"/>
      <c r="H135" s="42"/>
      <c r="I135" s="217"/>
      <c r="J135" s="42"/>
      <c r="K135" s="42"/>
      <c r="L135" s="46"/>
      <c r="M135" s="218"/>
      <c r="N135" s="219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153</v>
      </c>
      <c r="AU135" s="19" t="s">
        <v>84</v>
      </c>
    </row>
    <row r="136" s="13" customFormat="1">
      <c r="A136" s="13"/>
      <c r="B136" s="222"/>
      <c r="C136" s="223"/>
      <c r="D136" s="215" t="s">
        <v>166</v>
      </c>
      <c r="E136" s="224" t="s">
        <v>19</v>
      </c>
      <c r="F136" s="225" t="s">
        <v>167</v>
      </c>
      <c r="G136" s="223"/>
      <c r="H136" s="224" t="s">
        <v>19</v>
      </c>
      <c r="I136" s="226"/>
      <c r="J136" s="223"/>
      <c r="K136" s="223"/>
      <c r="L136" s="227"/>
      <c r="M136" s="228"/>
      <c r="N136" s="229"/>
      <c r="O136" s="229"/>
      <c r="P136" s="229"/>
      <c r="Q136" s="229"/>
      <c r="R136" s="229"/>
      <c r="S136" s="229"/>
      <c r="T136" s="23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1" t="s">
        <v>166</v>
      </c>
      <c r="AU136" s="231" t="s">
        <v>84</v>
      </c>
      <c r="AV136" s="13" t="s">
        <v>82</v>
      </c>
      <c r="AW136" s="13" t="s">
        <v>35</v>
      </c>
      <c r="AX136" s="13" t="s">
        <v>74</v>
      </c>
      <c r="AY136" s="231" t="s">
        <v>143</v>
      </c>
    </row>
    <row r="137" s="14" customFormat="1">
      <c r="A137" s="14"/>
      <c r="B137" s="232"/>
      <c r="C137" s="233"/>
      <c r="D137" s="215" t="s">
        <v>166</v>
      </c>
      <c r="E137" s="234" t="s">
        <v>19</v>
      </c>
      <c r="F137" s="235" t="s">
        <v>181</v>
      </c>
      <c r="G137" s="233"/>
      <c r="H137" s="236">
        <v>0.105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2" t="s">
        <v>166</v>
      </c>
      <c r="AU137" s="242" t="s">
        <v>84</v>
      </c>
      <c r="AV137" s="14" t="s">
        <v>84</v>
      </c>
      <c r="AW137" s="14" t="s">
        <v>35</v>
      </c>
      <c r="AX137" s="14" t="s">
        <v>74</v>
      </c>
      <c r="AY137" s="242" t="s">
        <v>143</v>
      </c>
    </row>
    <row r="138" s="13" customFormat="1">
      <c r="A138" s="13"/>
      <c r="B138" s="222"/>
      <c r="C138" s="223"/>
      <c r="D138" s="215" t="s">
        <v>166</v>
      </c>
      <c r="E138" s="224" t="s">
        <v>19</v>
      </c>
      <c r="F138" s="225" t="s">
        <v>182</v>
      </c>
      <c r="G138" s="223"/>
      <c r="H138" s="224" t="s">
        <v>19</v>
      </c>
      <c r="I138" s="226"/>
      <c r="J138" s="223"/>
      <c r="K138" s="223"/>
      <c r="L138" s="227"/>
      <c r="M138" s="228"/>
      <c r="N138" s="229"/>
      <c r="O138" s="229"/>
      <c r="P138" s="229"/>
      <c r="Q138" s="229"/>
      <c r="R138" s="229"/>
      <c r="S138" s="229"/>
      <c r="T138" s="23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1" t="s">
        <v>166</v>
      </c>
      <c r="AU138" s="231" t="s">
        <v>84</v>
      </c>
      <c r="AV138" s="13" t="s">
        <v>82</v>
      </c>
      <c r="AW138" s="13" t="s">
        <v>35</v>
      </c>
      <c r="AX138" s="13" t="s">
        <v>74</v>
      </c>
      <c r="AY138" s="231" t="s">
        <v>143</v>
      </c>
    </row>
    <row r="139" s="14" customFormat="1">
      <c r="A139" s="14"/>
      <c r="B139" s="232"/>
      <c r="C139" s="233"/>
      <c r="D139" s="215" t="s">
        <v>166</v>
      </c>
      <c r="E139" s="234" t="s">
        <v>19</v>
      </c>
      <c r="F139" s="235" t="s">
        <v>183</v>
      </c>
      <c r="G139" s="233"/>
      <c r="H139" s="236">
        <v>0.056000000000000001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2" t="s">
        <v>166</v>
      </c>
      <c r="AU139" s="242" t="s">
        <v>84</v>
      </c>
      <c r="AV139" s="14" t="s">
        <v>84</v>
      </c>
      <c r="AW139" s="14" t="s">
        <v>35</v>
      </c>
      <c r="AX139" s="14" t="s">
        <v>74</v>
      </c>
      <c r="AY139" s="242" t="s">
        <v>143</v>
      </c>
    </row>
    <row r="140" s="15" customFormat="1">
      <c r="A140" s="15"/>
      <c r="B140" s="243"/>
      <c r="C140" s="244"/>
      <c r="D140" s="215" t="s">
        <v>166</v>
      </c>
      <c r="E140" s="245" t="s">
        <v>19</v>
      </c>
      <c r="F140" s="246" t="s">
        <v>184</v>
      </c>
      <c r="G140" s="244"/>
      <c r="H140" s="247">
        <v>0.161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3" t="s">
        <v>166</v>
      </c>
      <c r="AU140" s="253" t="s">
        <v>84</v>
      </c>
      <c r="AV140" s="15" t="s">
        <v>150</v>
      </c>
      <c r="AW140" s="15" t="s">
        <v>35</v>
      </c>
      <c r="AX140" s="15" t="s">
        <v>82</v>
      </c>
      <c r="AY140" s="253" t="s">
        <v>143</v>
      </c>
    </row>
    <row r="141" s="2" customFormat="1" ht="16.5" customHeight="1">
      <c r="A141" s="40"/>
      <c r="B141" s="41"/>
      <c r="C141" s="202" t="s">
        <v>185</v>
      </c>
      <c r="D141" s="202" t="s">
        <v>145</v>
      </c>
      <c r="E141" s="203" t="s">
        <v>186</v>
      </c>
      <c r="F141" s="204" t="s">
        <v>187</v>
      </c>
      <c r="G141" s="205" t="s">
        <v>188</v>
      </c>
      <c r="H141" s="206">
        <v>0.025999999999999999</v>
      </c>
      <c r="I141" s="207"/>
      <c r="J141" s="208">
        <f>ROUND(I141*H141,2)</f>
        <v>0</v>
      </c>
      <c r="K141" s="204" t="s">
        <v>149</v>
      </c>
      <c r="L141" s="46"/>
      <c r="M141" s="209" t="s">
        <v>19</v>
      </c>
      <c r="N141" s="210" t="s">
        <v>45</v>
      </c>
      <c r="O141" s="86"/>
      <c r="P141" s="211">
        <f>O141*H141</f>
        <v>0</v>
      </c>
      <c r="Q141" s="211">
        <v>1.0900000000000001</v>
      </c>
      <c r="R141" s="211">
        <f>Q141*H141</f>
        <v>0.028340000000000001</v>
      </c>
      <c r="S141" s="211">
        <v>0</v>
      </c>
      <c r="T141" s="212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3" t="s">
        <v>150</v>
      </c>
      <c r="AT141" s="213" t="s">
        <v>145</v>
      </c>
      <c r="AU141" s="213" t="s">
        <v>84</v>
      </c>
      <c r="AY141" s="19" t="s">
        <v>143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9" t="s">
        <v>82</v>
      </c>
      <c r="BK141" s="214">
        <f>ROUND(I141*H141,2)</f>
        <v>0</v>
      </c>
      <c r="BL141" s="19" t="s">
        <v>150</v>
      </c>
      <c r="BM141" s="213" t="s">
        <v>189</v>
      </c>
    </row>
    <row r="142" s="2" customFormat="1">
      <c r="A142" s="40"/>
      <c r="B142" s="41"/>
      <c r="C142" s="42"/>
      <c r="D142" s="215" t="s">
        <v>152</v>
      </c>
      <c r="E142" s="42"/>
      <c r="F142" s="216" t="s">
        <v>190</v>
      </c>
      <c r="G142" s="42"/>
      <c r="H142" s="42"/>
      <c r="I142" s="217"/>
      <c r="J142" s="42"/>
      <c r="K142" s="42"/>
      <c r="L142" s="46"/>
      <c r="M142" s="218"/>
      <c r="N142" s="219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152</v>
      </c>
      <c r="AU142" s="19" t="s">
        <v>84</v>
      </c>
    </row>
    <row r="143" s="2" customFormat="1">
      <c r="A143" s="40"/>
      <c r="B143" s="41"/>
      <c r="C143" s="42"/>
      <c r="D143" s="220" t="s">
        <v>153</v>
      </c>
      <c r="E143" s="42"/>
      <c r="F143" s="221" t="s">
        <v>191</v>
      </c>
      <c r="G143" s="42"/>
      <c r="H143" s="42"/>
      <c r="I143" s="217"/>
      <c r="J143" s="42"/>
      <c r="K143" s="42"/>
      <c r="L143" s="46"/>
      <c r="M143" s="218"/>
      <c r="N143" s="219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153</v>
      </c>
      <c r="AU143" s="19" t="s">
        <v>84</v>
      </c>
    </row>
    <row r="144" s="14" customFormat="1">
      <c r="A144" s="14"/>
      <c r="B144" s="232"/>
      <c r="C144" s="233"/>
      <c r="D144" s="215" t="s">
        <v>166</v>
      </c>
      <c r="E144" s="234" t="s">
        <v>19</v>
      </c>
      <c r="F144" s="235" t="s">
        <v>192</v>
      </c>
      <c r="G144" s="233"/>
      <c r="H144" s="236">
        <v>0.025999999999999999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2" t="s">
        <v>166</v>
      </c>
      <c r="AU144" s="242" t="s">
        <v>84</v>
      </c>
      <c r="AV144" s="14" t="s">
        <v>84</v>
      </c>
      <c r="AW144" s="14" t="s">
        <v>35</v>
      </c>
      <c r="AX144" s="14" t="s">
        <v>82</v>
      </c>
      <c r="AY144" s="242" t="s">
        <v>143</v>
      </c>
    </row>
    <row r="145" s="2" customFormat="1" ht="16.5" customHeight="1">
      <c r="A145" s="40"/>
      <c r="B145" s="41"/>
      <c r="C145" s="202" t="s">
        <v>193</v>
      </c>
      <c r="D145" s="202" t="s">
        <v>145</v>
      </c>
      <c r="E145" s="203" t="s">
        <v>194</v>
      </c>
      <c r="F145" s="204" t="s">
        <v>195</v>
      </c>
      <c r="G145" s="205" t="s">
        <v>188</v>
      </c>
      <c r="H145" s="206">
        <v>0.071999999999999995</v>
      </c>
      <c r="I145" s="207"/>
      <c r="J145" s="208">
        <f>ROUND(I145*H145,2)</f>
        <v>0</v>
      </c>
      <c r="K145" s="204" t="s">
        <v>149</v>
      </c>
      <c r="L145" s="46"/>
      <c r="M145" s="209" t="s">
        <v>19</v>
      </c>
      <c r="N145" s="210" t="s">
        <v>45</v>
      </c>
      <c r="O145" s="86"/>
      <c r="P145" s="211">
        <f>O145*H145</f>
        <v>0</v>
      </c>
      <c r="Q145" s="211">
        <v>1.0900000000000001</v>
      </c>
      <c r="R145" s="211">
        <f>Q145*H145</f>
        <v>0.078479999999999994</v>
      </c>
      <c r="S145" s="211">
        <v>0</v>
      </c>
      <c r="T145" s="212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3" t="s">
        <v>150</v>
      </c>
      <c r="AT145" s="213" t="s">
        <v>145</v>
      </c>
      <c r="AU145" s="213" t="s">
        <v>84</v>
      </c>
      <c r="AY145" s="19" t="s">
        <v>143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9" t="s">
        <v>82</v>
      </c>
      <c r="BK145" s="214">
        <f>ROUND(I145*H145,2)</f>
        <v>0</v>
      </c>
      <c r="BL145" s="19" t="s">
        <v>150</v>
      </c>
      <c r="BM145" s="213" t="s">
        <v>196</v>
      </c>
    </row>
    <row r="146" s="2" customFormat="1">
      <c r="A146" s="40"/>
      <c r="B146" s="41"/>
      <c r="C146" s="42"/>
      <c r="D146" s="215" t="s">
        <v>152</v>
      </c>
      <c r="E146" s="42"/>
      <c r="F146" s="216" t="s">
        <v>197</v>
      </c>
      <c r="G146" s="42"/>
      <c r="H146" s="42"/>
      <c r="I146" s="217"/>
      <c r="J146" s="42"/>
      <c r="K146" s="42"/>
      <c r="L146" s="46"/>
      <c r="M146" s="218"/>
      <c r="N146" s="219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152</v>
      </c>
      <c r="AU146" s="19" t="s">
        <v>84</v>
      </c>
    </row>
    <row r="147" s="2" customFormat="1">
      <c r="A147" s="40"/>
      <c r="B147" s="41"/>
      <c r="C147" s="42"/>
      <c r="D147" s="220" t="s">
        <v>153</v>
      </c>
      <c r="E147" s="42"/>
      <c r="F147" s="221" t="s">
        <v>198</v>
      </c>
      <c r="G147" s="42"/>
      <c r="H147" s="42"/>
      <c r="I147" s="217"/>
      <c r="J147" s="42"/>
      <c r="K147" s="42"/>
      <c r="L147" s="46"/>
      <c r="M147" s="218"/>
      <c r="N147" s="219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153</v>
      </c>
      <c r="AU147" s="19" t="s">
        <v>84</v>
      </c>
    </row>
    <row r="148" s="13" customFormat="1">
      <c r="A148" s="13"/>
      <c r="B148" s="222"/>
      <c r="C148" s="223"/>
      <c r="D148" s="215" t="s">
        <v>166</v>
      </c>
      <c r="E148" s="224" t="s">
        <v>19</v>
      </c>
      <c r="F148" s="225" t="s">
        <v>167</v>
      </c>
      <c r="G148" s="223"/>
      <c r="H148" s="224" t="s">
        <v>19</v>
      </c>
      <c r="I148" s="226"/>
      <c r="J148" s="223"/>
      <c r="K148" s="223"/>
      <c r="L148" s="227"/>
      <c r="M148" s="228"/>
      <c r="N148" s="229"/>
      <c r="O148" s="229"/>
      <c r="P148" s="229"/>
      <c r="Q148" s="229"/>
      <c r="R148" s="229"/>
      <c r="S148" s="229"/>
      <c r="T148" s="23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1" t="s">
        <v>166</v>
      </c>
      <c r="AU148" s="231" t="s">
        <v>84</v>
      </c>
      <c r="AV148" s="13" t="s">
        <v>82</v>
      </c>
      <c r="AW148" s="13" t="s">
        <v>35</v>
      </c>
      <c r="AX148" s="13" t="s">
        <v>74</v>
      </c>
      <c r="AY148" s="231" t="s">
        <v>143</v>
      </c>
    </row>
    <row r="149" s="14" customFormat="1">
      <c r="A149" s="14"/>
      <c r="B149" s="232"/>
      <c r="C149" s="233"/>
      <c r="D149" s="215" t="s">
        <v>166</v>
      </c>
      <c r="E149" s="234" t="s">
        <v>19</v>
      </c>
      <c r="F149" s="235" t="s">
        <v>199</v>
      </c>
      <c r="G149" s="233"/>
      <c r="H149" s="236">
        <v>0.071999999999999995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2" t="s">
        <v>166</v>
      </c>
      <c r="AU149" s="242" t="s">
        <v>84</v>
      </c>
      <c r="AV149" s="14" t="s">
        <v>84</v>
      </c>
      <c r="AW149" s="14" t="s">
        <v>35</v>
      </c>
      <c r="AX149" s="14" t="s">
        <v>82</v>
      </c>
      <c r="AY149" s="242" t="s">
        <v>143</v>
      </c>
    </row>
    <row r="150" s="12" customFormat="1" ht="22.8" customHeight="1">
      <c r="A150" s="12"/>
      <c r="B150" s="186"/>
      <c r="C150" s="187"/>
      <c r="D150" s="188" t="s">
        <v>73</v>
      </c>
      <c r="E150" s="200" t="s">
        <v>150</v>
      </c>
      <c r="F150" s="200" t="s">
        <v>200</v>
      </c>
      <c r="G150" s="187"/>
      <c r="H150" s="187"/>
      <c r="I150" s="190"/>
      <c r="J150" s="201">
        <f>BK150</f>
        <v>0</v>
      </c>
      <c r="K150" s="187"/>
      <c r="L150" s="192"/>
      <c r="M150" s="193"/>
      <c r="N150" s="194"/>
      <c r="O150" s="194"/>
      <c r="P150" s="195">
        <f>SUM(P151:P158)</f>
        <v>0</v>
      </c>
      <c r="Q150" s="194"/>
      <c r="R150" s="195">
        <f>SUM(R151:R158)</f>
        <v>0.18224000000000001</v>
      </c>
      <c r="S150" s="194"/>
      <c r="T150" s="196">
        <f>SUM(T151:T158)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7" t="s">
        <v>82</v>
      </c>
      <c r="AT150" s="198" t="s">
        <v>73</v>
      </c>
      <c r="AU150" s="198" t="s">
        <v>82</v>
      </c>
      <c r="AY150" s="197" t="s">
        <v>143</v>
      </c>
      <c r="BK150" s="199">
        <f>SUM(BK151:BK158)</f>
        <v>0</v>
      </c>
    </row>
    <row r="151" s="2" customFormat="1" ht="16.5" customHeight="1">
      <c r="A151" s="40"/>
      <c r="B151" s="41"/>
      <c r="C151" s="202" t="s">
        <v>201</v>
      </c>
      <c r="D151" s="202" t="s">
        <v>145</v>
      </c>
      <c r="E151" s="203" t="s">
        <v>202</v>
      </c>
      <c r="F151" s="204" t="s">
        <v>203</v>
      </c>
      <c r="G151" s="205" t="s">
        <v>204</v>
      </c>
      <c r="H151" s="206">
        <v>8</v>
      </c>
      <c r="I151" s="207"/>
      <c r="J151" s="208">
        <f>ROUND(I151*H151,2)</f>
        <v>0</v>
      </c>
      <c r="K151" s="204" t="s">
        <v>149</v>
      </c>
      <c r="L151" s="46"/>
      <c r="M151" s="209" t="s">
        <v>19</v>
      </c>
      <c r="N151" s="210" t="s">
        <v>45</v>
      </c>
      <c r="O151" s="86"/>
      <c r="P151" s="211">
        <f>O151*H151</f>
        <v>0</v>
      </c>
      <c r="Q151" s="211">
        <v>0.022780000000000002</v>
      </c>
      <c r="R151" s="211">
        <f>Q151*H151</f>
        <v>0.18224000000000001</v>
      </c>
      <c r="S151" s="211">
        <v>0</v>
      </c>
      <c r="T151" s="212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3" t="s">
        <v>150</v>
      </c>
      <c r="AT151" s="213" t="s">
        <v>145</v>
      </c>
      <c r="AU151" s="213" t="s">
        <v>84</v>
      </c>
      <c r="AY151" s="19" t="s">
        <v>143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19" t="s">
        <v>82</v>
      </c>
      <c r="BK151" s="214">
        <f>ROUND(I151*H151,2)</f>
        <v>0</v>
      </c>
      <c r="BL151" s="19" t="s">
        <v>150</v>
      </c>
      <c r="BM151" s="213" t="s">
        <v>205</v>
      </c>
    </row>
    <row r="152" s="2" customFormat="1">
      <c r="A152" s="40"/>
      <c r="B152" s="41"/>
      <c r="C152" s="42"/>
      <c r="D152" s="215" t="s">
        <v>152</v>
      </c>
      <c r="E152" s="42"/>
      <c r="F152" s="216" t="s">
        <v>206</v>
      </c>
      <c r="G152" s="42"/>
      <c r="H152" s="42"/>
      <c r="I152" s="217"/>
      <c r="J152" s="42"/>
      <c r="K152" s="42"/>
      <c r="L152" s="46"/>
      <c r="M152" s="218"/>
      <c r="N152" s="219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152</v>
      </c>
      <c r="AU152" s="19" t="s">
        <v>84</v>
      </c>
    </row>
    <row r="153" s="2" customFormat="1">
      <c r="A153" s="40"/>
      <c r="B153" s="41"/>
      <c r="C153" s="42"/>
      <c r="D153" s="220" t="s">
        <v>153</v>
      </c>
      <c r="E153" s="42"/>
      <c r="F153" s="221" t="s">
        <v>207</v>
      </c>
      <c r="G153" s="42"/>
      <c r="H153" s="42"/>
      <c r="I153" s="217"/>
      <c r="J153" s="42"/>
      <c r="K153" s="42"/>
      <c r="L153" s="46"/>
      <c r="M153" s="218"/>
      <c r="N153" s="219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153</v>
      </c>
      <c r="AU153" s="19" t="s">
        <v>84</v>
      </c>
    </row>
    <row r="154" s="13" customFormat="1">
      <c r="A154" s="13"/>
      <c r="B154" s="222"/>
      <c r="C154" s="223"/>
      <c r="D154" s="215" t="s">
        <v>166</v>
      </c>
      <c r="E154" s="224" t="s">
        <v>19</v>
      </c>
      <c r="F154" s="225" t="s">
        <v>167</v>
      </c>
      <c r="G154" s="223"/>
      <c r="H154" s="224" t="s">
        <v>19</v>
      </c>
      <c r="I154" s="226"/>
      <c r="J154" s="223"/>
      <c r="K154" s="223"/>
      <c r="L154" s="227"/>
      <c r="M154" s="228"/>
      <c r="N154" s="229"/>
      <c r="O154" s="229"/>
      <c r="P154" s="229"/>
      <c r="Q154" s="229"/>
      <c r="R154" s="229"/>
      <c r="S154" s="229"/>
      <c r="T154" s="23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1" t="s">
        <v>166</v>
      </c>
      <c r="AU154" s="231" t="s">
        <v>84</v>
      </c>
      <c r="AV154" s="13" t="s">
        <v>82</v>
      </c>
      <c r="AW154" s="13" t="s">
        <v>35</v>
      </c>
      <c r="AX154" s="13" t="s">
        <v>74</v>
      </c>
      <c r="AY154" s="231" t="s">
        <v>143</v>
      </c>
    </row>
    <row r="155" s="14" customFormat="1">
      <c r="A155" s="14"/>
      <c r="B155" s="232"/>
      <c r="C155" s="233"/>
      <c r="D155" s="215" t="s">
        <v>166</v>
      </c>
      <c r="E155" s="234" t="s">
        <v>19</v>
      </c>
      <c r="F155" s="235" t="s">
        <v>150</v>
      </c>
      <c r="G155" s="233"/>
      <c r="H155" s="236">
        <v>4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2" t="s">
        <v>166</v>
      </c>
      <c r="AU155" s="242" t="s">
        <v>84</v>
      </c>
      <c r="AV155" s="14" t="s">
        <v>84</v>
      </c>
      <c r="AW155" s="14" t="s">
        <v>35</v>
      </c>
      <c r="AX155" s="14" t="s">
        <v>74</v>
      </c>
      <c r="AY155" s="242" t="s">
        <v>143</v>
      </c>
    </row>
    <row r="156" s="13" customFormat="1">
      <c r="A156" s="13"/>
      <c r="B156" s="222"/>
      <c r="C156" s="223"/>
      <c r="D156" s="215" t="s">
        <v>166</v>
      </c>
      <c r="E156" s="224" t="s">
        <v>19</v>
      </c>
      <c r="F156" s="225" t="s">
        <v>182</v>
      </c>
      <c r="G156" s="223"/>
      <c r="H156" s="224" t="s">
        <v>19</v>
      </c>
      <c r="I156" s="226"/>
      <c r="J156" s="223"/>
      <c r="K156" s="223"/>
      <c r="L156" s="227"/>
      <c r="M156" s="228"/>
      <c r="N156" s="229"/>
      <c r="O156" s="229"/>
      <c r="P156" s="229"/>
      <c r="Q156" s="229"/>
      <c r="R156" s="229"/>
      <c r="S156" s="229"/>
      <c r="T156" s="23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1" t="s">
        <v>166</v>
      </c>
      <c r="AU156" s="231" t="s">
        <v>84</v>
      </c>
      <c r="AV156" s="13" t="s">
        <v>82</v>
      </c>
      <c r="AW156" s="13" t="s">
        <v>35</v>
      </c>
      <c r="AX156" s="13" t="s">
        <v>74</v>
      </c>
      <c r="AY156" s="231" t="s">
        <v>143</v>
      </c>
    </row>
    <row r="157" s="14" customFormat="1">
      <c r="A157" s="14"/>
      <c r="B157" s="232"/>
      <c r="C157" s="233"/>
      <c r="D157" s="215" t="s">
        <v>166</v>
      </c>
      <c r="E157" s="234" t="s">
        <v>19</v>
      </c>
      <c r="F157" s="235" t="s">
        <v>150</v>
      </c>
      <c r="G157" s="233"/>
      <c r="H157" s="236">
        <v>4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2" t="s">
        <v>166</v>
      </c>
      <c r="AU157" s="242" t="s">
        <v>84</v>
      </c>
      <c r="AV157" s="14" t="s">
        <v>84</v>
      </c>
      <c r="AW157" s="14" t="s">
        <v>35</v>
      </c>
      <c r="AX157" s="14" t="s">
        <v>74</v>
      </c>
      <c r="AY157" s="242" t="s">
        <v>143</v>
      </c>
    </row>
    <row r="158" s="15" customFormat="1">
      <c r="A158" s="15"/>
      <c r="B158" s="243"/>
      <c r="C158" s="244"/>
      <c r="D158" s="215" t="s">
        <v>166</v>
      </c>
      <c r="E158" s="245" t="s">
        <v>19</v>
      </c>
      <c r="F158" s="246" t="s">
        <v>184</v>
      </c>
      <c r="G158" s="244"/>
      <c r="H158" s="247">
        <v>8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3" t="s">
        <v>166</v>
      </c>
      <c r="AU158" s="253" t="s">
        <v>84</v>
      </c>
      <c r="AV158" s="15" t="s">
        <v>150</v>
      </c>
      <c r="AW158" s="15" t="s">
        <v>35</v>
      </c>
      <c r="AX158" s="15" t="s">
        <v>82</v>
      </c>
      <c r="AY158" s="253" t="s">
        <v>143</v>
      </c>
    </row>
    <row r="159" s="12" customFormat="1" ht="22.8" customHeight="1">
      <c r="A159" s="12"/>
      <c r="B159" s="186"/>
      <c r="C159" s="187"/>
      <c r="D159" s="188" t="s">
        <v>73</v>
      </c>
      <c r="E159" s="200" t="s">
        <v>185</v>
      </c>
      <c r="F159" s="200" t="s">
        <v>208</v>
      </c>
      <c r="G159" s="187"/>
      <c r="H159" s="187"/>
      <c r="I159" s="190"/>
      <c r="J159" s="201">
        <f>BK159</f>
        <v>0</v>
      </c>
      <c r="K159" s="187"/>
      <c r="L159" s="192"/>
      <c r="M159" s="193"/>
      <c r="N159" s="194"/>
      <c r="O159" s="194"/>
      <c r="P159" s="195">
        <f>SUM(P160:P185)</f>
        <v>0</v>
      </c>
      <c r="Q159" s="194"/>
      <c r="R159" s="195">
        <f>SUM(R160:R185)</f>
        <v>19.915294799999998</v>
      </c>
      <c r="S159" s="194"/>
      <c r="T159" s="196">
        <f>SUM(T160:T185)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97" t="s">
        <v>82</v>
      </c>
      <c r="AT159" s="198" t="s">
        <v>73</v>
      </c>
      <c r="AU159" s="198" t="s">
        <v>82</v>
      </c>
      <c r="AY159" s="197" t="s">
        <v>143</v>
      </c>
      <c r="BK159" s="199">
        <f>SUM(BK160:BK185)</f>
        <v>0</v>
      </c>
    </row>
    <row r="160" s="2" customFormat="1" ht="16.5" customHeight="1">
      <c r="A160" s="40"/>
      <c r="B160" s="41"/>
      <c r="C160" s="202" t="s">
        <v>209</v>
      </c>
      <c r="D160" s="202" t="s">
        <v>145</v>
      </c>
      <c r="E160" s="203" t="s">
        <v>210</v>
      </c>
      <c r="F160" s="204" t="s">
        <v>211</v>
      </c>
      <c r="G160" s="205" t="s">
        <v>212</v>
      </c>
      <c r="H160" s="206">
        <v>74.170000000000002</v>
      </c>
      <c r="I160" s="207"/>
      <c r="J160" s="208">
        <f>ROUND(I160*H160,2)</f>
        <v>0</v>
      </c>
      <c r="K160" s="204" t="s">
        <v>149</v>
      </c>
      <c r="L160" s="46"/>
      <c r="M160" s="209" t="s">
        <v>19</v>
      </c>
      <c r="N160" s="210" t="s">
        <v>45</v>
      </c>
      <c r="O160" s="86"/>
      <c r="P160" s="211">
        <f>O160*H160</f>
        <v>0</v>
      </c>
      <c r="Q160" s="211">
        <v>0.015400000000000001</v>
      </c>
      <c r="R160" s="211">
        <f>Q160*H160</f>
        <v>1.142218</v>
      </c>
      <c r="S160" s="211">
        <v>0</v>
      </c>
      <c r="T160" s="212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3" t="s">
        <v>150</v>
      </c>
      <c r="AT160" s="213" t="s">
        <v>145</v>
      </c>
      <c r="AU160" s="213" t="s">
        <v>84</v>
      </c>
      <c r="AY160" s="19" t="s">
        <v>143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9" t="s">
        <v>82</v>
      </c>
      <c r="BK160" s="214">
        <f>ROUND(I160*H160,2)</f>
        <v>0</v>
      </c>
      <c r="BL160" s="19" t="s">
        <v>150</v>
      </c>
      <c r="BM160" s="213" t="s">
        <v>213</v>
      </c>
    </row>
    <row r="161" s="2" customFormat="1">
      <c r="A161" s="40"/>
      <c r="B161" s="41"/>
      <c r="C161" s="42"/>
      <c r="D161" s="215" t="s">
        <v>152</v>
      </c>
      <c r="E161" s="42"/>
      <c r="F161" s="216" t="s">
        <v>214</v>
      </c>
      <c r="G161" s="42"/>
      <c r="H161" s="42"/>
      <c r="I161" s="217"/>
      <c r="J161" s="42"/>
      <c r="K161" s="42"/>
      <c r="L161" s="46"/>
      <c r="M161" s="218"/>
      <c r="N161" s="219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152</v>
      </c>
      <c r="AU161" s="19" t="s">
        <v>84</v>
      </c>
    </row>
    <row r="162" s="2" customFormat="1">
      <c r="A162" s="40"/>
      <c r="B162" s="41"/>
      <c r="C162" s="42"/>
      <c r="D162" s="220" t="s">
        <v>153</v>
      </c>
      <c r="E162" s="42"/>
      <c r="F162" s="221" t="s">
        <v>215</v>
      </c>
      <c r="G162" s="42"/>
      <c r="H162" s="42"/>
      <c r="I162" s="217"/>
      <c r="J162" s="42"/>
      <c r="K162" s="42"/>
      <c r="L162" s="46"/>
      <c r="M162" s="218"/>
      <c r="N162" s="219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153</v>
      </c>
      <c r="AU162" s="19" t="s">
        <v>84</v>
      </c>
    </row>
    <row r="163" s="13" customFormat="1">
      <c r="A163" s="13"/>
      <c r="B163" s="222"/>
      <c r="C163" s="223"/>
      <c r="D163" s="215" t="s">
        <v>166</v>
      </c>
      <c r="E163" s="224" t="s">
        <v>19</v>
      </c>
      <c r="F163" s="225" t="s">
        <v>167</v>
      </c>
      <c r="G163" s="223"/>
      <c r="H163" s="224" t="s">
        <v>19</v>
      </c>
      <c r="I163" s="226"/>
      <c r="J163" s="223"/>
      <c r="K163" s="223"/>
      <c r="L163" s="227"/>
      <c r="M163" s="228"/>
      <c r="N163" s="229"/>
      <c r="O163" s="229"/>
      <c r="P163" s="229"/>
      <c r="Q163" s="229"/>
      <c r="R163" s="229"/>
      <c r="S163" s="229"/>
      <c r="T163" s="23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1" t="s">
        <v>166</v>
      </c>
      <c r="AU163" s="231" t="s">
        <v>84</v>
      </c>
      <c r="AV163" s="13" t="s">
        <v>82</v>
      </c>
      <c r="AW163" s="13" t="s">
        <v>35</v>
      </c>
      <c r="AX163" s="13" t="s">
        <v>74</v>
      </c>
      <c r="AY163" s="231" t="s">
        <v>143</v>
      </c>
    </row>
    <row r="164" s="14" customFormat="1">
      <c r="A164" s="14"/>
      <c r="B164" s="232"/>
      <c r="C164" s="233"/>
      <c r="D164" s="215" t="s">
        <v>166</v>
      </c>
      <c r="E164" s="234" t="s">
        <v>19</v>
      </c>
      <c r="F164" s="235" t="s">
        <v>216</v>
      </c>
      <c r="G164" s="233"/>
      <c r="H164" s="236">
        <v>37.060000000000002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2" t="s">
        <v>166</v>
      </c>
      <c r="AU164" s="242" t="s">
        <v>84</v>
      </c>
      <c r="AV164" s="14" t="s">
        <v>84</v>
      </c>
      <c r="AW164" s="14" t="s">
        <v>35</v>
      </c>
      <c r="AX164" s="14" t="s">
        <v>74</v>
      </c>
      <c r="AY164" s="242" t="s">
        <v>143</v>
      </c>
    </row>
    <row r="165" s="13" customFormat="1">
      <c r="A165" s="13"/>
      <c r="B165" s="222"/>
      <c r="C165" s="223"/>
      <c r="D165" s="215" t="s">
        <v>166</v>
      </c>
      <c r="E165" s="224" t="s">
        <v>19</v>
      </c>
      <c r="F165" s="225" t="s">
        <v>182</v>
      </c>
      <c r="G165" s="223"/>
      <c r="H165" s="224" t="s">
        <v>19</v>
      </c>
      <c r="I165" s="226"/>
      <c r="J165" s="223"/>
      <c r="K165" s="223"/>
      <c r="L165" s="227"/>
      <c r="M165" s="228"/>
      <c r="N165" s="229"/>
      <c r="O165" s="229"/>
      <c r="P165" s="229"/>
      <c r="Q165" s="229"/>
      <c r="R165" s="229"/>
      <c r="S165" s="229"/>
      <c r="T165" s="23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1" t="s">
        <v>166</v>
      </c>
      <c r="AU165" s="231" t="s">
        <v>84</v>
      </c>
      <c r="AV165" s="13" t="s">
        <v>82</v>
      </c>
      <c r="AW165" s="13" t="s">
        <v>35</v>
      </c>
      <c r="AX165" s="13" t="s">
        <v>74</v>
      </c>
      <c r="AY165" s="231" t="s">
        <v>143</v>
      </c>
    </row>
    <row r="166" s="14" customFormat="1">
      <c r="A166" s="14"/>
      <c r="B166" s="232"/>
      <c r="C166" s="233"/>
      <c r="D166" s="215" t="s">
        <v>166</v>
      </c>
      <c r="E166" s="234" t="s">
        <v>19</v>
      </c>
      <c r="F166" s="235" t="s">
        <v>217</v>
      </c>
      <c r="G166" s="233"/>
      <c r="H166" s="236">
        <v>37.109999999999999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2" t="s">
        <v>166</v>
      </c>
      <c r="AU166" s="242" t="s">
        <v>84</v>
      </c>
      <c r="AV166" s="14" t="s">
        <v>84</v>
      </c>
      <c r="AW166" s="14" t="s">
        <v>35</v>
      </c>
      <c r="AX166" s="14" t="s">
        <v>74</v>
      </c>
      <c r="AY166" s="242" t="s">
        <v>143</v>
      </c>
    </row>
    <row r="167" s="15" customFormat="1">
      <c r="A167" s="15"/>
      <c r="B167" s="243"/>
      <c r="C167" s="244"/>
      <c r="D167" s="215" t="s">
        <v>166</v>
      </c>
      <c r="E167" s="245" t="s">
        <v>19</v>
      </c>
      <c r="F167" s="246" t="s">
        <v>184</v>
      </c>
      <c r="G167" s="244"/>
      <c r="H167" s="247">
        <v>74.170000000000002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3" t="s">
        <v>166</v>
      </c>
      <c r="AU167" s="253" t="s">
        <v>84</v>
      </c>
      <c r="AV167" s="15" t="s">
        <v>150</v>
      </c>
      <c r="AW167" s="15" t="s">
        <v>35</v>
      </c>
      <c r="AX167" s="15" t="s">
        <v>82</v>
      </c>
      <c r="AY167" s="253" t="s">
        <v>143</v>
      </c>
    </row>
    <row r="168" s="2" customFormat="1" ht="24.15" customHeight="1">
      <c r="A168" s="40"/>
      <c r="B168" s="41"/>
      <c r="C168" s="202" t="s">
        <v>218</v>
      </c>
      <c r="D168" s="202" t="s">
        <v>145</v>
      </c>
      <c r="E168" s="203" t="s">
        <v>219</v>
      </c>
      <c r="F168" s="204" t="s">
        <v>220</v>
      </c>
      <c r="G168" s="205" t="s">
        <v>212</v>
      </c>
      <c r="H168" s="206">
        <v>267.49599999999998</v>
      </c>
      <c r="I168" s="207"/>
      <c r="J168" s="208">
        <f>ROUND(I168*H168,2)</f>
        <v>0</v>
      </c>
      <c r="K168" s="204" t="s">
        <v>149</v>
      </c>
      <c r="L168" s="46"/>
      <c r="M168" s="209" t="s">
        <v>19</v>
      </c>
      <c r="N168" s="210" t="s">
        <v>45</v>
      </c>
      <c r="O168" s="86"/>
      <c r="P168" s="211">
        <f>O168*H168</f>
        <v>0</v>
      </c>
      <c r="Q168" s="211">
        <v>0.031800000000000002</v>
      </c>
      <c r="R168" s="211">
        <f>Q168*H168</f>
        <v>8.5063727999999994</v>
      </c>
      <c r="S168" s="211">
        <v>0</v>
      </c>
      <c r="T168" s="212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3" t="s">
        <v>150</v>
      </c>
      <c r="AT168" s="213" t="s">
        <v>145</v>
      </c>
      <c r="AU168" s="213" t="s">
        <v>84</v>
      </c>
      <c r="AY168" s="19" t="s">
        <v>143</v>
      </c>
      <c r="BE168" s="214">
        <f>IF(N168="základní",J168,0)</f>
        <v>0</v>
      </c>
      <c r="BF168" s="214">
        <f>IF(N168="snížená",J168,0)</f>
        <v>0</v>
      </c>
      <c r="BG168" s="214">
        <f>IF(N168="zákl. přenesená",J168,0)</f>
        <v>0</v>
      </c>
      <c r="BH168" s="214">
        <f>IF(N168="sníž. přenesená",J168,0)</f>
        <v>0</v>
      </c>
      <c r="BI168" s="214">
        <f>IF(N168="nulová",J168,0)</f>
        <v>0</v>
      </c>
      <c r="BJ168" s="19" t="s">
        <v>82</v>
      </c>
      <c r="BK168" s="214">
        <f>ROUND(I168*H168,2)</f>
        <v>0</v>
      </c>
      <c r="BL168" s="19" t="s">
        <v>150</v>
      </c>
      <c r="BM168" s="213" t="s">
        <v>221</v>
      </c>
    </row>
    <row r="169" s="2" customFormat="1">
      <c r="A169" s="40"/>
      <c r="B169" s="41"/>
      <c r="C169" s="42"/>
      <c r="D169" s="215" t="s">
        <v>152</v>
      </c>
      <c r="E169" s="42"/>
      <c r="F169" s="216" t="s">
        <v>222</v>
      </c>
      <c r="G169" s="42"/>
      <c r="H169" s="42"/>
      <c r="I169" s="217"/>
      <c r="J169" s="42"/>
      <c r="K169" s="42"/>
      <c r="L169" s="46"/>
      <c r="M169" s="218"/>
      <c r="N169" s="219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152</v>
      </c>
      <c r="AU169" s="19" t="s">
        <v>84</v>
      </c>
    </row>
    <row r="170" s="2" customFormat="1">
      <c r="A170" s="40"/>
      <c r="B170" s="41"/>
      <c r="C170" s="42"/>
      <c r="D170" s="220" t="s">
        <v>153</v>
      </c>
      <c r="E170" s="42"/>
      <c r="F170" s="221" t="s">
        <v>223</v>
      </c>
      <c r="G170" s="42"/>
      <c r="H170" s="42"/>
      <c r="I170" s="217"/>
      <c r="J170" s="42"/>
      <c r="K170" s="42"/>
      <c r="L170" s="46"/>
      <c r="M170" s="218"/>
      <c r="N170" s="219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153</v>
      </c>
      <c r="AU170" s="19" t="s">
        <v>84</v>
      </c>
    </row>
    <row r="171" s="13" customFormat="1">
      <c r="A171" s="13"/>
      <c r="B171" s="222"/>
      <c r="C171" s="223"/>
      <c r="D171" s="215" t="s">
        <v>166</v>
      </c>
      <c r="E171" s="224" t="s">
        <v>19</v>
      </c>
      <c r="F171" s="225" t="s">
        <v>167</v>
      </c>
      <c r="G171" s="223"/>
      <c r="H171" s="224" t="s">
        <v>19</v>
      </c>
      <c r="I171" s="226"/>
      <c r="J171" s="223"/>
      <c r="K171" s="223"/>
      <c r="L171" s="227"/>
      <c r="M171" s="228"/>
      <c r="N171" s="229"/>
      <c r="O171" s="229"/>
      <c r="P171" s="229"/>
      <c r="Q171" s="229"/>
      <c r="R171" s="229"/>
      <c r="S171" s="229"/>
      <c r="T171" s="23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1" t="s">
        <v>166</v>
      </c>
      <c r="AU171" s="231" t="s">
        <v>84</v>
      </c>
      <c r="AV171" s="13" t="s">
        <v>82</v>
      </c>
      <c r="AW171" s="13" t="s">
        <v>35</v>
      </c>
      <c r="AX171" s="13" t="s">
        <v>74</v>
      </c>
      <c r="AY171" s="231" t="s">
        <v>143</v>
      </c>
    </row>
    <row r="172" s="14" customFormat="1">
      <c r="A172" s="14"/>
      <c r="B172" s="232"/>
      <c r="C172" s="233"/>
      <c r="D172" s="215" t="s">
        <v>166</v>
      </c>
      <c r="E172" s="234" t="s">
        <v>19</v>
      </c>
      <c r="F172" s="235" t="s">
        <v>224</v>
      </c>
      <c r="G172" s="233"/>
      <c r="H172" s="236">
        <v>131.37000000000001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2" t="s">
        <v>166</v>
      </c>
      <c r="AU172" s="242" t="s">
        <v>84</v>
      </c>
      <c r="AV172" s="14" t="s">
        <v>84</v>
      </c>
      <c r="AW172" s="14" t="s">
        <v>35</v>
      </c>
      <c r="AX172" s="14" t="s">
        <v>74</v>
      </c>
      <c r="AY172" s="242" t="s">
        <v>143</v>
      </c>
    </row>
    <row r="173" s="13" customFormat="1">
      <c r="A173" s="13"/>
      <c r="B173" s="222"/>
      <c r="C173" s="223"/>
      <c r="D173" s="215" t="s">
        <v>166</v>
      </c>
      <c r="E173" s="224" t="s">
        <v>19</v>
      </c>
      <c r="F173" s="225" t="s">
        <v>182</v>
      </c>
      <c r="G173" s="223"/>
      <c r="H173" s="224" t="s">
        <v>19</v>
      </c>
      <c r="I173" s="226"/>
      <c r="J173" s="223"/>
      <c r="K173" s="223"/>
      <c r="L173" s="227"/>
      <c r="M173" s="228"/>
      <c r="N173" s="229"/>
      <c r="O173" s="229"/>
      <c r="P173" s="229"/>
      <c r="Q173" s="229"/>
      <c r="R173" s="229"/>
      <c r="S173" s="229"/>
      <c r="T173" s="23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1" t="s">
        <v>166</v>
      </c>
      <c r="AU173" s="231" t="s">
        <v>84</v>
      </c>
      <c r="AV173" s="13" t="s">
        <v>82</v>
      </c>
      <c r="AW173" s="13" t="s">
        <v>35</v>
      </c>
      <c r="AX173" s="13" t="s">
        <v>74</v>
      </c>
      <c r="AY173" s="231" t="s">
        <v>143</v>
      </c>
    </row>
    <row r="174" s="14" customFormat="1">
      <c r="A174" s="14"/>
      <c r="B174" s="232"/>
      <c r="C174" s="233"/>
      <c r="D174" s="215" t="s">
        <v>166</v>
      </c>
      <c r="E174" s="234" t="s">
        <v>19</v>
      </c>
      <c r="F174" s="235" t="s">
        <v>225</v>
      </c>
      <c r="G174" s="233"/>
      <c r="H174" s="236">
        <v>136.12600000000001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2" t="s">
        <v>166</v>
      </c>
      <c r="AU174" s="242" t="s">
        <v>84</v>
      </c>
      <c r="AV174" s="14" t="s">
        <v>84</v>
      </c>
      <c r="AW174" s="14" t="s">
        <v>35</v>
      </c>
      <c r="AX174" s="14" t="s">
        <v>74</v>
      </c>
      <c r="AY174" s="242" t="s">
        <v>143</v>
      </c>
    </row>
    <row r="175" s="15" customFormat="1">
      <c r="A175" s="15"/>
      <c r="B175" s="243"/>
      <c r="C175" s="244"/>
      <c r="D175" s="215" t="s">
        <v>166</v>
      </c>
      <c r="E175" s="245" t="s">
        <v>19</v>
      </c>
      <c r="F175" s="246" t="s">
        <v>184</v>
      </c>
      <c r="G175" s="244"/>
      <c r="H175" s="247">
        <v>267.49599999999998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3" t="s">
        <v>166</v>
      </c>
      <c r="AU175" s="253" t="s">
        <v>84</v>
      </c>
      <c r="AV175" s="15" t="s">
        <v>150</v>
      </c>
      <c r="AW175" s="15" t="s">
        <v>35</v>
      </c>
      <c r="AX175" s="15" t="s">
        <v>82</v>
      </c>
      <c r="AY175" s="253" t="s">
        <v>143</v>
      </c>
    </row>
    <row r="176" s="2" customFormat="1" ht="16.5" customHeight="1">
      <c r="A176" s="40"/>
      <c r="B176" s="41"/>
      <c r="C176" s="202" t="s">
        <v>226</v>
      </c>
      <c r="D176" s="202" t="s">
        <v>145</v>
      </c>
      <c r="E176" s="203" t="s">
        <v>227</v>
      </c>
      <c r="F176" s="204" t="s">
        <v>228</v>
      </c>
      <c r="G176" s="205" t="s">
        <v>162</v>
      </c>
      <c r="H176" s="206">
        <v>6.532</v>
      </c>
      <c r="I176" s="207"/>
      <c r="J176" s="208">
        <f>ROUND(I176*H176,2)</f>
        <v>0</v>
      </c>
      <c r="K176" s="204" t="s">
        <v>149</v>
      </c>
      <c r="L176" s="46"/>
      <c r="M176" s="209" t="s">
        <v>19</v>
      </c>
      <c r="N176" s="210" t="s">
        <v>45</v>
      </c>
      <c r="O176" s="86"/>
      <c r="P176" s="211">
        <f>O176*H176</f>
        <v>0</v>
      </c>
      <c r="Q176" s="211">
        <v>1.442</v>
      </c>
      <c r="R176" s="211">
        <f>Q176*H176</f>
        <v>9.4191439999999993</v>
      </c>
      <c r="S176" s="211">
        <v>0</v>
      </c>
      <c r="T176" s="212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3" t="s">
        <v>150</v>
      </c>
      <c r="AT176" s="213" t="s">
        <v>145</v>
      </c>
      <c r="AU176" s="213" t="s">
        <v>84</v>
      </c>
      <c r="AY176" s="19" t="s">
        <v>143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19" t="s">
        <v>82</v>
      </c>
      <c r="BK176" s="214">
        <f>ROUND(I176*H176,2)</f>
        <v>0</v>
      </c>
      <c r="BL176" s="19" t="s">
        <v>150</v>
      </c>
      <c r="BM176" s="213" t="s">
        <v>229</v>
      </c>
    </row>
    <row r="177" s="2" customFormat="1">
      <c r="A177" s="40"/>
      <c r="B177" s="41"/>
      <c r="C177" s="42"/>
      <c r="D177" s="215" t="s">
        <v>152</v>
      </c>
      <c r="E177" s="42"/>
      <c r="F177" s="216" t="s">
        <v>230</v>
      </c>
      <c r="G177" s="42"/>
      <c r="H177" s="42"/>
      <c r="I177" s="217"/>
      <c r="J177" s="42"/>
      <c r="K177" s="42"/>
      <c r="L177" s="46"/>
      <c r="M177" s="218"/>
      <c r="N177" s="219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152</v>
      </c>
      <c r="AU177" s="19" t="s">
        <v>84</v>
      </c>
    </row>
    <row r="178" s="2" customFormat="1">
      <c r="A178" s="40"/>
      <c r="B178" s="41"/>
      <c r="C178" s="42"/>
      <c r="D178" s="220" t="s">
        <v>153</v>
      </c>
      <c r="E178" s="42"/>
      <c r="F178" s="221" t="s">
        <v>231</v>
      </c>
      <c r="G178" s="42"/>
      <c r="H178" s="42"/>
      <c r="I178" s="217"/>
      <c r="J178" s="42"/>
      <c r="K178" s="42"/>
      <c r="L178" s="46"/>
      <c r="M178" s="218"/>
      <c r="N178" s="219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153</v>
      </c>
      <c r="AU178" s="19" t="s">
        <v>84</v>
      </c>
    </row>
    <row r="179" s="13" customFormat="1">
      <c r="A179" s="13"/>
      <c r="B179" s="222"/>
      <c r="C179" s="223"/>
      <c r="D179" s="215" t="s">
        <v>166</v>
      </c>
      <c r="E179" s="224" t="s">
        <v>19</v>
      </c>
      <c r="F179" s="225" t="s">
        <v>167</v>
      </c>
      <c r="G179" s="223"/>
      <c r="H179" s="224" t="s">
        <v>19</v>
      </c>
      <c r="I179" s="226"/>
      <c r="J179" s="223"/>
      <c r="K179" s="223"/>
      <c r="L179" s="227"/>
      <c r="M179" s="228"/>
      <c r="N179" s="229"/>
      <c r="O179" s="229"/>
      <c r="P179" s="229"/>
      <c r="Q179" s="229"/>
      <c r="R179" s="229"/>
      <c r="S179" s="229"/>
      <c r="T179" s="23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1" t="s">
        <v>166</v>
      </c>
      <c r="AU179" s="231" t="s">
        <v>84</v>
      </c>
      <c r="AV179" s="13" t="s">
        <v>82</v>
      </c>
      <c r="AW179" s="13" t="s">
        <v>35</v>
      </c>
      <c r="AX179" s="13" t="s">
        <v>74</v>
      </c>
      <c r="AY179" s="231" t="s">
        <v>143</v>
      </c>
    </row>
    <row r="180" s="14" customFormat="1">
      <c r="A180" s="14"/>
      <c r="B180" s="232"/>
      <c r="C180" s="233"/>
      <c r="D180" s="215" t="s">
        <v>166</v>
      </c>
      <c r="E180" s="234" t="s">
        <v>19</v>
      </c>
      <c r="F180" s="235" t="s">
        <v>232</v>
      </c>
      <c r="G180" s="233"/>
      <c r="H180" s="236">
        <v>6.532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2" t="s">
        <v>166</v>
      </c>
      <c r="AU180" s="242" t="s">
        <v>84</v>
      </c>
      <c r="AV180" s="14" t="s">
        <v>84</v>
      </c>
      <c r="AW180" s="14" t="s">
        <v>35</v>
      </c>
      <c r="AX180" s="14" t="s">
        <v>82</v>
      </c>
      <c r="AY180" s="242" t="s">
        <v>143</v>
      </c>
    </row>
    <row r="181" s="2" customFormat="1" ht="16.5" customHeight="1">
      <c r="A181" s="40"/>
      <c r="B181" s="41"/>
      <c r="C181" s="202" t="s">
        <v>8</v>
      </c>
      <c r="D181" s="202" t="s">
        <v>145</v>
      </c>
      <c r="E181" s="203" t="s">
        <v>233</v>
      </c>
      <c r="F181" s="204" t="s">
        <v>234</v>
      </c>
      <c r="G181" s="205" t="s">
        <v>162</v>
      </c>
      <c r="H181" s="206">
        <v>2.0179999999999998</v>
      </c>
      <c r="I181" s="207"/>
      <c r="J181" s="208">
        <f>ROUND(I181*H181,2)</f>
        <v>0</v>
      </c>
      <c r="K181" s="204" t="s">
        <v>149</v>
      </c>
      <c r="L181" s="46"/>
      <c r="M181" s="209" t="s">
        <v>19</v>
      </c>
      <c r="N181" s="210" t="s">
        <v>45</v>
      </c>
      <c r="O181" s="86"/>
      <c r="P181" s="211">
        <f>O181*H181</f>
        <v>0</v>
      </c>
      <c r="Q181" s="211">
        <v>0.41999999999999998</v>
      </c>
      <c r="R181" s="211">
        <f>Q181*H181</f>
        <v>0.84755999999999987</v>
      </c>
      <c r="S181" s="211">
        <v>0</v>
      </c>
      <c r="T181" s="212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3" t="s">
        <v>150</v>
      </c>
      <c r="AT181" s="213" t="s">
        <v>145</v>
      </c>
      <c r="AU181" s="213" t="s">
        <v>84</v>
      </c>
      <c r="AY181" s="19" t="s">
        <v>143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19" t="s">
        <v>82</v>
      </c>
      <c r="BK181" s="214">
        <f>ROUND(I181*H181,2)</f>
        <v>0</v>
      </c>
      <c r="BL181" s="19" t="s">
        <v>150</v>
      </c>
      <c r="BM181" s="213" t="s">
        <v>235</v>
      </c>
    </row>
    <row r="182" s="2" customFormat="1">
      <c r="A182" s="40"/>
      <c r="B182" s="41"/>
      <c r="C182" s="42"/>
      <c r="D182" s="215" t="s">
        <v>152</v>
      </c>
      <c r="E182" s="42"/>
      <c r="F182" s="216" t="s">
        <v>236</v>
      </c>
      <c r="G182" s="42"/>
      <c r="H182" s="42"/>
      <c r="I182" s="217"/>
      <c r="J182" s="42"/>
      <c r="K182" s="42"/>
      <c r="L182" s="46"/>
      <c r="M182" s="218"/>
      <c r="N182" s="219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152</v>
      </c>
      <c r="AU182" s="19" t="s">
        <v>84</v>
      </c>
    </row>
    <row r="183" s="2" customFormat="1">
      <c r="A183" s="40"/>
      <c r="B183" s="41"/>
      <c r="C183" s="42"/>
      <c r="D183" s="220" t="s">
        <v>153</v>
      </c>
      <c r="E183" s="42"/>
      <c r="F183" s="221" t="s">
        <v>237</v>
      </c>
      <c r="G183" s="42"/>
      <c r="H183" s="42"/>
      <c r="I183" s="217"/>
      <c r="J183" s="42"/>
      <c r="K183" s="42"/>
      <c r="L183" s="46"/>
      <c r="M183" s="218"/>
      <c r="N183" s="219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153</v>
      </c>
      <c r="AU183" s="19" t="s">
        <v>84</v>
      </c>
    </row>
    <row r="184" s="13" customFormat="1">
      <c r="A184" s="13"/>
      <c r="B184" s="222"/>
      <c r="C184" s="223"/>
      <c r="D184" s="215" t="s">
        <v>166</v>
      </c>
      <c r="E184" s="224" t="s">
        <v>19</v>
      </c>
      <c r="F184" s="225" t="s">
        <v>182</v>
      </c>
      <c r="G184" s="223"/>
      <c r="H184" s="224" t="s">
        <v>19</v>
      </c>
      <c r="I184" s="226"/>
      <c r="J184" s="223"/>
      <c r="K184" s="223"/>
      <c r="L184" s="227"/>
      <c r="M184" s="228"/>
      <c r="N184" s="229"/>
      <c r="O184" s="229"/>
      <c r="P184" s="229"/>
      <c r="Q184" s="229"/>
      <c r="R184" s="229"/>
      <c r="S184" s="229"/>
      <c r="T184" s="23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1" t="s">
        <v>166</v>
      </c>
      <c r="AU184" s="231" t="s">
        <v>84</v>
      </c>
      <c r="AV184" s="13" t="s">
        <v>82</v>
      </c>
      <c r="AW184" s="13" t="s">
        <v>35</v>
      </c>
      <c r="AX184" s="13" t="s">
        <v>74</v>
      </c>
      <c r="AY184" s="231" t="s">
        <v>143</v>
      </c>
    </row>
    <row r="185" s="14" customFormat="1">
      <c r="A185" s="14"/>
      <c r="B185" s="232"/>
      <c r="C185" s="233"/>
      <c r="D185" s="215" t="s">
        <v>166</v>
      </c>
      <c r="E185" s="234" t="s">
        <v>19</v>
      </c>
      <c r="F185" s="235" t="s">
        <v>238</v>
      </c>
      <c r="G185" s="233"/>
      <c r="H185" s="236">
        <v>2.0179999999999998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2" t="s">
        <v>166</v>
      </c>
      <c r="AU185" s="242" t="s">
        <v>84</v>
      </c>
      <c r="AV185" s="14" t="s">
        <v>84</v>
      </c>
      <c r="AW185" s="14" t="s">
        <v>35</v>
      </c>
      <c r="AX185" s="14" t="s">
        <v>82</v>
      </c>
      <c r="AY185" s="242" t="s">
        <v>143</v>
      </c>
    </row>
    <row r="186" s="12" customFormat="1" ht="22.8" customHeight="1">
      <c r="A186" s="12"/>
      <c r="B186" s="186"/>
      <c r="C186" s="187"/>
      <c r="D186" s="188" t="s">
        <v>73</v>
      </c>
      <c r="E186" s="200" t="s">
        <v>209</v>
      </c>
      <c r="F186" s="200" t="s">
        <v>239</v>
      </c>
      <c r="G186" s="187"/>
      <c r="H186" s="187"/>
      <c r="I186" s="190"/>
      <c r="J186" s="201">
        <f>BK186</f>
        <v>0</v>
      </c>
      <c r="K186" s="187"/>
      <c r="L186" s="192"/>
      <c r="M186" s="193"/>
      <c r="N186" s="194"/>
      <c r="O186" s="194"/>
      <c r="P186" s="195">
        <f>SUM(P187:P270)</f>
        <v>0</v>
      </c>
      <c r="Q186" s="194"/>
      <c r="R186" s="195">
        <f>SUM(R187:R270)</f>
        <v>0</v>
      </c>
      <c r="S186" s="194"/>
      <c r="T186" s="196">
        <f>SUM(T187:T270)</f>
        <v>27.299779000000001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97" t="s">
        <v>82</v>
      </c>
      <c r="AT186" s="198" t="s">
        <v>73</v>
      </c>
      <c r="AU186" s="198" t="s">
        <v>82</v>
      </c>
      <c r="AY186" s="197" t="s">
        <v>143</v>
      </c>
      <c r="BK186" s="199">
        <f>SUM(BK187:BK270)</f>
        <v>0</v>
      </c>
    </row>
    <row r="187" s="2" customFormat="1" ht="16.5" customHeight="1">
      <c r="A187" s="40"/>
      <c r="B187" s="41"/>
      <c r="C187" s="202" t="s">
        <v>240</v>
      </c>
      <c r="D187" s="202" t="s">
        <v>145</v>
      </c>
      <c r="E187" s="203" t="s">
        <v>241</v>
      </c>
      <c r="F187" s="204" t="s">
        <v>242</v>
      </c>
      <c r="G187" s="205" t="s">
        <v>212</v>
      </c>
      <c r="H187" s="206">
        <v>9.1319999999999997</v>
      </c>
      <c r="I187" s="207"/>
      <c r="J187" s="208">
        <f>ROUND(I187*H187,2)</f>
        <v>0</v>
      </c>
      <c r="K187" s="204" t="s">
        <v>149</v>
      </c>
      <c r="L187" s="46"/>
      <c r="M187" s="209" t="s">
        <v>19</v>
      </c>
      <c r="N187" s="210" t="s">
        <v>45</v>
      </c>
      <c r="O187" s="86"/>
      <c r="P187" s="211">
        <f>O187*H187</f>
        <v>0</v>
      </c>
      <c r="Q187" s="211">
        <v>0</v>
      </c>
      <c r="R187" s="211">
        <f>Q187*H187</f>
        <v>0</v>
      </c>
      <c r="S187" s="211">
        <v>0.26100000000000001</v>
      </c>
      <c r="T187" s="212">
        <f>S187*H187</f>
        <v>2.3834520000000001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3" t="s">
        <v>150</v>
      </c>
      <c r="AT187" s="213" t="s">
        <v>145</v>
      </c>
      <c r="AU187" s="213" t="s">
        <v>84</v>
      </c>
      <c r="AY187" s="19" t="s">
        <v>143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9" t="s">
        <v>82</v>
      </c>
      <c r="BK187" s="214">
        <f>ROUND(I187*H187,2)</f>
        <v>0</v>
      </c>
      <c r="BL187" s="19" t="s">
        <v>150</v>
      </c>
      <c r="BM187" s="213" t="s">
        <v>243</v>
      </c>
    </row>
    <row r="188" s="2" customFormat="1">
      <c r="A188" s="40"/>
      <c r="B188" s="41"/>
      <c r="C188" s="42"/>
      <c r="D188" s="215" t="s">
        <v>152</v>
      </c>
      <c r="E188" s="42"/>
      <c r="F188" s="216" t="s">
        <v>244</v>
      </c>
      <c r="G188" s="42"/>
      <c r="H188" s="42"/>
      <c r="I188" s="217"/>
      <c r="J188" s="42"/>
      <c r="K188" s="42"/>
      <c r="L188" s="46"/>
      <c r="M188" s="218"/>
      <c r="N188" s="219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152</v>
      </c>
      <c r="AU188" s="19" t="s">
        <v>84</v>
      </c>
    </row>
    <row r="189" s="2" customFormat="1">
      <c r="A189" s="40"/>
      <c r="B189" s="41"/>
      <c r="C189" s="42"/>
      <c r="D189" s="220" t="s">
        <v>153</v>
      </c>
      <c r="E189" s="42"/>
      <c r="F189" s="221" t="s">
        <v>245</v>
      </c>
      <c r="G189" s="42"/>
      <c r="H189" s="42"/>
      <c r="I189" s="217"/>
      <c r="J189" s="42"/>
      <c r="K189" s="42"/>
      <c r="L189" s="46"/>
      <c r="M189" s="218"/>
      <c r="N189" s="219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153</v>
      </c>
      <c r="AU189" s="19" t="s">
        <v>84</v>
      </c>
    </row>
    <row r="190" s="13" customFormat="1">
      <c r="A190" s="13"/>
      <c r="B190" s="222"/>
      <c r="C190" s="223"/>
      <c r="D190" s="215" t="s">
        <v>166</v>
      </c>
      <c r="E190" s="224" t="s">
        <v>19</v>
      </c>
      <c r="F190" s="225" t="s">
        <v>167</v>
      </c>
      <c r="G190" s="223"/>
      <c r="H190" s="224" t="s">
        <v>19</v>
      </c>
      <c r="I190" s="226"/>
      <c r="J190" s="223"/>
      <c r="K190" s="223"/>
      <c r="L190" s="227"/>
      <c r="M190" s="228"/>
      <c r="N190" s="229"/>
      <c r="O190" s="229"/>
      <c r="P190" s="229"/>
      <c r="Q190" s="229"/>
      <c r="R190" s="229"/>
      <c r="S190" s="229"/>
      <c r="T190" s="23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1" t="s">
        <v>166</v>
      </c>
      <c r="AU190" s="231" t="s">
        <v>84</v>
      </c>
      <c r="AV190" s="13" t="s">
        <v>82</v>
      </c>
      <c r="AW190" s="13" t="s">
        <v>35</v>
      </c>
      <c r="AX190" s="13" t="s">
        <v>74</v>
      </c>
      <c r="AY190" s="231" t="s">
        <v>143</v>
      </c>
    </row>
    <row r="191" s="14" customFormat="1">
      <c r="A191" s="14"/>
      <c r="B191" s="232"/>
      <c r="C191" s="233"/>
      <c r="D191" s="215" t="s">
        <v>166</v>
      </c>
      <c r="E191" s="234" t="s">
        <v>19</v>
      </c>
      <c r="F191" s="235" t="s">
        <v>246</v>
      </c>
      <c r="G191" s="233"/>
      <c r="H191" s="236">
        <v>3.6549999999999998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2" t="s">
        <v>166</v>
      </c>
      <c r="AU191" s="242" t="s">
        <v>84</v>
      </c>
      <c r="AV191" s="14" t="s">
        <v>84</v>
      </c>
      <c r="AW191" s="14" t="s">
        <v>35</v>
      </c>
      <c r="AX191" s="14" t="s">
        <v>74</v>
      </c>
      <c r="AY191" s="242" t="s">
        <v>143</v>
      </c>
    </row>
    <row r="192" s="13" customFormat="1">
      <c r="A192" s="13"/>
      <c r="B192" s="222"/>
      <c r="C192" s="223"/>
      <c r="D192" s="215" t="s">
        <v>166</v>
      </c>
      <c r="E192" s="224" t="s">
        <v>19</v>
      </c>
      <c r="F192" s="225" t="s">
        <v>182</v>
      </c>
      <c r="G192" s="223"/>
      <c r="H192" s="224" t="s">
        <v>19</v>
      </c>
      <c r="I192" s="226"/>
      <c r="J192" s="223"/>
      <c r="K192" s="223"/>
      <c r="L192" s="227"/>
      <c r="M192" s="228"/>
      <c r="N192" s="229"/>
      <c r="O192" s="229"/>
      <c r="P192" s="229"/>
      <c r="Q192" s="229"/>
      <c r="R192" s="229"/>
      <c r="S192" s="229"/>
      <c r="T192" s="23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1" t="s">
        <v>166</v>
      </c>
      <c r="AU192" s="231" t="s">
        <v>84</v>
      </c>
      <c r="AV192" s="13" t="s">
        <v>82</v>
      </c>
      <c r="AW192" s="13" t="s">
        <v>35</v>
      </c>
      <c r="AX192" s="13" t="s">
        <v>74</v>
      </c>
      <c r="AY192" s="231" t="s">
        <v>143</v>
      </c>
    </row>
    <row r="193" s="14" customFormat="1">
      <c r="A193" s="14"/>
      <c r="B193" s="232"/>
      <c r="C193" s="233"/>
      <c r="D193" s="215" t="s">
        <v>166</v>
      </c>
      <c r="E193" s="234" t="s">
        <v>19</v>
      </c>
      <c r="F193" s="235" t="s">
        <v>247</v>
      </c>
      <c r="G193" s="233"/>
      <c r="H193" s="236">
        <v>5.4770000000000003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2" t="s">
        <v>166</v>
      </c>
      <c r="AU193" s="242" t="s">
        <v>84</v>
      </c>
      <c r="AV193" s="14" t="s">
        <v>84</v>
      </c>
      <c r="AW193" s="14" t="s">
        <v>35</v>
      </c>
      <c r="AX193" s="14" t="s">
        <v>74</v>
      </c>
      <c r="AY193" s="242" t="s">
        <v>143</v>
      </c>
    </row>
    <row r="194" s="15" customFormat="1">
      <c r="A194" s="15"/>
      <c r="B194" s="243"/>
      <c r="C194" s="244"/>
      <c r="D194" s="215" t="s">
        <v>166</v>
      </c>
      <c r="E194" s="245" t="s">
        <v>19</v>
      </c>
      <c r="F194" s="246" t="s">
        <v>184</v>
      </c>
      <c r="G194" s="244"/>
      <c r="H194" s="247">
        <v>9.1319999999999997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3" t="s">
        <v>166</v>
      </c>
      <c r="AU194" s="253" t="s">
        <v>84</v>
      </c>
      <c r="AV194" s="15" t="s">
        <v>150</v>
      </c>
      <c r="AW194" s="15" t="s">
        <v>35</v>
      </c>
      <c r="AX194" s="15" t="s">
        <v>82</v>
      </c>
      <c r="AY194" s="253" t="s">
        <v>143</v>
      </c>
    </row>
    <row r="195" s="2" customFormat="1" ht="21.75" customHeight="1">
      <c r="A195" s="40"/>
      <c r="B195" s="41"/>
      <c r="C195" s="202" t="s">
        <v>248</v>
      </c>
      <c r="D195" s="202" t="s">
        <v>145</v>
      </c>
      <c r="E195" s="203" t="s">
        <v>249</v>
      </c>
      <c r="F195" s="204" t="s">
        <v>250</v>
      </c>
      <c r="G195" s="205" t="s">
        <v>162</v>
      </c>
      <c r="H195" s="206">
        <v>0.72699999999999998</v>
      </c>
      <c r="I195" s="207"/>
      <c r="J195" s="208">
        <f>ROUND(I195*H195,2)</f>
        <v>0</v>
      </c>
      <c r="K195" s="204" t="s">
        <v>149</v>
      </c>
      <c r="L195" s="46"/>
      <c r="M195" s="209" t="s">
        <v>19</v>
      </c>
      <c r="N195" s="210" t="s">
        <v>45</v>
      </c>
      <c r="O195" s="86"/>
      <c r="P195" s="211">
        <f>O195*H195</f>
        <v>0</v>
      </c>
      <c r="Q195" s="211">
        <v>0</v>
      </c>
      <c r="R195" s="211">
        <f>Q195*H195</f>
        <v>0</v>
      </c>
      <c r="S195" s="211">
        <v>2.2000000000000002</v>
      </c>
      <c r="T195" s="212">
        <f>S195*H195</f>
        <v>1.5994000000000002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3" t="s">
        <v>150</v>
      </c>
      <c r="AT195" s="213" t="s">
        <v>145</v>
      </c>
      <c r="AU195" s="213" t="s">
        <v>84</v>
      </c>
      <c r="AY195" s="19" t="s">
        <v>143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19" t="s">
        <v>82</v>
      </c>
      <c r="BK195" s="214">
        <f>ROUND(I195*H195,2)</f>
        <v>0</v>
      </c>
      <c r="BL195" s="19" t="s">
        <v>150</v>
      </c>
      <c r="BM195" s="213" t="s">
        <v>251</v>
      </c>
    </row>
    <row r="196" s="2" customFormat="1">
      <c r="A196" s="40"/>
      <c r="B196" s="41"/>
      <c r="C196" s="42"/>
      <c r="D196" s="215" t="s">
        <v>152</v>
      </c>
      <c r="E196" s="42"/>
      <c r="F196" s="216" t="s">
        <v>252</v>
      </c>
      <c r="G196" s="42"/>
      <c r="H196" s="42"/>
      <c r="I196" s="217"/>
      <c r="J196" s="42"/>
      <c r="K196" s="42"/>
      <c r="L196" s="46"/>
      <c r="M196" s="218"/>
      <c r="N196" s="219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152</v>
      </c>
      <c r="AU196" s="19" t="s">
        <v>84</v>
      </c>
    </row>
    <row r="197" s="2" customFormat="1">
      <c r="A197" s="40"/>
      <c r="B197" s="41"/>
      <c r="C197" s="42"/>
      <c r="D197" s="220" t="s">
        <v>153</v>
      </c>
      <c r="E197" s="42"/>
      <c r="F197" s="221" t="s">
        <v>253</v>
      </c>
      <c r="G197" s="42"/>
      <c r="H197" s="42"/>
      <c r="I197" s="217"/>
      <c r="J197" s="42"/>
      <c r="K197" s="42"/>
      <c r="L197" s="46"/>
      <c r="M197" s="218"/>
      <c r="N197" s="219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153</v>
      </c>
      <c r="AU197" s="19" t="s">
        <v>84</v>
      </c>
    </row>
    <row r="198" s="13" customFormat="1">
      <c r="A198" s="13"/>
      <c r="B198" s="222"/>
      <c r="C198" s="223"/>
      <c r="D198" s="215" t="s">
        <v>166</v>
      </c>
      <c r="E198" s="224" t="s">
        <v>19</v>
      </c>
      <c r="F198" s="225" t="s">
        <v>167</v>
      </c>
      <c r="G198" s="223"/>
      <c r="H198" s="224" t="s">
        <v>19</v>
      </c>
      <c r="I198" s="226"/>
      <c r="J198" s="223"/>
      <c r="K198" s="223"/>
      <c r="L198" s="227"/>
      <c r="M198" s="228"/>
      <c r="N198" s="229"/>
      <c r="O198" s="229"/>
      <c r="P198" s="229"/>
      <c r="Q198" s="229"/>
      <c r="R198" s="229"/>
      <c r="S198" s="229"/>
      <c r="T198" s="23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1" t="s">
        <v>166</v>
      </c>
      <c r="AU198" s="231" t="s">
        <v>84</v>
      </c>
      <c r="AV198" s="13" t="s">
        <v>82</v>
      </c>
      <c r="AW198" s="13" t="s">
        <v>35</v>
      </c>
      <c r="AX198" s="13" t="s">
        <v>74</v>
      </c>
      <c r="AY198" s="231" t="s">
        <v>143</v>
      </c>
    </row>
    <row r="199" s="14" customFormat="1">
      <c r="A199" s="14"/>
      <c r="B199" s="232"/>
      <c r="C199" s="233"/>
      <c r="D199" s="215" t="s">
        <v>166</v>
      </c>
      <c r="E199" s="234" t="s">
        <v>19</v>
      </c>
      <c r="F199" s="235" t="s">
        <v>254</v>
      </c>
      <c r="G199" s="233"/>
      <c r="H199" s="236">
        <v>0.34599999999999997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2" t="s">
        <v>166</v>
      </c>
      <c r="AU199" s="242" t="s">
        <v>84</v>
      </c>
      <c r="AV199" s="14" t="s">
        <v>84</v>
      </c>
      <c r="AW199" s="14" t="s">
        <v>35</v>
      </c>
      <c r="AX199" s="14" t="s">
        <v>74</v>
      </c>
      <c r="AY199" s="242" t="s">
        <v>143</v>
      </c>
    </row>
    <row r="200" s="13" customFormat="1">
      <c r="A200" s="13"/>
      <c r="B200" s="222"/>
      <c r="C200" s="223"/>
      <c r="D200" s="215" t="s">
        <v>166</v>
      </c>
      <c r="E200" s="224" t="s">
        <v>19</v>
      </c>
      <c r="F200" s="225" t="s">
        <v>182</v>
      </c>
      <c r="G200" s="223"/>
      <c r="H200" s="224" t="s">
        <v>19</v>
      </c>
      <c r="I200" s="226"/>
      <c r="J200" s="223"/>
      <c r="K200" s="223"/>
      <c r="L200" s="227"/>
      <c r="M200" s="228"/>
      <c r="N200" s="229"/>
      <c r="O200" s="229"/>
      <c r="P200" s="229"/>
      <c r="Q200" s="229"/>
      <c r="R200" s="229"/>
      <c r="S200" s="229"/>
      <c r="T200" s="23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1" t="s">
        <v>166</v>
      </c>
      <c r="AU200" s="231" t="s">
        <v>84</v>
      </c>
      <c r="AV200" s="13" t="s">
        <v>82</v>
      </c>
      <c r="AW200" s="13" t="s">
        <v>35</v>
      </c>
      <c r="AX200" s="13" t="s">
        <v>74</v>
      </c>
      <c r="AY200" s="231" t="s">
        <v>143</v>
      </c>
    </row>
    <row r="201" s="14" customFormat="1">
      <c r="A201" s="14"/>
      <c r="B201" s="232"/>
      <c r="C201" s="233"/>
      <c r="D201" s="215" t="s">
        <v>166</v>
      </c>
      <c r="E201" s="234" t="s">
        <v>19</v>
      </c>
      <c r="F201" s="235" t="s">
        <v>255</v>
      </c>
      <c r="G201" s="233"/>
      <c r="H201" s="236">
        <v>0.38100000000000001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2" t="s">
        <v>166</v>
      </c>
      <c r="AU201" s="242" t="s">
        <v>84</v>
      </c>
      <c r="AV201" s="14" t="s">
        <v>84</v>
      </c>
      <c r="AW201" s="14" t="s">
        <v>35</v>
      </c>
      <c r="AX201" s="14" t="s">
        <v>74</v>
      </c>
      <c r="AY201" s="242" t="s">
        <v>143</v>
      </c>
    </row>
    <row r="202" s="15" customFormat="1">
      <c r="A202" s="15"/>
      <c r="B202" s="243"/>
      <c r="C202" s="244"/>
      <c r="D202" s="215" t="s">
        <v>166</v>
      </c>
      <c r="E202" s="245" t="s">
        <v>19</v>
      </c>
      <c r="F202" s="246" t="s">
        <v>184</v>
      </c>
      <c r="G202" s="244"/>
      <c r="H202" s="247">
        <v>0.72699999999999998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3" t="s">
        <v>166</v>
      </c>
      <c r="AU202" s="253" t="s">
        <v>84</v>
      </c>
      <c r="AV202" s="15" t="s">
        <v>150</v>
      </c>
      <c r="AW202" s="15" t="s">
        <v>35</v>
      </c>
      <c r="AX202" s="15" t="s">
        <v>82</v>
      </c>
      <c r="AY202" s="253" t="s">
        <v>143</v>
      </c>
    </row>
    <row r="203" s="2" customFormat="1" ht="16.5" customHeight="1">
      <c r="A203" s="40"/>
      <c r="B203" s="41"/>
      <c r="C203" s="202" t="s">
        <v>256</v>
      </c>
      <c r="D203" s="202" t="s">
        <v>145</v>
      </c>
      <c r="E203" s="203" t="s">
        <v>257</v>
      </c>
      <c r="F203" s="204" t="s">
        <v>258</v>
      </c>
      <c r="G203" s="205" t="s">
        <v>162</v>
      </c>
      <c r="H203" s="206">
        <v>5.7770000000000001</v>
      </c>
      <c r="I203" s="207"/>
      <c r="J203" s="208">
        <f>ROUND(I203*H203,2)</f>
        <v>0</v>
      </c>
      <c r="K203" s="204" t="s">
        <v>149</v>
      </c>
      <c r="L203" s="46"/>
      <c r="M203" s="209" t="s">
        <v>19</v>
      </c>
      <c r="N203" s="210" t="s">
        <v>45</v>
      </c>
      <c r="O203" s="86"/>
      <c r="P203" s="211">
        <f>O203*H203</f>
        <v>0</v>
      </c>
      <c r="Q203" s="211">
        <v>0</v>
      </c>
      <c r="R203" s="211">
        <f>Q203*H203</f>
        <v>0</v>
      </c>
      <c r="S203" s="211">
        <v>1.3999999999999999</v>
      </c>
      <c r="T203" s="212">
        <f>S203*H203</f>
        <v>8.0877999999999997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3" t="s">
        <v>150</v>
      </c>
      <c r="AT203" s="213" t="s">
        <v>145</v>
      </c>
      <c r="AU203" s="213" t="s">
        <v>84</v>
      </c>
      <c r="AY203" s="19" t="s">
        <v>143</v>
      </c>
      <c r="BE203" s="214">
        <f>IF(N203="základní",J203,0)</f>
        <v>0</v>
      </c>
      <c r="BF203" s="214">
        <f>IF(N203="snížená",J203,0)</f>
        <v>0</v>
      </c>
      <c r="BG203" s="214">
        <f>IF(N203="zákl. přenesená",J203,0)</f>
        <v>0</v>
      </c>
      <c r="BH203" s="214">
        <f>IF(N203="sníž. přenesená",J203,0)</f>
        <v>0</v>
      </c>
      <c r="BI203" s="214">
        <f>IF(N203="nulová",J203,0)</f>
        <v>0</v>
      </c>
      <c r="BJ203" s="19" t="s">
        <v>82</v>
      </c>
      <c r="BK203" s="214">
        <f>ROUND(I203*H203,2)</f>
        <v>0</v>
      </c>
      <c r="BL203" s="19" t="s">
        <v>150</v>
      </c>
      <c r="BM203" s="213" t="s">
        <v>259</v>
      </c>
    </row>
    <row r="204" s="2" customFormat="1">
      <c r="A204" s="40"/>
      <c r="B204" s="41"/>
      <c r="C204" s="42"/>
      <c r="D204" s="215" t="s">
        <v>152</v>
      </c>
      <c r="E204" s="42"/>
      <c r="F204" s="216" t="s">
        <v>260</v>
      </c>
      <c r="G204" s="42"/>
      <c r="H204" s="42"/>
      <c r="I204" s="217"/>
      <c r="J204" s="42"/>
      <c r="K204" s="42"/>
      <c r="L204" s="46"/>
      <c r="M204" s="218"/>
      <c r="N204" s="219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152</v>
      </c>
      <c r="AU204" s="19" t="s">
        <v>84</v>
      </c>
    </row>
    <row r="205" s="2" customFormat="1">
      <c r="A205" s="40"/>
      <c r="B205" s="41"/>
      <c r="C205" s="42"/>
      <c r="D205" s="220" t="s">
        <v>153</v>
      </c>
      <c r="E205" s="42"/>
      <c r="F205" s="221" t="s">
        <v>261</v>
      </c>
      <c r="G205" s="42"/>
      <c r="H205" s="42"/>
      <c r="I205" s="217"/>
      <c r="J205" s="42"/>
      <c r="K205" s="42"/>
      <c r="L205" s="46"/>
      <c r="M205" s="218"/>
      <c r="N205" s="219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153</v>
      </c>
      <c r="AU205" s="19" t="s">
        <v>84</v>
      </c>
    </row>
    <row r="206" s="13" customFormat="1">
      <c r="A206" s="13"/>
      <c r="B206" s="222"/>
      <c r="C206" s="223"/>
      <c r="D206" s="215" t="s">
        <v>166</v>
      </c>
      <c r="E206" s="224" t="s">
        <v>19</v>
      </c>
      <c r="F206" s="225" t="s">
        <v>167</v>
      </c>
      <c r="G206" s="223"/>
      <c r="H206" s="224" t="s">
        <v>19</v>
      </c>
      <c r="I206" s="226"/>
      <c r="J206" s="223"/>
      <c r="K206" s="223"/>
      <c r="L206" s="227"/>
      <c r="M206" s="228"/>
      <c r="N206" s="229"/>
      <c r="O206" s="229"/>
      <c r="P206" s="229"/>
      <c r="Q206" s="229"/>
      <c r="R206" s="229"/>
      <c r="S206" s="229"/>
      <c r="T206" s="23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1" t="s">
        <v>166</v>
      </c>
      <c r="AU206" s="231" t="s">
        <v>84</v>
      </c>
      <c r="AV206" s="13" t="s">
        <v>82</v>
      </c>
      <c r="AW206" s="13" t="s">
        <v>35</v>
      </c>
      <c r="AX206" s="13" t="s">
        <v>74</v>
      </c>
      <c r="AY206" s="231" t="s">
        <v>143</v>
      </c>
    </row>
    <row r="207" s="14" customFormat="1">
      <c r="A207" s="14"/>
      <c r="B207" s="232"/>
      <c r="C207" s="233"/>
      <c r="D207" s="215" t="s">
        <v>166</v>
      </c>
      <c r="E207" s="234" t="s">
        <v>19</v>
      </c>
      <c r="F207" s="235" t="s">
        <v>262</v>
      </c>
      <c r="G207" s="233"/>
      <c r="H207" s="236">
        <v>4.7670000000000003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2" t="s">
        <v>166</v>
      </c>
      <c r="AU207" s="242" t="s">
        <v>84</v>
      </c>
      <c r="AV207" s="14" t="s">
        <v>84</v>
      </c>
      <c r="AW207" s="14" t="s">
        <v>35</v>
      </c>
      <c r="AX207" s="14" t="s">
        <v>74</v>
      </c>
      <c r="AY207" s="242" t="s">
        <v>143</v>
      </c>
    </row>
    <row r="208" s="13" customFormat="1">
      <c r="A208" s="13"/>
      <c r="B208" s="222"/>
      <c r="C208" s="223"/>
      <c r="D208" s="215" t="s">
        <v>166</v>
      </c>
      <c r="E208" s="224" t="s">
        <v>19</v>
      </c>
      <c r="F208" s="225" t="s">
        <v>182</v>
      </c>
      <c r="G208" s="223"/>
      <c r="H208" s="224" t="s">
        <v>19</v>
      </c>
      <c r="I208" s="226"/>
      <c r="J208" s="223"/>
      <c r="K208" s="223"/>
      <c r="L208" s="227"/>
      <c r="M208" s="228"/>
      <c r="N208" s="229"/>
      <c r="O208" s="229"/>
      <c r="P208" s="229"/>
      <c r="Q208" s="229"/>
      <c r="R208" s="229"/>
      <c r="S208" s="229"/>
      <c r="T208" s="23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1" t="s">
        <v>166</v>
      </c>
      <c r="AU208" s="231" t="s">
        <v>84</v>
      </c>
      <c r="AV208" s="13" t="s">
        <v>82</v>
      </c>
      <c r="AW208" s="13" t="s">
        <v>35</v>
      </c>
      <c r="AX208" s="13" t="s">
        <v>74</v>
      </c>
      <c r="AY208" s="231" t="s">
        <v>143</v>
      </c>
    </row>
    <row r="209" s="14" customFormat="1">
      <c r="A209" s="14"/>
      <c r="B209" s="232"/>
      <c r="C209" s="233"/>
      <c r="D209" s="215" t="s">
        <v>166</v>
      </c>
      <c r="E209" s="234" t="s">
        <v>19</v>
      </c>
      <c r="F209" s="235" t="s">
        <v>263</v>
      </c>
      <c r="G209" s="233"/>
      <c r="H209" s="236">
        <v>1.01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2" t="s">
        <v>166</v>
      </c>
      <c r="AU209" s="242" t="s">
        <v>84</v>
      </c>
      <c r="AV209" s="14" t="s">
        <v>84</v>
      </c>
      <c r="AW209" s="14" t="s">
        <v>35</v>
      </c>
      <c r="AX209" s="14" t="s">
        <v>74</v>
      </c>
      <c r="AY209" s="242" t="s">
        <v>143</v>
      </c>
    </row>
    <row r="210" s="15" customFormat="1">
      <c r="A210" s="15"/>
      <c r="B210" s="243"/>
      <c r="C210" s="244"/>
      <c r="D210" s="215" t="s">
        <v>166</v>
      </c>
      <c r="E210" s="245" t="s">
        <v>19</v>
      </c>
      <c r="F210" s="246" t="s">
        <v>184</v>
      </c>
      <c r="G210" s="244"/>
      <c r="H210" s="247">
        <v>5.7770000000000001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3" t="s">
        <v>166</v>
      </c>
      <c r="AU210" s="253" t="s">
        <v>84</v>
      </c>
      <c r="AV210" s="15" t="s">
        <v>150</v>
      </c>
      <c r="AW210" s="15" t="s">
        <v>35</v>
      </c>
      <c r="AX210" s="15" t="s">
        <v>82</v>
      </c>
      <c r="AY210" s="253" t="s">
        <v>143</v>
      </c>
    </row>
    <row r="211" s="2" customFormat="1" ht="16.5" customHeight="1">
      <c r="A211" s="40"/>
      <c r="B211" s="41"/>
      <c r="C211" s="202" t="s">
        <v>264</v>
      </c>
      <c r="D211" s="202" t="s">
        <v>145</v>
      </c>
      <c r="E211" s="203" t="s">
        <v>265</v>
      </c>
      <c r="F211" s="204" t="s">
        <v>266</v>
      </c>
      <c r="G211" s="205" t="s">
        <v>212</v>
      </c>
      <c r="H211" s="206">
        <v>4.335</v>
      </c>
      <c r="I211" s="207"/>
      <c r="J211" s="208">
        <f>ROUND(I211*H211,2)</f>
        <v>0</v>
      </c>
      <c r="K211" s="204" t="s">
        <v>149</v>
      </c>
      <c r="L211" s="46"/>
      <c r="M211" s="209" t="s">
        <v>19</v>
      </c>
      <c r="N211" s="210" t="s">
        <v>45</v>
      </c>
      <c r="O211" s="86"/>
      <c r="P211" s="211">
        <f>O211*H211</f>
        <v>0</v>
      </c>
      <c r="Q211" s="211">
        <v>0</v>
      </c>
      <c r="R211" s="211">
        <f>Q211*H211</f>
        <v>0</v>
      </c>
      <c r="S211" s="211">
        <v>0.067000000000000004</v>
      </c>
      <c r="T211" s="212">
        <f>S211*H211</f>
        <v>0.29044500000000001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3" t="s">
        <v>150</v>
      </c>
      <c r="AT211" s="213" t="s">
        <v>145</v>
      </c>
      <c r="AU211" s="213" t="s">
        <v>84</v>
      </c>
      <c r="AY211" s="19" t="s">
        <v>143</v>
      </c>
      <c r="BE211" s="214">
        <f>IF(N211="základní",J211,0)</f>
        <v>0</v>
      </c>
      <c r="BF211" s="214">
        <f>IF(N211="snížená",J211,0)</f>
        <v>0</v>
      </c>
      <c r="BG211" s="214">
        <f>IF(N211="zákl. přenesená",J211,0)</f>
        <v>0</v>
      </c>
      <c r="BH211" s="214">
        <f>IF(N211="sníž. přenesená",J211,0)</f>
        <v>0</v>
      </c>
      <c r="BI211" s="214">
        <f>IF(N211="nulová",J211,0)</f>
        <v>0</v>
      </c>
      <c r="BJ211" s="19" t="s">
        <v>82</v>
      </c>
      <c r="BK211" s="214">
        <f>ROUND(I211*H211,2)</f>
        <v>0</v>
      </c>
      <c r="BL211" s="19" t="s">
        <v>150</v>
      </c>
      <c r="BM211" s="213" t="s">
        <v>267</v>
      </c>
    </row>
    <row r="212" s="2" customFormat="1">
      <c r="A212" s="40"/>
      <c r="B212" s="41"/>
      <c r="C212" s="42"/>
      <c r="D212" s="215" t="s">
        <v>152</v>
      </c>
      <c r="E212" s="42"/>
      <c r="F212" s="216" t="s">
        <v>268</v>
      </c>
      <c r="G212" s="42"/>
      <c r="H212" s="42"/>
      <c r="I212" s="217"/>
      <c r="J212" s="42"/>
      <c r="K212" s="42"/>
      <c r="L212" s="46"/>
      <c r="M212" s="218"/>
      <c r="N212" s="219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152</v>
      </c>
      <c r="AU212" s="19" t="s">
        <v>84</v>
      </c>
    </row>
    <row r="213" s="2" customFormat="1">
      <c r="A213" s="40"/>
      <c r="B213" s="41"/>
      <c r="C213" s="42"/>
      <c r="D213" s="220" t="s">
        <v>153</v>
      </c>
      <c r="E213" s="42"/>
      <c r="F213" s="221" t="s">
        <v>269</v>
      </c>
      <c r="G213" s="42"/>
      <c r="H213" s="42"/>
      <c r="I213" s="217"/>
      <c r="J213" s="42"/>
      <c r="K213" s="42"/>
      <c r="L213" s="46"/>
      <c r="M213" s="218"/>
      <c r="N213" s="219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153</v>
      </c>
      <c r="AU213" s="19" t="s">
        <v>84</v>
      </c>
    </row>
    <row r="214" s="14" customFormat="1">
      <c r="A214" s="14"/>
      <c r="B214" s="232"/>
      <c r="C214" s="233"/>
      <c r="D214" s="215" t="s">
        <v>166</v>
      </c>
      <c r="E214" s="234" t="s">
        <v>19</v>
      </c>
      <c r="F214" s="235" t="s">
        <v>270</v>
      </c>
      <c r="G214" s="233"/>
      <c r="H214" s="236">
        <v>4.335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2" t="s">
        <v>166</v>
      </c>
      <c r="AU214" s="242" t="s">
        <v>84</v>
      </c>
      <c r="AV214" s="14" t="s">
        <v>84</v>
      </c>
      <c r="AW214" s="14" t="s">
        <v>35</v>
      </c>
      <c r="AX214" s="14" t="s">
        <v>82</v>
      </c>
      <c r="AY214" s="242" t="s">
        <v>143</v>
      </c>
    </row>
    <row r="215" s="2" customFormat="1" ht="16.5" customHeight="1">
      <c r="A215" s="40"/>
      <c r="B215" s="41"/>
      <c r="C215" s="202" t="s">
        <v>271</v>
      </c>
      <c r="D215" s="202" t="s">
        <v>145</v>
      </c>
      <c r="E215" s="203" t="s">
        <v>272</v>
      </c>
      <c r="F215" s="204" t="s">
        <v>273</v>
      </c>
      <c r="G215" s="205" t="s">
        <v>212</v>
      </c>
      <c r="H215" s="206">
        <v>4.242</v>
      </c>
      <c r="I215" s="207"/>
      <c r="J215" s="208">
        <f>ROUND(I215*H215,2)</f>
        <v>0</v>
      </c>
      <c r="K215" s="204" t="s">
        <v>149</v>
      </c>
      <c r="L215" s="46"/>
      <c r="M215" s="209" t="s">
        <v>19</v>
      </c>
      <c r="N215" s="210" t="s">
        <v>45</v>
      </c>
      <c r="O215" s="86"/>
      <c r="P215" s="211">
        <f>O215*H215</f>
        <v>0</v>
      </c>
      <c r="Q215" s="211">
        <v>0</v>
      </c>
      <c r="R215" s="211">
        <f>Q215*H215</f>
        <v>0</v>
      </c>
      <c r="S215" s="211">
        <v>0.075999999999999998</v>
      </c>
      <c r="T215" s="212">
        <f>S215*H215</f>
        <v>0.32239200000000001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3" t="s">
        <v>150</v>
      </c>
      <c r="AT215" s="213" t="s">
        <v>145</v>
      </c>
      <c r="AU215" s="213" t="s">
        <v>84</v>
      </c>
      <c r="AY215" s="19" t="s">
        <v>143</v>
      </c>
      <c r="BE215" s="214">
        <f>IF(N215="základní",J215,0)</f>
        <v>0</v>
      </c>
      <c r="BF215" s="214">
        <f>IF(N215="snížená",J215,0)</f>
        <v>0</v>
      </c>
      <c r="BG215" s="214">
        <f>IF(N215="zákl. přenesená",J215,0)</f>
        <v>0</v>
      </c>
      <c r="BH215" s="214">
        <f>IF(N215="sníž. přenesená",J215,0)</f>
        <v>0</v>
      </c>
      <c r="BI215" s="214">
        <f>IF(N215="nulová",J215,0)</f>
        <v>0</v>
      </c>
      <c r="BJ215" s="19" t="s">
        <v>82</v>
      </c>
      <c r="BK215" s="214">
        <f>ROUND(I215*H215,2)</f>
        <v>0</v>
      </c>
      <c r="BL215" s="19" t="s">
        <v>150</v>
      </c>
      <c r="BM215" s="213" t="s">
        <v>274</v>
      </c>
    </row>
    <row r="216" s="2" customFormat="1">
      <c r="A216" s="40"/>
      <c r="B216" s="41"/>
      <c r="C216" s="42"/>
      <c r="D216" s="215" t="s">
        <v>152</v>
      </c>
      <c r="E216" s="42"/>
      <c r="F216" s="216" t="s">
        <v>275</v>
      </c>
      <c r="G216" s="42"/>
      <c r="H216" s="42"/>
      <c r="I216" s="217"/>
      <c r="J216" s="42"/>
      <c r="K216" s="42"/>
      <c r="L216" s="46"/>
      <c r="M216" s="218"/>
      <c r="N216" s="219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152</v>
      </c>
      <c r="AU216" s="19" t="s">
        <v>84</v>
      </c>
    </row>
    <row r="217" s="2" customFormat="1">
      <c r="A217" s="40"/>
      <c r="B217" s="41"/>
      <c r="C217" s="42"/>
      <c r="D217" s="220" t="s">
        <v>153</v>
      </c>
      <c r="E217" s="42"/>
      <c r="F217" s="221" t="s">
        <v>276</v>
      </c>
      <c r="G217" s="42"/>
      <c r="H217" s="42"/>
      <c r="I217" s="217"/>
      <c r="J217" s="42"/>
      <c r="K217" s="42"/>
      <c r="L217" s="46"/>
      <c r="M217" s="218"/>
      <c r="N217" s="219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153</v>
      </c>
      <c r="AU217" s="19" t="s">
        <v>84</v>
      </c>
    </row>
    <row r="218" s="13" customFormat="1">
      <c r="A218" s="13"/>
      <c r="B218" s="222"/>
      <c r="C218" s="223"/>
      <c r="D218" s="215" t="s">
        <v>166</v>
      </c>
      <c r="E218" s="224" t="s">
        <v>19</v>
      </c>
      <c r="F218" s="225" t="s">
        <v>167</v>
      </c>
      <c r="G218" s="223"/>
      <c r="H218" s="224" t="s">
        <v>19</v>
      </c>
      <c r="I218" s="226"/>
      <c r="J218" s="223"/>
      <c r="K218" s="223"/>
      <c r="L218" s="227"/>
      <c r="M218" s="228"/>
      <c r="N218" s="229"/>
      <c r="O218" s="229"/>
      <c r="P218" s="229"/>
      <c r="Q218" s="229"/>
      <c r="R218" s="229"/>
      <c r="S218" s="229"/>
      <c r="T218" s="23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1" t="s">
        <v>166</v>
      </c>
      <c r="AU218" s="231" t="s">
        <v>84</v>
      </c>
      <c r="AV218" s="13" t="s">
        <v>82</v>
      </c>
      <c r="AW218" s="13" t="s">
        <v>35</v>
      </c>
      <c r="AX218" s="13" t="s">
        <v>74</v>
      </c>
      <c r="AY218" s="231" t="s">
        <v>143</v>
      </c>
    </row>
    <row r="219" s="14" customFormat="1">
      <c r="A219" s="14"/>
      <c r="B219" s="232"/>
      <c r="C219" s="233"/>
      <c r="D219" s="215" t="s">
        <v>166</v>
      </c>
      <c r="E219" s="234" t="s">
        <v>19</v>
      </c>
      <c r="F219" s="235" t="s">
        <v>277</v>
      </c>
      <c r="G219" s="233"/>
      <c r="H219" s="236">
        <v>2.8279999999999998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2" t="s">
        <v>166</v>
      </c>
      <c r="AU219" s="242" t="s">
        <v>84</v>
      </c>
      <c r="AV219" s="14" t="s">
        <v>84</v>
      </c>
      <c r="AW219" s="14" t="s">
        <v>35</v>
      </c>
      <c r="AX219" s="14" t="s">
        <v>74</v>
      </c>
      <c r="AY219" s="242" t="s">
        <v>143</v>
      </c>
    </row>
    <row r="220" s="13" customFormat="1">
      <c r="A220" s="13"/>
      <c r="B220" s="222"/>
      <c r="C220" s="223"/>
      <c r="D220" s="215" t="s">
        <v>166</v>
      </c>
      <c r="E220" s="224" t="s">
        <v>19</v>
      </c>
      <c r="F220" s="225" t="s">
        <v>182</v>
      </c>
      <c r="G220" s="223"/>
      <c r="H220" s="224" t="s">
        <v>19</v>
      </c>
      <c r="I220" s="226"/>
      <c r="J220" s="223"/>
      <c r="K220" s="223"/>
      <c r="L220" s="227"/>
      <c r="M220" s="228"/>
      <c r="N220" s="229"/>
      <c r="O220" s="229"/>
      <c r="P220" s="229"/>
      <c r="Q220" s="229"/>
      <c r="R220" s="229"/>
      <c r="S220" s="229"/>
      <c r="T220" s="23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1" t="s">
        <v>166</v>
      </c>
      <c r="AU220" s="231" t="s">
        <v>84</v>
      </c>
      <c r="AV220" s="13" t="s">
        <v>82</v>
      </c>
      <c r="AW220" s="13" t="s">
        <v>35</v>
      </c>
      <c r="AX220" s="13" t="s">
        <v>74</v>
      </c>
      <c r="AY220" s="231" t="s">
        <v>143</v>
      </c>
    </row>
    <row r="221" s="14" customFormat="1">
      <c r="A221" s="14"/>
      <c r="B221" s="232"/>
      <c r="C221" s="233"/>
      <c r="D221" s="215" t="s">
        <v>166</v>
      </c>
      <c r="E221" s="234" t="s">
        <v>19</v>
      </c>
      <c r="F221" s="235" t="s">
        <v>278</v>
      </c>
      <c r="G221" s="233"/>
      <c r="H221" s="236">
        <v>1.4139999999999999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2" t="s">
        <v>166</v>
      </c>
      <c r="AU221" s="242" t="s">
        <v>84</v>
      </c>
      <c r="AV221" s="14" t="s">
        <v>84</v>
      </c>
      <c r="AW221" s="14" t="s">
        <v>35</v>
      </c>
      <c r="AX221" s="14" t="s">
        <v>74</v>
      </c>
      <c r="AY221" s="242" t="s">
        <v>143</v>
      </c>
    </row>
    <row r="222" s="15" customFormat="1">
      <c r="A222" s="15"/>
      <c r="B222" s="243"/>
      <c r="C222" s="244"/>
      <c r="D222" s="215" t="s">
        <v>166</v>
      </c>
      <c r="E222" s="245" t="s">
        <v>19</v>
      </c>
      <c r="F222" s="246" t="s">
        <v>184</v>
      </c>
      <c r="G222" s="244"/>
      <c r="H222" s="247">
        <v>4.242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3" t="s">
        <v>166</v>
      </c>
      <c r="AU222" s="253" t="s">
        <v>84</v>
      </c>
      <c r="AV222" s="15" t="s">
        <v>150</v>
      </c>
      <c r="AW222" s="15" t="s">
        <v>35</v>
      </c>
      <c r="AX222" s="15" t="s">
        <v>82</v>
      </c>
      <c r="AY222" s="253" t="s">
        <v>143</v>
      </c>
    </row>
    <row r="223" s="2" customFormat="1" ht="16.5" customHeight="1">
      <c r="A223" s="40"/>
      <c r="B223" s="41"/>
      <c r="C223" s="202" t="s">
        <v>279</v>
      </c>
      <c r="D223" s="202" t="s">
        <v>145</v>
      </c>
      <c r="E223" s="203" t="s">
        <v>280</v>
      </c>
      <c r="F223" s="204" t="s">
        <v>281</v>
      </c>
      <c r="G223" s="205" t="s">
        <v>204</v>
      </c>
      <c r="H223" s="206">
        <v>12</v>
      </c>
      <c r="I223" s="207"/>
      <c r="J223" s="208">
        <f>ROUND(I223*H223,2)</f>
        <v>0</v>
      </c>
      <c r="K223" s="204" t="s">
        <v>149</v>
      </c>
      <c r="L223" s="46"/>
      <c r="M223" s="209" t="s">
        <v>19</v>
      </c>
      <c r="N223" s="210" t="s">
        <v>45</v>
      </c>
      <c r="O223" s="86"/>
      <c r="P223" s="211">
        <f>O223*H223</f>
        <v>0</v>
      </c>
      <c r="Q223" s="211">
        <v>0</v>
      </c>
      <c r="R223" s="211">
        <f>Q223*H223</f>
        <v>0</v>
      </c>
      <c r="S223" s="211">
        <v>0.073999999999999996</v>
      </c>
      <c r="T223" s="212">
        <f>S223*H223</f>
        <v>0.8879999999999999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3" t="s">
        <v>150</v>
      </c>
      <c r="AT223" s="213" t="s">
        <v>145</v>
      </c>
      <c r="AU223" s="213" t="s">
        <v>84</v>
      </c>
      <c r="AY223" s="19" t="s">
        <v>143</v>
      </c>
      <c r="BE223" s="214">
        <f>IF(N223="základní",J223,0)</f>
        <v>0</v>
      </c>
      <c r="BF223" s="214">
        <f>IF(N223="snížená",J223,0)</f>
        <v>0</v>
      </c>
      <c r="BG223" s="214">
        <f>IF(N223="zákl. přenesená",J223,0)</f>
        <v>0</v>
      </c>
      <c r="BH223" s="214">
        <f>IF(N223="sníž. přenesená",J223,0)</f>
        <v>0</v>
      </c>
      <c r="BI223" s="214">
        <f>IF(N223="nulová",J223,0)</f>
        <v>0</v>
      </c>
      <c r="BJ223" s="19" t="s">
        <v>82</v>
      </c>
      <c r="BK223" s="214">
        <f>ROUND(I223*H223,2)</f>
        <v>0</v>
      </c>
      <c r="BL223" s="19" t="s">
        <v>150</v>
      </c>
      <c r="BM223" s="213" t="s">
        <v>282</v>
      </c>
    </row>
    <row r="224" s="2" customFormat="1">
      <c r="A224" s="40"/>
      <c r="B224" s="41"/>
      <c r="C224" s="42"/>
      <c r="D224" s="215" t="s">
        <v>152</v>
      </c>
      <c r="E224" s="42"/>
      <c r="F224" s="216" t="s">
        <v>283</v>
      </c>
      <c r="G224" s="42"/>
      <c r="H224" s="42"/>
      <c r="I224" s="217"/>
      <c r="J224" s="42"/>
      <c r="K224" s="42"/>
      <c r="L224" s="46"/>
      <c r="M224" s="218"/>
      <c r="N224" s="219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152</v>
      </c>
      <c r="AU224" s="19" t="s">
        <v>84</v>
      </c>
    </row>
    <row r="225" s="2" customFormat="1">
      <c r="A225" s="40"/>
      <c r="B225" s="41"/>
      <c r="C225" s="42"/>
      <c r="D225" s="220" t="s">
        <v>153</v>
      </c>
      <c r="E225" s="42"/>
      <c r="F225" s="221" t="s">
        <v>284</v>
      </c>
      <c r="G225" s="42"/>
      <c r="H225" s="42"/>
      <c r="I225" s="217"/>
      <c r="J225" s="42"/>
      <c r="K225" s="42"/>
      <c r="L225" s="46"/>
      <c r="M225" s="218"/>
      <c r="N225" s="219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153</v>
      </c>
      <c r="AU225" s="19" t="s">
        <v>84</v>
      </c>
    </row>
    <row r="226" s="13" customFormat="1">
      <c r="A226" s="13"/>
      <c r="B226" s="222"/>
      <c r="C226" s="223"/>
      <c r="D226" s="215" t="s">
        <v>166</v>
      </c>
      <c r="E226" s="224" t="s">
        <v>19</v>
      </c>
      <c r="F226" s="225" t="s">
        <v>167</v>
      </c>
      <c r="G226" s="223"/>
      <c r="H226" s="224" t="s">
        <v>19</v>
      </c>
      <c r="I226" s="226"/>
      <c r="J226" s="223"/>
      <c r="K226" s="223"/>
      <c r="L226" s="227"/>
      <c r="M226" s="228"/>
      <c r="N226" s="229"/>
      <c r="O226" s="229"/>
      <c r="P226" s="229"/>
      <c r="Q226" s="229"/>
      <c r="R226" s="229"/>
      <c r="S226" s="229"/>
      <c r="T226" s="23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1" t="s">
        <v>166</v>
      </c>
      <c r="AU226" s="231" t="s">
        <v>84</v>
      </c>
      <c r="AV226" s="13" t="s">
        <v>82</v>
      </c>
      <c r="AW226" s="13" t="s">
        <v>35</v>
      </c>
      <c r="AX226" s="13" t="s">
        <v>74</v>
      </c>
      <c r="AY226" s="231" t="s">
        <v>143</v>
      </c>
    </row>
    <row r="227" s="14" customFormat="1">
      <c r="A227" s="14"/>
      <c r="B227" s="232"/>
      <c r="C227" s="233"/>
      <c r="D227" s="215" t="s">
        <v>166</v>
      </c>
      <c r="E227" s="234" t="s">
        <v>19</v>
      </c>
      <c r="F227" s="235" t="s">
        <v>150</v>
      </c>
      <c r="G227" s="233"/>
      <c r="H227" s="236">
        <v>4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2" t="s">
        <v>166</v>
      </c>
      <c r="AU227" s="242" t="s">
        <v>84</v>
      </c>
      <c r="AV227" s="14" t="s">
        <v>84</v>
      </c>
      <c r="AW227" s="14" t="s">
        <v>35</v>
      </c>
      <c r="AX227" s="14" t="s">
        <v>74</v>
      </c>
      <c r="AY227" s="242" t="s">
        <v>143</v>
      </c>
    </row>
    <row r="228" s="13" customFormat="1">
      <c r="A228" s="13"/>
      <c r="B228" s="222"/>
      <c r="C228" s="223"/>
      <c r="D228" s="215" t="s">
        <v>166</v>
      </c>
      <c r="E228" s="224" t="s">
        <v>19</v>
      </c>
      <c r="F228" s="225" t="s">
        <v>182</v>
      </c>
      <c r="G228" s="223"/>
      <c r="H228" s="224" t="s">
        <v>19</v>
      </c>
      <c r="I228" s="226"/>
      <c r="J228" s="223"/>
      <c r="K228" s="223"/>
      <c r="L228" s="227"/>
      <c r="M228" s="228"/>
      <c r="N228" s="229"/>
      <c r="O228" s="229"/>
      <c r="P228" s="229"/>
      <c r="Q228" s="229"/>
      <c r="R228" s="229"/>
      <c r="S228" s="229"/>
      <c r="T228" s="23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1" t="s">
        <v>166</v>
      </c>
      <c r="AU228" s="231" t="s">
        <v>84</v>
      </c>
      <c r="AV228" s="13" t="s">
        <v>82</v>
      </c>
      <c r="AW228" s="13" t="s">
        <v>35</v>
      </c>
      <c r="AX228" s="13" t="s">
        <v>74</v>
      </c>
      <c r="AY228" s="231" t="s">
        <v>143</v>
      </c>
    </row>
    <row r="229" s="14" customFormat="1">
      <c r="A229" s="14"/>
      <c r="B229" s="232"/>
      <c r="C229" s="233"/>
      <c r="D229" s="215" t="s">
        <v>166</v>
      </c>
      <c r="E229" s="234" t="s">
        <v>19</v>
      </c>
      <c r="F229" s="235" t="s">
        <v>201</v>
      </c>
      <c r="G229" s="233"/>
      <c r="H229" s="236">
        <v>8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2" t="s">
        <v>166</v>
      </c>
      <c r="AU229" s="242" t="s">
        <v>84</v>
      </c>
      <c r="AV229" s="14" t="s">
        <v>84</v>
      </c>
      <c r="AW229" s="14" t="s">
        <v>35</v>
      </c>
      <c r="AX229" s="14" t="s">
        <v>74</v>
      </c>
      <c r="AY229" s="242" t="s">
        <v>143</v>
      </c>
    </row>
    <row r="230" s="15" customFormat="1">
      <c r="A230" s="15"/>
      <c r="B230" s="243"/>
      <c r="C230" s="244"/>
      <c r="D230" s="215" t="s">
        <v>166</v>
      </c>
      <c r="E230" s="245" t="s">
        <v>19</v>
      </c>
      <c r="F230" s="246" t="s">
        <v>184</v>
      </c>
      <c r="G230" s="244"/>
      <c r="H230" s="247">
        <v>12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3" t="s">
        <v>166</v>
      </c>
      <c r="AU230" s="253" t="s">
        <v>84</v>
      </c>
      <c r="AV230" s="15" t="s">
        <v>150</v>
      </c>
      <c r="AW230" s="15" t="s">
        <v>35</v>
      </c>
      <c r="AX230" s="15" t="s">
        <v>82</v>
      </c>
      <c r="AY230" s="253" t="s">
        <v>143</v>
      </c>
    </row>
    <row r="231" s="2" customFormat="1" ht="16.5" customHeight="1">
      <c r="A231" s="40"/>
      <c r="B231" s="41"/>
      <c r="C231" s="202" t="s">
        <v>285</v>
      </c>
      <c r="D231" s="202" t="s">
        <v>145</v>
      </c>
      <c r="E231" s="203" t="s">
        <v>286</v>
      </c>
      <c r="F231" s="204" t="s">
        <v>287</v>
      </c>
      <c r="G231" s="205" t="s">
        <v>204</v>
      </c>
      <c r="H231" s="206">
        <v>11</v>
      </c>
      <c r="I231" s="207"/>
      <c r="J231" s="208">
        <f>ROUND(I231*H231,2)</f>
        <v>0</v>
      </c>
      <c r="K231" s="204" t="s">
        <v>149</v>
      </c>
      <c r="L231" s="46"/>
      <c r="M231" s="209" t="s">
        <v>19</v>
      </c>
      <c r="N231" s="210" t="s">
        <v>45</v>
      </c>
      <c r="O231" s="86"/>
      <c r="P231" s="211">
        <f>O231*H231</f>
        <v>0</v>
      </c>
      <c r="Q231" s="211">
        <v>0</v>
      </c>
      <c r="R231" s="211">
        <f>Q231*H231</f>
        <v>0</v>
      </c>
      <c r="S231" s="211">
        <v>0.099000000000000005</v>
      </c>
      <c r="T231" s="212">
        <f>S231*H231</f>
        <v>1.089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3" t="s">
        <v>150</v>
      </c>
      <c r="AT231" s="213" t="s">
        <v>145</v>
      </c>
      <c r="AU231" s="213" t="s">
        <v>84</v>
      </c>
      <c r="AY231" s="19" t="s">
        <v>143</v>
      </c>
      <c r="BE231" s="214">
        <f>IF(N231="základní",J231,0)</f>
        <v>0</v>
      </c>
      <c r="BF231" s="214">
        <f>IF(N231="snížená",J231,0)</f>
        <v>0</v>
      </c>
      <c r="BG231" s="214">
        <f>IF(N231="zákl. přenesená",J231,0)</f>
        <v>0</v>
      </c>
      <c r="BH231" s="214">
        <f>IF(N231="sníž. přenesená",J231,0)</f>
        <v>0</v>
      </c>
      <c r="BI231" s="214">
        <f>IF(N231="nulová",J231,0)</f>
        <v>0</v>
      </c>
      <c r="BJ231" s="19" t="s">
        <v>82</v>
      </c>
      <c r="BK231" s="214">
        <f>ROUND(I231*H231,2)</f>
        <v>0</v>
      </c>
      <c r="BL231" s="19" t="s">
        <v>150</v>
      </c>
      <c r="BM231" s="213" t="s">
        <v>288</v>
      </c>
    </row>
    <row r="232" s="2" customFormat="1">
      <c r="A232" s="40"/>
      <c r="B232" s="41"/>
      <c r="C232" s="42"/>
      <c r="D232" s="215" t="s">
        <v>152</v>
      </c>
      <c r="E232" s="42"/>
      <c r="F232" s="216" t="s">
        <v>289</v>
      </c>
      <c r="G232" s="42"/>
      <c r="H232" s="42"/>
      <c r="I232" s="217"/>
      <c r="J232" s="42"/>
      <c r="K232" s="42"/>
      <c r="L232" s="46"/>
      <c r="M232" s="218"/>
      <c r="N232" s="219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152</v>
      </c>
      <c r="AU232" s="19" t="s">
        <v>84</v>
      </c>
    </row>
    <row r="233" s="2" customFormat="1">
      <c r="A233" s="40"/>
      <c r="B233" s="41"/>
      <c r="C233" s="42"/>
      <c r="D233" s="220" t="s">
        <v>153</v>
      </c>
      <c r="E233" s="42"/>
      <c r="F233" s="221" t="s">
        <v>290</v>
      </c>
      <c r="G233" s="42"/>
      <c r="H233" s="42"/>
      <c r="I233" s="217"/>
      <c r="J233" s="42"/>
      <c r="K233" s="42"/>
      <c r="L233" s="46"/>
      <c r="M233" s="218"/>
      <c r="N233" s="219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153</v>
      </c>
      <c r="AU233" s="19" t="s">
        <v>84</v>
      </c>
    </row>
    <row r="234" s="13" customFormat="1">
      <c r="A234" s="13"/>
      <c r="B234" s="222"/>
      <c r="C234" s="223"/>
      <c r="D234" s="215" t="s">
        <v>166</v>
      </c>
      <c r="E234" s="224" t="s">
        <v>19</v>
      </c>
      <c r="F234" s="225" t="s">
        <v>167</v>
      </c>
      <c r="G234" s="223"/>
      <c r="H234" s="224" t="s">
        <v>19</v>
      </c>
      <c r="I234" s="226"/>
      <c r="J234" s="223"/>
      <c r="K234" s="223"/>
      <c r="L234" s="227"/>
      <c r="M234" s="228"/>
      <c r="N234" s="229"/>
      <c r="O234" s="229"/>
      <c r="P234" s="229"/>
      <c r="Q234" s="229"/>
      <c r="R234" s="229"/>
      <c r="S234" s="229"/>
      <c r="T234" s="23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1" t="s">
        <v>166</v>
      </c>
      <c r="AU234" s="231" t="s">
        <v>84</v>
      </c>
      <c r="AV234" s="13" t="s">
        <v>82</v>
      </c>
      <c r="AW234" s="13" t="s">
        <v>35</v>
      </c>
      <c r="AX234" s="13" t="s">
        <v>74</v>
      </c>
      <c r="AY234" s="231" t="s">
        <v>143</v>
      </c>
    </row>
    <row r="235" s="14" customFormat="1">
      <c r="A235" s="14"/>
      <c r="B235" s="232"/>
      <c r="C235" s="233"/>
      <c r="D235" s="215" t="s">
        <v>166</v>
      </c>
      <c r="E235" s="234" t="s">
        <v>19</v>
      </c>
      <c r="F235" s="235" t="s">
        <v>150</v>
      </c>
      <c r="G235" s="233"/>
      <c r="H235" s="236">
        <v>4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2" t="s">
        <v>166</v>
      </c>
      <c r="AU235" s="242" t="s">
        <v>84</v>
      </c>
      <c r="AV235" s="14" t="s">
        <v>84</v>
      </c>
      <c r="AW235" s="14" t="s">
        <v>35</v>
      </c>
      <c r="AX235" s="14" t="s">
        <v>74</v>
      </c>
      <c r="AY235" s="242" t="s">
        <v>143</v>
      </c>
    </row>
    <row r="236" s="13" customFormat="1">
      <c r="A236" s="13"/>
      <c r="B236" s="222"/>
      <c r="C236" s="223"/>
      <c r="D236" s="215" t="s">
        <v>166</v>
      </c>
      <c r="E236" s="224" t="s">
        <v>19</v>
      </c>
      <c r="F236" s="225" t="s">
        <v>182</v>
      </c>
      <c r="G236" s="223"/>
      <c r="H236" s="224" t="s">
        <v>19</v>
      </c>
      <c r="I236" s="226"/>
      <c r="J236" s="223"/>
      <c r="K236" s="223"/>
      <c r="L236" s="227"/>
      <c r="M236" s="228"/>
      <c r="N236" s="229"/>
      <c r="O236" s="229"/>
      <c r="P236" s="229"/>
      <c r="Q236" s="229"/>
      <c r="R236" s="229"/>
      <c r="S236" s="229"/>
      <c r="T236" s="23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1" t="s">
        <v>166</v>
      </c>
      <c r="AU236" s="231" t="s">
        <v>84</v>
      </c>
      <c r="AV236" s="13" t="s">
        <v>82</v>
      </c>
      <c r="AW236" s="13" t="s">
        <v>35</v>
      </c>
      <c r="AX236" s="13" t="s">
        <v>74</v>
      </c>
      <c r="AY236" s="231" t="s">
        <v>143</v>
      </c>
    </row>
    <row r="237" s="14" customFormat="1">
      <c r="A237" s="14"/>
      <c r="B237" s="232"/>
      <c r="C237" s="233"/>
      <c r="D237" s="215" t="s">
        <v>166</v>
      </c>
      <c r="E237" s="234" t="s">
        <v>19</v>
      </c>
      <c r="F237" s="235" t="s">
        <v>193</v>
      </c>
      <c r="G237" s="233"/>
      <c r="H237" s="236">
        <v>7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2" t="s">
        <v>166</v>
      </c>
      <c r="AU237" s="242" t="s">
        <v>84</v>
      </c>
      <c r="AV237" s="14" t="s">
        <v>84</v>
      </c>
      <c r="AW237" s="14" t="s">
        <v>35</v>
      </c>
      <c r="AX237" s="14" t="s">
        <v>74</v>
      </c>
      <c r="AY237" s="242" t="s">
        <v>143</v>
      </c>
    </row>
    <row r="238" s="15" customFormat="1">
      <c r="A238" s="15"/>
      <c r="B238" s="243"/>
      <c r="C238" s="244"/>
      <c r="D238" s="215" t="s">
        <v>166</v>
      </c>
      <c r="E238" s="245" t="s">
        <v>19</v>
      </c>
      <c r="F238" s="246" t="s">
        <v>184</v>
      </c>
      <c r="G238" s="244"/>
      <c r="H238" s="247">
        <v>11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3" t="s">
        <v>166</v>
      </c>
      <c r="AU238" s="253" t="s">
        <v>84</v>
      </c>
      <c r="AV238" s="15" t="s">
        <v>150</v>
      </c>
      <c r="AW238" s="15" t="s">
        <v>35</v>
      </c>
      <c r="AX238" s="15" t="s">
        <v>82</v>
      </c>
      <c r="AY238" s="253" t="s">
        <v>143</v>
      </c>
    </row>
    <row r="239" s="2" customFormat="1" ht="16.5" customHeight="1">
      <c r="A239" s="40"/>
      <c r="B239" s="41"/>
      <c r="C239" s="202" t="s">
        <v>291</v>
      </c>
      <c r="D239" s="202" t="s">
        <v>145</v>
      </c>
      <c r="E239" s="203" t="s">
        <v>292</v>
      </c>
      <c r="F239" s="204" t="s">
        <v>293</v>
      </c>
      <c r="G239" s="205" t="s">
        <v>162</v>
      </c>
      <c r="H239" s="206">
        <v>0.49299999999999999</v>
      </c>
      <c r="I239" s="207"/>
      <c r="J239" s="208">
        <f>ROUND(I239*H239,2)</f>
        <v>0</v>
      </c>
      <c r="K239" s="204" t="s">
        <v>149</v>
      </c>
      <c r="L239" s="46"/>
      <c r="M239" s="209" t="s">
        <v>19</v>
      </c>
      <c r="N239" s="210" t="s">
        <v>45</v>
      </c>
      <c r="O239" s="86"/>
      <c r="P239" s="211">
        <f>O239*H239</f>
        <v>0</v>
      </c>
      <c r="Q239" s="211">
        <v>0</v>
      </c>
      <c r="R239" s="211">
        <f>Q239*H239</f>
        <v>0</v>
      </c>
      <c r="S239" s="211">
        <v>1.8</v>
      </c>
      <c r="T239" s="212">
        <f>S239*H239</f>
        <v>0.88739999999999997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3" t="s">
        <v>150</v>
      </c>
      <c r="AT239" s="213" t="s">
        <v>145</v>
      </c>
      <c r="AU239" s="213" t="s">
        <v>84</v>
      </c>
      <c r="AY239" s="19" t="s">
        <v>143</v>
      </c>
      <c r="BE239" s="214">
        <f>IF(N239="základní",J239,0)</f>
        <v>0</v>
      </c>
      <c r="BF239" s="214">
        <f>IF(N239="snížená",J239,0)</f>
        <v>0</v>
      </c>
      <c r="BG239" s="214">
        <f>IF(N239="zákl. přenesená",J239,0)</f>
        <v>0</v>
      </c>
      <c r="BH239" s="214">
        <f>IF(N239="sníž. přenesená",J239,0)</f>
        <v>0</v>
      </c>
      <c r="BI239" s="214">
        <f>IF(N239="nulová",J239,0)</f>
        <v>0</v>
      </c>
      <c r="BJ239" s="19" t="s">
        <v>82</v>
      </c>
      <c r="BK239" s="214">
        <f>ROUND(I239*H239,2)</f>
        <v>0</v>
      </c>
      <c r="BL239" s="19" t="s">
        <v>150</v>
      </c>
      <c r="BM239" s="213" t="s">
        <v>294</v>
      </c>
    </row>
    <row r="240" s="2" customFormat="1">
      <c r="A240" s="40"/>
      <c r="B240" s="41"/>
      <c r="C240" s="42"/>
      <c r="D240" s="215" t="s">
        <v>152</v>
      </c>
      <c r="E240" s="42"/>
      <c r="F240" s="216" t="s">
        <v>295</v>
      </c>
      <c r="G240" s="42"/>
      <c r="H240" s="42"/>
      <c r="I240" s="217"/>
      <c r="J240" s="42"/>
      <c r="K240" s="42"/>
      <c r="L240" s="46"/>
      <c r="M240" s="218"/>
      <c r="N240" s="219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152</v>
      </c>
      <c r="AU240" s="19" t="s">
        <v>84</v>
      </c>
    </row>
    <row r="241" s="2" customFormat="1">
      <c r="A241" s="40"/>
      <c r="B241" s="41"/>
      <c r="C241" s="42"/>
      <c r="D241" s="220" t="s">
        <v>153</v>
      </c>
      <c r="E241" s="42"/>
      <c r="F241" s="221" t="s">
        <v>296</v>
      </c>
      <c r="G241" s="42"/>
      <c r="H241" s="42"/>
      <c r="I241" s="217"/>
      <c r="J241" s="42"/>
      <c r="K241" s="42"/>
      <c r="L241" s="46"/>
      <c r="M241" s="218"/>
      <c r="N241" s="219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153</v>
      </c>
      <c r="AU241" s="19" t="s">
        <v>84</v>
      </c>
    </row>
    <row r="242" s="13" customFormat="1">
      <c r="A242" s="13"/>
      <c r="B242" s="222"/>
      <c r="C242" s="223"/>
      <c r="D242" s="215" t="s">
        <v>166</v>
      </c>
      <c r="E242" s="224" t="s">
        <v>19</v>
      </c>
      <c r="F242" s="225" t="s">
        <v>167</v>
      </c>
      <c r="G242" s="223"/>
      <c r="H242" s="224" t="s">
        <v>19</v>
      </c>
      <c r="I242" s="226"/>
      <c r="J242" s="223"/>
      <c r="K242" s="223"/>
      <c r="L242" s="227"/>
      <c r="M242" s="228"/>
      <c r="N242" s="229"/>
      <c r="O242" s="229"/>
      <c r="P242" s="229"/>
      <c r="Q242" s="229"/>
      <c r="R242" s="229"/>
      <c r="S242" s="229"/>
      <c r="T242" s="23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1" t="s">
        <v>166</v>
      </c>
      <c r="AU242" s="231" t="s">
        <v>84</v>
      </c>
      <c r="AV242" s="13" t="s">
        <v>82</v>
      </c>
      <c r="AW242" s="13" t="s">
        <v>35</v>
      </c>
      <c r="AX242" s="13" t="s">
        <v>74</v>
      </c>
      <c r="AY242" s="231" t="s">
        <v>143</v>
      </c>
    </row>
    <row r="243" s="14" customFormat="1">
      <c r="A243" s="14"/>
      <c r="B243" s="232"/>
      <c r="C243" s="233"/>
      <c r="D243" s="215" t="s">
        <v>166</v>
      </c>
      <c r="E243" s="234" t="s">
        <v>19</v>
      </c>
      <c r="F243" s="235" t="s">
        <v>297</v>
      </c>
      <c r="G243" s="233"/>
      <c r="H243" s="236">
        <v>0.49299999999999999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2" t="s">
        <v>166</v>
      </c>
      <c r="AU243" s="242" t="s">
        <v>84</v>
      </c>
      <c r="AV243" s="14" t="s">
        <v>84</v>
      </c>
      <c r="AW243" s="14" t="s">
        <v>35</v>
      </c>
      <c r="AX243" s="14" t="s">
        <v>82</v>
      </c>
      <c r="AY243" s="242" t="s">
        <v>143</v>
      </c>
    </row>
    <row r="244" s="2" customFormat="1" ht="16.5" customHeight="1">
      <c r="A244" s="40"/>
      <c r="B244" s="41"/>
      <c r="C244" s="202" t="s">
        <v>7</v>
      </c>
      <c r="D244" s="202" t="s">
        <v>145</v>
      </c>
      <c r="E244" s="203" t="s">
        <v>298</v>
      </c>
      <c r="F244" s="204" t="s">
        <v>299</v>
      </c>
      <c r="G244" s="205" t="s">
        <v>162</v>
      </c>
      <c r="H244" s="206">
        <v>1.4159999999999999</v>
      </c>
      <c r="I244" s="207"/>
      <c r="J244" s="208">
        <f>ROUND(I244*H244,2)</f>
        <v>0</v>
      </c>
      <c r="K244" s="204" t="s">
        <v>149</v>
      </c>
      <c r="L244" s="46"/>
      <c r="M244" s="209" t="s">
        <v>19</v>
      </c>
      <c r="N244" s="210" t="s">
        <v>45</v>
      </c>
      <c r="O244" s="86"/>
      <c r="P244" s="211">
        <f>O244*H244</f>
        <v>0</v>
      </c>
      <c r="Q244" s="211">
        <v>0</v>
      </c>
      <c r="R244" s="211">
        <f>Q244*H244</f>
        <v>0</v>
      </c>
      <c r="S244" s="211">
        <v>1.8</v>
      </c>
      <c r="T244" s="212">
        <f>S244*H244</f>
        <v>2.5488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3" t="s">
        <v>150</v>
      </c>
      <c r="AT244" s="213" t="s">
        <v>145</v>
      </c>
      <c r="AU244" s="213" t="s">
        <v>84</v>
      </c>
      <c r="AY244" s="19" t="s">
        <v>143</v>
      </c>
      <c r="BE244" s="214">
        <f>IF(N244="základní",J244,0)</f>
        <v>0</v>
      </c>
      <c r="BF244" s="214">
        <f>IF(N244="snížená",J244,0)</f>
        <v>0</v>
      </c>
      <c r="BG244" s="214">
        <f>IF(N244="zákl. přenesená",J244,0)</f>
        <v>0</v>
      </c>
      <c r="BH244" s="214">
        <f>IF(N244="sníž. přenesená",J244,0)</f>
        <v>0</v>
      </c>
      <c r="BI244" s="214">
        <f>IF(N244="nulová",J244,0)</f>
        <v>0</v>
      </c>
      <c r="BJ244" s="19" t="s">
        <v>82</v>
      </c>
      <c r="BK244" s="214">
        <f>ROUND(I244*H244,2)</f>
        <v>0</v>
      </c>
      <c r="BL244" s="19" t="s">
        <v>150</v>
      </c>
      <c r="BM244" s="213" t="s">
        <v>300</v>
      </c>
    </row>
    <row r="245" s="2" customFormat="1">
      <c r="A245" s="40"/>
      <c r="B245" s="41"/>
      <c r="C245" s="42"/>
      <c r="D245" s="215" t="s">
        <v>152</v>
      </c>
      <c r="E245" s="42"/>
      <c r="F245" s="216" t="s">
        <v>301</v>
      </c>
      <c r="G245" s="42"/>
      <c r="H245" s="42"/>
      <c r="I245" s="217"/>
      <c r="J245" s="42"/>
      <c r="K245" s="42"/>
      <c r="L245" s="46"/>
      <c r="M245" s="218"/>
      <c r="N245" s="219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152</v>
      </c>
      <c r="AU245" s="19" t="s">
        <v>84</v>
      </c>
    </row>
    <row r="246" s="2" customFormat="1">
      <c r="A246" s="40"/>
      <c r="B246" s="41"/>
      <c r="C246" s="42"/>
      <c r="D246" s="220" t="s">
        <v>153</v>
      </c>
      <c r="E246" s="42"/>
      <c r="F246" s="221" t="s">
        <v>302</v>
      </c>
      <c r="G246" s="42"/>
      <c r="H246" s="42"/>
      <c r="I246" s="217"/>
      <c r="J246" s="42"/>
      <c r="K246" s="42"/>
      <c r="L246" s="46"/>
      <c r="M246" s="218"/>
      <c r="N246" s="219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153</v>
      </c>
      <c r="AU246" s="19" t="s">
        <v>84</v>
      </c>
    </row>
    <row r="247" s="13" customFormat="1">
      <c r="A247" s="13"/>
      <c r="B247" s="222"/>
      <c r="C247" s="223"/>
      <c r="D247" s="215" t="s">
        <v>166</v>
      </c>
      <c r="E247" s="224" t="s">
        <v>19</v>
      </c>
      <c r="F247" s="225" t="s">
        <v>182</v>
      </c>
      <c r="G247" s="223"/>
      <c r="H247" s="224" t="s">
        <v>19</v>
      </c>
      <c r="I247" s="226"/>
      <c r="J247" s="223"/>
      <c r="K247" s="223"/>
      <c r="L247" s="227"/>
      <c r="M247" s="228"/>
      <c r="N247" s="229"/>
      <c r="O247" s="229"/>
      <c r="P247" s="229"/>
      <c r="Q247" s="229"/>
      <c r="R247" s="229"/>
      <c r="S247" s="229"/>
      <c r="T247" s="23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1" t="s">
        <v>166</v>
      </c>
      <c r="AU247" s="231" t="s">
        <v>84</v>
      </c>
      <c r="AV247" s="13" t="s">
        <v>82</v>
      </c>
      <c r="AW247" s="13" t="s">
        <v>35</v>
      </c>
      <c r="AX247" s="13" t="s">
        <v>74</v>
      </c>
      <c r="AY247" s="231" t="s">
        <v>143</v>
      </c>
    </row>
    <row r="248" s="14" customFormat="1">
      <c r="A248" s="14"/>
      <c r="B248" s="232"/>
      <c r="C248" s="233"/>
      <c r="D248" s="215" t="s">
        <v>166</v>
      </c>
      <c r="E248" s="234" t="s">
        <v>19</v>
      </c>
      <c r="F248" s="235" t="s">
        <v>303</v>
      </c>
      <c r="G248" s="233"/>
      <c r="H248" s="236">
        <v>1.4159999999999999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2" t="s">
        <v>166</v>
      </c>
      <c r="AU248" s="242" t="s">
        <v>84</v>
      </c>
      <c r="AV248" s="14" t="s">
        <v>84</v>
      </c>
      <c r="AW248" s="14" t="s">
        <v>35</v>
      </c>
      <c r="AX248" s="14" t="s">
        <v>82</v>
      </c>
      <c r="AY248" s="242" t="s">
        <v>143</v>
      </c>
    </row>
    <row r="249" s="2" customFormat="1" ht="16.5" customHeight="1">
      <c r="A249" s="40"/>
      <c r="B249" s="41"/>
      <c r="C249" s="202" t="s">
        <v>304</v>
      </c>
      <c r="D249" s="202" t="s">
        <v>145</v>
      </c>
      <c r="E249" s="203" t="s">
        <v>305</v>
      </c>
      <c r="F249" s="204" t="s">
        <v>306</v>
      </c>
      <c r="G249" s="205" t="s">
        <v>204</v>
      </c>
      <c r="H249" s="206">
        <v>3</v>
      </c>
      <c r="I249" s="207"/>
      <c r="J249" s="208">
        <f>ROUND(I249*H249,2)</f>
        <v>0</v>
      </c>
      <c r="K249" s="204" t="s">
        <v>149</v>
      </c>
      <c r="L249" s="46"/>
      <c r="M249" s="209" t="s">
        <v>19</v>
      </c>
      <c r="N249" s="210" t="s">
        <v>45</v>
      </c>
      <c r="O249" s="86"/>
      <c r="P249" s="211">
        <f>O249*H249</f>
        <v>0</v>
      </c>
      <c r="Q249" s="211">
        <v>0</v>
      </c>
      <c r="R249" s="211">
        <f>Q249*H249</f>
        <v>0</v>
      </c>
      <c r="S249" s="211">
        <v>0.072999999999999995</v>
      </c>
      <c r="T249" s="212">
        <f>S249*H249</f>
        <v>0.21899999999999997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3" t="s">
        <v>150</v>
      </c>
      <c r="AT249" s="213" t="s">
        <v>145</v>
      </c>
      <c r="AU249" s="213" t="s">
        <v>84</v>
      </c>
      <c r="AY249" s="19" t="s">
        <v>143</v>
      </c>
      <c r="BE249" s="214">
        <f>IF(N249="základní",J249,0)</f>
        <v>0</v>
      </c>
      <c r="BF249" s="214">
        <f>IF(N249="snížená",J249,0)</f>
        <v>0</v>
      </c>
      <c r="BG249" s="214">
        <f>IF(N249="zákl. přenesená",J249,0)</f>
        <v>0</v>
      </c>
      <c r="BH249" s="214">
        <f>IF(N249="sníž. přenesená",J249,0)</f>
        <v>0</v>
      </c>
      <c r="BI249" s="214">
        <f>IF(N249="nulová",J249,0)</f>
        <v>0</v>
      </c>
      <c r="BJ249" s="19" t="s">
        <v>82</v>
      </c>
      <c r="BK249" s="214">
        <f>ROUND(I249*H249,2)</f>
        <v>0</v>
      </c>
      <c r="BL249" s="19" t="s">
        <v>150</v>
      </c>
      <c r="BM249" s="213" t="s">
        <v>307</v>
      </c>
    </row>
    <row r="250" s="2" customFormat="1">
      <c r="A250" s="40"/>
      <c r="B250" s="41"/>
      <c r="C250" s="42"/>
      <c r="D250" s="215" t="s">
        <v>152</v>
      </c>
      <c r="E250" s="42"/>
      <c r="F250" s="216" t="s">
        <v>308</v>
      </c>
      <c r="G250" s="42"/>
      <c r="H250" s="42"/>
      <c r="I250" s="217"/>
      <c r="J250" s="42"/>
      <c r="K250" s="42"/>
      <c r="L250" s="46"/>
      <c r="M250" s="218"/>
      <c r="N250" s="219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152</v>
      </c>
      <c r="AU250" s="19" t="s">
        <v>84</v>
      </c>
    </row>
    <row r="251" s="2" customFormat="1">
      <c r="A251" s="40"/>
      <c r="B251" s="41"/>
      <c r="C251" s="42"/>
      <c r="D251" s="220" t="s">
        <v>153</v>
      </c>
      <c r="E251" s="42"/>
      <c r="F251" s="221" t="s">
        <v>309</v>
      </c>
      <c r="G251" s="42"/>
      <c r="H251" s="42"/>
      <c r="I251" s="217"/>
      <c r="J251" s="42"/>
      <c r="K251" s="42"/>
      <c r="L251" s="46"/>
      <c r="M251" s="218"/>
      <c r="N251" s="219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153</v>
      </c>
      <c r="AU251" s="19" t="s">
        <v>84</v>
      </c>
    </row>
    <row r="252" s="2" customFormat="1" ht="16.5" customHeight="1">
      <c r="A252" s="40"/>
      <c r="B252" s="41"/>
      <c r="C252" s="202" t="s">
        <v>310</v>
      </c>
      <c r="D252" s="202" t="s">
        <v>145</v>
      </c>
      <c r="E252" s="203" t="s">
        <v>311</v>
      </c>
      <c r="F252" s="204" t="s">
        <v>312</v>
      </c>
      <c r="G252" s="205" t="s">
        <v>148</v>
      </c>
      <c r="H252" s="206">
        <v>10.5</v>
      </c>
      <c r="I252" s="207"/>
      <c r="J252" s="208">
        <f>ROUND(I252*H252,2)</f>
        <v>0</v>
      </c>
      <c r="K252" s="204" t="s">
        <v>149</v>
      </c>
      <c r="L252" s="46"/>
      <c r="M252" s="209" t="s">
        <v>19</v>
      </c>
      <c r="N252" s="210" t="s">
        <v>45</v>
      </c>
      <c r="O252" s="86"/>
      <c r="P252" s="211">
        <f>O252*H252</f>
        <v>0</v>
      </c>
      <c r="Q252" s="211">
        <v>0</v>
      </c>
      <c r="R252" s="211">
        <f>Q252*H252</f>
        <v>0</v>
      </c>
      <c r="S252" s="211">
        <v>0.040000000000000001</v>
      </c>
      <c r="T252" s="212">
        <f>S252*H252</f>
        <v>0.41999999999999998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3" t="s">
        <v>150</v>
      </c>
      <c r="AT252" s="213" t="s">
        <v>145</v>
      </c>
      <c r="AU252" s="213" t="s">
        <v>84</v>
      </c>
      <c r="AY252" s="19" t="s">
        <v>143</v>
      </c>
      <c r="BE252" s="214">
        <f>IF(N252="základní",J252,0)</f>
        <v>0</v>
      </c>
      <c r="BF252" s="214">
        <f>IF(N252="snížená",J252,0)</f>
        <v>0</v>
      </c>
      <c r="BG252" s="214">
        <f>IF(N252="zákl. přenesená",J252,0)</f>
        <v>0</v>
      </c>
      <c r="BH252" s="214">
        <f>IF(N252="sníž. přenesená",J252,0)</f>
        <v>0</v>
      </c>
      <c r="BI252" s="214">
        <f>IF(N252="nulová",J252,0)</f>
        <v>0</v>
      </c>
      <c r="BJ252" s="19" t="s">
        <v>82</v>
      </c>
      <c r="BK252" s="214">
        <f>ROUND(I252*H252,2)</f>
        <v>0</v>
      </c>
      <c r="BL252" s="19" t="s">
        <v>150</v>
      </c>
      <c r="BM252" s="213" t="s">
        <v>313</v>
      </c>
    </row>
    <row r="253" s="2" customFormat="1">
      <c r="A253" s="40"/>
      <c r="B253" s="41"/>
      <c r="C253" s="42"/>
      <c r="D253" s="215" t="s">
        <v>152</v>
      </c>
      <c r="E253" s="42"/>
      <c r="F253" s="216" t="s">
        <v>314</v>
      </c>
      <c r="G253" s="42"/>
      <c r="H253" s="42"/>
      <c r="I253" s="217"/>
      <c r="J253" s="42"/>
      <c r="K253" s="42"/>
      <c r="L253" s="46"/>
      <c r="M253" s="218"/>
      <c r="N253" s="219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152</v>
      </c>
      <c r="AU253" s="19" t="s">
        <v>84</v>
      </c>
    </row>
    <row r="254" s="2" customFormat="1">
      <c r="A254" s="40"/>
      <c r="B254" s="41"/>
      <c r="C254" s="42"/>
      <c r="D254" s="220" t="s">
        <v>153</v>
      </c>
      <c r="E254" s="42"/>
      <c r="F254" s="221" t="s">
        <v>315</v>
      </c>
      <c r="G254" s="42"/>
      <c r="H254" s="42"/>
      <c r="I254" s="217"/>
      <c r="J254" s="42"/>
      <c r="K254" s="42"/>
      <c r="L254" s="46"/>
      <c r="M254" s="218"/>
      <c r="N254" s="219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153</v>
      </c>
      <c r="AU254" s="19" t="s">
        <v>84</v>
      </c>
    </row>
    <row r="255" s="2" customFormat="1" ht="21.75" customHeight="1">
      <c r="A255" s="40"/>
      <c r="B255" s="41"/>
      <c r="C255" s="202" t="s">
        <v>316</v>
      </c>
      <c r="D255" s="202" t="s">
        <v>145</v>
      </c>
      <c r="E255" s="203" t="s">
        <v>317</v>
      </c>
      <c r="F255" s="204" t="s">
        <v>318</v>
      </c>
      <c r="G255" s="205" t="s">
        <v>212</v>
      </c>
      <c r="H255" s="206">
        <v>272</v>
      </c>
      <c r="I255" s="207"/>
      <c r="J255" s="208">
        <f>ROUND(I255*H255,2)</f>
        <v>0</v>
      </c>
      <c r="K255" s="204" t="s">
        <v>149</v>
      </c>
      <c r="L255" s="46"/>
      <c r="M255" s="209" t="s">
        <v>19</v>
      </c>
      <c r="N255" s="210" t="s">
        <v>45</v>
      </c>
      <c r="O255" s="86"/>
      <c r="P255" s="211">
        <f>O255*H255</f>
        <v>0</v>
      </c>
      <c r="Q255" s="211">
        <v>0</v>
      </c>
      <c r="R255" s="211">
        <f>Q255*H255</f>
        <v>0</v>
      </c>
      <c r="S255" s="211">
        <v>0.02</v>
      </c>
      <c r="T255" s="212">
        <f>S255*H255</f>
        <v>5.4400000000000004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3" t="s">
        <v>150</v>
      </c>
      <c r="AT255" s="213" t="s">
        <v>145</v>
      </c>
      <c r="AU255" s="213" t="s">
        <v>84</v>
      </c>
      <c r="AY255" s="19" t="s">
        <v>143</v>
      </c>
      <c r="BE255" s="214">
        <f>IF(N255="základní",J255,0)</f>
        <v>0</v>
      </c>
      <c r="BF255" s="214">
        <f>IF(N255="snížená",J255,0)</f>
        <v>0</v>
      </c>
      <c r="BG255" s="214">
        <f>IF(N255="zákl. přenesená",J255,0)</f>
        <v>0</v>
      </c>
      <c r="BH255" s="214">
        <f>IF(N255="sníž. přenesená",J255,0)</f>
        <v>0</v>
      </c>
      <c r="BI255" s="214">
        <f>IF(N255="nulová",J255,0)</f>
        <v>0</v>
      </c>
      <c r="BJ255" s="19" t="s">
        <v>82</v>
      </c>
      <c r="BK255" s="214">
        <f>ROUND(I255*H255,2)</f>
        <v>0</v>
      </c>
      <c r="BL255" s="19" t="s">
        <v>150</v>
      </c>
      <c r="BM255" s="213" t="s">
        <v>319</v>
      </c>
    </row>
    <row r="256" s="2" customFormat="1">
      <c r="A256" s="40"/>
      <c r="B256" s="41"/>
      <c r="C256" s="42"/>
      <c r="D256" s="215" t="s">
        <v>152</v>
      </c>
      <c r="E256" s="42"/>
      <c r="F256" s="216" t="s">
        <v>320</v>
      </c>
      <c r="G256" s="42"/>
      <c r="H256" s="42"/>
      <c r="I256" s="217"/>
      <c r="J256" s="42"/>
      <c r="K256" s="42"/>
      <c r="L256" s="46"/>
      <c r="M256" s="218"/>
      <c r="N256" s="219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152</v>
      </c>
      <c r="AU256" s="19" t="s">
        <v>84</v>
      </c>
    </row>
    <row r="257" s="2" customFormat="1">
      <c r="A257" s="40"/>
      <c r="B257" s="41"/>
      <c r="C257" s="42"/>
      <c r="D257" s="220" t="s">
        <v>153</v>
      </c>
      <c r="E257" s="42"/>
      <c r="F257" s="221" t="s">
        <v>321</v>
      </c>
      <c r="G257" s="42"/>
      <c r="H257" s="42"/>
      <c r="I257" s="217"/>
      <c r="J257" s="42"/>
      <c r="K257" s="42"/>
      <c r="L257" s="46"/>
      <c r="M257" s="218"/>
      <c r="N257" s="219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153</v>
      </c>
      <c r="AU257" s="19" t="s">
        <v>84</v>
      </c>
    </row>
    <row r="258" s="13" customFormat="1">
      <c r="A258" s="13"/>
      <c r="B258" s="222"/>
      <c r="C258" s="223"/>
      <c r="D258" s="215" t="s">
        <v>166</v>
      </c>
      <c r="E258" s="224" t="s">
        <v>19</v>
      </c>
      <c r="F258" s="225" t="s">
        <v>167</v>
      </c>
      <c r="G258" s="223"/>
      <c r="H258" s="224" t="s">
        <v>19</v>
      </c>
      <c r="I258" s="226"/>
      <c r="J258" s="223"/>
      <c r="K258" s="223"/>
      <c r="L258" s="227"/>
      <c r="M258" s="228"/>
      <c r="N258" s="229"/>
      <c r="O258" s="229"/>
      <c r="P258" s="229"/>
      <c r="Q258" s="229"/>
      <c r="R258" s="229"/>
      <c r="S258" s="229"/>
      <c r="T258" s="23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1" t="s">
        <v>166</v>
      </c>
      <c r="AU258" s="231" t="s">
        <v>84</v>
      </c>
      <c r="AV258" s="13" t="s">
        <v>82</v>
      </c>
      <c r="AW258" s="13" t="s">
        <v>35</v>
      </c>
      <c r="AX258" s="13" t="s">
        <v>74</v>
      </c>
      <c r="AY258" s="231" t="s">
        <v>143</v>
      </c>
    </row>
    <row r="259" s="14" customFormat="1">
      <c r="A259" s="14"/>
      <c r="B259" s="232"/>
      <c r="C259" s="233"/>
      <c r="D259" s="215" t="s">
        <v>166</v>
      </c>
      <c r="E259" s="234" t="s">
        <v>19</v>
      </c>
      <c r="F259" s="235" t="s">
        <v>322</v>
      </c>
      <c r="G259" s="233"/>
      <c r="H259" s="236">
        <v>149.45599999999999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2" t="s">
        <v>166</v>
      </c>
      <c r="AU259" s="242" t="s">
        <v>84</v>
      </c>
      <c r="AV259" s="14" t="s">
        <v>84</v>
      </c>
      <c r="AW259" s="14" t="s">
        <v>35</v>
      </c>
      <c r="AX259" s="14" t="s">
        <v>74</v>
      </c>
      <c r="AY259" s="242" t="s">
        <v>143</v>
      </c>
    </row>
    <row r="260" s="13" customFormat="1">
      <c r="A260" s="13"/>
      <c r="B260" s="222"/>
      <c r="C260" s="223"/>
      <c r="D260" s="215" t="s">
        <v>166</v>
      </c>
      <c r="E260" s="224" t="s">
        <v>19</v>
      </c>
      <c r="F260" s="225" t="s">
        <v>182</v>
      </c>
      <c r="G260" s="223"/>
      <c r="H260" s="224" t="s">
        <v>19</v>
      </c>
      <c r="I260" s="226"/>
      <c r="J260" s="223"/>
      <c r="K260" s="223"/>
      <c r="L260" s="227"/>
      <c r="M260" s="228"/>
      <c r="N260" s="229"/>
      <c r="O260" s="229"/>
      <c r="P260" s="229"/>
      <c r="Q260" s="229"/>
      <c r="R260" s="229"/>
      <c r="S260" s="229"/>
      <c r="T260" s="23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1" t="s">
        <v>166</v>
      </c>
      <c r="AU260" s="231" t="s">
        <v>84</v>
      </c>
      <c r="AV260" s="13" t="s">
        <v>82</v>
      </c>
      <c r="AW260" s="13" t="s">
        <v>35</v>
      </c>
      <c r="AX260" s="13" t="s">
        <v>74</v>
      </c>
      <c r="AY260" s="231" t="s">
        <v>143</v>
      </c>
    </row>
    <row r="261" s="14" customFormat="1">
      <c r="A261" s="14"/>
      <c r="B261" s="232"/>
      <c r="C261" s="233"/>
      <c r="D261" s="215" t="s">
        <v>166</v>
      </c>
      <c r="E261" s="234" t="s">
        <v>19</v>
      </c>
      <c r="F261" s="235" t="s">
        <v>323</v>
      </c>
      <c r="G261" s="233"/>
      <c r="H261" s="236">
        <v>122.544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2" t="s">
        <v>166</v>
      </c>
      <c r="AU261" s="242" t="s">
        <v>84</v>
      </c>
      <c r="AV261" s="14" t="s">
        <v>84</v>
      </c>
      <c r="AW261" s="14" t="s">
        <v>35</v>
      </c>
      <c r="AX261" s="14" t="s">
        <v>74</v>
      </c>
      <c r="AY261" s="242" t="s">
        <v>143</v>
      </c>
    </row>
    <row r="262" s="15" customFormat="1">
      <c r="A262" s="15"/>
      <c r="B262" s="243"/>
      <c r="C262" s="244"/>
      <c r="D262" s="215" t="s">
        <v>166</v>
      </c>
      <c r="E262" s="245" t="s">
        <v>19</v>
      </c>
      <c r="F262" s="246" t="s">
        <v>184</v>
      </c>
      <c r="G262" s="244"/>
      <c r="H262" s="247">
        <v>272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3" t="s">
        <v>166</v>
      </c>
      <c r="AU262" s="253" t="s">
        <v>84</v>
      </c>
      <c r="AV262" s="15" t="s">
        <v>150</v>
      </c>
      <c r="AW262" s="15" t="s">
        <v>35</v>
      </c>
      <c r="AX262" s="15" t="s">
        <v>82</v>
      </c>
      <c r="AY262" s="253" t="s">
        <v>143</v>
      </c>
    </row>
    <row r="263" s="2" customFormat="1" ht="21.75" customHeight="1">
      <c r="A263" s="40"/>
      <c r="B263" s="41"/>
      <c r="C263" s="202" t="s">
        <v>324</v>
      </c>
      <c r="D263" s="202" t="s">
        <v>145</v>
      </c>
      <c r="E263" s="203" t="s">
        <v>325</v>
      </c>
      <c r="F263" s="204" t="s">
        <v>326</v>
      </c>
      <c r="G263" s="205" t="s">
        <v>212</v>
      </c>
      <c r="H263" s="206">
        <v>67.915000000000006</v>
      </c>
      <c r="I263" s="207"/>
      <c r="J263" s="208">
        <f>ROUND(I263*H263,2)</f>
        <v>0</v>
      </c>
      <c r="K263" s="204" t="s">
        <v>149</v>
      </c>
      <c r="L263" s="46"/>
      <c r="M263" s="209" t="s">
        <v>19</v>
      </c>
      <c r="N263" s="210" t="s">
        <v>45</v>
      </c>
      <c r="O263" s="86"/>
      <c r="P263" s="211">
        <f>O263*H263</f>
        <v>0</v>
      </c>
      <c r="Q263" s="211">
        <v>0</v>
      </c>
      <c r="R263" s="211">
        <f>Q263*H263</f>
        <v>0</v>
      </c>
      <c r="S263" s="211">
        <v>0.045999999999999999</v>
      </c>
      <c r="T263" s="212">
        <f>S263*H263</f>
        <v>3.1240900000000003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3" t="s">
        <v>150</v>
      </c>
      <c r="AT263" s="213" t="s">
        <v>145</v>
      </c>
      <c r="AU263" s="213" t="s">
        <v>84</v>
      </c>
      <c r="AY263" s="19" t="s">
        <v>143</v>
      </c>
      <c r="BE263" s="214">
        <f>IF(N263="základní",J263,0)</f>
        <v>0</v>
      </c>
      <c r="BF263" s="214">
        <f>IF(N263="snížená",J263,0)</f>
        <v>0</v>
      </c>
      <c r="BG263" s="214">
        <f>IF(N263="zákl. přenesená",J263,0)</f>
        <v>0</v>
      </c>
      <c r="BH263" s="214">
        <f>IF(N263="sníž. přenesená",J263,0)</f>
        <v>0</v>
      </c>
      <c r="BI263" s="214">
        <f>IF(N263="nulová",J263,0)</f>
        <v>0</v>
      </c>
      <c r="BJ263" s="19" t="s">
        <v>82</v>
      </c>
      <c r="BK263" s="214">
        <f>ROUND(I263*H263,2)</f>
        <v>0</v>
      </c>
      <c r="BL263" s="19" t="s">
        <v>150</v>
      </c>
      <c r="BM263" s="213" t="s">
        <v>327</v>
      </c>
    </row>
    <row r="264" s="2" customFormat="1">
      <c r="A264" s="40"/>
      <c r="B264" s="41"/>
      <c r="C264" s="42"/>
      <c r="D264" s="215" t="s">
        <v>152</v>
      </c>
      <c r="E264" s="42"/>
      <c r="F264" s="216" t="s">
        <v>328</v>
      </c>
      <c r="G264" s="42"/>
      <c r="H264" s="42"/>
      <c r="I264" s="217"/>
      <c r="J264" s="42"/>
      <c r="K264" s="42"/>
      <c r="L264" s="46"/>
      <c r="M264" s="218"/>
      <c r="N264" s="219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152</v>
      </c>
      <c r="AU264" s="19" t="s">
        <v>84</v>
      </c>
    </row>
    <row r="265" s="2" customFormat="1">
      <c r="A265" s="40"/>
      <c r="B265" s="41"/>
      <c r="C265" s="42"/>
      <c r="D265" s="220" t="s">
        <v>153</v>
      </c>
      <c r="E265" s="42"/>
      <c r="F265" s="221" t="s">
        <v>329</v>
      </c>
      <c r="G265" s="42"/>
      <c r="H265" s="42"/>
      <c r="I265" s="217"/>
      <c r="J265" s="42"/>
      <c r="K265" s="42"/>
      <c r="L265" s="46"/>
      <c r="M265" s="218"/>
      <c r="N265" s="219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153</v>
      </c>
      <c r="AU265" s="19" t="s">
        <v>84</v>
      </c>
    </row>
    <row r="266" s="13" customFormat="1">
      <c r="A266" s="13"/>
      <c r="B266" s="222"/>
      <c r="C266" s="223"/>
      <c r="D266" s="215" t="s">
        <v>166</v>
      </c>
      <c r="E266" s="224" t="s">
        <v>19</v>
      </c>
      <c r="F266" s="225" t="s">
        <v>167</v>
      </c>
      <c r="G266" s="223"/>
      <c r="H266" s="224" t="s">
        <v>19</v>
      </c>
      <c r="I266" s="226"/>
      <c r="J266" s="223"/>
      <c r="K266" s="223"/>
      <c r="L266" s="227"/>
      <c r="M266" s="228"/>
      <c r="N266" s="229"/>
      <c r="O266" s="229"/>
      <c r="P266" s="229"/>
      <c r="Q266" s="229"/>
      <c r="R266" s="229"/>
      <c r="S266" s="229"/>
      <c r="T266" s="23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1" t="s">
        <v>166</v>
      </c>
      <c r="AU266" s="231" t="s">
        <v>84</v>
      </c>
      <c r="AV266" s="13" t="s">
        <v>82</v>
      </c>
      <c r="AW266" s="13" t="s">
        <v>35</v>
      </c>
      <c r="AX266" s="13" t="s">
        <v>74</v>
      </c>
      <c r="AY266" s="231" t="s">
        <v>143</v>
      </c>
    </row>
    <row r="267" s="14" customFormat="1">
      <c r="A267" s="14"/>
      <c r="B267" s="232"/>
      <c r="C267" s="233"/>
      <c r="D267" s="215" t="s">
        <v>166</v>
      </c>
      <c r="E267" s="234" t="s">
        <v>19</v>
      </c>
      <c r="F267" s="235" t="s">
        <v>330</v>
      </c>
      <c r="G267" s="233"/>
      <c r="H267" s="236">
        <v>30.704999999999998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2" t="s">
        <v>166</v>
      </c>
      <c r="AU267" s="242" t="s">
        <v>84</v>
      </c>
      <c r="AV267" s="14" t="s">
        <v>84</v>
      </c>
      <c r="AW267" s="14" t="s">
        <v>35</v>
      </c>
      <c r="AX267" s="14" t="s">
        <v>74</v>
      </c>
      <c r="AY267" s="242" t="s">
        <v>143</v>
      </c>
    </row>
    <row r="268" s="13" customFormat="1">
      <c r="A268" s="13"/>
      <c r="B268" s="222"/>
      <c r="C268" s="223"/>
      <c r="D268" s="215" t="s">
        <v>166</v>
      </c>
      <c r="E268" s="224" t="s">
        <v>19</v>
      </c>
      <c r="F268" s="225" t="s">
        <v>182</v>
      </c>
      <c r="G268" s="223"/>
      <c r="H268" s="224" t="s">
        <v>19</v>
      </c>
      <c r="I268" s="226"/>
      <c r="J268" s="223"/>
      <c r="K268" s="223"/>
      <c r="L268" s="227"/>
      <c r="M268" s="228"/>
      <c r="N268" s="229"/>
      <c r="O268" s="229"/>
      <c r="P268" s="229"/>
      <c r="Q268" s="229"/>
      <c r="R268" s="229"/>
      <c r="S268" s="229"/>
      <c r="T268" s="23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1" t="s">
        <v>166</v>
      </c>
      <c r="AU268" s="231" t="s">
        <v>84</v>
      </c>
      <c r="AV268" s="13" t="s">
        <v>82</v>
      </c>
      <c r="AW268" s="13" t="s">
        <v>35</v>
      </c>
      <c r="AX268" s="13" t="s">
        <v>74</v>
      </c>
      <c r="AY268" s="231" t="s">
        <v>143</v>
      </c>
    </row>
    <row r="269" s="14" customFormat="1">
      <c r="A269" s="14"/>
      <c r="B269" s="232"/>
      <c r="C269" s="233"/>
      <c r="D269" s="215" t="s">
        <v>166</v>
      </c>
      <c r="E269" s="234" t="s">
        <v>19</v>
      </c>
      <c r="F269" s="235" t="s">
        <v>331</v>
      </c>
      <c r="G269" s="233"/>
      <c r="H269" s="236">
        <v>37.210000000000001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2" t="s">
        <v>166</v>
      </c>
      <c r="AU269" s="242" t="s">
        <v>84</v>
      </c>
      <c r="AV269" s="14" t="s">
        <v>84</v>
      </c>
      <c r="AW269" s="14" t="s">
        <v>35</v>
      </c>
      <c r="AX269" s="14" t="s">
        <v>74</v>
      </c>
      <c r="AY269" s="242" t="s">
        <v>143</v>
      </c>
    </row>
    <row r="270" s="15" customFormat="1">
      <c r="A270" s="15"/>
      <c r="B270" s="243"/>
      <c r="C270" s="244"/>
      <c r="D270" s="215" t="s">
        <v>166</v>
      </c>
      <c r="E270" s="245" t="s">
        <v>19</v>
      </c>
      <c r="F270" s="246" t="s">
        <v>184</v>
      </c>
      <c r="G270" s="244"/>
      <c r="H270" s="247">
        <v>67.914999999999992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3" t="s">
        <v>166</v>
      </c>
      <c r="AU270" s="253" t="s">
        <v>84</v>
      </c>
      <c r="AV270" s="15" t="s">
        <v>150</v>
      </c>
      <c r="AW270" s="15" t="s">
        <v>35</v>
      </c>
      <c r="AX270" s="15" t="s">
        <v>82</v>
      </c>
      <c r="AY270" s="253" t="s">
        <v>143</v>
      </c>
    </row>
    <row r="271" s="12" customFormat="1" ht="22.8" customHeight="1">
      <c r="A271" s="12"/>
      <c r="B271" s="186"/>
      <c r="C271" s="187"/>
      <c r="D271" s="188" t="s">
        <v>73</v>
      </c>
      <c r="E271" s="200" t="s">
        <v>332</v>
      </c>
      <c r="F271" s="200" t="s">
        <v>333</v>
      </c>
      <c r="G271" s="187"/>
      <c r="H271" s="187"/>
      <c r="I271" s="190"/>
      <c r="J271" s="201">
        <f>BK271</f>
        <v>0</v>
      </c>
      <c r="K271" s="187"/>
      <c r="L271" s="192"/>
      <c r="M271" s="193"/>
      <c r="N271" s="194"/>
      <c r="O271" s="194"/>
      <c r="P271" s="195">
        <f>SUM(P272:P284)</f>
        <v>0</v>
      </c>
      <c r="Q271" s="194"/>
      <c r="R271" s="195">
        <f>SUM(R272:R284)</f>
        <v>0</v>
      </c>
      <c r="S271" s="194"/>
      <c r="T271" s="196">
        <f>SUM(T272:T284)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97" t="s">
        <v>82</v>
      </c>
      <c r="AT271" s="198" t="s">
        <v>73</v>
      </c>
      <c r="AU271" s="198" t="s">
        <v>82</v>
      </c>
      <c r="AY271" s="197" t="s">
        <v>143</v>
      </c>
      <c r="BK271" s="199">
        <f>SUM(BK272:BK284)</f>
        <v>0</v>
      </c>
    </row>
    <row r="272" s="2" customFormat="1" ht="16.5" customHeight="1">
      <c r="A272" s="40"/>
      <c r="B272" s="41"/>
      <c r="C272" s="202" t="s">
        <v>334</v>
      </c>
      <c r="D272" s="202" t="s">
        <v>145</v>
      </c>
      <c r="E272" s="203" t="s">
        <v>335</v>
      </c>
      <c r="F272" s="204" t="s">
        <v>336</v>
      </c>
      <c r="G272" s="205" t="s">
        <v>188</v>
      </c>
      <c r="H272" s="206">
        <v>37.692</v>
      </c>
      <c r="I272" s="207"/>
      <c r="J272" s="208">
        <f>ROUND(I272*H272,2)</f>
        <v>0</v>
      </c>
      <c r="K272" s="204" t="s">
        <v>149</v>
      </c>
      <c r="L272" s="46"/>
      <c r="M272" s="209" t="s">
        <v>19</v>
      </c>
      <c r="N272" s="210" t="s">
        <v>45</v>
      </c>
      <c r="O272" s="86"/>
      <c r="P272" s="211">
        <f>O272*H272</f>
        <v>0</v>
      </c>
      <c r="Q272" s="211">
        <v>0</v>
      </c>
      <c r="R272" s="211">
        <f>Q272*H272</f>
        <v>0</v>
      </c>
      <c r="S272" s="211">
        <v>0</v>
      </c>
      <c r="T272" s="212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3" t="s">
        <v>150</v>
      </c>
      <c r="AT272" s="213" t="s">
        <v>145</v>
      </c>
      <c r="AU272" s="213" t="s">
        <v>84</v>
      </c>
      <c r="AY272" s="19" t="s">
        <v>143</v>
      </c>
      <c r="BE272" s="214">
        <f>IF(N272="základní",J272,0)</f>
        <v>0</v>
      </c>
      <c r="BF272" s="214">
        <f>IF(N272="snížená",J272,0)</f>
        <v>0</v>
      </c>
      <c r="BG272" s="214">
        <f>IF(N272="zákl. přenesená",J272,0)</f>
        <v>0</v>
      </c>
      <c r="BH272" s="214">
        <f>IF(N272="sníž. přenesená",J272,0)</f>
        <v>0</v>
      </c>
      <c r="BI272" s="214">
        <f>IF(N272="nulová",J272,0)</f>
        <v>0</v>
      </c>
      <c r="BJ272" s="19" t="s">
        <v>82</v>
      </c>
      <c r="BK272" s="214">
        <f>ROUND(I272*H272,2)</f>
        <v>0</v>
      </c>
      <c r="BL272" s="19" t="s">
        <v>150</v>
      </c>
      <c r="BM272" s="213" t="s">
        <v>337</v>
      </c>
    </row>
    <row r="273" s="2" customFormat="1">
      <c r="A273" s="40"/>
      <c r="B273" s="41"/>
      <c r="C273" s="42"/>
      <c r="D273" s="215" t="s">
        <v>152</v>
      </c>
      <c r="E273" s="42"/>
      <c r="F273" s="216" t="s">
        <v>338</v>
      </c>
      <c r="G273" s="42"/>
      <c r="H273" s="42"/>
      <c r="I273" s="217"/>
      <c r="J273" s="42"/>
      <c r="K273" s="42"/>
      <c r="L273" s="46"/>
      <c r="M273" s="218"/>
      <c r="N273" s="219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152</v>
      </c>
      <c r="AU273" s="19" t="s">
        <v>84</v>
      </c>
    </row>
    <row r="274" s="2" customFormat="1">
      <c r="A274" s="40"/>
      <c r="B274" s="41"/>
      <c r="C274" s="42"/>
      <c r="D274" s="220" t="s">
        <v>153</v>
      </c>
      <c r="E274" s="42"/>
      <c r="F274" s="221" t="s">
        <v>339</v>
      </c>
      <c r="G274" s="42"/>
      <c r="H274" s="42"/>
      <c r="I274" s="217"/>
      <c r="J274" s="42"/>
      <c r="K274" s="42"/>
      <c r="L274" s="46"/>
      <c r="M274" s="218"/>
      <c r="N274" s="219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153</v>
      </c>
      <c r="AU274" s="19" t="s">
        <v>84</v>
      </c>
    </row>
    <row r="275" s="2" customFormat="1" ht="16.5" customHeight="1">
      <c r="A275" s="40"/>
      <c r="B275" s="41"/>
      <c r="C275" s="202" t="s">
        <v>340</v>
      </c>
      <c r="D275" s="202" t="s">
        <v>145</v>
      </c>
      <c r="E275" s="203" t="s">
        <v>341</v>
      </c>
      <c r="F275" s="204" t="s">
        <v>342</v>
      </c>
      <c r="G275" s="205" t="s">
        <v>188</v>
      </c>
      <c r="H275" s="206">
        <v>37.692</v>
      </c>
      <c r="I275" s="207"/>
      <c r="J275" s="208">
        <f>ROUND(I275*H275,2)</f>
        <v>0</v>
      </c>
      <c r="K275" s="204" t="s">
        <v>149</v>
      </c>
      <c r="L275" s="46"/>
      <c r="M275" s="209" t="s">
        <v>19</v>
      </c>
      <c r="N275" s="210" t="s">
        <v>45</v>
      </c>
      <c r="O275" s="86"/>
      <c r="P275" s="211">
        <f>O275*H275</f>
        <v>0</v>
      </c>
      <c r="Q275" s="211">
        <v>0</v>
      </c>
      <c r="R275" s="211">
        <f>Q275*H275</f>
        <v>0</v>
      </c>
      <c r="S275" s="211">
        <v>0</v>
      </c>
      <c r="T275" s="212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3" t="s">
        <v>150</v>
      </c>
      <c r="AT275" s="213" t="s">
        <v>145</v>
      </c>
      <c r="AU275" s="213" t="s">
        <v>84</v>
      </c>
      <c r="AY275" s="19" t="s">
        <v>143</v>
      </c>
      <c r="BE275" s="214">
        <f>IF(N275="základní",J275,0)</f>
        <v>0</v>
      </c>
      <c r="BF275" s="214">
        <f>IF(N275="snížená",J275,0)</f>
        <v>0</v>
      </c>
      <c r="BG275" s="214">
        <f>IF(N275="zákl. přenesená",J275,0)</f>
        <v>0</v>
      </c>
      <c r="BH275" s="214">
        <f>IF(N275="sníž. přenesená",J275,0)</f>
        <v>0</v>
      </c>
      <c r="BI275" s="214">
        <f>IF(N275="nulová",J275,0)</f>
        <v>0</v>
      </c>
      <c r="BJ275" s="19" t="s">
        <v>82</v>
      </c>
      <c r="BK275" s="214">
        <f>ROUND(I275*H275,2)</f>
        <v>0</v>
      </c>
      <c r="BL275" s="19" t="s">
        <v>150</v>
      </c>
      <c r="BM275" s="213" t="s">
        <v>343</v>
      </c>
    </row>
    <row r="276" s="2" customFormat="1">
      <c r="A276" s="40"/>
      <c r="B276" s="41"/>
      <c r="C276" s="42"/>
      <c r="D276" s="215" t="s">
        <v>152</v>
      </c>
      <c r="E276" s="42"/>
      <c r="F276" s="216" t="s">
        <v>344</v>
      </c>
      <c r="G276" s="42"/>
      <c r="H276" s="42"/>
      <c r="I276" s="217"/>
      <c r="J276" s="42"/>
      <c r="K276" s="42"/>
      <c r="L276" s="46"/>
      <c r="M276" s="218"/>
      <c r="N276" s="219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152</v>
      </c>
      <c r="AU276" s="19" t="s">
        <v>84</v>
      </c>
    </row>
    <row r="277" s="2" customFormat="1">
      <c r="A277" s="40"/>
      <c r="B277" s="41"/>
      <c r="C277" s="42"/>
      <c r="D277" s="220" t="s">
        <v>153</v>
      </c>
      <c r="E277" s="42"/>
      <c r="F277" s="221" t="s">
        <v>345</v>
      </c>
      <c r="G277" s="42"/>
      <c r="H277" s="42"/>
      <c r="I277" s="217"/>
      <c r="J277" s="42"/>
      <c r="K277" s="42"/>
      <c r="L277" s="46"/>
      <c r="M277" s="218"/>
      <c r="N277" s="219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153</v>
      </c>
      <c r="AU277" s="19" t="s">
        <v>84</v>
      </c>
    </row>
    <row r="278" s="2" customFormat="1" ht="16.5" customHeight="1">
      <c r="A278" s="40"/>
      <c r="B278" s="41"/>
      <c r="C278" s="202" t="s">
        <v>346</v>
      </c>
      <c r="D278" s="202" t="s">
        <v>145</v>
      </c>
      <c r="E278" s="203" t="s">
        <v>347</v>
      </c>
      <c r="F278" s="204" t="s">
        <v>348</v>
      </c>
      <c r="G278" s="205" t="s">
        <v>188</v>
      </c>
      <c r="H278" s="206">
        <v>188.46000000000001</v>
      </c>
      <c r="I278" s="207"/>
      <c r="J278" s="208">
        <f>ROUND(I278*H278,2)</f>
        <v>0</v>
      </c>
      <c r="K278" s="204" t="s">
        <v>149</v>
      </c>
      <c r="L278" s="46"/>
      <c r="M278" s="209" t="s">
        <v>19</v>
      </c>
      <c r="N278" s="210" t="s">
        <v>45</v>
      </c>
      <c r="O278" s="86"/>
      <c r="P278" s="211">
        <f>O278*H278</f>
        <v>0</v>
      </c>
      <c r="Q278" s="211">
        <v>0</v>
      </c>
      <c r="R278" s="211">
        <f>Q278*H278</f>
        <v>0</v>
      </c>
      <c r="S278" s="211">
        <v>0</v>
      </c>
      <c r="T278" s="212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3" t="s">
        <v>150</v>
      </c>
      <c r="AT278" s="213" t="s">
        <v>145</v>
      </c>
      <c r="AU278" s="213" t="s">
        <v>84</v>
      </c>
      <c r="AY278" s="19" t="s">
        <v>143</v>
      </c>
      <c r="BE278" s="214">
        <f>IF(N278="základní",J278,0)</f>
        <v>0</v>
      </c>
      <c r="BF278" s="214">
        <f>IF(N278="snížená",J278,0)</f>
        <v>0</v>
      </c>
      <c r="BG278" s="214">
        <f>IF(N278="zákl. přenesená",J278,0)</f>
        <v>0</v>
      </c>
      <c r="BH278" s="214">
        <f>IF(N278="sníž. přenesená",J278,0)</f>
        <v>0</v>
      </c>
      <c r="BI278" s="214">
        <f>IF(N278="nulová",J278,0)</f>
        <v>0</v>
      </c>
      <c r="BJ278" s="19" t="s">
        <v>82</v>
      </c>
      <c r="BK278" s="214">
        <f>ROUND(I278*H278,2)</f>
        <v>0</v>
      </c>
      <c r="BL278" s="19" t="s">
        <v>150</v>
      </c>
      <c r="BM278" s="213" t="s">
        <v>349</v>
      </c>
    </row>
    <row r="279" s="2" customFormat="1">
      <c r="A279" s="40"/>
      <c r="B279" s="41"/>
      <c r="C279" s="42"/>
      <c r="D279" s="215" t="s">
        <v>152</v>
      </c>
      <c r="E279" s="42"/>
      <c r="F279" s="216" t="s">
        <v>350</v>
      </c>
      <c r="G279" s="42"/>
      <c r="H279" s="42"/>
      <c r="I279" s="217"/>
      <c r="J279" s="42"/>
      <c r="K279" s="42"/>
      <c r="L279" s="46"/>
      <c r="M279" s="218"/>
      <c r="N279" s="219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152</v>
      </c>
      <c r="AU279" s="19" t="s">
        <v>84</v>
      </c>
    </row>
    <row r="280" s="2" customFormat="1">
      <c r="A280" s="40"/>
      <c r="B280" s="41"/>
      <c r="C280" s="42"/>
      <c r="D280" s="220" t="s">
        <v>153</v>
      </c>
      <c r="E280" s="42"/>
      <c r="F280" s="221" t="s">
        <v>351</v>
      </c>
      <c r="G280" s="42"/>
      <c r="H280" s="42"/>
      <c r="I280" s="217"/>
      <c r="J280" s="42"/>
      <c r="K280" s="42"/>
      <c r="L280" s="46"/>
      <c r="M280" s="218"/>
      <c r="N280" s="219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153</v>
      </c>
      <c r="AU280" s="19" t="s">
        <v>84</v>
      </c>
    </row>
    <row r="281" s="14" customFormat="1">
      <c r="A281" s="14"/>
      <c r="B281" s="232"/>
      <c r="C281" s="233"/>
      <c r="D281" s="215" t="s">
        <v>166</v>
      </c>
      <c r="E281" s="233"/>
      <c r="F281" s="235" t="s">
        <v>352</v>
      </c>
      <c r="G281" s="233"/>
      <c r="H281" s="236">
        <v>188.46000000000001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2" t="s">
        <v>166</v>
      </c>
      <c r="AU281" s="242" t="s">
        <v>84</v>
      </c>
      <c r="AV281" s="14" t="s">
        <v>84</v>
      </c>
      <c r="AW281" s="14" t="s">
        <v>4</v>
      </c>
      <c r="AX281" s="14" t="s">
        <v>82</v>
      </c>
      <c r="AY281" s="242" t="s">
        <v>143</v>
      </c>
    </row>
    <row r="282" s="2" customFormat="1" ht="21.75" customHeight="1">
      <c r="A282" s="40"/>
      <c r="B282" s="41"/>
      <c r="C282" s="202" t="s">
        <v>353</v>
      </c>
      <c r="D282" s="202" t="s">
        <v>145</v>
      </c>
      <c r="E282" s="203" t="s">
        <v>354</v>
      </c>
      <c r="F282" s="204" t="s">
        <v>355</v>
      </c>
      <c r="G282" s="205" t="s">
        <v>188</v>
      </c>
      <c r="H282" s="206">
        <v>36.945</v>
      </c>
      <c r="I282" s="207"/>
      <c r="J282" s="208">
        <f>ROUND(I282*H282,2)</f>
        <v>0</v>
      </c>
      <c r="K282" s="204" t="s">
        <v>149</v>
      </c>
      <c r="L282" s="46"/>
      <c r="M282" s="209" t="s">
        <v>19</v>
      </c>
      <c r="N282" s="210" t="s">
        <v>45</v>
      </c>
      <c r="O282" s="86"/>
      <c r="P282" s="211">
        <f>O282*H282</f>
        <v>0</v>
      </c>
      <c r="Q282" s="211">
        <v>0</v>
      </c>
      <c r="R282" s="211">
        <f>Q282*H282</f>
        <v>0</v>
      </c>
      <c r="S282" s="211">
        <v>0</v>
      </c>
      <c r="T282" s="212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3" t="s">
        <v>150</v>
      </c>
      <c r="AT282" s="213" t="s">
        <v>145</v>
      </c>
      <c r="AU282" s="213" t="s">
        <v>84</v>
      </c>
      <c r="AY282" s="19" t="s">
        <v>143</v>
      </c>
      <c r="BE282" s="214">
        <f>IF(N282="základní",J282,0)</f>
        <v>0</v>
      </c>
      <c r="BF282" s="214">
        <f>IF(N282="snížená",J282,0)</f>
        <v>0</v>
      </c>
      <c r="BG282" s="214">
        <f>IF(N282="zákl. přenesená",J282,0)</f>
        <v>0</v>
      </c>
      <c r="BH282" s="214">
        <f>IF(N282="sníž. přenesená",J282,0)</f>
        <v>0</v>
      </c>
      <c r="BI282" s="214">
        <f>IF(N282="nulová",J282,0)</f>
        <v>0</v>
      </c>
      <c r="BJ282" s="19" t="s">
        <v>82</v>
      </c>
      <c r="BK282" s="214">
        <f>ROUND(I282*H282,2)</f>
        <v>0</v>
      </c>
      <c r="BL282" s="19" t="s">
        <v>150</v>
      </c>
      <c r="BM282" s="213" t="s">
        <v>356</v>
      </c>
    </row>
    <row r="283" s="2" customFormat="1">
      <c r="A283" s="40"/>
      <c r="B283" s="41"/>
      <c r="C283" s="42"/>
      <c r="D283" s="215" t="s">
        <v>152</v>
      </c>
      <c r="E283" s="42"/>
      <c r="F283" s="216" t="s">
        <v>357</v>
      </c>
      <c r="G283" s="42"/>
      <c r="H283" s="42"/>
      <c r="I283" s="217"/>
      <c r="J283" s="42"/>
      <c r="K283" s="42"/>
      <c r="L283" s="46"/>
      <c r="M283" s="218"/>
      <c r="N283" s="219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152</v>
      </c>
      <c r="AU283" s="19" t="s">
        <v>84</v>
      </c>
    </row>
    <row r="284" s="2" customFormat="1">
      <c r="A284" s="40"/>
      <c r="B284" s="41"/>
      <c r="C284" s="42"/>
      <c r="D284" s="220" t="s">
        <v>153</v>
      </c>
      <c r="E284" s="42"/>
      <c r="F284" s="221" t="s">
        <v>358</v>
      </c>
      <c r="G284" s="42"/>
      <c r="H284" s="42"/>
      <c r="I284" s="217"/>
      <c r="J284" s="42"/>
      <c r="K284" s="42"/>
      <c r="L284" s="46"/>
      <c r="M284" s="218"/>
      <c r="N284" s="219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153</v>
      </c>
      <c r="AU284" s="19" t="s">
        <v>84</v>
      </c>
    </row>
    <row r="285" s="12" customFormat="1" ht="22.8" customHeight="1">
      <c r="A285" s="12"/>
      <c r="B285" s="186"/>
      <c r="C285" s="187"/>
      <c r="D285" s="188" t="s">
        <v>73</v>
      </c>
      <c r="E285" s="200" t="s">
        <v>359</v>
      </c>
      <c r="F285" s="200" t="s">
        <v>360</v>
      </c>
      <c r="G285" s="187"/>
      <c r="H285" s="187"/>
      <c r="I285" s="190"/>
      <c r="J285" s="201">
        <f>BK285</f>
        <v>0</v>
      </c>
      <c r="K285" s="187"/>
      <c r="L285" s="192"/>
      <c r="M285" s="193"/>
      <c r="N285" s="194"/>
      <c r="O285" s="194"/>
      <c r="P285" s="195">
        <f>SUM(P286:P288)</f>
        <v>0</v>
      </c>
      <c r="Q285" s="194"/>
      <c r="R285" s="195">
        <f>SUM(R286:R288)</f>
        <v>0</v>
      </c>
      <c r="S285" s="194"/>
      <c r="T285" s="196">
        <f>SUM(T286:T288)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97" t="s">
        <v>82</v>
      </c>
      <c r="AT285" s="198" t="s">
        <v>73</v>
      </c>
      <c r="AU285" s="198" t="s">
        <v>82</v>
      </c>
      <c r="AY285" s="197" t="s">
        <v>143</v>
      </c>
      <c r="BK285" s="199">
        <f>SUM(BK286:BK288)</f>
        <v>0</v>
      </c>
    </row>
    <row r="286" s="2" customFormat="1" ht="16.5" customHeight="1">
      <c r="A286" s="40"/>
      <c r="B286" s="41"/>
      <c r="C286" s="202" t="s">
        <v>361</v>
      </c>
      <c r="D286" s="202" t="s">
        <v>145</v>
      </c>
      <c r="E286" s="203" t="s">
        <v>362</v>
      </c>
      <c r="F286" s="204" t="s">
        <v>363</v>
      </c>
      <c r="G286" s="205" t="s">
        <v>188</v>
      </c>
      <c r="H286" s="206">
        <v>20.510999999999999</v>
      </c>
      <c r="I286" s="207"/>
      <c r="J286" s="208">
        <f>ROUND(I286*H286,2)</f>
        <v>0</v>
      </c>
      <c r="K286" s="204" t="s">
        <v>149</v>
      </c>
      <c r="L286" s="46"/>
      <c r="M286" s="209" t="s">
        <v>19</v>
      </c>
      <c r="N286" s="210" t="s">
        <v>45</v>
      </c>
      <c r="O286" s="86"/>
      <c r="P286" s="211">
        <f>O286*H286</f>
        <v>0</v>
      </c>
      <c r="Q286" s="211">
        <v>0</v>
      </c>
      <c r="R286" s="211">
        <f>Q286*H286</f>
        <v>0</v>
      </c>
      <c r="S286" s="211">
        <v>0</v>
      </c>
      <c r="T286" s="212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3" t="s">
        <v>150</v>
      </c>
      <c r="AT286" s="213" t="s">
        <v>145</v>
      </c>
      <c r="AU286" s="213" t="s">
        <v>84</v>
      </c>
      <c r="AY286" s="19" t="s">
        <v>143</v>
      </c>
      <c r="BE286" s="214">
        <f>IF(N286="základní",J286,0)</f>
        <v>0</v>
      </c>
      <c r="BF286" s="214">
        <f>IF(N286="snížená",J286,0)</f>
        <v>0</v>
      </c>
      <c r="BG286" s="214">
        <f>IF(N286="zákl. přenesená",J286,0)</f>
        <v>0</v>
      </c>
      <c r="BH286" s="214">
        <f>IF(N286="sníž. přenesená",J286,0)</f>
        <v>0</v>
      </c>
      <c r="BI286" s="214">
        <f>IF(N286="nulová",J286,0)</f>
        <v>0</v>
      </c>
      <c r="BJ286" s="19" t="s">
        <v>82</v>
      </c>
      <c r="BK286" s="214">
        <f>ROUND(I286*H286,2)</f>
        <v>0</v>
      </c>
      <c r="BL286" s="19" t="s">
        <v>150</v>
      </c>
      <c r="BM286" s="213" t="s">
        <v>364</v>
      </c>
    </row>
    <row r="287" s="2" customFormat="1">
      <c r="A287" s="40"/>
      <c r="B287" s="41"/>
      <c r="C287" s="42"/>
      <c r="D287" s="215" t="s">
        <v>152</v>
      </c>
      <c r="E287" s="42"/>
      <c r="F287" s="216" t="s">
        <v>365</v>
      </c>
      <c r="G287" s="42"/>
      <c r="H287" s="42"/>
      <c r="I287" s="217"/>
      <c r="J287" s="42"/>
      <c r="K287" s="42"/>
      <c r="L287" s="46"/>
      <c r="M287" s="218"/>
      <c r="N287" s="219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152</v>
      </c>
      <c r="AU287" s="19" t="s">
        <v>84</v>
      </c>
    </row>
    <row r="288" s="2" customFormat="1">
      <c r="A288" s="40"/>
      <c r="B288" s="41"/>
      <c r="C288" s="42"/>
      <c r="D288" s="220" t="s">
        <v>153</v>
      </c>
      <c r="E288" s="42"/>
      <c r="F288" s="221" t="s">
        <v>366</v>
      </c>
      <c r="G288" s="42"/>
      <c r="H288" s="42"/>
      <c r="I288" s="217"/>
      <c r="J288" s="42"/>
      <c r="K288" s="42"/>
      <c r="L288" s="46"/>
      <c r="M288" s="218"/>
      <c r="N288" s="219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153</v>
      </c>
      <c r="AU288" s="19" t="s">
        <v>84</v>
      </c>
    </row>
    <row r="289" s="12" customFormat="1" ht="25.92" customHeight="1">
      <c r="A289" s="12"/>
      <c r="B289" s="186"/>
      <c r="C289" s="187"/>
      <c r="D289" s="188" t="s">
        <v>73</v>
      </c>
      <c r="E289" s="189" t="s">
        <v>367</v>
      </c>
      <c r="F289" s="189" t="s">
        <v>368</v>
      </c>
      <c r="G289" s="187"/>
      <c r="H289" s="187"/>
      <c r="I289" s="190"/>
      <c r="J289" s="191">
        <f>BK289</f>
        <v>0</v>
      </c>
      <c r="K289" s="187"/>
      <c r="L289" s="192"/>
      <c r="M289" s="193"/>
      <c r="N289" s="194"/>
      <c r="O289" s="194"/>
      <c r="P289" s="195">
        <f>P290+P310+P344+P420+P490+P583+P604+P619+P625+P633+P799+P831+P890+P900+P954+P1118+P1176+P1193+P1251+P1299+P1309</f>
        <v>0</v>
      </c>
      <c r="Q289" s="194"/>
      <c r="R289" s="195">
        <f>R290+R310+R344+R420+R490+R583+R604+R619+R625+R633+R799+R831+R890+R900+R954+R1118+R1176+R1193+R1251+R1299+R1309</f>
        <v>16.674696599999997</v>
      </c>
      <c r="S289" s="194"/>
      <c r="T289" s="196">
        <f>T290+T310+T344+T420+T490+T583+T604+T619+T625+T633+T799+T831+T890+T900+T954+T1118+T1176+T1193+T1251+T1299+T1309</f>
        <v>10.392438960000002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97" t="s">
        <v>84</v>
      </c>
      <c r="AT289" s="198" t="s">
        <v>73</v>
      </c>
      <c r="AU289" s="198" t="s">
        <v>74</v>
      </c>
      <c r="AY289" s="197" t="s">
        <v>143</v>
      </c>
      <c r="BK289" s="199">
        <f>BK290+BK310+BK344+BK420+BK490+BK583+BK604+BK619+BK625+BK633+BK799+BK831+BK890+BK900+BK954+BK1118+BK1176+BK1193+BK1251+BK1299+BK1309</f>
        <v>0</v>
      </c>
    </row>
    <row r="290" s="12" customFormat="1" ht="22.8" customHeight="1">
      <c r="A290" s="12"/>
      <c r="B290" s="186"/>
      <c r="C290" s="187"/>
      <c r="D290" s="188" t="s">
        <v>73</v>
      </c>
      <c r="E290" s="200" t="s">
        <v>369</v>
      </c>
      <c r="F290" s="200" t="s">
        <v>370</v>
      </c>
      <c r="G290" s="187"/>
      <c r="H290" s="187"/>
      <c r="I290" s="190"/>
      <c r="J290" s="201">
        <f>BK290</f>
        <v>0</v>
      </c>
      <c r="K290" s="187"/>
      <c r="L290" s="192"/>
      <c r="M290" s="193"/>
      <c r="N290" s="194"/>
      <c r="O290" s="194"/>
      <c r="P290" s="195">
        <f>SUM(P291:P309)</f>
        <v>0</v>
      </c>
      <c r="Q290" s="194"/>
      <c r="R290" s="195">
        <f>SUM(R291:R309)</f>
        <v>0.33308660000000001</v>
      </c>
      <c r="S290" s="194"/>
      <c r="T290" s="196">
        <f>SUM(T291:T309)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97" t="s">
        <v>84</v>
      </c>
      <c r="AT290" s="198" t="s">
        <v>73</v>
      </c>
      <c r="AU290" s="198" t="s">
        <v>82</v>
      </c>
      <c r="AY290" s="197" t="s">
        <v>143</v>
      </c>
      <c r="BK290" s="199">
        <f>SUM(BK291:BK309)</f>
        <v>0</v>
      </c>
    </row>
    <row r="291" s="2" customFormat="1" ht="16.5" customHeight="1">
      <c r="A291" s="40"/>
      <c r="B291" s="41"/>
      <c r="C291" s="202" t="s">
        <v>371</v>
      </c>
      <c r="D291" s="202" t="s">
        <v>145</v>
      </c>
      <c r="E291" s="203" t="s">
        <v>372</v>
      </c>
      <c r="F291" s="204" t="s">
        <v>373</v>
      </c>
      <c r="G291" s="205" t="s">
        <v>212</v>
      </c>
      <c r="H291" s="206">
        <v>47.670000000000002</v>
      </c>
      <c r="I291" s="207"/>
      <c r="J291" s="208">
        <f>ROUND(I291*H291,2)</f>
        <v>0</v>
      </c>
      <c r="K291" s="204" t="s">
        <v>149</v>
      </c>
      <c r="L291" s="46"/>
      <c r="M291" s="209" t="s">
        <v>19</v>
      </c>
      <c r="N291" s="210" t="s">
        <v>45</v>
      </c>
      <c r="O291" s="86"/>
      <c r="P291" s="211">
        <f>O291*H291</f>
        <v>0</v>
      </c>
      <c r="Q291" s="211">
        <v>0</v>
      </c>
      <c r="R291" s="211">
        <f>Q291*H291</f>
        <v>0</v>
      </c>
      <c r="S291" s="211">
        <v>0</v>
      </c>
      <c r="T291" s="212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3" t="s">
        <v>264</v>
      </c>
      <c r="AT291" s="213" t="s">
        <v>145</v>
      </c>
      <c r="AU291" s="213" t="s">
        <v>84</v>
      </c>
      <c r="AY291" s="19" t="s">
        <v>143</v>
      </c>
      <c r="BE291" s="214">
        <f>IF(N291="základní",J291,0)</f>
        <v>0</v>
      </c>
      <c r="BF291" s="214">
        <f>IF(N291="snížená",J291,0)</f>
        <v>0</v>
      </c>
      <c r="BG291" s="214">
        <f>IF(N291="zákl. přenesená",J291,0)</f>
        <v>0</v>
      </c>
      <c r="BH291" s="214">
        <f>IF(N291="sníž. přenesená",J291,0)</f>
        <v>0</v>
      </c>
      <c r="BI291" s="214">
        <f>IF(N291="nulová",J291,0)</f>
        <v>0</v>
      </c>
      <c r="BJ291" s="19" t="s">
        <v>82</v>
      </c>
      <c r="BK291" s="214">
        <f>ROUND(I291*H291,2)</f>
        <v>0</v>
      </c>
      <c r="BL291" s="19" t="s">
        <v>264</v>
      </c>
      <c r="BM291" s="213" t="s">
        <v>374</v>
      </c>
    </row>
    <row r="292" s="2" customFormat="1">
      <c r="A292" s="40"/>
      <c r="B292" s="41"/>
      <c r="C292" s="42"/>
      <c r="D292" s="215" t="s">
        <v>152</v>
      </c>
      <c r="E292" s="42"/>
      <c r="F292" s="216" t="s">
        <v>375</v>
      </c>
      <c r="G292" s="42"/>
      <c r="H292" s="42"/>
      <c r="I292" s="217"/>
      <c r="J292" s="42"/>
      <c r="K292" s="42"/>
      <c r="L292" s="46"/>
      <c r="M292" s="218"/>
      <c r="N292" s="219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152</v>
      </c>
      <c r="AU292" s="19" t="s">
        <v>84</v>
      </c>
    </row>
    <row r="293" s="2" customFormat="1">
      <c r="A293" s="40"/>
      <c r="B293" s="41"/>
      <c r="C293" s="42"/>
      <c r="D293" s="220" t="s">
        <v>153</v>
      </c>
      <c r="E293" s="42"/>
      <c r="F293" s="221" t="s">
        <v>376</v>
      </c>
      <c r="G293" s="42"/>
      <c r="H293" s="42"/>
      <c r="I293" s="217"/>
      <c r="J293" s="42"/>
      <c r="K293" s="42"/>
      <c r="L293" s="46"/>
      <c r="M293" s="218"/>
      <c r="N293" s="219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153</v>
      </c>
      <c r="AU293" s="19" t="s">
        <v>84</v>
      </c>
    </row>
    <row r="294" s="13" customFormat="1">
      <c r="A294" s="13"/>
      <c r="B294" s="222"/>
      <c r="C294" s="223"/>
      <c r="D294" s="215" t="s">
        <v>166</v>
      </c>
      <c r="E294" s="224" t="s">
        <v>19</v>
      </c>
      <c r="F294" s="225" t="s">
        <v>167</v>
      </c>
      <c r="G294" s="223"/>
      <c r="H294" s="224" t="s">
        <v>19</v>
      </c>
      <c r="I294" s="226"/>
      <c r="J294" s="223"/>
      <c r="K294" s="223"/>
      <c r="L294" s="227"/>
      <c r="M294" s="228"/>
      <c r="N294" s="229"/>
      <c r="O294" s="229"/>
      <c r="P294" s="229"/>
      <c r="Q294" s="229"/>
      <c r="R294" s="229"/>
      <c r="S294" s="229"/>
      <c r="T294" s="23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1" t="s">
        <v>166</v>
      </c>
      <c r="AU294" s="231" t="s">
        <v>84</v>
      </c>
      <c r="AV294" s="13" t="s">
        <v>82</v>
      </c>
      <c r="AW294" s="13" t="s">
        <v>35</v>
      </c>
      <c r="AX294" s="13" t="s">
        <v>74</v>
      </c>
      <c r="AY294" s="231" t="s">
        <v>143</v>
      </c>
    </row>
    <row r="295" s="14" customFormat="1">
      <c r="A295" s="14"/>
      <c r="B295" s="232"/>
      <c r="C295" s="233"/>
      <c r="D295" s="215" t="s">
        <v>166</v>
      </c>
      <c r="E295" s="234" t="s">
        <v>19</v>
      </c>
      <c r="F295" s="235" t="s">
        <v>377</v>
      </c>
      <c r="G295" s="233"/>
      <c r="H295" s="236">
        <v>47.670000000000002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2" t="s">
        <v>166</v>
      </c>
      <c r="AU295" s="242" t="s">
        <v>84</v>
      </c>
      <c r="AV295" s="14" t="s">
        <v>84</v>
      </c>
      <c r="AW295" s="14" t="s">
        <v>35</v>
      </c>
      <c r="AX295" s="14" t="s">
        <v>82</v>
      </c>
      <c r="AY295" s="242" t="s">
        <v>143</v>
      </c>
    </row>
    <row r="296" s="2" customFormat="1" ht="16.5" customHeight="1">
      <c r="A296" s="40"/>
      <c r="B296" s="41"/>
      <c r="C296" s="254" t="s">
        <v>378</v>
      </c>
      <c r="D296" s="254" t="s">
        <v>379</v>
      </c>
      <c r="E296" s="255" t="s">
        <v>380</v>
      </c>
      <c r="F296" s="256" t="s">
        <v>381</v>
      </c>
      <c r="G296" s="257" t="s">
        <v>188</v>
      </c>
      <c r="H296" s="258">
        <v>0.014</v>
      </c>
      <c r="I296" s="259"/>
      <c r="J296" s="260">
        <f>ROUND(I296*H296,2)</f>
        <v>0</v>
      </c>
      <c r="K296" s="256" t="s">
        <v>149</v>
      </c>
      <c r="L296" s="261"/>
      <c r="M296" s="262" t="s">
        <v>19</v>
      </c>
      <c r="N296" s="263" t="s">
        <v>45</v>
      </c>
      <c r="O296" s="86"/>
      <c r="P296" s="211">
        <f>O296*H296</f>
        <v>0</v>
      </c>
      <c r="Q296" s="211">
        <v>1</v>
      </c>
      <c r="R296" s="211">
        <f>Q296*H296</f>
        <v>0.014</v>
      </c>
      <c r="S296" s="211">
        <v>0</v>
      </c>
      <c r="T296" s="212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3" t="s">
        <v>378</v>
      </c>
      <c r="AT296" s="213" t="s">
        <v>379</v>
      </c>
      <c r="AU296" s="213" t="s">
        <v>84</v>
      </c>
      <c r="AY296" s="19" t="s">
        <v>143</v>
      </c>
      <c r="BE296" s="214">
        <f>IF(N296="základní",J296,0)</f>
        <v>0</v>
      </c>
      <c r="BF296" s="214">
        <f>IF(N296="snížená",J296,0)</f>
        <v>0</v>
      </c>
      <c r="BG296" s="214">
        <f>IF(N296="zákl. přenesená",J296,0)</f>
        <v>0</v>
      </c>
      <c r="BH296" s="214">
        <f>IF(N296="sníž. přenesená",J296,0)</f>
        <v>0</v>
      </c>
      <c r="BI296" s="214">
        <f>IF(N296="nulová",J296,0)</f>
        <v>0</v>
      </c>
      <c r="BJ296" s="19" t="s">
        <v>82</v>
      </c>
      <c r="BK296" s="214">
        <f>ROUND(I296*H296,2)</f>
        <v>0</v>
      </c>
      <c r="BL296" s="19" t="s">
        <v>264</v>
      </c>
      <c r="BM296" s="213" t="s">
        <v>382</v>
      </c>
    </row>
    <row r="297" s="2" customFormat="1">
      <c r="A297" s="40"/>
      <c r="B297" s="41"/>
      <c r="C297" s="42"/>
      <c r="D297" s="215" t="s">
        <v>152</v>
      </c>
      <c r="E297" s="42"/>
      <c r="F297" s="216" t="s">
        <v>381</v>
      </c>
      <c r="G297" s="42"/>
      <c r="H297" s="42"/>
      <c r="I297" s="217"/>
      <c r="J297" s="42"/>
      <c r="K297" s="42"/>
      <c r="L297" s="46"/>
      <c r="M297" s="218"/>
      <c r="N297" s="219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152</v>
      </c>
      <c r="AU297" s="19" t="s">
        <v>84</v>
      </c>
    </row>
    <row r="298" s="14" customFormat="1">
      <c r="A298" s="14"/>
      <c r="B298" s="232"/>
      <c r="C298" s="233"/>
      <c r="D298" s="215" t="s">
        <v>166</v>
      </c>
      <c r="E298" s="233"/>
      <c r="F298" s="235" t="s">
        <v>383</v>
      </c>
      <c r="G298" s="233"/>
      <c r="H298" s="236">
        <v>0.014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2" t="s">
        <v>166</v>
      </c>
      <c r="AU298" s="242" t="s">
        <v>84</v>
      </c>
      <c r="AV298" s="14" t="s">
        <v>84</v>
      </c>
      <c r="AW298" s="14" t="s">
        <v>4</v>
      </c>
      <c r="AX298" s="14" t="s">
        <v>82</v>
      </c>
      <c r="AY298" s="242" t="s">
        <v>143</v>
      </c>
    </row>
    <row r="299" s="2" customFormat="1" ht="16.5" customHeight="1">
      <c r="A299" s="40"/>
      <c r="B299" s="41"/>
      <c r="C299" s="202" t="s">
        <v>384</v>
      </c>
      <c r="D299" s="202" t="s">
        <v>145</v>
      </c>
      <c r="E299" s="203" t="s">
        <v>385</v>
      </c>
      <c r="F299" s="204" t="s">
        <v>386</v>
      </c>
      <c r="G299" s="205" t="s">
        <v>212</v>
      </c>
      <c r="H299" s="206">
        <v>47.670000000000002</v>
      </c>
      <c r="I299" s="207"/>
      <c r="J299" s="208">
        <f>ROUND(I299*H299,2)</f>
        <v>0</v>
      </c>
      <c r="K299" s="204" t="s">
        <v>149</v>
      </c>
      <c r="L299" s="46"/>
      <c r="M299" s="209" t="s">
        <v>19</v>
      </c>
      <c r="N299" s="210" t="s">
        <v>45</v>
      </c>
      <c r="O299" s="86"/>
      <c r="P299" s="211">
        <f>O299*H299</f>
        <v>0</v>
      </c>
      <c r="Q299" s="211">
        <v>0.00040000000000000002</v>
      </c>
      <c r="R299" s="211">
        <f>Q299*H299</f>
        <v>0.019068000000000002</v>
      </c>
      <c r="S299" s="211">
        <v>0</v>
      </c>
      <c r="T299" s="212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3" t="s">
        <v>264</v>
      </c>
      <c r="AT299" s="213" t="s">
        <v>145</v>
      </c>
      <c r="AU299" s="213" t="s">
        <v>84</v>
      </c>
      <c r="AY299" s="19" t="s">
        <v>143</v>
      </c>
      <c r="BE299" s="214">
        <f>IF(N299="základní",J299,0)</f>
        <v>0</v>
      </c>
      <c r="BF299" s="214">
        <f>IF(N299="snížená",J299,0)</f>
        <v>0</v>
      </c>
      <c r="BG299" s="214">
        <f>IF(N299="zákl. přenesená",J299,0)</f>
        <v>0</v>
      </c>
      <c r="BH299" s="214">
        <f>IF(N299="sníž. přenesená",J299,0)</f>
        <v>0</v>
      </c>
      <c r="BI299" s="214">
        <f>IF(N299="nulová",J299,0)</f>
        <v>0</v>
      </c>
      <c r="BJ299" s="19" t="s">
        <v>82</v>
      </c>
      <c r="BK299" s="214">
        <f>ROUND(I299*H299,2)</f>
        <v>0</v>
      </c>
      <c r="BL299" s="19" t="s">
        <v>264</v>
      </c>
      <c r="BM299" s="213" t="s">
        <v>387</v>
      </c>
    </row>
    <row r="300" s="2" customFormat="1">
      <c r="A300" s="40"/>
      <c r="B300" s="41"/>
      <c r="C300" s="42"/>
      <c r="D300" s="215" t="s">
        <v>152</v>
      </c>
      <c r="E300" s="42"/>
      <c r="F300" s="216" t="s">
        <v>388</v>
      </c>
      <c r="G300" s="42"/>
      <c r="H300" s="42"/>
      <c r="I300" s="217"/>
      <c r="J300" s="42"/>
      <c r="K300" s="42"/>
      <c r="L300" s="46"/>
      <c r="M300" s="218"/>
      <c r="N300" s="219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152</v>
      </c>
      <c r="AU300" s="19" t="s">
        <v>84</v>
      </c>
    </row>
    <row r="301" s="2" customFormat="1">
      <c r="A301" s="40"/>
      <c r="B301" s="41"/>
      <c r="C301" s="42"/>
      <c r="D301" s="220" t="s">
        <v>153</v>
      </c>
      <c r="E301" s="42"/>
      <c r="F301" s="221" t="s">
        <v>389</v>
      </c>
      <c r="G301" s="42"/>
      <c r="H301" s="42"/>
      <c r="I301" s="217"/>
      <c r="J301" s="42"/>
      <c r="K301" s="42"/>
      <c r="L301" s="46"/>
      <c r="M301" s="218"/>
      <c r="N301" s="219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153</v>
      </c>
      <c r="AU301" s="19" t="s">
        <v>84</v>
      </c>
    </row>
    <row r="302" s="13" customFormat="1">
      <c r="A302" s="13"/>
      <c r="B302" s="222"/>
      <c r="C302" s="223"/>
      <c r="D302" s="215" t="s">
        <v>166</v>
      </c>
      <c r="E302" s="224" t="s">
        <v>19</v>
      </c>
      <c r="F302" s="225" t="s">
        <v>167</v>
      </c>
      <c r="G302" s="223"/>
      <c r="H302" s="224" t="s">
        <v>19</v>
      </c>
      <c r="I302" s="226"/>
      <c r="J302" s="223"/>
      <c r="K302" s="223"/>
      <c r="L302" s="227"/>
      <c r="M302" s="228"/>
      <c r="N302" s="229"/>
      <c r="O302" s="229"/>
      <c r="P302" s="229"/>
      <c r="Q302" s="229"/>
      <c r="R302" s="229"/>
      <c r="S302" s="229"/>
      <c r="T302" s="23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1" t="s">
        <v>166</v>
      </c>
      <c r="AU302" s="231" t="s">
        <v>84</v>
      </c>
      <c r="AV302" s="13" t="s">
        <v>82</v>
      </c>
      <c r="AW302" s="13" t="s">
        <v>35</v>
      </c>
      <c r="AX302" s="13" t="s">
        <v>74</v>
      </c>
      <c r="AY302" s="231" t="s">
        <v>143</v>
      </c>
    </row>
    <row r="303" s="14" customFormat="1">
      <c r="A303" s="14"/>
      <c r="B303" s="232"/>
      <c r="C303" s="233"/>
      <c r="D303" s="215" t="s">
        <v>166</v>
      </c>
      <c r="E303" s="234" t="s">
        <v>19</v>
      </c>
      <c r="F303" s="235" t="s">
        <v>390</v>
      </c>
      <c r="G303" s="233"/>
      <c r="H303" s="236">
        <v>47.670000000000002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2" t="s">
        <v>166</v>
      </c>
      <c r="AU303" s="242" t="s">
        <v>84</v>
      </c>
      <c r="AV303" s="14" t="s">
        <v>84</v>
      </c>
      <c r="AW303" s="14" t="s">
        <v>35</v>
      </c>
      <c r="AX303" s="14" t="s">
        <v>82</v>
      </c>
      <c r="AY303" s="242" t="s">
        <v>143</v>
      </c>
    </row>
    <row r="304" s="2" customFormat="1" ht="24.15" customHeight="1">
      <c r="A304" s="40"/>
      <c r="B304" s="41"/>
      <c r="C304" s="254" t="s">
        <v>391</v>
      </c>
      <c r="D304" s="254" t="s">
        <v>379</v>
      </c>
      <c r="E304" s="255" t="s">
        <v>392</v>
      </c>
      <c r="F304" s="256" t="s">
        <v>393</v>
      </c>
      <c r="G304" s="257" t="s">
        <v>212</v>
      </c>
      <c r="H304" s="258">
        <v>55.558999999999998</v>
      </c>
      <c r="I304" s="259"/>
      <c r="J304" s="260">
        <f>ROUND(I304*H304,2)</f>
        <v>0</v>
      </c>
      <c r="K304" s="256" t="s">
        <v>149</v>
      </c>
      <c r="L304" s="261"/>
      <c r="M304" s="262" t="s">
        <v>19</v>
      </c>
      <c r="N304" s="263" t="s">
        <v>45</v>
      </c>
      <c r="O304" s="86"/>
      <c r="P304" s="211">
        <f>O304*H304</f>
        <v>0</v>
      </c>
      <c r="Q304" s="211">
        <v>0.0054000000000000003</v>
      </c>
      <c r="R304" s="211">
        <f>Q304*H304</f>
        <v>0.30001860000000002</v>
      </c>
      <c r="S304" s="211">
        <v>0</v>
      </c>
      <c r="T304" s="212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3" t="s">
        <v>378</v>
      </c>
      <c r="AT304" s="213" t="s">
        <v>379</v>
      </c>
      <c r="AU304" s="213" t="s">
        <v>84</v>
      </c>
      <c r="AY304" s="19" t="s">
        <v>143</v>
      </c>
      <c r="BE304" s="214">
        <f>IF(N304="základní",J304,0)</f>
        <v>0</v>
      </c>
      <c r="BF304" s="214">
        <f>IF(N304="snížená",J304,0)</f>
        <v>0</v>
      </c>
      <c r="BG304" s="214">
        <f>IF(N304="zákl. přenesená",J304,0)</f>
        <v>0</v>
      </c>
      <c r="BH304" s="214">
        <f>IF(N304="sníž. přenesená",J304,0)</f>
        <v>0</v>
      </c>
      <c r="BI304" s="214">
        <f>IF(N304="nulová",J304,0)</f>
        <v>0</v>
      </c>
      <c r="BJ304" s="19" t="s">
        <v>82</v>
      </c>
      <c r="BK304" s="214">
        <f>ROUND(I304*H304,2)</f>
        <v>0</v>
      </c>
      <c r="BL304" s="19" t="s">
        <v>264</v>
      </c>
      <c r="BM304" s="213" t="s">
        <v>394</v>
      </c>
    </row>
    <row r="305" s="2" customFormat="1">
      <c r="A305" s="40"/>
      <c r="B305" s="41"/>
      <c r="C305" s="42"/>
      <c r="D305" s="215" t="s">
        <v>152</v>
      </c>
      <c r="E305" s="42"/>
      <c r="F305" s="216" t="s">
        <v>393</v>
      </c>
      <c r="G305" s="42"/>
      <c r="H305" s="42"/>
      <c r="I305" s="217"/>
      <c r="J305" s="42"/>
      <c r="K305" s="42"/>
      <c r="L305" s="46"/>
      <c r="M305" s="218"/>
      <c r="N305" s="219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152</v>
      </c>
      <c r="AU305" s="19" t="s">
        <v>84</v>
      </c>
    </row>
    <row r="306" s="14" customFormat="1">
      <c r="A306" s="14"/>
      <c r="B306" s="232"/>
      <c r="C306" s="233"/>
      <c r="D306" s="215" t="s">
        <v>166</v>
      </c>
      <c r="E306" s="233"/>
      <c r="F306" s="235" t="s">
        <v>395</v>
      </c>
      <c r="G306" s="233"/>
      <c r="H306" s="236">
        <v>55.558999999999998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2" t="s">
        <v>166</v>
      </c>
      <c r="AU306" s="242" t="s">
        <v>84</v>
      </c>
      <c r="AV306" s="14" t="s">
        <v>84</v>
      </c>
      <c r="AW306" s="14" t="s">
        <v>4</v>
      </c>
      <c r="AX306" s="14" t="s">
        <v>82</v>
      </c>
      <c r="AY306" s="242" t="s">
        <v>143</v>
      </c>
    </row>
    <row r="307" s="2" customFormat="1" ht="16.5" customHeight="1">
      <c r="A307" s="40"/>
      <c r="B307" s="41"/>
      <c r="C307" s="202" t="s">
        <v>396</v>
      </c>
      <c r="D307" s="202" t="s">
        <v>145</v>
      </c>
      <c r="E307" s="203" t="s">
        <v>397</v>
      </c>
      <c r="F307" s="204" t="s">
        <v>398</v>
      </c>
      <c r="G307" s="205" t="s">
        <v>188</v>
      </c>
      <c r="H307" s="206">
        <v>0.33300000000000002</v>
      </c>
      <c r="I307" s="207"/>
      <c r="J307" s="208">
        <f>ROUND(I307*H307,2)</f>
        <v>0</v>
      </c>
      <c r="K307" s="204" t="s">
        <v>149</v>
      </c>
      <c r="L307" s="46"/>
      <c r="M307" s="209" t="s">
        <v>19</v>
      </c>
      <c r="N307" s="210" t="s">
        <v>45</v>
      </c>
      <c r="O307" s="86"/>
      <c r="P307" s="211">
        <f>O307*H307</f>
        <v>0</v>
      </c>
      <c r="Q307" s="211">
        <v>0</v>
      </c>
      <c r="R307" s="211">
        <f>Q307*H307</f>
        <v>0</v>
      </c>
      <c r="S307" s="211">
        <v>0</v>
      </c>
      <c r="T307" s="212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3" t="s">
        <v>264</v>
      </c>
      <c r="AT307" s="213" t="s">
        <v>145</v>
      </c>
      <c r="AU307" s="213" t="s">
        <v>84</v>
      </c>
      <c r="AY307" s="19" t="s">
        <v>143</v>
      </c>
      <c r="BE307" s="214">
        <f>IF(N307="základní",J307,0)</f>
        <v>0</v>
      </c>
      <c r="BF307" s="214">
        <f>IF(N307="snížená",J307,0)</f>
        <v>0</v>
      </c>
      <c r="BG307" s="214">
        <f>IF(N307="zákl. přenesená",J307,0)</f>
        <v>0</v>
      </c>
      <c r="BH307" s="214">
        <f>IF(N307="sníž. přenesená",J307,0)</f>
        <v>0</v>
      </c>
      <c r="BI307" s="214">
        <f>IF(N307="nulová",J307,0)</f>
        <v>0</v>
      </c>
      <c r="BJ307" s="19" t="s">
        <v>82</v>
      </c>
      <c r="BK307" s="214">
        <f>ROUND(I307*H307,2)</f>
        <v>0</v>
      </c>
      <c r="BL307" s="19" t="s">
        <v>264</v>
      </c>
      <c r="BM307" s="213" t="s">
        <v>399</v>
      </c>
    </row>
    <row r="308" s="2" customFormat="1">
      <c r="A308" s="40"/>
      <c r="B308" s="41"/>
      <c r="C308" s="42"/>
      <c r="D308" s="215" t="s">
        <v>152</v>
      </c>
      <c r="E308" s="42"/>
      <c r="F308" s="216" t="s">
        <v>400</v>
      </c>
      <c r="G308" s="42"/>
      <c r="H308" s="42"/>
      <c r="I308" s="217"/>
      <c r="J308" s="42"/>
      <c r="K308" s="42"/>
      <c r="L308" s="46"/>
      <c r="M308" s="218"/>
      <c r="N308" s="219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152</v>
      </c>
      <c r="AU308" s="19" t="s">
        <v>84</v>
      </c>
    </row>
    <row r="309" s="2" customFormat="1">
      <c r="A309" s="40"/>
      <c r="B309" s="41"/>
      <c r="C309" s="42"/>
      <c r="D309" s="220" t="s">
        <v>153</v>
      </c>
      <c r="E309" s="42"/>
      <c r="F309" s="221" t="s">
        <v>401</v>
      </c>
      <c r="G309" s="42"/>
      <c r="H309" s="42"/>
      <c r="I309" s="217"/>
      <c r="J309" s="42"/>
      <c r="K309" s="42"/>
      <c r="L309" s="46"/>
      <c r="M309" s="218"/>
      <c r="N309" s="219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153</v>
      </c>
      <c r="AU309" s="19" t="s">
        <v>84</v>
      </c>
    </row>
    <row r="310" s="12" customFormat="1" ht="22.8" customHeight="1">
      <c r="A310" s="12"/>
      <c r="B310" s="186"/>
      <c r="C310" s="187"/>
      <c r="D310" s="188" t="s">
        <v>73</v>
      </c>
      <c r="E310" s="200" t="s">
        <v>402</v>
      </c>
      <c r="F310" s="200" t="s">
        <v>403</v>
      </c>
      <c r="G310" s="187"/>
      <c r="H310" s="187"/>
      <c r="I310" s="190"/>
      <c r="J310" s="201">
        <f>BK310</f>
        <v>0</v>
      </c>
      <c r="K310" s="187"/>
      <c r="L310" s="192"/>
      <c r="M310" s="193"/>
      <c r="N310" s="194"/>
      <c r="O310" s="194"/>
      <c r="P310" s="195">
        <f>SUM(P311:P343)</f>
        <v>0</v>
      </c>
      <c r="Q310" s="194"/>
      <c r="R310" s="195">
        <f>SUM(R311:R343)</f>
        <v>0.13735319999999998</v>
      </c>
      <c r="S310" s="194"/>
      <c r="T310" s="196">
        <f>SUM(T311:T343)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97" t="s">
        <v>84</v>
      </c>
      <c r="AT310" s="198" t="s">
        <v>73</v>
      </c>
      <c r="AU310" s="198" t="s">
        <v>82</v>
      </c>
      <c r="AY310" s="197" t="s">
        <v>143</v>
      </c>
      <c r="BK310" s="199">
        <f>SUM(BK311:BK343)</f>
        <v>0</v>
      </c>
    </row>
    <row r="311" s="2" customFormat="1" ht="16.5" customHeight="1">
      <c r="A311" s="40"/>
      <c r="B311" s="41"/>
      <c r="C311" s="202" t="s">
        <v>404</v>
      </c>
      <c r="D311" s="202" t="s">
        <v>145</v>
      </c>
      <c r="E311" s="203" t="s">
        <v>405</v>
      </c>
      <c r="F311" s="204" t="s">
        <v>406</v>
      </c>
      <c r="G311" s="205" t="s">
        <v>212</v>
      </c>
      <c r="H311" s="206">
        <v>54.649999999999999</v>
      </c>
      <c r="I311" s="207"/>
      <c r="J311" s="208">
        <f>ROUND(I311*H311,2)</f>
        <v>0</v>
      </c>
      <c r="K311" s="204" t="s">
        <v>149</v>
      </c>
      <c r="L311" s="46"/>
      <c r="M311" s="209" t="s">
        <v>19</v>
      </c>
      <c r="N311" s="210" t="s">
        <v>45</v>
      </c>
      <c r="O311" s="86"/>
      <c r="P311" s="211">
        <f>O311*H311</f>
        <v>0</v>
      </c>
      <c r="Q311" s="211">
        <v>0</v>
      </c>
      <c r="R311" s="211">
        <f>Q311*H311</f>
        <v>0</v>
      </c>
      <c r="S311" s="211">
        <v>0</v>
      </c>
      <c r="T311" s="212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3" t="s">
        <v>264</v>
      </c>
      <c r="AT311" s="213" t="s">
        <v>145</v>
      </c>
      <c r="AU311" s="213" t="s">
        <v>84</v>
      </c>
      <c r="AY311" s="19" t="s">
        <v>143</v>
      </c>
      <c r="BE311" s="214">
        <f>IF(N311="základní",J311,0)</f>
        <v>0</v>
      </c>
      <c r="BF311" s="214">
        <f>IF(N311="snížená",J311,0)</f>
        <v>0</v>
      </c>
      <c r="BG311" s="214">
        <f>IF(N311="zákl. přenesená",J311,0)</f>
        <v>0</v>
      </c>
      <c r="BH311" s="214">
        <f>IF(N311="sníž. přenesená",J311,0)</f>
        <v>0</v>
      </c>
      <c r="BI311" s="214">
        <f>IF(N311="nulová",J311,0)</f>
        <v>0</v>
      </c>
      <c r="BJ311" s="19" t="s">
        <v>82</v>
      </c>
      <c r="BK311" s="214">
        <f>ROUND(I311*H311,2)</f>
        <v>0</v>
      </c>
      <c r="BL311" s="19" t="s">
        <v>264</v>
      </c>
      <c r="BM311" s="213" t="s">
        <v>407</v>
      </c>
    </row>
    <row r="312" s="2" customFormat="1">
      <c r="A312" s="40"/>
      <c r="B312" s="41"/>
      <c r="C312" s="42"/>
      <c r="D312" s="215" t="s">
        <v>152</v>
      </c>
      <c r="E312" s="42"/>
      <c r="F312" s="216" t="s">
        <v>408</v>
      </c>
      <c r="G312" s="42"/>
      <c r="H312" s="42"/>
      <c r="I312" s="217"/>
      <c r="J312" s="42"/>
      <c r="K312" s="42"/>
      <c r="L312" s="46"/>
      <c r="M312" s="218"/>
      <c r="N312" s="219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152</v>
      </c>
      <c r="AU312" s="19" t="s">
        <v>84</v>
      </c>
    </row>
    <row r="313" s="2" customFormat="1">
      <c r="A313" s="40"/>
      <c r="B313" s="41"/>
      <c r="C313" s="42"/>
      <c r="D313" s="220" t="s">
        <v>153</v>
      </c>
      <c r="E313" s="42"/>
      <c r="F313" s="221" t="s">
        <v>409</v>
      </c>
      <c r="G313" s="42"/>
      <c r="H313" s="42"/>
      <c r="I313" s="217"/>
      <c r="J313" s="42"/>
      <c r="K313" s="42"/>
      <c r="L313" s="46"/>
      <c r="M313" s="218"/>
      <c r="N313" s="219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153</v>
      </c>
      <c r="AU313" s="19" t="s">
        <v>84</v>
      </c>
    </row>
    <row r="314" s="13" customFormat="1">
      <c r="A314" s="13"/>
      <c r="B314" s="222"/>
      <c r="C314" s="223"/>
      <c r="D314" s="215" t="s">
        <v>166</v>
      </c>
      <c r="E314" s="224" t="s">
        <v>19</v>
      </c>
      <c r="F314" s="225" t="s">
        <v>167</v>
      </c>
      <c r="G314" s="223"/>
      <c r="H314" s="224" t="s">
        <v>19</v>
      </c>
      <c r="I314" s="226"/>
      <c r="J314" s="223"/>
      <c r="K314" s="223"/>
      <c r="L314" s="227"/>
      <c r="M314" s="228"/>
      <c r="N314" s="229"/>
      <c r="O314" s="229"/>
      <c r="P314" s="229"/>
      <c r="Q314" s="229"/>
      <c r="R314" s="229"/>
      <c r="S314" s="229"/>
      <c r="T314" s="23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1" t="s">
        <v>166</v>
      </c>
      <c r="AU314" s="231" t="s">
        <v>84</v>
      </c>
      <c r="AV314" s="13" t="s">
        <v>82</v>
      </c>
      <c r="AW314" s="13" t="s">
        <v>35</v>
      </c>
      <c r="AX314" s="13" t="s">
        <v>74</v>
      </c>
      <c r="AY314" s="231" t="s">
        <v>143</v>
      </c>
    </row>
    <row r="315" s="14" customFormat="1">
      <c r="A315" s="14"/>
      <c r="B315" s="232"/>
      <c r="C315" s="233"/>
      <c r="D315" s="215" t="s">
        <v>166</v>
      </c>
      <c r="E315" s="234" t="s">
        <v>19</v>
      </c>
      <c r="F315" s="235" t="s">
        <v>410</v>
      </c>
      <c r="G315" s="233"/>
      <c r="H315" s="236">
        <v>34.789999999999999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2" t="s">
        <v>166</v>
      </c>
      <c r="AU315" s="242" t="s">
        <v>84</v>
      </c>
      <c r="AV315" s="14" t="s">
        <v>84</v>
      </c>
      <c r="AW315" s="14" t="s">
        <v>35</v>
      </c>
      <c r="AX315" s="14" t="s">
        <v>74</v>
      </c>
      <c r="AY315" s="242" t="s">
        <v>143</v>
      </c>
    </row>
    <row r="316" s="13" customFormat="1">
      <c r="A316" s="13"/>
      <c r="B316" s="222"/>
      <c r="C316" s="223"/>
      <c r="D316" s="215" t="s">
        <v>166</v>
      </c>
      <c r="E316" s="224" t="s">
        <v>19</v>
      </c>
      <c r="F316" s="225" t="s">
        <v>182</v>
      </c>
      <c r="G316" s="223"/>
      <c r="H316" s="224" t="s">
        <v>19</v>
      </c>
      <c r="I316" s="226"/>
      <c r="J316" s="223"/>
      <c r="K316" s="223"/>
      <c r="L316" s="227"/>
      <c r="M316" s="228"/>
      <c r="N316" s="229"/>
      <c r="O316" s="229"/>
      <c r="P316" s="229"/>
      <c r="Q316" s="229"/>
      <c r="R316" s="229"/>
      <c r="S316" s="229"/>
      <c r="T316" s="23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1" t="s">
        <v>166</v>
      </c>
      <c r="AU316" s="231" t="s">
        <v>84</v>
      </c>
      <c r="AV316" s="13" t="s">
        <v>82</v>
      </c>
      <c r="AW316" s="13" t="s">
        <v>35</v>
      </c>
      <c r="AX316" s="13" t="s">
        <v>74</v>
      </c>
      <c r="AY316" s="231" t="s">
        <v>143</v>
      </c>
    </row>
    <row r="317" s="14" customFormat="1">
      <c r="A317" s="14"/>
      <c r="B317" s="232"/>
      <c r="C317" s="233"/>
      <c r="D317" s="215" t="s">
        <v>166</v>
      </c>
      <c r="E317" s="234" t="s">
        <v>19</v>
      </c>
      <c r="F317" s="235" t="s">
        <v>411</v>
      </c>
      <c r="G317" s="233"/>
      <c r="H317" s="236">
        <v>19.859999999999999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2" t="s">
        <v>166</v>
      </c>
      <c r="AU317" s="242" t="s">
        <v>84</v>
      </c>
      <c r="AV317" s="14" t="s">
        <v>84</v>
      </c>
      <c r="AW317" s="14" t="s">
        <v>35</v>
      </c>
      <c r="AX317" s="14" t="s">
        <v>74</v>
      </c>
      <c r="AY317" s="242" t="s">
        <v>143</v>
      </c>
    </row>
    <row r="318" s="15" customFormat="1">
      <c r="A318" s="15"/>
      <c r="B318" s="243"/>
      <c r="C318" s="244"/>
      <c r="D318" s="215" t="s">
        <v>166</v>
      </c>
      <c r="E318" s="245" t="s">
        <v>19</v>
      </c>
      <c r="F318" s="246" t="s">
        <v>184</v>
      </c>
      <c r="G318" s="244"/>
      <c r="H318" s="247">
        <v>54.649999999999999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3" t="s">
        <v>166</v>
      </c>
      <c r="AU318" s="253" t="s">
        <v>84</v>
      </c>
      <c r="AV318" s="15" t="s">
        <v>150</v>
      </c>
      <c r="AW318" s="15" t="s">
        <v>35</v>
      </c>
      <c r="AX318" s="15" t="s">
        <v>82</v>
      </c>
      <c r="AY318" s="253" t="s">
        <v>143</v>
      </c>
    </row>
    <row r="319" s="2" customFormat="1" ht="16.5" customHeight="1">
      <c r="A319" s="40"/>
      <c r="B319" s="41"/>
      <c r="C319" s="254" t="s">
        <v>412</v>
      </c>
      <c r="D319" s="254" t="s">
        <v>379</v>
      </c>
      <c r="E319" s="255" t="s">
        <v>413</v>
      </c>
      <c r="F319" s="256" t="s">
        <v>414</v>
      </c>
      <c r="G319" s="257" t="s">
        <v>212</v>
      </c>
      <c r="H319" s="258">
        <v>57.383000000000003</v>
      </c>
      <c r="I319" s="259"/>
      <c r="J319" s="260">
        <f>ROUND(I319*H319,2)</f>
        <v>0</v>
      </c>
      <c r="K319" s="256" t="s">
        <v>149</v>
      </c>
      <c r="L319" s="261"/>
      <c r="M319" s="262" t="s">
        <v>19</v>
      </c>
      <c r="N319" s="263" t="s">
        <v>45</v>
      </c>
      <c r="O319" s="86"/>
      <c r="P319" s="211">
        <f>O319*H319</f>
        <v>0</v>
      </c>
      <c r="Q319" s="211">
        <v>0.0011999999999999999</v>
      </c>
      <c r="R319" s="211">
        <f>Q319*H319</f>
        <v>0.068859599999999993</v>
      </c>
      <c r="S319" s="211">
        <v>0</v>
      </c>
      <c r="T319" s="212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3" t="s">
        <v>378</v>
      </c>
      <c r="AT319" s="213" t="s">
        <v>379</v>
      </c>
      <c r="AU319" s="213" t="s">
        <v>84</v>
      </c>
      <c r="AY319" s="19" t="s">
        <v>143</v>
      </c>
      <c r="BE319" s="214">
        <f>IF(N319="základní",J319,0)</f>
        <v>0</v>
      </c>
      <c r="BF319" s="214">
        <f>IF(N319="snížená",J319,0)</f>
        <v>0</v>
      </c>
      <c r="BG319" s="214">
        <f>IF(N319="zákl. přenesená",J319,0)</f>
        <v>0</v>
      </c>
      <c r="BH319" s="214">
        <f>IF(N319="sníž. přenesená",J319,0)</f>
        <v>0</v>
      </c>
      <c r="BI319" s="214">
        <f>IF(N319="nulová",J319,0)</f>
        <v>0</v>
      </c>
      <c r="BJ319" s="19" t="s">
        <v>82</v>
      </c>
      <c r="BK319" s="214">
        <f>ROUND(I319*H319,2)</f>
        <v>0</v>
      </c>
      <c r="BL319" s="19" t="s">
        <v>264</v>
      </c>
      <c r="BM319" s="213" t="s">
        <v>415</v>
      </c>
    </row>
    <row r="320" s="2" customFormat="1">
      <c r="A320" s="40"/>
      <c r="B320" s="41"/>
      <c r="C320" s="42"/>
      <c r="D320" s="215" t="s">
        <v>152</v>
      </c>
      <c r="E320" s="42"/>
      <c r="F320" s="216" t="s">
        <v>414</v>
      </c>
      <c r="G320" s="42"/>
      <c r="H320" s="42"/>
      <c r="I320" s="217"/>
      <c r="J320" s="42"/>
      <c r="K320" s="42"/>
      <c r="L320" s="46"/>
      <c r="M320" s="218"/>
      <c r="N320" s="219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152</v>
      </c>
      <c r="AU320" s="19" t="s">
        <v>84</v>
      </c>
    </row>
    <row r="321" s="14" customFormat="1">
      <c r="A321" s="14"/>
      <c r="B321" s="232"/>
      <c r="C321" s="233"/>
      <c r="D321" s="215" t="s">
        <v>166</v>
      </c>
      <c r="E321" s="233"/>
      <c r="F321" s="235" t="s">
        <v>416</v>
      </c>
      <c r="G321" s="233"/>
      <c r="H321" s="236">
        <v>57.383000000000003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2" t="s">
        <v>166</v>
      </c>
      <c r="AU321" s="242" t="s">
        <v>84</v>
      </c>
      <c r="AV321" s="14" t="s">
        <v>84</v>
      </c>
      <c r="AW321" s="14" t="s">
        <v>4</v>
      </c>
      <c r="AX321" s="14" t="s">
        <v>82</v>
      </c>
      <c r="AY321" s="242" t="s">
        <v>143</v>
      </c>
    </row>
    <row r="322" s="2" customFormat="1" ht="16.5" customHeight="1">
      <c r="A322" s="40"/>
      <c r="B322" s="41"/>
      <c r="C322" s="202" t="s">
        <v>417</v>
      </c>
      <c r="D322" s="202" t="s">
        <v>145</v>
      </c>
      <c r="E322" s="203" t="s">
        <v>418</v>
      </c>
      <c r="F322" s="204" t="s">
        <v>419</v>
      </c>
      <c r="G322" s="205" t="s">
        <v>212</v>
      </c>
      <c r="H322" s="206">
        <v>11.68</v>
      </c>
      <c r="I322" s="207"/>
      <c r="J322" s="208">
        <f>ROUND(I322*H322,2)</f>
        <v>0</v>
      </c>
      <c r="K322" s="204" t="s">
        <v>149</v>
      </c>
      <c r="L322" s="46"/>
      <c r="M322" s="209" t="s">
        <v>19</v>
      </c>
      <c r="N322" s="210" t="s">
        <v>45</v>
      </c>
      <c r="O322" s="86"/>
      <c r="P322" s="211">
        <f>O322*H322</f>
        <v>0</v>
      </c>
      <c r="Q322" s="211">
        <v>0</v>
      </c>
      <c r="R322" s="211">
        <f>Q322*H322</f>
        <v>0</v>
      </c>
      <c r="S322" s="211">
        <v>0</v>
      </c>
      <c r="T322" s="212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3" t="s">
        <v>264</v>
      </c>
      <c r="AT322" s="213" t="s">
        <v>145</v>
      </c>
      <c r="AU322" s="213" t="s">
        <v>84</v>
      </c>
      <c r="AY322" s="19" t="s">
        <v>143</v>
      </c>
      <c r="BE322" s="214">
        <f>IF(N322="základní",J322,0)</f>
        <v>0</v>
      </c>
      <c r="BF322" s="214">
        <f>IF(N322="snížená",J322,0)</f>
        <v>0</v>
      </c>
      <c r="BG322" s="214">
        <f>IF(N322="zákl. přenesená",J322,0)</f>
        <v>0</v>
      </c>
      <c r="BH322" s="214">
        <f>IF(N322="sníž. přenesená",J322,0)</f>
        <v>0</v>
      </c>
      <c r="BI322" s="214">
        <f>IF(N322="nulová",J322,0)</f>
        <v>0</v>
      </c>
      <c r="BJ322" s="19" t="s">
        <v>82</v>
      </c>
      <c r="BK322" s="214">
        <f>ROUND(I322*H322,2)</f>
        <v>0</v>
      </c>
      <c r="BL322" s="19" t="s">
        <v>264</v>
      </c>
      <c r="BM322" s="213" t="s">
        <v>420</v>
      </c>
    </row>
    <row r="323" s="2" customFormat="1">
      <c r="A323" s="40"/>
      <c r="B323" s="41"/>
      <c r="C323" s="42"/>
      <c r="D323" s="215" t="s">
        <v>152</v>
      </c>
      <c r="E323" s="42"/>
      <c r="F323" s="216" t="s">
        <v>421</v>
      </c>
      <c r="G323" s="42"/>
      <c r="H323" s="42"/>
      <c r="I323" s="217"/>
      <c r="J323" s="42"/>
      <c r="K323" s="42"/>
      <c r="L323" s="46"/>
      <c r="M323" s="218"/>
      <c r="N323" s="219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152</v>
      </c>
      <c r="AU323" s="19" t="s">
        <v>84</v>
      </c>
    </row>
    <row r="324" s="2" customFormat="1">
      <c r="A324" s="40"/>
      <c r="B324" s="41"/>
      <c r="C324" s="42"/>
      <c r="D324" s="220" t="s">
        <v>153</v>
      </c>
      <c r="E324" s="42"/>
      <c r="F324" s="221" t="s">
        <v>422</v>
      </c>
      <c r="G324" s="42"/>
      <c r="H324" s="42"/>
      <c r="I324" s="217"/>
      <c r="J324" s="42"/>
      <c r="K324" s="42"/>
      <c r="L324" s="46"/>
      <c r="M324" s="218"/>
      <c r="N324" s="219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153</v>
      </c>
      <c r="AU324" s="19" t="s">
        <v>84</v>
      </c>
    </row>
    <row r="325" s="13" customFormat="1">
      <c r="A325" s="13"/>
      <c r="B325" s="222"/>
      <c r="C325" s="223"/>
      <c r="D325" s="215" t="s">
        <v>166</v>
      </c>
      <c r="E325" s="224" t="s">
        <v>19</v>
      </c>
      <c r="F325" s="225" t="s">
        <v>167</v>
      </c>
      <c r="G325" s="223"/>
      <c r="H325" s="224" t="s">
        <v>19</v>
      </c>
      <c r="I325" s="226"/>
      <c r="J325" s="223"/>
      <c r="K325" s="223"/>
      <c r="L325" s="227"/>
      <c r="M325" s="228"/>
      <c r="N325" s="229"/>
      <c r="O325" s="229"/>
      <c r="P325" s="229"/>
      <c r="Q325" s="229"/>
      <c r="R325" s="229"/>
      <c r="S325" s="229"/>
      <c r="T325" s="23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1" t="s">
        <v>166</v>
      </c>
      <c r="AU325" s="231" t="s">
        <v>84</v>
      </c>
      <c r="AV325" s="13" t="s">
        <v>82</v>
      </c>
      <c r="AW325" s="13" t="s">
        <v>35</v>
      </c>
      <c r="AX325" s="13" t="s">
        <v>74</v>
      </c>
      <c r="AY325" s="231" t="s">
        <v>143</v>
      </c>
    </row>
    <row r="326" s="14" customFormat="1">
      <c r="A326" s="14"/>
      <c r="B326" s="232"/>
      <c r="C326" s="233"/>
      <c r="D326" s="215" t="s">
        <v>166</v>
      </c>
      <c r="E326" s="234" t="s">
        <v>19</v>
      </c>
      <c r="F326" s="235" t="s">
        <v>423</v>
      </c>
      <c r="G326" s="233"/>
      <c r="H326" s="236">
        <v>11.68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2" t="s">
        <v>166</v>
      </c>
      <c r="AU326" s="242" t="s">
        <v>84</v>
      </c>
      <c r="AV326" s="14" t="s">
        <v>84</v>
      </c>
      <c r="AW326" s="14" t="s">
        <v>35</v>
      </c>
      <c r="AX326" s="14" t="s">
        <v>82</v>
      </c>
      <c r="AY326" s="242" t="s">
        <v>143</v>
      </c>
    </row>
    <row r="327" s="2" customFormat="1" ht="16.5" customHeight="1">
      <c r="A327" s="40"/>
      <c r="B327" s="41"/>
      <c r="C327" s="254" t="s">
        <v>424</v>
      </c>
      <c r="D327" s="254" t="s">
        <v>379</v>
      </c>
      <c r="E327" s="255" t="s">
        <v>425</v>
      </c>
      <c r="F327" s="256" t="s">
        <v>426</v>
      </c>
      <c r="G327" s="257" t="s">
        <v>212</v>
      </c>
      <c r="H327" s="258">
        <v>24.527999999999999</v>
      </c>
      <c r="I327" s="259"/>
      <c r="J327" s="260">
        <f>ROUND(I327*H327,2)</f>
        <v>0</v>
      </c>
      <c r="K327" s="256" t="s">
        <v>149</v>
      </c>
      <c r="L327" s="261"/>
      <c r="M327" s="262" t="s">
        <v>19</v>
      </c>
      <c r="N327" s="263" t="s">
        <v>45</v>
      </c>
      <c r="O327" s="86"/>
      <c r="P327" s="211">
        <f>O327*H327</f>
        <v>0</v>
      </c>
      <c r="Q327" s="211">
        <v>0.0015</v>
      </c>
      <c r="R327" s="211">
        <f>Q327*H327</f>
        <v>0.036791999999999998</v>
      </c>
      <c r="S327" s="211">
        <v>0</v>
      </c>
      <c r="T327" s="212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3" t="s">
        <v>378</v>
      </c>
      <c r="AT327" s="213" t="s">
        <v>379</v>
      </c>
      <c r="AU327" s="213" t="s">
        <v>84</v>
      </c>
      <c r="AY327" s="19" t="s">
        <v>143</v>
      </c>
      <c r="BE327" s="214">
        <f>IF(N327="základní",J327,0)</f>
        <v>0</v>
      </c>
      <c r="BF327" s="214">
        <f>IF(N327="snížená",J327,0)</f>
        <v>0</v>
      </c>
      <c r="BG327" s="214">
        <f>IF(N327="zákl. přenesená",J327,0)</f>
        <v>0</v>
      </c>
      <c r="BH327" s="214">
        <f>IF(N327="sníž. přenesená",J327,0)</f>
        <v>0</v>
      </c>
      <c r="BI327" s="214">
        <f>IF(N327="nulová",J327,0)</f>
        <v>0</v>
      </c>
      <c r="BJ327" s="19" t="s">
        <v>82</v>
      </c>
      <c r="BK327" s="214">
        <f>ROUND(I327*H327,2)</f>
        <v>0</v>
      </c>
      <c r="BL327" s="19" t="s">
        <v>264</v>
      </c>
      <c r="BM327" s="213" t="s">
        <v>427</v>
      </c>
    </row>
    <row r="328" s="2" customFormat="1">
      <c r="A328" s="40"/>
      <c r="B328" s="41"/>
      <c r="C328" s="42"/>
      <c r="D328" s="215" t="s">
        <v>152</v>
      </c>
      <c r="E328" s="42"/>
      <c r="F328" s="216" t="s">
        <v>426</v>
      </c>
      <c r="G328" s="42"/>
      <c r="H328" s="42"/>
      <c r="I328" s="217"/>
      <c r="J328" s="42"/>
      <c r="K328" s="42"/>
      <c r="L328" s="46"/>
      <c r="M328" s="218"/>
      <c r="N328" s="219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152</v>
      </c>
      <c r="AU328" s="19" t="s">
        <v>84</v>
      </c>
    </row>
    <row r="329" s="14" customFormat="1">
      <c r="A329" s="14"/>
      <c r="B329" s="232"/>
      <c r="C329" s="233"/>
      <c r="D329" s="215" t="s">
        <v>166</v>
      </c>
      <c r="E329" s="233"/>
      <c r="F329" s="235" t="s">
        <v>428</v>
      </c>
      <c r="G329" s="233"/>
      <c r="H329" s="236">
        <v>24.527999999999999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2" t="s">
        <v>166</v>
      </c>
      <c r="AU329" s="242" t="s">
        <v>84</v>
      </c>
      <c r="AV329" s="14" t="s">
        <v>84</v>
      </c>
      <c r="AW329" s="14" t="s">
        <v>4</v>
      </c>
      <c r="AX329" s="14" t="s">
        <v>82</v>
      </c>
      <c r="AY329" s="242" t="s">
        <v>143</v>
      </c>
    </row>
    <row r="330" s="2" customFormat="1" ht="16.5" customHeight="1">
      <c r="A330" s="40"/>
      <c r="B330" s="41"/>
      <c r="C330" s="202" t="s">
        <v>429</v>
      </c>
      <c r="D330" s="202" t="s">
        <v>145</v>
      </c>
      <c r="E330" s="203" t="s">
        <v>430</v>
      </c>
      <c r="F330" s="204" t="s">
        <v>431</v>
      </c>
      <c r="G330" s="205" t="s">
        <v>212</v>
      </c>
      <c r="H330" s="206">
        <v>68</v>
      </c>
      <c r="I330" s="207"/>
      <c r="J330" s="208">
        <f>ROUND(I330*H330,2)</f>
        <v>0</v>
      </c>
      <c r="K330" s="204" t="s">
        <v>149</v>
      </c>
      <c r="L330" s="46"/>
      <c r="M330" s="209" t="s">
        <v>19</v>
      </c>
      <c r="N330" s="210" t="s">
        <v>45</v>
      </c>
      <c r="O330" s="86"/>
      <c r="P330" s="211">
        <f>O330*H330</f>
        <v>0</v>
      </c>
      <c r="Q330" s="211">
        <v>0</v>
      </c>
      <c r="R330" s="211">
        <f>Q330*H330</f>
        <v>0</v>
      </c>
      <c r="S330" s="211">
        <v>0</v>
      </c>
      <c r="T330" s="212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3" t="s">
        <v>264</v>
      </c>
      <c r="AT330" s="213" t="s">
        <v>145</v>
      </c>
      <c r="AU330" s="213" t="s">
        <v>84</v>
      </c>
      <c r="AY330" s="19" t="s">
        <v>143</v>
      </c>
      <c r="BE330" s="214">
        <f>IF(N330="základní",J330,0)</f>
        <v>0</v>
      </c>
      <c r="BF330" s="214">
        <f>IF(N330="snížená",J330,0)</f>
        <v>0</v>
      </c>
      <c r="BG330" s="214">
        <f>IF(N330="zákl. přenesená",J330,0)</f>
        <v>0</v>
      </c>
      <c r="BH330" s="214">
        <f>IF(N330="sníž. přenesená",J330,0)</f>
        <v>0</v>
      </c>
      <c r="BI330" s="214">
        <f>IF(N330="nulová",J330,0)</f>
        <v>0</v>
      </c>
      <c r="BJ330" s="19" t="s">
        <v>82</v>
      </c>
      <c r="BK330" s="214">
        <f>ROUND(I330*H330,2)</f>
        <v>0</v>
      </c>
      <c r="BL330" s="19" t="s">
        <v>264</v>
      </c>
      <c r="BM330" s="213" t="s">
        <v>432</v>
      </c>
    </row>
    <row r="331" s="2" customFormat="1">
      <c r="A331" s="40"/>
      <c r="B331" s="41"/>
      <c r="C331" s="42"/>
      <c r="D331" s="215" t="s">
        <v>152</v>
      </c>
      <c r="E331" s="42"/>
      <c r="F331" s="216" t="s">
        <v>433</v>
      </c>
      <c r="G331" s="42"/>
      <c r="H331" s="42"/>
      <c r="I331" s="217"/>
      <c r="J331" s="42"/>
      <c r="K331" s="42"/>
      <c r="L331" s="46"/>
      <c r="M331" s="218"/>
      <c r="N331" s="219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152</v>
      </c>
      <c r="AU331" s="19" t="s">
        <v>84</v>
      </c>
    </row>
    <row r="332" s="2" customFormat="1">
      <c r="A332" s="40"/>
      <c r="B332" s="41"/>
      <c r="C332" s="42"/>
      <c r="D332" s="220" t="s">
        <v>153</v>
      </c>
      <c r="E332" s="42"/>
      <c r="F332" s="221" t="s">
        <v>434</v>
      </c>
      <c r="G332" s="42"/>
      <c r="H332" s="42"/>
      <c r="I332" s="217"/>
      <c r="J332" s="42"/>
      <c r="K332" s="42"/>
      <c r="L332" s="46"/>
      <c r="M332" s="218"/>
      <c r="N332" s="219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153</v>
      </c>
      <c r="AU332" s="19" t="s">
        <v>84</v>
      </c>
    </row>
    <row r="333" s="13" customFormat="1">
      <c r="A333" s="13"/>
      <c r="B333" s="222"/>
      <c r="C333" s="223"/>
      <c r="D333" s="215" t="s">
        <v>166</v>
      </c>
      <c r="E333" s="224" t="s">
        <v>19</v>
      </c>
      <c r="F333" s="225" t="s">
        <v>167</v>
      </c>
      <c r="G333" s="223"/>
      <c r="H333" s="224" t="s">
        <v>19</v>
      </c>
      <c r="I333" s="226"/>
      <c r="J333" s="223"/>
      <c r="K333" s="223"/>
      <c r="L333" s="227"/>
      <c r="M333" s="228"/>
      <c r="N333" s="229"/>
      <c r="O333" s="229"/>
      <c r="P333" s="229"/>
      <c r="Q333" s="229"/>
      <c r="R333" s="229"/>
      <c r="S333" s="229"/>
      <c r="T333" s="23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1" t="s">
        <v>166</v>
      </c>
      <c r="AU333" s="231" t="s">
        <v>84</v>
      </c>
      <c r="AV333" s="13" t="s">
        <v>82</v>
      </c>
      <c r="AW333" s="13" t="s">
        <v>35</v>
      </c>
      <c r="AX333" s="13" t="s">
        <v>74</v>
      </c>
      <c r="AY333" s="231" t="s">
        <v>143</v>
      </c>
    </row>
    <row r="334" s="14" customFormat="1">
      <c r="A334" s="14"/>
      <c r="B334" s="232"/>
      <c r="C334" s="233"/>
      <c r="D334" s="215" t="s">
        <v>166</v>
      </c>
      <c r="E334" s="234" t="s">
        <v>19</v>
      </c>
      <c r="F334" s="235" t="s">
        <v>435</v>
      </c>
      <c r="G334" s="233"/>
      <c r="H334" s="236">
        <v>47.82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2" t="s">
        <v>166</v>
      </c>
      <c r="AU334" s="242" t="s">
        <v>84</v>
      </c>
      <c r="AV334" s="14" t="s">
        <v>84</v>
      </c>
      <c r="AW334" s="14" t="s">
        <v>35</v>
      </c>
      <c r="AX334" s="14" t="s">
        <v>74</v>
      </c>
      <c r="AY334" s="242" t="s">
        <v>143</v>
      </c>
    </row>
    <row r="335" s="13" customFormat="1">
      <c r="A335" s="13"/>
      <c r="B335" s="222"/>
      <c r="C335" s="223"/>
      <c r="D335" s="215" t="s">
        <v>166</v>
      </c>
      <c r="E335" s="224" t="s">
        <v>19</v>
      </c>
      <c r="F335" s="225" t="s">
        <v>182</v>
      </c>
      <c r="G335" s="223"/>
      <c r="H335" s="224" t="s">
        <v>19</v>
      </c>
      <c r="I335" s="226"/>
      <c r="J335" s="223"/>
      <c r="K335" s="223"/>
      <c r="L335" s="227"/>
      <c r="M335" s="228"/>
      <c r="N335" s="229"/>
      <c r="O335" s="229"/>
      <c r="P335" s="229"/>
      <c r="Q335" s="229"/>
      <c r="R335" s="229"/>
      <c r="S335" s="229"/>
      <c r="T335" s="23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1" t="s">
        <v>166</v>
      </c>
      <c r="AU335" s="231" t="s">
        <v>84</v>
      </c>
      <c r="AV335" s="13" t="s">
        <v>82</v>
      </c>
      <c r="AW335" s="13" t="s">
        <v>35</v>
      </c>
      <c r="AX335" s="13" t="s">
        <v>74</v>
      </c>
      <c r="AY335" s="231" t="s">
        <v>143</v>
      </c>
    </row>
    <row r="336" s="14" customFormat="1">
      <c r="A336" s="14"/>
      <c r="B336" s="232"/>
      <c r="C336" s="233"/>
      <c r="D336" s="215" t="s">
        <v>166</v>
      </c>
      <c r="E336" s="234" t="s">
        <v>19</v>
      </c>
      <c r="F336" s="235" t="s">
        <v>436</v>
      </c>
      <c r="G336" s="233"/>
      <c r="H336" s="236">
        <v>20.18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2" t="s">
        <v>166</v>
      </c>
      <c r="AU336" s="242" t="s">
        <v>84</v>
      </c>
      <c r="AV336" s="14" t="s">
        <v>84</v>
      </c>
      <c r="AW336" s="14" t="s">
        <v>35</v>
      </c>
      <c r="AX336" s="14" t="s">
        <v>74</v>
      </c>
      <c r="AY336" s="242" t="s">
        <v>143</v>
      </c>
    </row>
    <row r="337" s="15" customFormat="1">
      <c r="A337" s="15"/>
      <c r="B337" s="243"/>
      <c r="C337" s="244"/>
      <c r="D337" s="215" t="s">
        <v>166</v>
      </c>
      <c r="E337" s="245" t="s">
        <v>19</v>
      </c>
      <c r="F337" s="246" t="s">
        <v>184</v>
      </c>
      <c r="G337" s="244"/>
      <c r="H337" s="247">
        <v>68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3" t="s">
        <v>166</v>
      </c>
      <c r="AU337" s="253" t="s">
        <v>84</v>
      </c>
      <c r="AV337" s="15" t="s">
        <v>150</v>
      </c>
      <c r="AW337" s="15" t="s">
        <v>35</v>
      </c>
      <c r="AX337" s="15" t="s">
        <v>82</v>
      </c>
      <c r="AY337" s="253" t="s">
        <v>143</v>
      </c>
    </row>
    <row r="338" s="2" customFormat="1" ht="16.5" customHeight="1">
      <c r="A338" s="40"/>
      <c r="B338" s="41"/>
      <c r="C338" s="254" t="s">
        <v>437</v>
      </c>
      <c r="D338" s="254" t="s">
        <v>379</v>
      </c>
      <c r="E338" s="255" t="s">
        <v>438</v>
      </c>
      <c r="F338" s="256" t="s">
        <v>439</v>
      </c>
      <c r="G338" s="257" t="s">
        <v>212</v>
      </c>
      <c r="H338" s="258">
        <v>79.254000000000005</v>
      </c>
      <c r="I338" s="259"/>
      <c r="J338" s="260">
        <f>ROUND(I338*H338,2)</f>
        <v>0</v>
      </c>
      <c r="K338" s="256" t="s">
        <v>149</v>
      </c>
      <c r="L338" s="261"/>
      <c r="M338" s="262" t="s">
        <v>19</v>
      </c>
      <c r="N338" s="263" t="s">
        <v>45</v>
      </c>
      <c r="O338" s="86"/>
      <c r="P338" s="211">
        <f>O338*H338</f>
        <v>0</v>
      </c>
      <c r="Q338" s="211">
        <v>0.00040000000000000002</v>
      </c>
      <c r="R338" s="211">
        <f>Q338*H338</f>
        <v>0.031701600000000003</v>
      </c>
      <c r="S338" s="211">
        <v>0</v>
      </c>
      <c r="T338" s="212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3" t="s">
        <v>378</v>
      </c>
      <c r="AT338" s="213" t="s">
        <v>379</v>
      </c>
      <c r="AU338" s="213" t="s">
        <v>84</v>
      </c>
      <c r="AY338" s="19" t="s">
        <v>143</v>
      </c>
      <c r="BE338" s="214">
        <f>IF(N338="základní",J338,0)</f>
        <v>0</v>
      </c>
      <c r="BF338" s="214">
        <f>IF(N338="snížená",J338,0)</f>
        <v>0</v>
      </c>
      <c r="BG338" s="214">
        <f>IF(N338="zákl. přenesená",J338,0)</f>
        <v>0</v>
      </c>
      <c r="BH338" s="214">
        <f>IF(N338="sníž. přenesená",J338,0)</f>
        <v>0</v>
      </c>
      <c r="BI338" s="214">
        <f>IF(N338="nulová",J338,0)</f>
        <v>0</v>
      </c>
      <c r="BJ338" s="19" t="s">
        <v>82</v>
      </c>
      <c r="BK338" s="214">
        <f>ROUND(I338*H338,2)</f>
        <v>0</v>
      </c>
      <c r="BL338" s="19" t="s">
        <v>264</v>
      </c>
      <c r="BM338" s="213" t="s">
        <v>440</v>
      </c>
    </row>
    <row r="339" s="2" customFormat="1">
      <c r="A339" s="40"/>
      <c r="B339" s="41"/>
      <c r="C339" s="42"/>
      <c r="D339" s="215" t="s">
        <v>152</v>
      </c>
      <c r="E339" s="42"/>
      <c r="F339" s="216" t="s">
        <v>439</v>
      </c>
      <c r="G339" s="42"/>
      <c r="H339" s="42"/>
      <c r="I339" s="217"/>
      <c r="J339" s="42"/>
      <c r="K339" s="42"/>
      <c r="L339" s="46"/>
      <c r="M339" s="218"/>
      <c r="N339" s="219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152</v>
      </c>
      <c r="AU339" s="19" t="s">
        <v>84</v>
      </c>
    </row>
    <row r="340" s="14" customFormat="1">
      <c r="A340" s="14"/>
      <c r="B340" s="232"/>
      <c r="C340" s="233"/>
      <c r="D340" s="215" t="s">
        <v>166</v>
      </c>
      <c r="E340" s="233"/>
      <c r="F340" s="235" t="s">
        <v>441</v>
      </c>
      <c r="G340" s="233"/>
      <c r="H340" s="236">
        <v>79.254000000000005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2" t="s">
        <v>166</v>
      </c>
      <c r="AU340" s="242" t="s">
        <v>84</v>
      </c>
      <c r="AV340" s="14" t="s">
        <v>84</v>
      </c>
      <c r="AW340" s="14" t="s">
        <v>4</v>
      </c>
      <c r="AX340" s="14" t="s">
        <v>82</v>
      </c>
      <c r="AY340" s="242" t="s">
        <v>143</v>
      </c>
    </row>
    <row r="341" s="2" customFormat="1" ht="16.5" customHeight="1">
      <c r="A341" s="40"/>
      <c r="B341" s="41"/>
      <c r="C341" s="202" t="s">
        <v>442</v>
      </c>
      <c r="D341" s="202" t="s">
        <v>145</v>
      </c>
      <c r="E341" s="203" t="s">
        <v>443</v>
      </c>
      <c r="F341" s="204" t="s">
        <v>444</v>
      </c>
      <c r="G341" s="205" t="s">
        <v>188</v>
      </c>
      <c r="H341" s="206">
        <v>0.13700000000000001</v>
      </c>
      <c r="I341" s="207"/>
      <c r="J341" s="208">
        <f>ROUND(I341*H341,2)</f>
        <v>0</v>
      </c>
      <c r="K341" s="204" t="s">
        <v>149</v>
      </c>
      <c r="L341" s="46"/>
      <c r="M341" s="209" t="s">
        <v>19</v>
      </c>
      <c r="N341" s="210" t="s">
        <v>45</v>
      </c>
      <c r="O341" s="86"/>
      <c r="P341" s="211">
        <f>O341*H341</f>
        <v>0</v>
      </c>
      <c r="Q341" s="211">
        <v>0</v>
      </c>
      <c r="R341" s="211">
        <f>Q341*H341</f>
        <v>0</v>
      </c>
      <c r="S341" s="211">
        <v>0</v>
      </c>
      <c r="T341" s="212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3" t="s">
        <v>264</v>
      </c>
      <c r="AT341" s="213" t="s">
        <v>145</v>
      </c>
      <c r="AU341" s="213" t="s">
        <v>84</v>
      </c>
      <c r="AY341" s="19" t="s">
        <v>143</v>
      </c>
      <c r="BE341" s="214">
        <f>IF(N341="základní",J341,0)</f>
        <v>0</v>
      </c>
      <c r="BF341" s="214">
        <f>IF(N341="snížená",J341,0)</f>
        <v>0</v>
      </c>
      <c r="BG341" s="214">
        <f>IF(N341="zákl. přenesená",J341,0)</f>
        <v>0</v>
      </c>
      <c r="BH341" s="214">
        <f>IF(N341="sníž. přenesená",J341,0)</f>
        <v>0</v>
      </c>
      <c r="BI341" s="214">
        <f>IF(N341="nulová",J341,0)</f>
        <v>0</v>
      </c>
      <c r="BJ341" s="19" t="s">
        <v>82</v>
      </c>
      <c r="BK341" s="214">
        <f>ROUND(I341*H341,2)</f>
        <v>0</v>
      </c>
      <c r="BL341" s="19" t="s">
        <v>264</v>
      </c>
      <c r="BM341" s="213" t="s">
        <v>445</v>
      </c>
    </row>
    <row r="342" s="2" customFormat="1">
      <c r="A342" s="40"/>
      <c r="B342" s="41"/>
      <c r="C342" s="42"/>
      <c r="D342" s="215" t="s">
        <v>152</v>
      </c>
      <c r="E342" s="42"/>
      <c r="F342" s="216" t="s">
        <v>446</v>
      </c>
      <c r="G342" s="42"/>
      <c r="H342" s="42"/>
      <c r="I342" s="217"/>
      <c r="J342" s="42"/>
      <c r="K342" s="42"/>
      <c r="L342" s="46"/>
      <c r="M342" s="218"/>
      <c r="N342" s="219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152</v>
      </c>
      <c r="AU342" s="19" t="s">
        <v>84</v>
      </c>
    </row>
    <row r="343" s="2" customFormat="1">
      <c r="A343" s="40"/>
      <c r="B343" s="41"/>
      <c r="C343" s="42"/>
      <c r="D343" s="220" t="s">
        <v>153</v>
      </c>
      <c r="E343" s="42"/>
      <c r="F343" s="221" t="s">
        <v>447</v>
      </c>
      <c r="G343" s="42"/>
      <c r="H343" s="42"/>
      <c r="I343" s="217"/>
      <c r="J343" s="42"/>
      <c r="K343" s="42"/>
      <c r="L343" s="46"/>
      <c r="M343" s="218"/>
      <c r="N343" s="219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153</v>
      </c>
      <c r="AU343" s="19" t="s">
        <v>84</v>
      </c>
    </row>
    <row r="344" s="12" customFormat="1" ht="22.8" customHeight="1">
      <c r="A344" s="12"/>
      <c r="B344" s="186"/>
      <c r="C344" s="187"/>
      <c r="D344" s="188" t="s">
        <v>73</v>
      </c>
      <c r="E344" s="200" t="s">
        <v>448</v>
      </c>
      <c r="F344" s="200" t="s">
        <v>449</v>
      </c>
      <c r="G344" s="187"/>
      <c r="H344" s="187"/>
      <c r="I344" s="190"/>
      <c r="J344" s="201">
        <f>BK344</f>
        <v>0</v>
      </c>
      <c r="K344" s="187"/>
      <c r="L344" s="192"/>
      <c r="M344" s="193"/>
      <c r="N344" s="194"/>
      <c r="O344" s="194"/>
      <c r="P344" s="195">
        <f>SUM(P345:P419)</f>
        <v>0</v>
      </c>
      <c r="Q344" s="194"/>
      <c r="R344" s="195">
        <f>SUM(R345:R419)</f>
        <v>0.05995466</v>
      </c>
      <c r="S344" s="194"/>
      <c r="T344" s="196">
        <f>SUM(T345:T419)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197" t="s">
        <v>84</v>
      </c>
      <c r="AT344" s="198" t="s">
        <v>73</v>
      </c>
      <c r="AU344" s="198" t="s">
        <v>82</v>
      </c>
      <c r="AY344" s="197" t="s">
        <v>143</v>
      </c>
      <c r="BK344" s="199">
        <f>SUM(BK345:BK419)</f>
        <v>0</v>
      </c>
    </row>
    <row r="345" s="2" customFormat="1" ht="16.5" customHeight="1">
      <c r="A345" s="40"/>
      <c r="B345" s="41"/>
      <c r="C345" s="202" t="s">
        <v>450</v>
      </c>
      <c r="D345" s="202" t="s">
        <v>145</v>
      </c>
      <c r="E345" s="203" t="s">
        <v>451</v>
      </c>
      <c r="F345" s="204" t="s">
        <v>452</v>
      </c>
      <c r="G345" s="205" t="s">
        <v>204</v>
      </c>
      <c r="H345" s="206">
        <v>1</v>
      </c>
      <c r="I345" s="207"/>
      <c r="J345" s="208">
        <f>ROUND(I345*H345,2)</f>
        <v>0</v>
      </c>
      <c r="K345" s="204" t="s">
        <v>149</v>
      </c>
      <c r="L345" s="46"/>
      <c r="M345" s="209" t="s">
        <v>19</v>
      </c>
      <c r="N345" s="210" t="s">
        <v>45</v>
      </c>
      <c r="O345" s="86"/>
      <c r="P345" s="211">
        <f>O345*H345</f>
        <v>0</v>
      </c>
      <c r="Q345" s="211">
        <v>0.00052999999999999998</v>
      </c>
      <c r="R345" s="211">
        <f>Q345*H345</f>
        <v>0.00052999999999999998</v>
      </c>
      <c r="S345" s="211">
        <v>0</v>
      </c>
      <c r="T345" s="212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3" t="s">
        <v>264</v>
      </c>
      <c r="AT345" s="213" t="s">
        <v>145</v>
      </c>
      <c r="AU345" s="213" t="s">
        <v>84</v>
      </c>
      <c r="AY345" s="19" t="s">
        <v>143</v>
      </c>
      <c r="BE345" s="214">
        <f>IF(N345="základní",J345,0)</f>
        <v>0</v>
      </c>
      <c r="BF345" s="214">
        <f>IF(N345="snížená",J345,0)</f>
        <v>0</v>
      </c>
      <c r="BG345" s="214">
        <f>IF(N345="zákl. přenesená",J345,0)</f>
        <v>0</v>
      </c>
      <c r="BH345" s="214">
        <f>IF(N345="sníž. přenesená",J345,0)</f>
        <v>0</v>
      </c>
      <c r="BI345" s="214">
        <f>IF(N345="nulová",J345,0)</f>
        <v>0</v>
      </c>
      <c r="BJ345" s="19" t="s">
        <v>82</v>
      </c>
      <c r="BK345" s="214">
        <f>ROUND(I345*H345,2)</f>
        <v>0</v>
      </c>
      <c r="BL345" s="19" t="s">
        <v>264</v>
      </c>
      <c r="BM345" s="213" t="s">
        <v>453</v>
      </c>
    </row>
    <row r="346" s="2" customFormat="1">
      <c r="A346" s="40"/>
      <c r="B346" s="41"/>
      <c r="C346" s="42"/>
      <c r="D346" s="215" t="s">
        <v>152</v>
      </c>
      <c r="E346" s="42"/>
      <c r="F346" s="216" t="s">
        <v>454</v>
      </c>
      <c r="G346" s="42"/>
      <c r="H346" s="42"/>
      <c r="I346" s="217"/>
      <c r="J346" s="42"/>
      <c r="K346" s="42"/>
      <c r="L346" s="46"/>
      <c r="M346" s="218"/>
      <c r="N346" s="219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152</v>
      </c>
      <c r="AU346" s="19" t="s">
        <v>84</v>
      </c>
    </row>
    <row r="347" s="2" customFormat="1">
      <c r="A347" s="40"/>
      <c r="B347" s="41"/>
      <c r="C347" s="42"/>
      <c r="D347" s="220" t="s">
        <v>153</v>
      </c>
      <c r="E347" s="42"/>
      <c r="F347" s="221" t="s">
        <v>455</v>
      </c>
      <c r="G347" s="42"/>
      <c r="H347" s="42"/>
      <c r="I347" s="217"/>
      <c r="J347" s="42"/>
      <c r="K347" s="42"/>
      <c r="L347" s="46"/>
      <c r="M347" s="218"/>
      <c r="N347" s="219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153</v>
      </c>
      <c r="AU347" s="19" t="s">
        <v>84</v>
      </c>
    </row>
    <row r="348" s="2" customFormat="1" ht="16.5" customHeight="1">
      <c r="A348" s="40"/>
      <c r="B348" s="41"/>
      <c r="C348" s="202" t="s">
        <v>456</v>
      </c>
      <c r="D348" s="202" t="s">
        <v>145</v>
      </c>
      <c r="E348" s="203" t="s">
        <v>457</v>
      </c>
      <c r="F348" s="204" t="s">
        <v>458</v>
      </c>
      <c r="G348" s="205" t="s">
        <v>204</v>
      </c>
      <c r="H348" s="206">
        <v>2</v>
      </c>
      <c r="I348" s="207"/>
      <c r="J348" s="208">
        <f>ROUND(I348*H348,2)</f>
        <v>0</v>
      </c>
      <c r="K348" s="204" t="s">
        <v>149</v>
      </c>
      <c r="L348" s="46"/>
      <c r="M348" s="209" t="s">
        <v>19</v>
      </c>
      <c r="N348" s="210" t="s">
        <v>45</v>
      </c>
      <c r="O348" s="86"/>
      <c r="P348" s="211">
        <f>O348*H348</f>
        <v>0</v>
      </c>
      <c r="Q348" s="211">
        <v>0.001</v>
      </c>
      <c r="R348" s="211">
        <f>Q348*H348</f>
        <v>0.002</v>
      </c>
      <c r="S348" s="211">
        <v>0</v>
      </c>
      <c r="T348" s="212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3" t="s">
        <v>264</v>
      </c>
      <c r="AT348" s="213" t="s">
        <v>145</v>
      </c>
      <c r="AU348" s="213" t="s">
        <v>84</v>
      </c>
      <c r="AY348" s="19" t="s">
        <v>143</v>
      </c>
      <c r="BE348" s="214">
        <f>IF(N348="základní",J348,0)</f>
        <v>0</v>
      </c>
      <c r="BF348" s="214">
        <f>IF(N348="snížená",J348,0)</f>
        <v>0</v>
      </c>
      <c r="BG348" s="214">
        <f>IF(N348="zákl. přenesená",J348,0)</f>
        <v>0</v>
      </c>
      <c r="BH348" s="214">
        <f>IF(N348="sníž. přenesená",J348,0)</f>
        <v>0</v>
      </c>
      <c r="BI348" s="214">
        <f>IF(N348="nulová",J348,0)</f>
        <v>0</v>
      </c>
      <c r="BJ348" s="19" t="s">
        <v>82</v>
      </c>
      <c r="BK348" s="214">
        <f>ROUND(I348*H348,2)</f>
        <v>0</v>
      </c>
      <c r="BL348" s="19" t="s">
        <v>264</v>
      </c>
      <c r="BM348" s="213" t="s">
        <v>459</v>
      </c>
    </row>
    <row r="349" s="2" customFormat="1">
      <c r="A349" s="40"/>
      <c r="B349" s="41"/>
      <c r="C349" s="42"/>
      <c r="D349" s="215" t="s">
        <v>152</v>
      </c>
      <c r="E349" s="42"/>
      <c r="F349" s="216" t="s">
        <v>460</v>
      </c>
      <c r="G349" s="42"/>
      <c r="H349" s="42"/>
      <c r="I349" s="217"/>
      <c r="J349" s="42"/>
      <c r="K349" s="42"/>
      <c r="L349" s="46"/>
      <c r="M349" s="218"/>
      <c r="N349" s="219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152</v>
      </c>
      <c r="AU349" s="19" t="s">
        <v>84</v>
      </c>
    </row>
    <row r="350" s="2" customFormat="1">
      <c r="A350" s="40"/>
      <c r="B350" s="41"/>
      <c r="C350" s="42"/>
      <c r="D350" s="220" t="s">
        <v>153</v>
      </c>
      <c r="E350" s="42"/>
      <c r="F350" s="221" t="s">
        <v>461</v>
      </c>
      <c r="G350" s="42"/>
      <c r="H350" s="42"/>
      <c r="I350" s="217"/>
      <c r="J350" s="42"/>
      <c r="K350" s="42"/>
      <c r="L350" s="46"/>
      <c r="M350" s="218"/>
      <c r="N350" s="219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153</v>
      </c>
      <c r="AU350" s="19" t="s">
        <v>84</v>
      </c>
    </row>
    <row r="351" s="2" customFormat="1" ht="16.5" customHeight="1">
      <c r="A351" s="40"/>
      <c r="B351" s="41"/>
      <c r="C351" s="202" t="s">
        <v>462</v>
      </c>
      <c r="D351" s="202" t="s">
        <v>145</v>
      </c>
      <c r="E351" s="203" t="s">
        <v>463</v>
      </c>
      <c r="F351" s="204" t="s">
        <v>464</v>
      </c>
      <c r="G351" s="205" t="s">
        <v>204</v>
      </c>
      <c r="H351" s="206">
        <v>1</v>
      </c>
      <c r="I351" s="207"/>
      <c r="J351" s="208">
        <f>ROUND(I351*H351,2)</f>
        <v>0</v>
      </c>
      <c r="K351" s="204" t="s">
        <v>149</v>
      </c>
      <c r="L351" s="46"/>
      <c r="M351" s="209" t="s">
        <v>19</v>
      </c>
      <c r="N351" s="210" t="s">
        <v>45</v>
      </c>
      <c r="O351" s="86"/>
      <c r="P351" s="211">
        <f>O351*H351</f>
        <v>0</v>
      </c>
      <c r="Q351" s="211">
        <v>0.0020300000000000001</v>
      </c>
      <c r="R351" s="211">
        <f>Q351*H351</f>
        <v>0.0020300000000000001</v>
      </c>
      <c r="S351" s="211">
        <v>0</v>
      </c>
      <c r="T351" s="212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3" t="s">
        <v>264</v>
      </c>
      <c r="AT351" s="213" t="s">
        <v>145</v>
      </c>
      <c r="AU351" s="213" t="s">
        <v>84</v>
      </c>
      <c r="AY351" s="19" t="s">
        <v>143</v>
      </c>
      <c r="BE351" s="214">
        <f>IF(N351="základní",J351,0)</f>
        <v>0</v>
      </c>
      <c r="BF351" s="214">
        <f>IF(N351="snížená",J351,0)</f>
        <v>0</v>
      </c>
      <c r="BG351" s="214">
        <f>IF(N351="zákl. přenesená",J351,0)</f>
        <v>0</v>
      </c>
      <c r="BH351" s="214">
        <f>IF(N351="sníž. přenesená",J351,0)</f>
        <v>0</v>
      </c>
      <c r="BI351" s="214">
        <f>IF(N351="nulová",J351,0)</f>
        <v>0</v>
      </c>
      <c r="BJ351" s="19" t="s">
        <v>82</v>
      </c>
      <c r="BK351" s="214">
        <f>ROUND(I351*H351,2)</f>
        <v>0</v>
      </c>
      <c r="BL351" s="19" t="s">
        <v>264</v>
      </c>
      <c r="BM351" s="213" t="s">
        <v>465</v>
      </c>
    </row>
    <row r="352" s="2" customFormat="1">
      <c r="A352" s="40"/>
      <c r="B352" s="41"/>
      <c r="C352" s="42"/>
      <c r="D352" s="215" t="s">
        <v>152</v>
      </c>
      <c r="E352" s="42"/>
      <c r="F352" s="216" t="s">
        <v>466</v>
      </c>
      <c r="G352" s="42"/>
      <c r="H352" s="42"/>
      <c r="I352" s="217"/>
      <c r="J352" s="42"/>
      <c r="K352" s="42"/>
      <c r="L352" s="46"/>
      <c r="M352" s="218"/>
      <c r="N352" s="219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152</v>
      </c>
      <c r="AU352" s="19" t="s">
        <v>84</v>
      </c>
    </row>
    <row r="353" s="2" customFormat="1">
      <c r="A353" s="40"/>
      <c r="B353" s="41"/>
      <c r="C353" s="42"/>
      <c r="D353" s="220" t="s">
        <v>153</v>
      </c>
      <c r="E353" s="42"/>
      <c r="F353" s="221" t="s">
        <v>467</v>
      </c>
      <c r="G353" s="42"/>
      <c r="H353" s="42"/>
      <c r="I353" s="217"/>
      <c r="J353" s="42"/>
      <c r="K353" s="42"/>
      <c r="L353" s="46"/>
      <c r="M353" s="218"/>
      <c r="N353" s="219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153</v>
      </c>
      <c r="AU353" s="19" t="s">
        <v>84</v>
      </c>
    </row>
    <row r="354" s="2" customFormat="1" ht="16.5" customHeight="1">
      <c r="A354" s="40"/>
      <c r="B354" s="41"/>
      <c r="C354" s="202" t="s">
        <v>468</v>
      </c>
      <c r="D354" s="202" t="s">
        <v>145</v>
      </c>
      <c r="E354" s="203" t="s">
        <v>469</v>
      </c>
      <c r="F354" s="204" t="s">
        <v>470</v>
      </c>
      <c r="G354" s="205" t="s">
        <v>148</v>
      </c>
      <c r="H354" s="206">
        <v>5.5499999999999998</v>
      </c>
      <c r="I354" s="207"/>
      <c r="J354" s="208">
        <f>ROUND(I354*H354,2)</f>
        <v>0</v>
      </c>
      <c r="K354" s="204" t="s">
        <v>149</v>
      </c>
      <c r="L354" s="46"/>
      <c r="M354" s="209" t="s">
        <v>19</v>
      </c>
      <c r="N354" s="210" t="s">
        <v>45</v>
      </c>
      <c r="O354" s="86"/>
      <c r="P354" s="211">
        <f>O354*H354</f>
        <v>0</v>
      </c>
      <c r="Q354" s="211">
        <v>0.00197</v>
      </c>
      <c r="R354" s="211">
        <f>Q354*H354</f>
        <v>0.010933499999999999</v>
      </c>
      <c r="S354" s="211">
        <v>0</v>
      </c>
      <c r="T354" s="212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3" t="s">
        <v>264</v>
      </c>
      <c r="AT354" s="213" t="s">
        <v>145</v>
      </c>
      <c r="AU354" s="213" t="s">
        <v>84</v>
      </c>
      <c r="AY354" s="19" t="s">
        <v>143</v>
      </c>
      <c r="BE354" s="214">
        <f>IF(N354="základní",J354,0)</f>
        <v>0</v>
      </c>
      <c r="BF354" s="214">
        <f>IF(N354="snížená",J354,0)</f>
        <v>0</v>
      </c>
      <c r="BG354" s="214">
        <f>IF(N354="zákl. přenesená",J354,0)</f>
        <v>0</v>
      </c>
      <c r="BH354" s="214">
        <f>IF(N354="sníž. přenesená",J354,0)</f>
        <v>0</v>
      </c>
      <c r="BI354" s="214">
        <f>IF(N354="nulová",J354,0)</f>
        <v>0</v>
      </c>
      <c r="BJ354" s="19" t="s">
        <v>82</v>
      </c>
      <c r="BK354" s="214">
        <f>ROUND(I354*H354,2)</f>
        <v>0</v>
      </c>
      <c r="BL354" s="19" t="s">
        <v>264</v>
      </c>
      <c r="BM354" s="213" t="s">
        <v>471</v>
      </c>
    </row>
    <row r="355" s="2" customFormat="1">
      <c r="A355" s="40"/>
      <c r="B355" s="41"/>
      <c r="C355" s="42"/>
      <c r="D355" s="215" t="s">
        <v>152</v>
      </c>
      <c r="E355" s="42"/>
      <c r="F355" s="216" t="s">
        <v>472</v>
      </c>
      <c r="G355" s="42"/>
      <c r="H355" s="42"/>
      <c r="I355" s="217"/>
      <c r="J355" s="42"/>
      <c r="K355" s="42"/>
      <c r="L355" s="46"/>
      <c r="M355" s="218"/>
      <c r="N355" s="219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152</v>
      </c>
      <c r="AU355" s="19" t="s">
        <v>84</v>
      </c>
    </row>
    <row r="356" s="2" customFormat="1">
      <c r="A356" s="40"/>
      <c r="B356" s="41"/>
      <c r="C356" s="42"/>
      <c r="D356" s="220" t="s">
        <v>153</v>
      </c>
      <c r="E356" s="42"/>
      <c r="F356" s="221" t="s">
        <v>473</v>
      </c>
      <c r="G356" s="42"/>
      <c r="H356" s="42"/>
      <c r="I356" s="217"/>
      <c r="J356" s="42"/>
      <c r="K356" s="42"/>
      <c r="L356" s="46"/>
      <c r="M356" s="218"/>
      <c r="N356" s="219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153</v>
      </c>
      <c r="AU356" s="19" t="s">
        <v>84</v>
      </c>
    </row>
    <row r="357" s="2" customFormat="1" ht="16.5" customHeight="1">
      <c r="A357" s="40"/>
      <c r="B357" s="41"/>
      <c r="C357" s="202" t="s">
        <v>474</v>
      </c>
      <c r="D357" s="202" t="s">
        <v>145</v>
      </c>
      <c r="E357" s="203" t="s">
        <v>475</v>
      </c>
      <c r="F357" s="204" t="s">
        <v>476</v>
      </c>
      <c r="G357" s="205" t="s">
        <v>148</v>
      </c>
      <c r="H357" s="206">
        <v>0.65000000000000002</v>
      </c>
      <c r="I357" s="207"/>
      <c r="J357" s="208">
        <f>ROUND(I357*H357,2)</f>
        <v>0</v>
      </c>
      <c r="K357" s="204" t="s">
        <v>149</v>
      </c>
      <c r="L357" s="46"/>
      <c r="M357" s="209" t="s">
        <v>19</v>
      </c>
      <c r="N357" s="210" t="s">
        <v>45</v>
      </c>
      <c r="O357" s="86"/>
      <c r="P357" s="211">
        <f>O357*H357</f>
        <v>0</v>
      </c>
      <c r="Q357" s="211">
        <v>0.0030400000000000002</v>
      </c>
      <c r="R357" s="211">
        <f>Q357*H357</f>
        <v>0.0019760000000000003</v>
      </c>
      <c r="S357" s="211">
        <v>0</v>
      </c>
      <c r="T357" s="212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3" t="s">
        <v>264</v>
      </c>
      <c r="AT357" s="213" t="s">
        <v>145</v>
      </c>
      <c r="AU357" s="213" t="s">
        <v>84</v>
      </c>
      <c r="AY357" s="19" t="s">
        <v>143</v>
      </c>
      <c r="BE357" s="214">
        <f>IF(N357="základní",J357,0)</f>
        <v>0</v>
      </c>
      <c r="BF357" s="214">
        <f>IF(N357="snížená",J357,0)</f>
        <v>0</v>
      </c>
      <c r="BG357" s="214">
        <f>IF(N357="zákl. přenesená",J357,0)</f>
        <v>0</v>
      </c>
      <c r="BH357" s="214">
        <f>IF(N357="sníž. přenesená",J357,0)</f>
        <v>0</v>
      </c>
      <c r="BI357" s="214">
        <f>IF(N357="nulová",J357,0)</f>
        <v>0</v>
      </c>
      <c r="BJ357" s="19" t="s">
        <v>82</v>
      </c>
      <c r="BK357" s="214">
        <f>ROUND(I357*H357,2)</f>
        <v>0</v>
      </c>
      <c r="BL357" s="19" t="s">
        <v>264</v>
      </c>
      <c r="BM357" s="213" t="s">
        <v>477</v>
      </c>
    </row>
    <row r="358" s="2" customFormat="1">
      <c r="A358" s="40"/>
      <c r="B358" s="41"/>
      <c r="C358" s="42"/>
      <c r="D358" s="215" t="s">
        <v>152</v>
      </c>
      <c r="E358" s="42"/>
      <c r="F358" s="216" t="s">
        <v>478</v>
      </c>
      <c r="G358" s="42"/>
      <c r="H358" s="42"/>
      <c r="I358" s="217"/>
      <c r="J358" s="42"/>
      <c r="K358" s="42"/>
      <c r="L358" s="46"/>
      <c r="M358" s="218"/>
      <c r="N358" s="219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152</v>
      </c>
      <c r="AU358" s="19" t="s">
        <v>84</v>
      </c>
    </row>
    <row r="359" s="2" customFormat="1">
      <c r="A359" s="40"/>
      <c r="B359" s="41"/>
      <c r="C359" s="42"/>
      <c r="D359" s="220" t="s">
        <v>153</v>
      </c>
      <c r="E359" s="42"/>
      <c r="F359" s="221" t="s">
        <v>479</v>
      </c>
      <c r="G359" s="42"/>
      <c r="H359" s="42"/>
      <c r="I359" s="217"/>
      <c r="J359" s="42"/>
      <c r="K359" s="42"/>
      <c r="L359" s="46"/>
      <c r="M359" s="218"/>
      <c r="N359" s="219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153</v>
      </c>
      <c r="AU359" s="19" t="s">
        <v>84</v>
      </c>
    </row>
    <row r="360" s="2" customFormat="1" ht="16.5" customHeight="1">
      <c r="A360" s="40"/>
      <c r="B360" s="41"/>
      <c r="C360" s="202" t="s">
        <v>480</v>
      </c>
      <c r="D360" s="202" t="s">
        <v>145</v>
      </c>
      <c r="E360" s="203" t="s">
        <v>481</v>
      </c>
      <c r="F360" s="204" t="s">
        <v>482</v>
      </c>
      <c r="G360" s="205" t="s">
        <v>148</v>
      </c>
      <c r="H360" s="206">
        <v>10.35</v>
      </c>
      <c r="I360" s="207"/>
      <c r="J360" s="208">
        <f>ROUND(I360*H360,2)</f>
        <v>0</v>
      </c>
      <c r="K360" s="204" t="s">
        <v>149</v>
      </c>
      <c r="L360" s="46"/>
      <c r="M360" s="209" t="s">
        <v>19</v>
      </c>
      <c r="N360" s="210" t="s">
        <v>45</v>
      </c>
      <c r="O360" s="86"/>
      <c r="P360" s="211">
        <f>O360*H360</f>
        <v>0</v>
      </c>
      <c r="Q360" s="211">
        <v>0.00131</v>
      </c>
      <c r="R360" s="211">
        <f>Q360*H360</f>
        <v>0.013558499999999999</v>
      </c>
      <c r="S360" s="211">
        <v>0</v>
      </c>
      <c r="T360" s="212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3" t="s">
        <v>264</v>
      </c>
      <c r="AT360" s="213" t="s">
        <v>145</v>
      </c>
      <c r="AU360" s="213" t="s">
        <v>84</v>
      </c>
      <c r="AY360" s="19" t="s">
        <v>143</v>
      </c>
      <c r="BE360" s="214">
        <f>IF(N360="základní",J360,0)</f>
        <v>0</v>
      </c>
      <c r="BF360" s="214">
        <f>IF(N360="snížená",J360,0)</f>
        <v>0</v>
      </c>
      <c r="BG360" s="214">
        <f>IF(N360="zákl. přenesená",J360,0)</f>
        <v>0</v>
      </c>
      <c r="BH360" s="214">
        <f>IF(N360="sníž. přenesená",J360,0)</f>
        <v>0</v>
      </c>
      <c r="BI360" s="214">
        <f>IF(N360="nulová",J360,0)</f>
        <v>0</v>
      </c>
      <c r="BJ360" s="19" t="s">
        <v>82</v>
      </c>
      <c r="BK360" s="214">
        <f>ROUND(I360*H360,2)</f>
        <v>0</v>
      </c>
      <c r="BL360" s="19" t="s">
        <v>264</v>
      </c>
      <c r="BM360" s="213" t="s">
        <v>483</v>
      </c>
    </row>
    <row r="361" s="2" customFormat="1">
      <c r="A361" s="40"/>
      <c r="B361" s="41"/>
      <c r="C361" s="42"/>
      <c r="D361" s="215" t="s">
        <v>152</v>
      </c>
      <c r="E361" s="42"/>
      <c r="F361" s="216" t="s">
        <v>484</v>
      </c>
      <c r="G361" s="42"/>
      <c r="H361" s="42"/>
      <c r="I361" s="217"/>
      <c r="J361" s="42"/>
      <c r="K361" s="42"/>
      <c r="L361" s="46"/>
      <c r="M361" s="218"/>
      <c r="N361" s="219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152</v>
      </c>
      <c r="AU361" s="19" t="s">
        <v>84</v>
      </c>
    </row>
    <row r="362" s="2" customFormat="1">
      <c r="A362" s="40"/>
      <c r="B362" s="41"/>
      <c r="C362" s="42"/>
      <c r="D362" s="220" t="s">
        <v>153</v>
      </c>
      <c r="E362" s="42"/>
      <c r="F362" s="221" t="s">
        <v>485</v>
      </c>
      <c r="G362" s="42"/>
      <c r="H362" s="42"/>
      <c r="I362" s="217"/>
      <c r="J362" s="42"/>
      <c r="K362" s="42"/>
      <c r="L362" s="46"/>
      <c r="M362" s="218"/>
      <c r="N362" s="219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153</v>
      </c>
      <c r="AU362" s="19" t="s">
        <v>84</v>
      </c>
    </row>
    <row r="363" s="2" customFormat="1" ht="16.5" customHeight="1">
      <c r="A363" s="40"/>
      <c r="B363" s="41"/>
      <c r="C363" s="202" t="s">
        <v>486</v>
      </c>
      <c r="D363" s="202" t="s">
        <v>145</v>
      </c>
      <c r="E363" s="203" t="s">
        <v>487</v>
      </c>
      <c r="F363" s="204" t="s">
        <v>488</v>
      </c>
      <c r="G363" s="205" t="s">
        <v>148</v>
      </c>
      <c r="H363" s="206">
        <v>1.8500000000000001</v>
      </c>
      <c r="I363" s="207"/>
      <c r="J363" s="208">
        <f>ROUND(I363*H363,2)</f>
        <v>0</v>
      </c>
      <c r="K363" s="204" t="s">
        <v>149</v>
      </c>
      <c r="L363" s="46"/>
      <c r="M363" s="209" t="s">
        <v>19</v>
      </c>
      <c r="N363" s="210" t="s">
        <v>45</v>
      </c>
      <c r="O363" s="86"/>
      <c r="P363" s="211">
        <f>O363*H363</f>
        <v>0</v>
      </c>
      <c r="Q363" s="211">
        <v>0.00040000000000000002</v>
      </c>
      <c r="R363" s="211">
        <f>Q363*H363</f>
        <v>0.0007400000000000001</v>
      </c>
      <c r="S363" s="211">
        <v>0</v>
      </c>
      <c r="T363" s="212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3" t="s">
        <v>264</v>
      </c>
      <c r="AT363" s="213" t="s">
        <v>145</v>
      </c>
      <c r="AU363" s="213" t="s">
        <v>84</v>
      </c>
      <c r="AY363" s="19" t="s">
        <v>143</v>
      </c>
      <c r="BE363" s="214">
        <f>IF(N363="základní",J363,0)</f>
        <v>0</v>
      </c>
      <c r="BF363" s="214">
        <f>IF(N363="snížená",J363,0)</f>
        <v>0</v>
      </c>
      <c r="BG363" s="214">
        <f>IF(N363="zákl. přenesená",J363,0)</f>
        <v>0</v>
      </c>
      <c r="BH363" s="214">
        <f>IF(N363="sníž. přenesená",J363,0)</f>
        <v>0</v>
      </c>
      <c r="BI363" s="214">
        <f>IF(N363="nulová",J363,0)</f>
        <v>0</v>
      </c>
      <c r="BJ363" s="19" t="s">
        <v>82</v>
      </c>
      <c r="BK363" s="214">
        <f>ROUND(I363*H363,2)</f>
        <v>0</v>
      </c>
      <c r="BL363" s="19" t="s">
        <v>264</v>
      </c>
      <c r="BM363" s="213" t="s">
        <v>489</v>
      </c>
    </row>
    <row r="364" s="2" customFormat="1">
      <c r="A364" s="40"/>
      <c r="B364" s="41"/>
      <c r="C364" s="42"/>
      <c r="D364" s="215" t="s">
        <v>152</v>
      </c>
      <c r="E364" s="42"/>
      <c r="F364" s="216" t="s">
        <v>490</v>
      </c>
      <c r="G364" s="42"/>
      <c r="H364" s="42"/>
      <c r="I364" s="217"/>
      <c r="J364" s="42"/>
      <c r="K364" s="42"/>
      <c r="L364" s="46"/>
      <c r="M364" s="218"/>
      <c r="N364" s="219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152</v>
      </c>
      <c r="AU364" s="19" t="s">
        <v>84</v>
      </c>
    </row>
    <row r="365" s="2" customFormat="1">
      <c r="A365" s="40"/>
      <c r="B365" s="41"/>
      <c r="C365" s="42"/>
      <c r="D365" s="220" t="s">
        <v>153</v>
      </c>
      <c r="E365" s="42"/>
      <c r="F365" s="221" t="s">
        <v>491</v>
      </c>
      <c r="G365" s="42"/>
      <c r="H365" s="42"/>
      <c r="I365" s="217"/>
      <c r="J365" s="42"/>
      <c r="K365" s="42"/>
      <c r="L365" s="46"/>
      <c r="M365" s="218"/>
      <c r="N365" s="219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153</v>
      </c>
      <c r="AU365" s="19" t="s">
        <v>84</v>
      </c>
    </row>
    <row r="366" s="13" customFormat="1">
      <c r="A366" s="13"/>
      <c r="B366" s="222"/>
      <c r="C366" s="223"/>
      <c r="D366" s="215" t="s">
        <v>166</v>
      </c>
      <c r="E366" s="224" t="s">
        <v>19</v>
      </c>
      <c r="F366" s="225" t="s">
        <v>182</v>
      </c>
      <c r="G366" s="223"/>
      <c r="H366" s="224" t="s">
        <v>19</v>
      </c>
      <c r="I366" s="226"/>
      <c r="J366" s="223"/>
      <c r="K366" s="223"/>
      <c r="L366" s="227"/>
      <c r="M366" s="228"/>
      <c r="N366" s="229"/>
      <c r="O366" s="229"/>
      <c r="P366" s="229"/>
      <c r="Q366" s="229"/>
      <c r="R366" s="229"/>
      <c r="S366" s="229"/>
      <c r="T366" s="23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1" t="s">
        <v>166</v>
      </c>
      <c r="AU366" s="231" t="s">
        <v>84</v>
      </c>
      <c r="AV366" s="13" t="s">
        <v>82</v>
      </c>
      <c r="AW366" s="13" t="s">
        <v>35</v>
      </c>
      <c r="AX366" s="13" t="s">
        <v>74</v>
      </c>
      <c r="AY366" s="231" t="s">
        <v>143</v>
      </c>
    </row>
    <row r="367" s="14" customFormat="1">
      <c r="A367" s="14"/>
      <c r="B367" s="232"/>
      <c r="C367" s="233"/>
      <c r="D367" s="215" t="s">
        <v>166</v>
      </c>
      <c r="E367" s="234" t="s">
        <v>19</v>
      </c>
      <c r="F367" s="235" t="s">
        <v>492</v>
      </c>
      <c r="G367" s="233"/>
      <c r="H367" s="236">
        <v>1.8500000000000001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2" t="s">
        <v>166</v>
      </c>
      <c r="AU367" s="242" t="s">
        <v>84</v>
      </c>
      <c r="AV367" s="14" t="s">
        <v>84</v>
      </c>
      <c r="AW367" s="14" t="s">
        <v>35</v>
      </c>
      <c r="AX367" s="14" t="s">
        <v>82</v>
      </c>
      <c r="AY367" s="242" t="s">
        <v>143</v>
      </c>
    </row>
    <row r="368" s="2" customFormat="1" ht="16.5" customHeight="1">
      <c r="A368" s="40"/>
      <c r="B368" s="41"/>
      <c r="C368" s="202" t="s">
        <v>493</v>
      </c>
      <c r="D368" s="202" t="s">
        <v>145</v>
      </c>
      <c r="E368" s="203" t="s">
        <v>494</v>
      </c>
      <c r="F368" s="204" t="s">
        <v>495</v>
      </c>
      <c r="G368" s="205" t="s">
        <v>148</v>
      </c>
      <c r="H368" s="206">
        <v>13.810000000000001</v>
      </c>
      <c r="I368" s="207"/>
      <c r="J368" s="208">
        <f>ROUND(I368*H368,2)</f>
        <v>0</v>
      </c>
      <c r="K368" s="204" t="s">
        <v>149</v>
      </c>
      <c r="L368" s="46"/>
      <c r="M368" s="209" t="s">
        <v>19</v>
      </c>
      <c r="N368" s="210" t="s">
        <v>45</v>
      </c>
      <c r="O368" s="86"/>
      <c r="P368" s="211">
        <f>O368*H368</f>
        <v>0</v>
      </c>
      <c r="Q368" s="211">
        <v>0.00050000000000000001</v>
      </c>
      <c r="R368" s="211">
        <f>Q368*H368</f>
        <v>0.0069050000000000005</v>
      </c>
      <c r="S368" s="211">
        <v>0</v>
      </c>
      <c r="T368" s="212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3" t="s">
        <v>264</v>
      </c>
      <c r="AT368" s="213" t="s">
        <v>145</v>
      </c>
      <c r="AU368" s="213" t="s">
        <v>84</v>
      </c>
      <c r="AY368" s="19" t="s">
        <v>143</v>
      </c>
      <c r="BE368" s="214">
        <f>IF(N368="základní",J368,0)</f>
        <v>0</v>
      </c>
      <c r="BF368" s="214">
        <f>IF(N368="snížená",J368,0)</f>
        <v>0</v>
      </c>
      <c r="BG368" s="214">
        <f>IF(N368="zákl. přenesená",J368,0)</f>
        <v>0</v>
      </c>
      <c r="BH368" s="214">
        <f>IF(N368="sníž. přenesená",J368,0)</f>
        <v>0</v>
      </c>
      <c r="BI368" s="214">
        <f>IF(N368="nulová",J368,0)</f>
        <v>0</v>
      </c>
      <c r="BJ368" s="19" t="s">
        <v>82</v>
      </c>
      <c r="BK368" s="214">
        <f>ROUND(I368*H368,2)</f>
        <v>0</v>
      </c>
      <c r="BL368" s="19" t="s">
        <v>264</v>
      </c>
      <c r="BM368" s="213" t="s">
        <v>496</v>
      </c>
    </row>
    <row r="369" s="2" customFormat="1">
      <c r="A369" s="40"/>
      <c r="B369" s="41"/>
      <c r="C369" s="42"/>
      <c r="D369" s="215" t="s">
        <v>152</v>
      </c>
      <c r="E369" s="42"/>
      <c r="F369" s="216" t="s">
        <v>497</v>
      </c>
      <c r="G369" s="42"/>
      <c r="H369" s="42"/>
      <c r="I369" s="217"/>
      <c r="J369" s="42"/>
      <c r="K369" s="42"/>
      <c r="L369" s="46"/>
      <c r="M369" s="218"/>
      <c r="N369" s="219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152</v>
      </c>
      <c r="AU369" s="19" t="s">
        <v>84</v>
      </c>
    </row>
    <row r="370" s="2" customFormat="1">
      <c r="A370" s="40"/>
      <c r="B370" s="41"/>
      <c r="C370" s="42"/>
      <c r="D370" s="220" t="s">
        <v>153</v>
      </c>
      <c r="E370" s="42"/>
      <c r="F370" s="221" t="s">
        <v>498</v>
      </c>
      <c r="G370" s="42"/>
      <c r="H370" s="42"/>
      <c r="I370" s="217"/>
      <c r="J370" s="42"/>
      <c r="K370" s="42"/>
      <c r="L370" s="46"/>
      <c r="M370" s="218"/>
      <c r="N370" s="219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153</v>
      </c>
      <c r="AU370" s="19" t="s">
        <v>84</v>
      </c>
    </row>
    <row r="371" s="13" customFormat="1">
      <c r="A371" s="13"/>
      <c r="B371" s="222"/>
      <c r="C371" s="223"/>
      <c r="D371" s="215" t="s">
        <v>166</v>
      </c>
      <c r="E371" s="224" t="s">
        <v>19</v>
      </c>
      <c r="F371" s="225" t="s">
        <v>167</v>
      </c>
      <c r="G371" s="223"/>
      <c r="H371" s="224" t="s">
        <v>19</v>
      </c>
      <c r="I371" s="226"/>
      <c r="J371" s="223"/>
      <c r="K371" s="223"/>
      <c r="L371" s="227"/>
      <c r="M371" s="228"/>
      <c r="N371" s="229"/>
      <c r="O371" s="229"/>
      <c r="P371" s="229"/>
      <c r="Q371" s="229"/>
      <c r="R371" s="229"/>
      <c r="S371" s="229"/>
      <c r="T371" s="23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1" t="s">
        <v>166</v>
      </c>
      <c r="AU371" s="231" t="s">
        <v>84</v>
      </c>
      <c r="AV371" s="13" t="s">
        <v>82</v>
      </c>
      <c r="AW371" s="13" t="s">
        <v>35</v>
      </c>
      <c r="AX371" s="13" t="s">
        <v>74</v>
      </c>
      <c r="AY371" s="231" t="s">
        <v>143</v>
      </c>
    </row>
    <row r="372" s="14" customFormat="1">
      <c r="A372" s="14"/>
      <c r="B372" s="232"/>
      <c r="C372" s="233"/>
      <c r="D372" s="215" t="s">
        <v>166</v>
      </c>
      <c r="E372" s="234" t="s">
        <v>19</v>
      </c>
      <c r="F372" s="235" t="s">
        <v>499</v>
      </c>
      <c r="G372" s="233"/>
      <c r="H372" s="236">
        <v>7.0499999999999998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2" t="s">
        <v>166</v>
      </c>
      <c r="AU372" s="242" t="s">
        <v>84</v>
      </c>
      <c r="AV372" s="14" t="s">
        <v>84</v>
      </c>
      <c r="AW372" s="14" t="s">
        <v>35</v>
      </c>
      <c r="AX372" s="14" t="s">
        <v>74</v>
      </c>
      <c r="AY372" s="242" t="s">
        <v>143</v>
      </c>
    </row>
    <row r="373" s="13" customFormat="1">
      <c r="A373" s="13"/>
      <c r="B373" s="222"/>
      <c r="C373" s="223"/>
      <c r="D373" s="215" t="s">
        <v>166</v>
      </c>
      <c r="E373" s="224" t="s">
        <v>19</v>
      </c>
      <c r="F373" s="225" t="s">
        <v>182</v>
      </c>
      <c r="G373" s="223"/>
      <c r="H373" s="224" t="s">
        <v>19</v>
      </c>
      <c r="I373" s="226"/>
      <c r="J373" s="223"/>
      <c r="K373" s="223"/>
      <c r="L373" s="227"/>
      <c r="M373" s="228"/>
      <c r="N373" s="229"/>
      <c r="O373" s="229"/>
      <c r="P373" s="229"/>
      <c r="Q373" s="229"/>
      <c r="R373" s="229"/>
      <c r="S373" s="229"/>
      <c r="T373" s="23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1" t="s">
        <v>166</v>
      </c>
      <c r="AU373" s="231" t="s">
        <v>84</v>
      </c>
      <c r="AV373" s="13" t="s">
        <v>82</v>
      </c>
      <c r="AW373" s="13" t="s">
        <v>35</v>
      </c>
      <c r="AX373" s="13" t="s">
        <v>74</v>
      </c>
      <c r="AY373" s="231" t="s">
        <v>143</v>
      </c>
    </row>
    <row r="374" s="14" customFormat="1">
      <c r="A374" s="14"/>
      <c r="B374" s="232"/>
      <c r="C374" s="233"/>
      <c r="D374" s="215" t="s">
        <v>166</v>
      </c>
      <c r="E374" s="234" t="s">
        <v>19</v>
      </c>
      <c r="F374" s="235" t="s">
        <v>500</v>
      </c>
      <c r="G374" s="233"/>
      <c r="H374" s="236">
        <v>6.7599999999999998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2" t="s">
        <v>166</v>
      </c>
      <c r="AU374" s="242" t="s">
        <v>84</v>
      </c>
      <c r="AV374" s="14" t="s">
        <v>84</v>
      </c>
      <c r="AW374" s="14" t="s">
        <v>35</v>
      </c>
      <c r="AX374" s="14" t="s">
        <v>74</v>
      </c>
      <c r="AY374" s="242" t="s">
        <v>143</v>
      </c>
    </row>
    <row r="375" s="15" customFormat="1">
      <c r="A375" s="15"/>
      <c r="B375" s="243"/>
      <c r="C375" s="244"/>
      <c r="D375" s="215" t="s">
        <v>166</v>
      </c>
      <c r="E375" s="245" t="s">
        <v>19</v>
      </c>
      <c r="F375" s="246" t="s">
        <v>184</v>
      </c>
      <c r="G375" s="244"/>
      <c r="H375" s="247">
        <v>13.809999999999999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3" t="s">
        <v>166</v>
      </c>
      <c r="AU375" s="253" t="s">
        <v>84</v>
      </c>
      <c r="AV375" s="15" t="s">
        <v>150</v>
      </c>
      <c r="AW375" s="15" t="s">
        <v>35</v>
      </c>
      <c r="AX375" s="15" t="s">
        <v>82</v>
      </c>
      <c r="AY375" s="253" t="s">
        <v>143</v>
      </c>
    </row>
    <row r="376" s="2" customFormat="1" ht="16.5" customHeight="1">
      <c r="A376" s="40"/>
      <c r="B376" s="41"/>
      <c r="C376" s="202" t="s">
        <v>501</v>
      </c>
      <c r="D376" s="202" t="s">
        <v>145</v>
      </c>
      <c r="E376" s="203" t="s">
        <v>502</v>
      </c>
      <c r="F376" s="204" t="s">
        <v>503</v>
      </c>
      <c r="G376" s="205" t="s">
        <v>148</v>
      </c>
      <c r="H376" s="206">
        <v>5.3300000000000001</v>
      </c>
      <c r="I376" s="207"/>
      <c r="J376" s="208">
        <f>ROUND(I376*H376,2)</f>
        <v>0</v>
      </c>
      <c r="K376" s="204" t="s">
        <v>149</v>
      </c>
      <c r="L376" s="46"/>
      <c r="M376" s="209" t="s">
        <v>19</v>
      </c>
      <c r="N376" s="210" t="s">
        <v>45</v>
      </c>
      <c r="O376" s="86"/>
      <c r="P376" s="211">
        <f>O376*H376</f>
        <v>0</v>
      </c>
      <c r="Q376" s="211">
        <v>0.00076000000000000004</v>
      </c>
      <c r="R376" s="211">
        <f>Q376*H376</f>
        <v>0.0040508000000000002</v>
      </c>
      <c r="S376" s="211">
        <v>0</v>
      </c>
      <c r="T376" s="212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3" t="s">
        <v>264</v>
      </c>
      <c r="AT376" s="213" t="s">
        <v>145</v>
      </c>
      <c r="AU376" s="213" t="s">
        <v>84</v>
      </c>
      <c r="AY376" s="19" t="s">
        <v>143</v>
      </c>
      <c r="BE376" s="214">
        <f>IF(N376="základní",J376,0)</f>
        <v>0</v>
      </c>
      <c r="BF376" s="214">
        <f>IF(N376="snížená",J376,0)</f>
        <v>0</v>
      </c>
      <c r="BG376" s="214">
        <f>IF(N376="zákl. přenesená",J376,0)</f>
        <v>0</v>
      </c>
      <c r="BH376" s="214">
        <f>IF(N376="sníž. přenesená",J376,0)</f>
        <v>0</v>
      </c>
      <c r="BI376" s="214">
        <f>IF(N376="nulová",J376,0)</f>
        <v>0</v>
      </c>
      <c r="BJ376" s="19" t="s">
        <v>82</v>
      </c>
      <c r="BK376" s="214">
        <f>ROUND(I376*H376,2)</f>
        <v>0</v>
      </c>
      <c r="BL376" s="19" t="s">
        <v>264</v>
      </c>
      <c r="BM376" s="213" t="s">
        <v>504</v>
      </c>
    </row>
    <row r="377" s="2" customFormat="1">
      <c r="A377" s="40"/>
      <c r="B377" s="41"/>
      <c r="C377" s="42"/>
      <c r="D377" s="215" t="s">
        <v>152</v>
      </c>
      <c r="E377" s="42"/>
      <c r="F377" s="216" t="s">
        <v>505</v>
      </c>
      <c r="G377" s="42"/>
      <c r="H377" s="42"/>
      <c r="I377" s="217"/>
      <c r="J377" s="42"/>
      <c r="K377" s="42"/>
      <c r="L377" s="46"/>
      <c r="M377" s="218"/>
      <c r="N377" s="219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152</v>
      </c>
      <c r="AU377" s="19" t="s">
        <v>84</v>
      </c>
    </row>
    <row r="378" s="2" customFormat="1">
      <c r="A378" s="40"/>
      <c r="B378" s="41"/>
      <c r="C378" s="42"/>
      <c r="D378" s="220" t="s">
        <v>153</v>
      </c>
      <c r="E378" s="42"/>
      <c r="F378" s="221" t="s">
        <v>506</v>
      </c>
      <c r="G378" s="42"/>
      <c r="H378" s="42"/>
      <c r="I378" s="217"/>
      <c r="J378" s="42"/>
      <c r="K378" s="42"/>
      <c r="L378" s="46"/>
      <c r="M378" s="218"/>
      <c r="N378" s="219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153</v>
      </c>
      <c r="AU378" s="19" t="s">
        <v>84</v>
      </c>
    </row>
    <row r="379" s="13" customFormat="1">
      <c r="A379" s="13"/>
      <c r="B379" s="222"/>
      <c r="C379" s="223"/>
      <c r="D379" s="215" t="s">
        <v>166</v>
      </c>
      <c r="E379" s="224" t="s">
        <v>19</v>
      </c>
      <c r="F379" s="225" t="s">
        <v>167</v>
      </c>
      <c r="G379" s="223"/>
      <c r="H379" s="224" t="s">
        <v>19</v>
      </c>
      <c r="I379" s="226"/>
      <c r="J379" s="223"/>
      <c r="K379" s="223"/>
      <c r="L379" s="227"/>
      <c r="M379" s="228"/>
      <c r="N379" s="229"/>
      <c r="O379" s="229"/>
      <c r="P379" s="229"/>
      <c r="Q379" s="229"/>
      <c r="R379" s="229"/>
      <c r="S379" s="229"/>
      <c r="T379" s="230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1" t="s">
        <v>166</v>
      </c>
      <c r="AU379" s="231" t="s">
        <v>84</v>
      </c>
      <c r="AV379" s="13" t="s">
        <v>82</v>
      </c>
      <c r="AW379" s="13" t="s">
        <v>35</v>
      </c>
      <c r="AX379" s="13" t="s">
        <v>74</v>
      </c>
      <c r="AY379" s="231" t="s">
        <v>143</v>
      </c>
    </row>
    <row r="380" s="14" customFormat="1">
      <c r="A380" s="14"/>
      <c r="B380" s="232"/>
      <c r="C380" s="233"/>
      <c r="D380" s="215" t="s">
        <v>166</v>
      </c>
      <c r="E380" s="234" t="s">
        <v>19</v>
      </c>
      <c r="F380" s="235" t="s">
        <v>74</v>
      </c>
      <c r="G380" s="233"/>
      <c r="H380" s="236">
        <v>0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2" t="s">
        <v>166</v>
      </c>
      <c r="AU380" s="242" t="s">
        <v>84</v>
      </c>
      <c r="AV380" s="14" t="s">
        <v>84</v>
      </c>
      <c r="AW380" s="14" t="s">
        <v>35</v>
      </c>
      <c r="AX380" s="14" t="s">
        <v>74</v>
      </c>
      <c r="AY380" s="242" t="s">
        <v>143</v>
      </c>
    </row>
    <row r="381" s="13" customFormat="1">
      <c r="A381" s="13"/>
      <c r="B381" s="222"/>
      <c r="C381" s="223"/>
      <c r="D381" s="215" t="s">
        <v>166</v>
      </c>
      <c r="E381" s="224" t="s">
        <v>19</v>
      </c>
      <c r="F381" s="225" t="s">
        <v>182</v>
      </c>
      <c r="G381" s="223"/>
      <c r="H381" s="224" t="s">
        <v>19</v>
      </c>
      <c r="I381" s="226"/>
      <c r="J381" s="223"/>
      <c r="K381" s="223"/>
      <c r="L381" s="227"/>
      <c r="M381" s="228"/>
      <c r="N381" s="229"/>
      <c r="O381" s="229"/>
      <c r="P381" s="229"/>
      <c r="Q381" s="229"/>
      <c r="R381" s="229"/>
      <c r="S381" s="229"/>
      <c r="T381" s="23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1" t="s">
        <v>166</v>
      </c>
      <c r="AU381" s="231" t="s">
        <v>84</v>
      </c>
      <c r="AV381" s="13" t="s">
        <v>82</v>
      </c>
      <c r="AW381" s="13" t="s">
        <v>35</v>
      </c>
      <c r="AX381" s="13" t="s">
        <v>74</v>
      </c>
      <c r="AY381" s="231" t="s">
        <v>143</v>
      </c>
    </row>
    <row r="382" s="14" customFormat="1">
      <c r="A382" s="14"/>
      <c r="B382" s="232"/>
      <c r="C382" s="233"/>
      <c r="D382" s="215" t="s">
        <v>166</v>
      </c>
      <c r="E382" s="234" t="s">
        <v>19</v>
      </c>
      <c r="F382" s="235" t="s">
        <v>507</v>
      </c>
      <c r="G382" s="233"/>
      <c r="H382" s="236">
        <v>5.3300000000000001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2" t="s">
        <v>166</v>
      </c>
      <c r="AU382" s="242" t="s">
        <v>84</v>
      </c>
      <c r="AV382" s="14" t="s">
        <v>84</v>
      </c>
      <c r="AW382" s="14" t="s">
        <v>35</v>
      </c>
      <c r="AX382" s="14" t="s">
        <v>74</v>
      </c>
      <c r="AY382" s="242" t="s">
        <v>143</v>
      </c>
    </row>
    <row r="383" s="15" customFormat="1">
      <c r="A383" s="15"/>
      <c r="B383" s="243"/>
      <c r="C383" s="244"/>
      <c r="D383" s="215" t="s">
        <v>166</v>
      </c>
      <c r="E383" s="245" t="s">
        <v>19</v>
      </c>
      <c r="F383" s="246" t="s">
        <v>184</v>
      </c>
      <c r="G383" s="244"/>
      <c r="H383" s="247">
        <v>5.3300000000000001</v>
      </c>
      <c r="I383" s="248"/>
      <c r="J383" s="244"/>
      <c r="K383" s="244"/>
      <c r="L383" s="249"/>
      <c r="M383" s="250"/>
      <c r="N383" s="251"/>
      <c r="O383" s="251"/>
      <c r="P383" s="251"/>
      <c r="Q383" s="251"/>
      <c r="R383" s="251"/>
      <c r="S383" s="251"/>
      <c r="T383" s="252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3" t="s">
        <v>166</v>
      </c>
      <c r="AU383" s="253" t="s">
        <v>84</v>
      </c>
      <c r="AV383" s="15" t="s">
        <v>150</v>
      </c>
      <c r="AW383" s="15" t="s">
        <v>35</v>
      </c>
      <c r="AX383" s="15" t="s">
        <v>82</v>
      </c>
      <c r="AY383" s="253" t="s">
        <v>143</v>
      </c>
    </row>
    <row r="384" s="2" customFormat="1" ht="16.5" customHeight="1">
      <c r="A384" s="40"/>
      <c r="B384" s="41"/>
      <c r="C384" s="202" t="s">
        <v>508</v>
      </c>
      <c r="D384" s="202" t="s">
        <v>145</v>
      </c>
      <c r="E384" s="203" t="s">
        <v>509</v>
      </c>
      <c r="F384" s="204" t="s">
        <v>510</v>
      </c>
      <c r="G384" s="205" t="s">
        <v>148</v>
      </c>
      <c r="H384" s="206">
        <v>11.262000000000001</v>
      </c>
      <c r="I384" s="207"/>
      <c r="J384" s="208">
        <f>ROUND(I384*H384,2)</f>
        <v>0</v>
      </c>
      <c r="K384" s="204" t="s">
        <v>149</v>
      </c>
      <c r="L384" s="46"/>
      <c r="M384" s="209" t="s">
        <v>19</v>
      </c>
      <c r="N384" s="210" t="s">
        <v>45</v>
      </c>
      <c r="O384" s="86"/>
      <c r="P384" s="211">
        <f>O384*H384</f>
        <v>0</v>
      </c>
      <c r="Q384" s="211">
        <v>0.0015299999999999999</v>
      </c>
      <c r="R384" s="211">
        <f>Q384*H384</f>
        <v>0.017230860000000001</v>
      </c>
      <c r="S384" s="211">
        <v>0</v>
      </c>
      <c r="T384" s="212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3" t="s">
        <v>264</v>
      </c>
      <c r="AT384" s="213" t="s">
        <v>145</v>
      </c>
      <c r="AU384" s="213" t="s">
        <v>84</v>
      </c>
      <c r="AY384" s="19" t="s">
        <v>143</v>
      </c>
      <c r="BE384" s="214">
        <f>IF(N384="základní",J384,0)</f>
        <v>0</v>
      </c>
      <c r="BF384" s="214">
        <f>IF(N384="snížená",J384,0)</f>
        <v>0</v>
      </c>
      <c r="BG384" s="214">
        <f>IF(N384="zákl. přenesená",J384,0)</f>
        <v>0</v>
      </c>
      <c r="BH384" s="214">
        <f>IF(N384="sníž. přenesená",J384,0)</f>
        <v>0</v>
      </c>
      <c r="BI384" s="214">
        <f>IF(N384="nulová",J384,0)</f>
        <v>0</v>
      </c>
      <c r="BJ384" s="19" t="s">
        <v>82</v>
      </c>
      <c r="BK384" s="214">
        <f>ROUND(I384*H384,2)</f>
        <v>0</v>
      </c>
      <c r="BL384" s="19" t="s">
        <v>264</v>
      </c>
      <c r="BM384" s="213" t="s">
        <v>511</v>
      </c>
    </row>
    <row r="385" s="2" customFormat="1">
      <c r="A385" s="40"/>
      <c r="B385" s="41"/>
      <c r="C385" s="42"/>
      <c r="D385" s="215" t="s">
        <v>152</v>
      </c>
      <c r="E385" s="42"/>
      <c r="F385" s="216" t="s">
        <v>512</v>
      </c>
      <c r="G385" s="42"/>
      <c r="H385" s="42"/>
      <c r="I385" s="217"/>
      <c r="J385" s="42"/>
      <c r="K385" s="42"/>
      <c r="L385" s="46"/>
      <c r="M385" s="218"/>
      <c r="N385" s="219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152</v>
      </c>
      <c r="AU385" s="19" t="s">
        <v>84</v>
      </c>
    </row>
    <row r="386" s="2" customFormat="1">
      <c r="A386" s="40"/>
      <c r="B386" s="41"/>
      <c r="C386" s="42"/>
      <c r="D386" s="220" t="s">
        <v>153</v>
      </c>
      <c r="E386" s="42"/>
      <c r="F386" s="221" t="s">
        <v>513</v>
      </c>
      <c r="G386" s="42"/>
      <c r="H386" s="42"/>
      <c r="I386" s="217"/>
      <c r="J386" s="42"/>
      <c r="K386" s="42"/>
      <c r="L386" s="46"/>
      <c r="M386" s="218"/>
      <c r="N386" s="219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153</v>
      </c>
      <c r="AU386" s="19" t="s">
        <v>84</v>
      </c>
    </row>
    <row r="387" s="13" customFormat="1">
      <c r="A387" s="13"/>
      <c r="B387" s="222"/>
      <c r="C387" s="223"/>
      <c r="D387" s="215" t="s">
        <v>166</v>
      </c>
      <c r="E387" s="224" t="s">
        <v>19</v>
      </c>
      <c r="F387" s="225" t="s">
        <v>167</v>
      </c>
      <c r="G387" s="223"/>
      <c r="H387" s="224" t="s">
        <v>19</v>
      </c>
      <c r="I387" s="226"/>
      <c r="J387" s="223"/>
      <c r="K387" s="223"/>
      <c r="L387" s="227"/>
      <c r="M387" s="228"/>
      <c r="N387" s="229"/>
      <c r="O387" s="229"/>
      <c r="P387" s="229"/>
      <c r="Q387" s="229"/>
      <c r="R387" s="229"/>
      <c r="S387" s="229"/>
      <c r="T387" s="23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1" t="s">
        <v>166</v>
      </c>
      <c r="AU387" s="231" t="s">
        <v>84</v>
      </c>
      <c r="AV387" s="13" t="s">
        <v>82</v>
      </c>
      <c r="AW387" s="13" t="s">
        <v>35</v>
      </c>
      <c r="AX387" s="13" t="s">
        <v>74</v>
      </c>
      <c r="AY387" s="231" t="s">
        <v>143</v>
      </c>
    </row>
    <row r="388" s="14" customFormat="1">
      <c r="A388" s="14"/>
      <c r="B388" s="232"/>
      <c r="C388" s="233"/>
      <c r="D388" s="215" t="s">
        <v>166</v>
      </c>
      <c r="E388" s="234" t="s">
        <v>19</v>
      </c>
      <c r="F388" s="235" t="s">
        <v>514</v>
      </c>
      <c r="G388" s="233"/>
      <c r="H388" s="236">
        <v>2.3519999999999999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2" t="s">
        <v>166</v>
      </c>
      <c r="AU388" s="242" t="s">
        <v>84</v>
      </c>
      <c r="AV388" s="14" t="s">
        <v>84</v>
      </c>
      <c r="AW388" s="14" t="s">
        <v>35</v>
      </c>
      <c r="AX388" s="14" t="s">
        <v>74</v>
      </c>
      <c r="AY388" s="242" t="s">
        <v>143</v>
      </c>
    </row>
    <row r="389" s="13" customFormat="1">
      <c r="A389" s="13"/>
      <c r="B389" s="222"/>
      <c r="C389" s="223"/>
      <c r="D389" s="215" t="s">
        <v>166</v>
      </c>
      <c r="E389" s="224" t="s">
        <v>19</v>
      </c>
      <c r="F389" s="225" t="s">
        <v>182</v>
      </c>
      <c r="G389" s="223"/>
      <c r="H389" s="224" t="s">
        <v>19</v>
      </c>
      <c r="I389" s="226"/>
      <c r="J389" s="223"/>
      <c r="K389" s="223"/>
      <c r="L389" s="227"/>
      <c r="M389" s="228"/>
      <c r="N389" s="229"/>
      <c r="O389" s="229"/>
      <c r="P389" s="229"/>
      <c r="Q389" s="229"/>
      <c r="R389" s="229"/>
      <c r="S389" s="229"/>
      <c r="T389" s="230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1" t="s">
        <v>166</v>
      </c>
      <c r="AU389" s="231" t="s">
        <v>84</v>
      </c>
      <c r="AV389" s="13" t="s">
        <v>82</v>
      </c>
      <c r="AW389" s="13" t="s">
        <v>35</v>
      </c>
      <c r="AX389" s="13" t="s">
        <v>74</v>
      </c>
      <c r="AY389" s="231" t="s">
        <v>143</v>
      </c>
    </row>
    <row r="390" s="14" customFormat="1">
      <c r="A390" s="14"/>
      <c r="B390" s="232"/>
      <c r="C390" s="233"/>
      <c r="D390" s="215" t="s">
        <v>166</v>
      </c>
      <c r="E390" s="234" t="s">
        <v>19</v>
      </c>
      <c r="F390" s="235" t="s">
        <v>515</v>
      </c>
      <c r="G390" s="233"/>
      <c r="H390" s="236">
        <v>8.9100000000000001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2" t="s">
        <v>166</v>
      </c>
      <c r="AU390" s="242" t="s">
        <v>84</v>
      </c>
      <c r="AV390" s="14" t="s">
        <v>84</v>
      </c>
      <c r="AW390" s="14" t="s">
        <v>35</v>
      </c>
      <c r="AX390" s="14" t="s">
        <v>74</v>
      </c>
      <c r="AY390" s="242" t="s">
        <v>143</v>
      </c>
    </row>
    <row r="391" s="15" customFormat="1">
      <c r="A391" s="15"/>
      <c r="B391" s="243"/>
      <c r="C391" s="244"/>
      <c r="D391" s="215" t="s">
        <v>166</v>
      </c>
      <c r="E391" s="245" t="s">
        <v>19</v>
      </c>
      <c r="F391" s="246" t="s">
        <v>184</v>
      </c>
      <c r="G391" s="244"/>
      <c r="H391" s="247">
        <v>11.262000000000001</v>
      </c>
      <c r="I391" s="248"/>
      <c r="J391" s="244"/>
      <c r="K391" s="244"/>
      <c r="L391" s="249"/>
      <c r="M391" s="250"/>
      <c r="N391" s="251"/>
      <c r="O391" s="251"/>
      <c r="P391" s="251"/>
      <c r="Q391" s="251"/>
      <c r="R391" s="251"/>
      <c r="S391" s="251"/>
      <c r="T391" s="252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53" t="s">
        <v>166</v>
      </c>
      <c r="AU391" s="253" t="s">
        <v>84</v>
      </c>
      <c r="AV391" s="15" t="s">
        <v>150</v>
      </c>
      <c r="AW391" s="15" t="s">
        <v>35</v>
      </c>
      <c r="AX391" s="15" t="s">
        <v>82</v>
      </c>
      <c r="AY391" s="253" t="s">
        <v>143</v>
      </c>
    </row>
    <row r="392" s="2" customFormat="1" ht="16.5" customHeight="1">
      <c r="A392" s="40"/>
      <c r="B392" s="41"/>
      <c r="C392" s="202" t="s">
        <v>516</v>
      </c>
      <c r="D392" s="202" t="s">
        <v>145</v>
      </c>
      <c r="E392" s="203" t="s">
        <v>517</v>
      </c>
      <c r="F392" s="204" t="s">
        <v>518</v>
      </c>
      <c r="G392" s="205" t="s">
        <v>204</v>
      </c>
      <c r="H392" s="206">
        <v>1</v>
      </c>
      <c r="I392" s="207"/>
      <c r="J392" s="208">
        <f>ROUND(I392*H392,2)</f>
        <v>0</v>
      </c>
      <c r="K392" s="204" t="s">
        <v>149</v>
      </c>
      <c r="L392" s="46"/>
      <c r="M392" s="209" t="s">
        <v>19</v>
      </c>
      <c r="N392" s="210" t="s">
        <v>45</v>
      </c>
      <c r="O392" s="86"/>
      <c r="P392" s="211">
        <f>O392*H392</f>
        <v>0</v>
      </c>
      <c r="Q392" s="211">
        <v>0</v>
      </c>
      <c r="R392" s="211">
        <f>Q392*H392</f>
        <v>0</v>
      </c>
      <c r="S392" s="211">
        <v>0</v>
      </c>
      <c r="T392" s="212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3" t="s">
        <v>264</v>
      </c>
      <c r="AT392" s="213" t="s">
        <v>145</v>
      </c>
      <c r="AU392" s="213" t="s">
        <v>84</v>
      </c>
      <c r="AY392" s="19" t="s">
        <v>143</v>
      </c>
      <c r="BE392" s="214">
        <f>IF(N392="základní",J392,0)</f>
        <v>0</v>
      </c>
      <c r="BF392" s="214">
        <f>IF(N392="snížená",J392,0)</f>
        <v>0</v>
      </c>
      <c r="BG392" s="214">
        <f>IF(N392="zákl. přenesená",J392,0)</f>
        <v>0</v>
      </c>
      <c r="BH392" s="214">
        <f>IF(N392="sníž. přenesená",J392,0)</f>
        <v>0</v>
      </c>
      <c r="BI392" s="214">
        <f>IF(N392="nulová",J392,0)</f>
        <v>0</v>
      </c>
      <c r="BJ392" s="19" t="s">
        <v>82</v>
      </c>
      <c r="BK392" s="214">
        <f>ROUND(I392*H392,2)</f>
        <v>0</v>
      </c>
      <c r="BL392" s="19" t="s">
        <v>264</v>
      </c>
      <c r="BM392" s="213" t="s">
        <v>519</v>
      </c>
    </row>
    <row r="393" s="2" customFormat="1">
      <c r="A393" s="40"/>
      <c r="B393" s="41"/>
      <c r="C393" s="42"/>
      <c r="D393" s="215" t="s">
        <v>152</v>
      </c>
      <c r="E393" s="42"/>
      <c r="F393" s="216" t="s">
        <v>520</v>
      </c>
      <c r="G393" s="42"/>
      <c r="H393" s="42"/>
      <c r="I393" s="217"/>
      <c r="J393" s="42"/>
      <c r="K393" s="42"/>
      <c r="L393" s="46"/>
      <c r="M393" s="218"/>
      <c r="N393" s="219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152</v>
      </c>
      <c r="AU393" s="19" t="s">
        <v>84</v>
      </c>
    </row>
    <row r="394" s="2" customFormat="1">
      <c r="A394" s="40"/>
      <c r="B394" s="41"/>
      <c r="C394" s="42"/>
      <c r="D394" s="220" t="s">
        <v>153</v>
      </c>
      <c r="E394" s="42"/>
      <c r="F394" s="221" t="s">
        <v>521</v>
      </c>
      <c r="G394" s="42"/>
      <c r="H394" s="42"/>
      <c r="I394" s="217"/>
      <c r="J394" s="42"/>
      <c r="K394" s="42"/>
      <c r="L394" s="46"/>
      <c r="M394" s="218"/>
      <c r="N394" s="219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153</v>
      </c>
      <c r="AU394" s="19" t="s">
        <v>84</v>
      </c>
    </row>
    <row r="395" s="13" customFormat="1">
      <c r="A395" s="13"/>
      <c r="B395" s="222"/>
      <c r="C395" s="223"/>
      <c r="D395" s="215" t="s">
        <v>166</v>
      </c>
      <c r="E395" s="224" t="s">
        <v>19</v>
      </c>
      <c r="F395" s="225" t="s">
        <v>182</v>
      </c>
      <c r="G395" s="223"/>
      <c r="H395" s="224" t="s">
        <v>19</v>
      </c>
      <c r="I395" s="226"/>
      <c r="J395" s="223"/>
      <c r="K395" s="223"/>
      <c r="L395" s="227"/>
      <c r="M395" s="228"/>
      <c r="N395" s="229"/>
      <c r="O395" s="229"/>
      <c r="P395" s="229"/>
      <c r="Q395" s="229"/>
      <c r="R395" s="229"/>
      <c r="S395" s="229"/>
      <c r="T395" s="230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1" t="s">
        <v>166</v>
      </c>
      <c r="AU395" s="231" t="s">
        <v>84</v>
      </c>
      <c r="AV395" s="13" t="s">
        <v>82</v>
      </c>
      <c r="AW395" s="13" t="s">
        <v>35</v>
      </c>
      <c r="AX395" s="13" t="s">
        <v>74</v>
      </c>
      <c r="AY395" s="231" t="s">
        <v>143</v>
      </c>
    </row>
    <row r="396" s="14" customFormat="1">
      <c r="A396" s="14"/>
      <c r="B396" s="232"/>
      <c r="C396" s="233"/>
      <c r="D396" s="215" t="s">
        <v>166</v>
      </c>
      <c r="E396" s="234" t="s">
        <v>19</v>
      </c>
      <c r="F396" s="235" t="s">
        <v>82</v>
      </c>
      <c r="G396" s="233"/>
      <c r="H396" s="236">
        <v>1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2" t="s">
        <v>166</v>
      </c>
      <c r="AU396" s="242" t="s">
        <v>84</v>
      </c>
      <c r="AV396" s="14" t="s">
        <v>84</v>
      </c>
      <c r="AW396" s="14" t="s">
        <v>35</v>
      </c>
      <c r="AX396" s="14" t="s">
        <v>82</v>
      </c>
      <c r="AY396" s="242" t="s">
        <v>143</v>
      </c>
    </row>
    <row r="397" s="2" customFormat="1" ht="16.5" customHeight="1">
      <c r="A397" s="40"/>
      <c r="B397" s="41"/>
      <c r="C397" s="202" t="s">
        <v>522</v>
      </c>
      <c r="D397" s="202" t="s">
        <v>145</v>
      </c>
      <c r="E397" s="203" t="s">
        <v>523</v>
      </c>
      <c r="F397" s="204" t="s">
        <v>524</v>
      </c>
      <c r="G397" s="205" t="s">
        <v>204</v>
      </c>
      <c r="H397" s="206">
        <v>8</v>
      </c>
      <c r="I397" s="207"/>
      <c r="J397" s="208">
        <f>ROUND(I397*H397,2)</f>
        <v>0</v>
      </c>
      <c r="K397" s="204" t="s">
        <v>149</v>
      </c>
      <c r="L397" s="46"/>
      <c r="M397" s="209" t="s">
        <v>19</v>
      </c>
      <c r="N397" s="210" t="s">
        <v>45</v>
      </c>
      <c r="O397" s="86"/>
      <c r="P397" s="211">
        <f>O397*H397</f>
        <v>0</v>
      </c>
      <c r="Q397" s="211">
        <v>0</v>
      </c>
      <c r="R397" s="211">
        <f>Q397*H397</f>
        <v>0</v>
      </c>
      <c r="S397" s="211">
        <v>0</v>
      </c>
      <c r="T397" s="212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3" t="s">
        <v>264</v>
      </c>
      <c r="AT397" s="213" t="s">
        <v>145</v>
      </c>
      <c r="AU397" s="213" t="s">
        <v>84</v>
      </c>
      <c r="AY397" s="19" t="s">
        <v>143</v>
      </c>
      <c r="BE397" s="214">
        <f>IF(N397="základní",J397,0)</f>
        <v>0</v>
      </c>
      <c r="BF397" s="214">
        <f>IF(N397="snížená",J397,0)</f>
        <v>0</v>
      </c>
      <c r="BG397" s="214">
        <f>IF(N397="zákl. přenesená",J397,0)</f>
        <v>0</v>
      </c>
      <c r="BH397" s="214">
        <f>IF(N397="sníž. přenesená",J397,0)</f>
        <v>0</v>
      </c>
      <c r="BI397" s="214">
        <f>IF(N397="nulová",J397,0)</f>
        <v>0</v>
      </c>
      <c r="BJ397" s="19" t="s">
        <v>82</v>
      </c>
      <c r="BK397" s="214">
        <f>ROUND(I397*H397,2)</f>
        <v>0</v>
      </c>
      <c r="BL397" s="19" t="s">
        <v>264</v>
      </c>
      <c r="BM397" s="213" t="s">
        <v>525</v>
      </c>
    </row>
    <row r="398" s="2" customFormat="1">
      <c r="A398" s="40"/>
      <c r="B398" s="41"/>
      <c r="C398" s="42"/>
      <c r="D398" s="215" t="s">
        <v>152</v>
      </c>
      <c r="E398" s="42"/>
      <c r="F398" s="216" t="s">
        <v>526</v>
      </c>
      <c r="G398" s="42"/>
      <c r="H398" s="42"/>
      <c r="I398" s="217"/>
      <c r="J398" s="42"/>
      <c r="K398" s="42"/>
      <c r="L398" s="46"/>
      <c r="M398" s="218"/>
      <c r="N398" s="219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152</v>
      </c>
      <c r="AU398" s="19" t="s">
        <v>84</v>
      </c>
    </row>
    <row r="399" s="2" customFormat="1">
      <c r="A399" s="40"/>
      <c r="B399" s="41"/>
      <c r="C399" s="42"/>
      <c r="D399" s="220" t="s">
        <v>153</v>
      </c>
      <c r="E399" s="42"/>
      <c r="F399" s="221" t="s">
        <v>527</v>
      </c>
      <c r="G399" s="42"/>
      <c r="H399" s="42"/>
      <c r="I399" s="217"/>
      <c r="J399" s="42"/>
      <c r="K399" s="42"/>
      <c r="L399" s="46"/>
      <c r="M399" s="218"/>
      <c r="N399" s="219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153</v>
      </c>
      <c r="AU399" s="19" t="s">
        <v>84</v>
      </c>
    </row>
    <row r="400" s="13" customFormat="1">
      <c r="A400" s="13"/>
      <c r="B400" s="222"/>
      <c r="C400" s="223"/>
      <c r="D400" s="215" t="s">
        <v>166</v>
      </c>
      <c r="E400" s="224" t="s">
        <v>19</v>
      </c>
      <c r="F400" s="225" t="s">
        <v>167</v>
      </c>
      <c r="G400" s="223"/>
      <c r="H400" s="224" t="s">
        <v>19</v>
      </c>
      <c r="I400" s="226"/>
      <c r="J400" s="223"/>
      <c r="K400" s="223"/>
      <c r="L400" s="227"/>
      <c r="M400" s="228"/>
      <c r="N400" s="229"/>
      <c r="O400" s="229"/>
      <c r="P400" s="229"/>
      <c r="Q400" s="229"/>
      <c r="R400" s="229"/>
      <c r="S400" s="229"/>
      <c r="T400" s="23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1" t="s">
        <v>166</v>
      </c>
      <c r="AU400" s="231" t="s">
        <v>84</v>
      </c>
      <c r="AV400" s="13" t="s">
        <v>82</v>
      </c>
      <c r="AW400" s="13" t="s">
        <v>35</v>
      </c>
      <c r="AX400" s="13" t="s">
        <v>74</v>
      </c>
      <c r="AY400" s="231" t="s">
        <v>143</v>
      </c>
    </row>
    <row r="401" s="14" customFormat="1">
      <c r="A401" s="14"/>
      <c r="B401" s="232"/>
      <c r="C401" s="233"/>
      <c r="D401" s="215" t="s">
        <v>166</v>
      </c>
      <c r="E401" s="234" t="s">
        <v>19</v>
      </c>
      <c r="F401" s="235" t="s">
        <v>150</v>
      </c>
      <c r="G401" s="233"/>
      <c r="H401" s="236">
        <v>4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2" t="s">
        <v>166</v>
      </c>
      <c r="AU401" s="242" t="s">
        <v>84</v>
      </c>
      <c r="AV401" s="14" t="s">
        <v>84</v>
      </c>
      <c r="AW401" s="14" t="s">
        <v>35</v>
      </c>
      <c r="AX401" s="14" t="s">
        <v>74</v>
      </c>
      <c r="AY401" s="242" t="s">
        <v>143</v>
      </c>
    </row>
    <row r="402" s="13" customFormat="1">
      <c r="A402" s="13"/>
      <c r="B402" s="222"/>
      <c r="C402" s="223"/>
      <c r="D402" s="215" t="s">
        <v>166</v>
      </c>
      <c r="E402" s="224" t="s">
        <v>19</v>
      </c>
      <c r="F402" s="225" t="s">
        <v>182</v>
      </c>
      <c r="G402" s="223"/>
      <c r="H402" s="224" t="s">
        <v>19</v>
      </c>
      <c r="I402" s="226"/>
      <c r="J402" s="223"/>
      <c r="K402" s="223"/>
      <c r="L402" s="227"/>
      <c r="M402" s="228"/>
      <c r="N402" s="229"/>
      <c r="O402" s="229"/>
      <c r="P402" s="229"/>
      <c r="Q402" s="229"/>
      <c r="R402" s="229"/>
      <c r="S402" s="229"/>
      <c r="T402" s="230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1" t="s">
        <v>166</v>
      </c>
      <c r="AU402" s="231" t="s">
        <v>84</v>
      </c>
      <c r="AV402" s="13" t="s">
        <v>82</v>
      </c>
      <c r="AW402" s="13" t="s">
        <v>35</v>
      </c>
      <c r="AX402" s="13" t="s">
        <v>74</v>
      </c>
      <c r="AY402" s="231" t="s">
        <v>143</v>
      </c>
    </row>
    <row r="403" s="14" customFormat="1">
      <c r="A403" s="14"/>
      <c r="B403" s="232"/>
      <c r="C403" s="233"/>
      <c r="D403" s="215" t="s">
        <v>166</v>
      </c>
      <c r="E403" s="234" t="s">
        <v>19</v>
      </c>
      <c r="F403" s="235" t="s">
        <v>150</v>
      </c>
      <c r="G403" s="233"/>
      <c r="H403" s="236">
        <v>4</v>
      </c>
      <c r="I403" s="237"/>
      <c r="J403" s="233"/>
      <c r="K403" s="233"/>
      <c r="L403" s="238"/>
      <c r="M403" s="239"/>
      <c r="N403" s="240"/>
      <c r="O403" s="240"/>
      <c r="P403" s="240"/>
      <c r="Q403" s="240"/>
      <c r="R403" s="240"/>
      <c r="S403" s="240"/>
      <c r="T403" s="241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2" t="s">
        <v>166</v>
      </c>
      <c r="AU403" s="242" t="s">
        <v>84</v>
      </c>
      <c r="AV403" s="14" t="s">
        <v>84</v>
      </c>
      <c r="AW403" s="14" t="s">
        <v>35</v>
      </c>
      <c r="AX403" s="14" t="s">
        <v>74</v>
      </c>
      <c r="AY403" s="242" t="s">
        <v>143</v>
      </c>
    </row>
    <row r="404" s="15" customFormat="1">
      <c r="A404" s="15"/>
      <c r="B404" s="243"/>
      <c r="C404" s="244"/>
      <c r="D404" s="215" t="s">
        <v>166</v>
      </c>
      <c r="E404" s="245" t="s">
        <v>19</v>
      </c>
      <c r="F404" s="246" t="s">
        <v>184</v>
      </c>
      <c r="G404" s="244"/>
      <c r="H404" s="247">
        <v>8</v>
      </c>
      <c r="I404" s="248"/>
      <c r="J404" s="244"/>
      <c r="K404" s="244"/>
      <c r="L404" s="249"/>
      <c r="M404" s="250"/>
      <c r="N404" s="251"/>
      <c r="O404" s="251"/>
      <c r="P404" s="251"/>
      <c r="Q404" s="251"/>
      <c r="R404" s="251"/>
      <c r="S404" s="251"/>
      <c r="T404" s="252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53" t="s">
        <v>166</v>
      </c>
      <c r="AU404" s="253" t="s">
        <v>84</v>
      </c>
      <c r="AV404" s="15" t="s">
        <v>150</v>
      </c>
      <c r="AW404" s="15" t="s">
        <v>35</v>
      </c>
      <c r="AX404" s="15" t="s">
        <v>82</v>
      </c>
      <c r="AY404" s="253" t="s">
        <v>143</v>
      </c>
    </row>
    <row r="405" s="2" customFormat="1" ht="16.5" customHeight="1">
      <c r="A405" s="40"/>
      <c r="B405" s="41"/>
      <c r="C405" s="202" t="s">
        <v>528</v>
      </c>
      <c r="D405" s="202" t="s">
        <v>145</v>
      </c>
      <c r="E405" s="203" t="s">
        <v>529</v>
      </c>
      <c r="F405" s="204" t="s">
        <v>530</v>
      </c>
      <c r="G405" s="205" t="s">
        <v>204</v>
      </c>
      <c r="H405" s="206">
        <v>5</v>
      </c>
      <c r="I405" s="207"/>
      <c r="J405" s="208">
        <f>ROUND(I405*H405,2)</f>
        <v>0</v>
      </c>
      <c r="K405" s="204" t="s">
        <v>149</v>
      </c>
      <c r="L405" s="46"/>
      <c r="M405" s="209" t="s">
        <v>19</v>
      </c>
      <c r="N405" s="210" t="s">
        <v>45</v>
      </c>
      <c r="O405" s="86"/>
      <c r="P405" s="211">
        <f>O405*H405</f>
        <v>0</v>
      </c>
      <c r="Q405" s="211">
        <v>0</v>
      </c>
      <c r="R405" s="211">
        <f>Q405*H405</f>
        <v>0</v>
      </c>
      <c r="S405" s="211">
        <v>0</v>
      </c>
      <c r="T405" s="212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3" t="s">
        <v>264</v>
      </c>
      <c r="AT405" s="213" t="s">
        <v>145</v>
      </c>
      <c r="AU405" s="213" t="s">
        <v>84</v>
      </c>
      <c r="AY405" s="19" t="s">
        <v>143</v>
      </c>
      <c r="BE405" s="214">
        <f>IF(N405="základní",J405,0)</f>
        <v>0</v>
      </c>
      <c r="BF405" s="214">
        <f>IF(N405="snížená",J405,0)</f>
        <v>0</v>
      </c>
      <c r="BG405" s="214">
        <f>IF(N405="zákl. přenesená",J405,0)</f>
        <v>0</v>
      </c>
      <c r="BH405" s="214">
        <f>IF(N405="sníž. přenesená",J405,0)</f>
        <v>0</v>
      </c>
      <c r="BI405" s="214">
        <f>IF(N405="nulová",J405,0)</f>
        <v>0</v>
      </c>
      <c r="BJ405" s="19" t="s">
        <v>82</v>
      </c>
      <c r="BK405" s="214">
        <f>ROUND(I405*H405,2)</f>
        <v>0</v>
      </c>
      <c r="BL405" s="19" t="s">
        <v>264</v>
      </c>
      <c r="BM405" s="213" t="s">
        <v>531</v>
      </c>
    </row>
    <row r="406" s="2" customFormat="1">
      <c r="A406" s="40"/>
      <c r="B406" s="41"/>
      <c r="C406" s="42"/>
      <c r="D406" s="215" t="s">
        <v>152</v>
      </c>
      <c r="E406" s="42"/>
      <c r="F406" s="216" t="s">
        <v>532</v>
      </c>
      <c r="G406" s="42"/>
      <c r="H406" s="42"/>
      <c r="I406" s="217"/>
      <c r="J406" s="42"/>
      <c r="K406" s="42"/>
      <c r="L406" s="46"/>
      <c r="M406" s="218"/>
      <c r="N406" s="219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152</v>
      </c>
      <c r="AU406" s="19" t="s">
        <v>84</v>
      </c>
    </row>
    <row r="407" s="2" customFormat="1">
      <c r="A407" s="40"/>
      <c r="B407" s="41"/>
      <c r="C407" s="42"/>
      <c r="D407" s="220" t="s">
        <v>153</v>
      </c>
      <c r="E407" s="42"/>
      <c r="F407" s="221" t="s">
        <v>533</v>
      </c>
      <c r="G407" s="42"/>
      <c r="H407" s="42"/>
      <c r="I407" s="217"/>
      <c r="J407" s="42"/>
      <c r="K407" s="42"/>
      <c r="L407" s="46"/>
      <c r="M407" s="218"/>
      <c r="N407" s="219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153</v>
      </c>
      <c r="AU407" s="19" t="s">
        <v>84</v>
      </c>
    </row>
    <row r="408" s="13" customFormat="1">
      <c r="A408" s="13"/>
      <c r="B408" s="222"/>
      <c r="C408" s="223"/>
      <c r="D408" s="215" t="s">
        <v>166</v>
      </c>
      <c r="E408" s="224" t="s">
        <v>19</v>
      </c>
      <c r="F408" s="225" t="s">
        <v>167</v>
      </c>
      <c r="G408" s="223"/>
      <c r="H408" s="224" t="s">
        <v>19</v>
      </c>
      <c r="I408" s="226"/>
      <c r="J408" s="223"/>
      <c r="K408" s="223"/>
      <c r="L408" s="227"/>
      <c r="M408" s="228"/>
      <c r="N408" s="229"/>
      <c r="O408" s="229"/>
      <c r="P408" s="229"/>
      <c r="Q408" s="229"/>
      <c r="R408" s="229"/>
      <c r="S408" s="229"/>
      <c r="T408" s="23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1" t="s">
        <v>166</v>
      </c>
      <c r="AU408" s="231" t="s">
        <v>84</v>
      </c>
      <c r="AV408" s="13" t="s">
        <v>82</v>
      </c>
      <c r="AW408" s="13" t="s">
        <v>35</v>
      </c>
      <c r="AX408" s="13" t="s">
        <v>74</v>
      </c>
      <c r="AY408" s="231" t="s">
        <v>143</v>
      </c>
    </row>
    <row r="409" s="14" customFormat="1">
      <c r="A409" s="14"/>
      <c r="B409" s="232"/>
      <c r="C409" s="233"/>
      <c r="D409" s="215" t="s">
        <v>166</v>
      </c>
      <c r="E409" s="234" t="s">
        <v>19</v>
      </c>
      <c r="F409" s="235" t="s">
        <v>84</v>
      </c>
      <c r="G409" s="233"/>
      <c r="H409" s="236">
        <v>2</v>
      </c>
      <c r="I409" s="237"/>
      <c r="J409" s="233"/>
      <c r="K409" s="233"/>
      <c r="L409" s="238"/>
      <c r="M409" s="239"/>
      <c r="N409" s="240"/>
      <c r="O409" s="240"/>
      <c r="P409" s="240"/>
      <c r="Q409" s="240"/>
      <c r="R409" s="240"/>
      <c r="S409" s="240"/>
      <c r="T409" s="241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2" t="s">
        <v>166</v>
      </c>
      <c r="AU409" s="242" t="s">
        <v>84</v>
      </c>
      <c r="AV409" s="14" t="s">
        <v>84</v>
      </c>
      <c r="AW409" s="14" t="s">
        <v>35</v>
      </c>
      <c r="AX409" s="14" t="s">
        <v>74</v>
      </c>
      <c r="AY409" s="242" t="s">
        <v>143</v>
      </c>
    </row>
    <row r="410" s="13" customFormat="1">
      <c r="A410" s="13"/>
      <c r="B410" s="222"/>
      <c r="C410" s="223"/>
      <c r="D410" s="215" t="s">
        <v>166</v>
      </c>
      <c r="E410" s="224" t="s">
        <v>19</v>
      </c>
      <c r="F410" s="225" t="s">
        <v>182</v>
      </c>
      <c r="G410" s="223"/>
      <c r="H410" s="224" t="s">
        <v>19</v>
      </c>
      <c r="I410" s="226"/>
      <c r="J410" s="223"/>
      <c r="K410" s="223"/>
      <c r="L410" s="227"/>
      <c r="M410" s="228"/>
      <c r="N410" s="229"/>
      <c r="O410" s="229"/>
      <c r="P410" s="229"/>
      <c r="Q410" s="229"/>
      <c r="R410" s="229"/>
      <c r="S410" s="229"/>
      <c r="T410" s="230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1" t="s">
        <v>166</v>
      </c>
      <c r="AU410" s="231" t="s">
        <v>84</v>
      </c>
      <c r="AV410" s="13" t="s">
        <v>82</v>
      </c>
      <c r="AW410" s="13" t="s">
        <v>35</v>
      </c>
      <c r="AX410" s="13" t="s">
        <v>74</v>
      </c>
      <c r="AY410" s="231" t="s">
        <v>143</v>
      </c>
    </row>
    <row r="411" s="14" customFormat="1">
      <c r="A411" s="14"/>
      <c r="B411" s="232"/>
      <c r="C411" s="233"/>
      <c r="D411" s="215" t="s">
        <v>166</v>
      </c>
      <c r="E411" s="234" t="s">
        <v>19</v>
      </c>
      <c r="F411" s="235" t="s">
        <v>159</v>
      </c>
      <c r="G411" s="233"/>
      <c r="H411" s="236">
        <v>3</v>
      </c>
      <c r="I411" s="237"/>
      <c r="J411" s="233"/>
      <c r="K411" s="233"/>
      <c r="L411" s="238"/>
      <c r="M411" s="239"/>
      <c r="N411" s="240"/>
      <c r="O411" s="240"/>
      <c r="P411" s="240"/>
      <c r="Q411" s="240"/>
      <c r="R411" s="240"/>
      <c r="S411" s="240"/>
      <c r="T411" s="241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2" t="s">
        <v>166</v>
      </c>
      <c r="AU411" s="242" t="s">
        <v>84</v>
      </c>
      <c r="AV411" s="14" t="s">
        <v>84</v>
      </c>
      <c r="AW411" s="14" t="s">
        <v>35</v>
      </c>
      <c r="AX411" s="14" t="s">
        <v>74</v>
      </c>
      <c r="AY411" s="242" t="s">
        <v>143</v>
      </c>
    </row>
    <row r="412" s="15" customFormat="1">
      <c r="A412" s="15"/>
      <c r="B412" s="243"/>
      <c r="C412" s="244"/>
      <c r="D412" s="215" t="s">
        <v>166</v>
      </c>
      <c r="E412" s="245" t="s">
        <v>19</v>
      </c>
      <c r="F412" s="246" t="s">
        <v>184</v>
      </c>
      <c r="G412" s="244"/>
      <c r="H412" s="247">
        <v>5</v>
      </c>
      <c r="I412" s="248"/>
      <c r="J412" s="244"/>
      <c r="K412" s="244"/>
      <c r="L412" s="249"/>
      <c r="M412" s="250"/>
      <c r="N412" s="251"/>
      <c r="O412" s="251"/>
      <c r="P412" s="251"/>
      <c r="Q412" s="251"/>
      <c r="R412" s="251"/>
      <c r="S412" s="251"/>
      <c r="T412" s="252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3" t="s">
        <v>166</v>
      </c>
      <c r="AU412" s="253" t="s">
        <v>84</v>
      </c>
      <c r="AV412" s="15" t="s">
        <v>150</v>
      </c>
      <c r="AW412" s="15" t="s">
        <v>35</v>
      </c>
      <c r="AX412" s="15" t="s">
        <v>82</v>
      </c>
      <c r="AY412" s="253" t="s">
        <v>143</v>
      </c>
    </row>
    <row r="413" s="2" customFormat="1" ht="16.5" customHeight="1">
      <c r="A413" s="40"/>
      <c r="B413" s="41"/>
      <c r="C413" s="202" t="s">
        <v>534</v>
      </c>
      <c r="D413" s="202" t="s">
        <v>145</v>
      </c>
      <c r="E413" s="203" t="s">
        <v>535</v>
      </c>
      <c r="F413" s="204" t="s">
        <v>536</v>
      </c>
      <c r="G413" s="205" t="s">
        <v>148</v>
      </c>
      <c r="H413" s="206">
        <v>48.802</v>
      </c>
      <c r="I413" s="207"/>
      <c r="J413" s="208">
        <f>ROUND(I413*H413,2)</f>
        <v>0</v>
      </c>
      <c r="K413" s="204" t="s">
        <v>149</v>
      </c>
      <c r="L413" s="46"/>
      <c r="M413" s="209" t="s">
        <v>19</v>
      </c>
      <c r="N413" s="210" t="s">
        <v>45</v>
      </c>
      <c r="O413" s="86"/>
      <c r="P413" s="211">
        <f>O413*H413</f>
        <v>0</v>
      </c>
      <c r="Q413" s="211">
        <v>0</v>
      </c>
      <c r="R413" s="211">
        <f>Q413*H413</f>
        <v>0</v>
      </c>
      <c r="S413" s="211">
        <v>0</v>
      </c>
      <c r="T413" s="212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3" t="s">
        <v>264</v>
      </c>
      <c r="AT413" s="213" t="s">
        <v>145</v>
      </c>
      <c r="AU413" s="213" t="s">
        <v>84</v>
      </c>
      <c r="AY413" s="19" t="s">
        <v>143</v>
      </c>
      <c r="BE413" s="214">
        <f>IF(N413="základní",J413,0)</f>
        <v>0</v>
      </c>
      <c r="BF413" s="214">
        <f>IF(N413="snížená",J413,0)</f>
        <v>0</v>
      </c>
      <c r="BG413" s="214">
        <f>IF(N413="zákl. přenesená",J413,0)</f>
        <v>0</v>
      </c>
      <c r="BH413" s="214">
        <f>IF(N413="sníž. přenesená",J413,0)</f>
        <v>0</v>
      </c>
      <c r="BI413" s="214">
        <f>IF(N413="nulová",J413,0)</f>
        <v>0</v>
      </c>
      <c r="BJ413" s="19" t="s">
        <v>82</v>
      </c>
      <c r="BK413" s="214">
        <f>ROUND(I413*H413,2)</f>
        <v>0</v>
      </c>
      <c r="BL413" s="19" t="s">
        <v>264</v>
      </c>
      <c r="BM413" s="213" t="s">
        <v>537</v>
      </c>
    </row>
    <row r="414" s="2" customFormat="1">
      <c r="A414" s="40"/>
      <c r="B414" s="41"/>
      <c r="C414" s="42"/>
      <c r="D414" s="215" t="s">
        <v>152</v>
      </c>
      <c r="E414" s="42"/>
      <c r="F414" s="216" t="s">
        <v>538</v>
      </c>
      <c r="G414" s="42"/>
      <c r="H414" s="42"/>
      <c r="I414" s="217"/>
      <c r="J414" s="42"/>
      <c r="K414" s="42"/>
      <c r="L414" s="46"/>
      <c r="M414" s="218"/>
      <c r="N414" s="219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152</v>
      </c>
      <c r="AU414" s="19" t="s">
        <v>84</v>
      </c>
    </row>
    <row r="415" s="2" customFormat="1">
      <c r="A415" s="40"/>
      <c r="B415" s="41"/>
      <c r="C415" s="42"/>
      <c r="D415" s="220" t="s">
        <v>153</v>
      </c>
      <c r="E415" s="42"/>
      <c r="F415" s="221" t="s">
        <v>539</v>
      </c>
      <c r="G415" s="42"/>
      <c r="H415" s="42"/>
      <c r="I415" s="217"/>
      <c r="J415" s="42"/>
      <c r="K415" s="42"/>
      <c r="L415" s="46"/>
      <c r="M415" s="218"/>
      <c r="N415" s="219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153</v>
      </c>
      <c r="AU415" s="19" t="s">
        <v>84</v>
      </c>
    </row>
    <row r="416" s="14" customFormat="1">
      <c r="A416" s="14"/>
      <c r="B416" s="232"/>
      <c r="C416" s="233"/>
      <c r="D416" s="215" t="s">
        <v>166</v>
      </c>
      <c r="E416" s="234" t="s">
        <v>19</v>
      </c>
      <c r="F416" s="235" t="s">
        <v>540</v>
      </c>
      <c r="G416" s="233"/>
      <c r="H416" s="236">
        <v>48.802</v>
      </c>
      <c r="I416" s="237"/>
      <c r="J416" s="233"/>
      <c r="K416" s="233"/>
      <c r="L416" s="238"/>
      <c r="M416" s="239"/>
      <c r="N416" s="240"/>
      <c r="O416" s="240"/>
      <c r="P416" s="240"/>
      <c r="Q416" s="240"/>
      <c r="R416" s="240"/>
      <c r="S416" s="240"/>
      <c r="T416" s="241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2" t="s">
        <v>166</v>
      </c>
      <c r="AU416" s="242" t="s">
        <v>84</v>
      </c>
      <c r="AV416" s="14" t="s">
        <v>84</v>
      </c>
      <c r="AW416" s="14" t="s">
        <v>35</v>
      </c>
      <c r="AX416" s="14" t="s">
        <v>82</v>
      </c>
      <c r="AY416" s="242" t="s">
        <v>143</v>
      </c>
    </row>
    <row r="417" s="2" customFormat="1" ht="16.5" customHeight="1">
      <c r="A417" s="40"/>
      <c r="B417" s="41"/>
      <c r="C417" s="202" t="s">
        <v>541</v>
      </c>
      <c r="D417" s="202" t="s">
        <v>145</v>
      </c>
      <c r="E417" s="203" t="s">
        <v>542</v>
      </c>
      <c r="F417" s="204" t="s">
        <v>543</v>
      </c>
      <c r="G417" s="205" t="s">
        <v>188</v>
      </c>
      <c r="H417" s="206">
        <v>0.059999999999999998</v>
      </c>
      <c r="I417" s="207"/>
      <c r="J417" s="208">
        <f>ROUND(I417*H417,2)</f>
        <v>0</v>
      </c>
      <c r="K417" s="204" t="s">
        <v>149</v>
      </c>
      <c r="L417" s="46"/>
      <c r="M417" s="209" t="s">
        <v>19</v>
      </c>
      <c r="N417" s="210" t="s">
        <v>45</v>
      </c>
      <c r="O417" s="86"/>
      <c r="P417" s="211">
        <f>O417*H417</f>
        <v>0</v>
      </c>
      <c r="Q417" s="211">
        <v>0</v>
      </c>
      <c r="R417" s="211">
        <f>Q417*H417</f>
        <v>0</v>
      </c>
      <c r="S417" s="211">
        <v>0</v>
      </c>
      <c r="T417" s="212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3" t="s">
        <v>264</v>
      </c>
      <c r="AT417" s="213" t="s">
        <v>145</v>
      </c>
      <c r="AU417" s="213" t="s">
        <v>84</v>
      </c>
      <c r="AY417" s="19" t="s">
        <v>143</v>
      </c>
      <c r="BE417" s="214">
        <f>IF(N417="základní",J417,0)</f>
        <v>0</v>
      </c>
      <c r="BF417" s="214">
        <f>IF(N417="snížená",J417,0)</f>
        <v>0</v>
      </c>
      <c r="BG417" s="214">
        <f>IF(N417="zákl. přenesená",J417,0)</f>
        <v>0</v>
      </c>
      <c r="BH417" s="214">
        <f>IF(N417="sníž. přenesená",J417,0)</f>
        <v>0</v>
      </c>
      <c r="BI417" s="214">
        <f>IF(N417="nulová",J417,0)</f>
        <v>0</v>
      </c>
      <c r="BJ417" s="19" t="s">
        <v>82</v>
      </c>
      <c r="BK417" s="214">
        <f>ROUND(I417*H417,2)</f>
        <v>0</v>
      </c>
      <c r="BL417" s="19" t="s">
        <v>264</v>
      </c>
      <c r="BM417" s="213" t="s">
        <v>544</v>
      </c>
    </row>
    <row r="418" s="2" customFormat="1">
      <c r="A418" s="40"/>
      <c r="B418" s="41"/>
      <c r="C418" s="42"/>
      <c r="D418" s="215" t="s">
        <v>152</v>
      </c>
      <c r="E418" s="42"/>
      <c r="F418" s="216" t="s">
        <v>545</v>
      </c>
      <c r="G418" s="42"/>
      <c r="H418" s="42"/>
      <c r="I418" s="217"/>
      <c r="J418" s="42"/>
      <c r="K418" s="42"/>
      <c r="L418" s="46"/>
      <c r="M418" s="218"/>
      <c r="N418" s="219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152</v>
      </c>
      <c r="AU418" s="19" t="s">
        <v>84</v>
      </c>
    </row>
    <row r="419" s="2" customFormat="1">
      <c r="A419" s="40"/>
      <c r="B419" s="41"/>
      <c r="C419" s="42"/>
      <c r="D419" s="220" t="s">
        <v>153</v>
      </c>
      <c r="E419" s="42"/>
      <c r="F419" s="221" t="s">
        <v>546</v>
      </c>
      <c r="G419" s="42"/>
      <c r="H419" s="42"/>
      <c r="I419" s="217"/>
      <c r="J419" s="42"/>
      <c r="K419" s="42"/>
      <c r="L419" s="46"/>
      <c r="M419" s="218"/>
      <c r="N419" s="219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153</v>
      </c>
      <c r="AU419" s="19" t="s">
        <v>84</v>
      </c>
    </row>
    <row r="420" s="12" customFormat="1" ht="22.8" customHeight="1">
      <c r="A420" s="12"/>
      <c r="B420" s="186"/>
      <c r="C420" s="187"/>
      <c r="D420" s="188" t="s">
        <v>73</v>
      </c>
      <c r="E420" s="200" t="s">
        <v>547</v>
      </c>
      <c r="F420" s="200" t="s">
        <v>548</v>
      </c>
      <c r="G420" s="187"/>
      <c r="H420" s="187"/>
      <c r="I420" s="190"/>
      <c r="J420" s="201">
        <f>BK420</f>
        <v>0</v>
      </c>
      <c r="K420" s="187"/>
      <c r="L420" s="192"/>
      <c r="M420" s="193"/>
      <c r="N420" s="194"/>
      <c r="O420" s="194"/>
      <c r="P420" s="195">
        <f>SUM(P421:P489)</f>
        <v>0</v>
      </c>
      <c r="Q420" s="194"/>
      <c r="R420" s="195">
        <f>SUM(R421:R489)</f>
        <v>0.11403391999999998</v>
      </c>
      <c r="S420" s="194"/>
      <c r="T420" s="196">
        <f>SUM(T421:T489)</f>
        <v>0.0031199999999999995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197" t="s">
        <v>84</v>
      </c>
      <c r="AT420" s="198" t="s">
        <v>73</v>
      </c>
      <c r="AU420" s="198" t="s">
        <v>82</v>
      </c>
      <c r="AY420" s="197" t="s">
        <v>143</v>
      </c>
      <c r="BK420" s="199">
        <f>SUM(BK421:BK489)</f>
        <v>0</v>
      </c>
    </row>
    <row r="421" s="2" customFormat="1" ht="16.5" customHeight="1">
      <c r="A421" s="40"/>
      <c r="B421" s="41"/>
      <c r="C421" s="202" t="s">
        <v>549</v>
      </c>
      <c r="D421" s="202" t="s">
        <v>145</v>
      </c>
      <c r="E421" s="203" t="s">
        <v>550</v>
      </c>
      <c r="F421" s="204" t="s">
        <v>551</v>
      </c>
      <c r="G421" s="205" t="s">
        <v>204</v>
      </c>
      <c r="H421" s="206">
        <v>6</v>
      </c>
      <c r="I421" s="207"/>
      <c r="J421" s="208">
        <f>ROUND(I421*H421,2)</f>
        <v>0</v>
      </c>
      <c r="K421" s="204" t="s">
        <v>149</v>
      </c>
      <c r="L421" s="46"/>
      <c r="M421" s="209" t="s">
        <v>19</v>
      </c>
      <c r="N421" s="210" t="s">
        <v>45</v>
      </c>
      <c r="O421" s="86"/>
      <c r="P421" s="211">
        <f>O421*H421</f>
        <v>0</v>
      </c>
      <c r="Q421" s="211">
        <v>3.0000000000000001E-05</v>
      </c>
      <c r="R421" s="211">
        <f>Q421*H421</f>
        <v>0.00018000000000000001</v>
      </c>
      <c r="S421" s="211">
        <v>0.00051999999999999995</v>
      </c>
      <c r="T421" s="212">
        <f>S421*H421</f>
        <v>0.0031199999999999995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3" t="s">
        <v>264</v>
      </c>
      <c r="AT421" s="213" t="s">
        <v>145</v>
      </c>
      <c r="AU421" s="213" t="s">
        <v>84</v>
      </c>
      <c r="AY421" s="19" t="s">
        <v>143</v>
      </c>
      <c r="BE421" s="214">
        <f>IF(N421="základní",J421,0)</f>
        <v>0</v>
      </c>
      <c r="BF421" s="214">
        <f>IF(N421="snížená",J421,0)</f>
        <v>0</v>
      </c>
      <c r="BG421" s="214">
        <f>IF(N421="zákl. přenesená",J421,0)</f>
        <v>0</v>
      </c>
      <c r="BH421" s="214">
        <f>IF(N421="sníž. přenesená",J421,0)</f>
        <v>0</v>
      </c>
      <c r="BI421" s="214">
        <f>IF(N421="nulová",J421,0)</f>
        <v>0</v>
      </c>
      <c r="BJ421" s="19" t="s">
        <v>82</v>
      </c>
      <c r="BK421" s="214">
        <f>ROUND(I421*H421,2)</f>
        <v>0</v>
      </c>
      <c r="BL421" s="19" t="s">
        <v>264</v>
      </c>
      <c r="BM421" s="213" t="s">
        <v>552</v>
      </c>
    </row>
    <row r="422" s="2" customFormat="1">
      <c r="A422" s="40"/>
      <c r="B422" s="41"/>
      <c r="C422" s="42"/>
      <c r="D422" s="215" t="s">
        <v>152</v>
      </c>
      <c r="E422" s="42"/>
      <c r="F422" s="216" t="s">
        <v>553</v>
      </c>
      <c r="G422" s="42"/>
      <c r="H422" s="42"/>
      <c r="I422" s="217"/>
      <c r="J422" s="42"/>
      <c r="K422" s="42"/>
      <c r="L422" s="46"/>
      <c r="M422" s="218"/>
      <c r="N422" s="219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152</v>
      </c>
      <c r="AU422" s="19" t="s">
        <v>84</v>
      </c>
    </row>
    <row r="423" s="2" customFormat="1">
      <c r="A423" s="40"/>
      <c r="B423" s="41"/>
      <c r="C423" s="42"/>
      <c r="D423" s="220" t="s">
        <v>153</v>
      </c>
      <c r="E423" s="42"/>
      <c r="F423" s="221" t="s">
        <v>554</v>
      </c>
      <c r="G423" s="42"/>
      <c r="H423" s="42"/>
      <c r="I423" s="217"/>
      <c r="J423" s="42"/>
      <c r="K423" s="42"/>
      <c r="L423" s="46"/>
      <c r="M423" s="218"/>
      <c r="N423" s="219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153</v>
      </c>
      <c r="AU423" s="19" t="s">
        <v>84</v>
      </c>
    </row>
    <row r="424" s="2" customFormat="1" ht="16.5" customHeight="1">
      <c r="A424" s="40"/>
      <c r="B424" s="41"/>
      <c r="C424" s="202" t="s">
        <v>555</v>
      </c>
      <c r="D424" s="202" t="s">
        <v>145</v>
      </c>
      <c r="E424" s="203" t="s">
        <v>556</v>
      </c>
      <c r="F424" s="204" t="s">
        <v>557</v>
      </c>
      <c r="G424" s="205" t="s">
        <v>148</v>
      </c>
      <c r="H424" s="206">
        <v>59.402000000000001</v>
      </c>
      <c r="I424" s="207"/>
      <c r="J424" s="208">
        <f>ROUND(I424*H424,2)</f>
        <v>0</v>
      </c>
      <c r="K424" s="204" t="s">
        <v>149</v>
      </c>
      <c r="L424" s="46"/>
      <c r="M424" s="209" t="s">
        <v>19</v>
      </c>
      <c r="N424" s="210" t="s">
        <v>45</v>
      </c>
      <c r="O424" s="86"/>
      <c r="P424" s="211">
        <f>O424*H424</f>
        <v>0</v>
      </c>
      <c r="Q424" s="211">
        <v>0.00075000000000000002</v>
      </c>
      <c r="R424" s="211">
        <f>Q424*H424</f>
        <v>0.044551500000000001</v>
      </c>
      <c r="S424" s="211">
        <v>0</v>
      </c>
      <c r="T424" s="212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3" t="s">
        <v>264</v>
      </c>
      <c r="AT424" s="213" t="s">
        <v>145</v>
      </c>
      <c r="AU424" s="213" t="s">
        <v>84</v>
      </c>
      <c r="AY424" s="19" t="s">
        <v>143</v>
      </c>
      <c r="BE424" s="214">
        <f>IF(N424="základní",J424,0)</f>
        <v>0</v>
      </c>
      <c r="BF424" s="214">
        <f>IF(N424="snížená",J424,0)</f>
        <v>0</v>
      </c>
      <c r="BG424" s="214">
        <f>IF(N424="zákl. přenesená",J424,0)</f>
        <v>0</v>
      </c>
      <c r="BH424" s="214">
        <f>IF(N424="sníž. přenesená",J424,0)</f>
        <v>0</v>
      </c>
      <c r="BI424" s="214">
        <f>IF(N424="nulová",J424,0)</f>
        <v>0</v>
      </c>
      <c r="BJ424" s="19" t="s">
        <v>82</v>
      </c>
      <c r="BK424" s="214">
        <f>ROUND(I424*H424,2)</f>
        <v>0</v>
      </c>
      <c r="BL424" s="19" t="s">
        <v>264</v>
      </c>
      <c r="BM424" s="213" t="s">
        <v>558</v>
      </c>
    </row>
    <row r="425" s="2" customFormat="1">
      <c r="A425" s="40"/>
      <c r="B425" s="41"/>
      <c r="C425" s="42"/>
      <c r="D425" s="215" t="s">
        <v>152</v>
      </c>
      <c r="E425" s="42"/>
      <c r="F425" s="216" t="s">
        <v>559</v>
      </c>
      <c r="G425" s="42"/>
      <c r="H425" s="42"/>
      <c r="I425" s="217"/>
      <c r="J425" s="42"/>
      <c r="K425" s="42"/>
      <c r="L425" s="46"/>
      <c r="M425" s="218"/>
      <c r="N425" s="219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152</v>
      </c>
      <c r="AU425" s="19" t="s">
        <v>84</v>
      </c>
    </row>
    <row r="426" s="2" customFormat="1">
      <c r="A426" s="40"/>
      <c r="B426" s="41"/>
      <c r="C426" s="42"/>
      <c r="D426" s="220" t="s">
        <v>153</v>
      </c>
      <c r="E426" s="42"/>
      <c r="F426" s="221" t="s">
        <v>560</v>
      </c>
      <c r="G426" s="42"/>
      <c r="H426" s="42"/>
      <c r="I426" s="217"/>
      <c r="J426" s="42"/>
      <c r="K426" s="42"/>
      <c r="L426" s="46"/>
      <c r="M426" s="218"/>
      <c r="N426" s="219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153</v>
      </c>
      <c r="AU426" s="19" t="s">
        <v>84</v>
      </c>
    </row>
    <row r="427" s="13" customFormat="1">
      <c r="A427" s="13"/>
      <c r="B427" s="222"/>
      <c r="C427" s="223"/>
      <c r="D427" s="215" t="s">
        <v>166</v>
      </c>
      <c r="E427" s="224" t="s">
        <v>19</v>
      </c>
      <c r="F427" s="225" t="s">
        <v>167</v>
      </c>
      <c r="G427" s="223"/>
      <c r="H427" s="224" t="s">
        <v>19</v>
      </c>
      <c r="I427" s="226"/>
      <c r="J427" s="223"/>
      <c r="K427" s="223"/>
      <c r="L427" s="227"/>
      <c r="M427" s="228"/>
      <c r="N427" s="229"/>
      <c r="O427" s="229"/>
      <c r="P427" s="229"/>
      <c r="Q427" s="229"/>
      <c r="R427" s="229"/>
      <c r="S427" s="229"/>
      <c r="T427" s="23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1" t="s">
        <v>166</v>
      </c>
      <c r="AU427" s="231" t="s">
        <v>84</v>
      </c>
      <c r="AV427" s="13" t="s">
        <v>82</v>
      </c>
      <c r="AW427" s="13" t="s">
        <v>35</v>
      </c>
      <c r="AX427" s="13" t="s">
        <v>74</v>
      </c>
      <c r="AY427" s="231" t="s">
        <v>143</v>
      </c>
    </row>
    <row r="428" s="14" customFormat="1">
      <c r="A428" s="14"/>
      <c r="B428" s="232"/>
      <c r="C428" s="233"/>
      <c r="D428" s="215" t="s">
        <v>166</v>
      </c>
      <c r="E428" s="234" t="s">
        <v>19</v>
      </c>
      <c r="F428" s="235" t="s">
        <v>561</v>
      </c>
      <c r="G428" s="233"/>
      <c r="H428" s="236">
        <v>20.937000000000001</v>
      </c>
      <c r="I428" s="237"/>
      <c r="J428" s="233"/>
      <c r="K428" s="233"/>
      <c r="L428" s="238"/>
      <c r="M428" s="239"/>
      <c r="N428" s="240"/>
      <c r="O428" s="240"/>
      <c r="P428" s="240"/>
      <c r="Q428" s="240"/>
      <c r="R428" s="240"/>
      <c r="S428" s="240"/>
      <c r="T428" s="241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2" t="s">
        <v>166</v>
      </c>
      <c r="AU428" s="242" t="s">
        <v>84</v>
      </c>
      <c r="AV428" s="14" t="s">
        <v>84</v>
      </c>
      <c r="AW428" s="14" t="s">
        <v>35</v>
      </c>
      <c r="AX428" s="14" t="s">
        <v>74</v>
      </c>
      <c r="AY428" s="242" t="s">
        <v>143</v>
      </c>
    </row>
    <row r="429" s="13" customFormat="1">
      <c r="A429" s="13"/>
      <c r="B429" s="222"/>
      <c r="C429" s="223"/>
      <c r="D429" s="215" t="s">
        <v>166</v>
      </c>
      <c r="E429" s="224" t="s">
        <v>19</v>
      </c>
      <c r="F429" s="225" t="s">
        <v>182</v>
      </c>
      <c r="G429" s="223"/>
      <c r="H429" s="224" t="s">
        <v>19</v>
      </c>
      <c r="I429" s="226"/>
      <c r="J429" s="223"/>
      <c r="K429" s="223"/>
      <c r="L429" s="227"/>
      <c r="M429" s="228"/>
      <c r="N429" s="229"/>
      <c r="O429" s="229"/>
      <c r="P429" s="229"/>
      <c r="Q429" s="229"/>
      <c r="R429" s="229"/>
      <c r="S429" s="229"/>
      <c r="T429" s="230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1" t="s">
        <v>166</v>
      </c>
      <c r="AU429" s="231" t="s">
        <v>84</v>
      </c>
      <c r="AV429" s="13" t="s">
        <v>82</v>
      </c>
      <c r="AW429" s="13" t="s">
        <v>35</v>
      </c>
      <c r="AX429" s="13" t="s">
        <v>74</v>
      </c>
      <c r="AY429" s="231" t="s">
        <v>143</v>
      </c>
    </row>
    <row r="430" s="14" customFormat="1">
      <c r="A430" s="14"/>
      <c r="B430" s="232"/>
      <c r="C430" s="233"/>
      <c r="D430" s="215" t="s">
        <v>166</v>
      </c>
      <c r="E430" s="234" t="s">
        <v>19</v>
      </c>
      <c r="F430" s="235" t="s">
        <v>562</v>
      </c>
      <c r="G430" s="233"/>
      <c r="H430" s="236">
        <v>38.465000000000003</v>
      </c>
      <c r="I430" s="237"/>
      <c r="J430" s="233"/>
      <c r="K430" s="233"/>
      <c r="L430" s="238"/>
      <c r="M430" s="239"/>
      <c r="N430" s="240"/>
      <c r="O430" s="240"/>
      <c r="P430" s="240"/>
      <c r="Q430" s="240"/>
      <c r="R430" s="240"/>
      <c r="S430" s="240"/>
      <c r="T430" s="241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2" t="s">
        <v>166</v>
      </c>
      <c r="AU430" s="242" t="s">
        <v>84</v>
      </c>
      <c r="AV430" s="14" t="s">
        <v>84</v>
      </c>
      <c r="AW430" s="14" t="s">
        <v>35</v>
      </c>
      <c r="AX430" s="14" t="s">
        <v>74</v>
      </c>
      <c r="AY430" s="242" t="s">
        <v>143</v>
      </c>
    </row>
    <row r="431" s="15" customFormat="1">
      <c r="A431" s="15"/>
      <c r="B431" s="243"/>
      <c r="C431" s="244"/>
      <c r="D431" s="215" t="s">
        <v>166</v>
      </c>
      <c r="E431" s="245" t="s">
        <v>19</v>
      </c>
      <c r="F431" s="246" t="s">
        <v>184</v>
      </c>
      <c r="G431" s="244"/>
      <c r="H431" s="247">
        <v>59.402000000000001</v>
      </c>
      <c r="I431" s="248"/>
      <c r="J431" s="244"/>
      <c r="K431" s="244"/>
      <c r="L431" s="249"/>
      <c r="M431" s="250"/>
      <c r="N431" s="251"/>
      <c r="O431" s="251"/>
      <c r="P431" s="251"/>
      <c r="Q431" s="251"/>
      <c r="R431" s="251"/>
      <c r="S431" s="251"/>
      <c r="T431" s="252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3" t="s">
        <v>166</v>
      </c>
      <c r="AU431" s="253" t="s">
        <v>84</v>
      </c>
      <c r="AV431" s="15" t="s">
        <v>150</v>
      </c>
      <c r="AW431" s="15" t="s">
        <v>35</v>
      </c>
      <c r="AX431" s="15" t="s">
        <v>82</v>
      </c>
      <c r="AY431" s="253" t="s">
        <v>143</v>
      </c>
    </row>
    <row r="432" s="2" customFormat="1" ht="16.5" customHeight="1">
      <c r="A432" s="40"/>
      <c r="B432" s="41"/>
      <c r="C432" s="202" t="s">
        <v>563</v>
      </c>
      <c r="D432" s="202" t="s">
        <v>145</v>
      </c>
      <c r="E432" s="203" t="s">
        <v>564</v>
      </c>
      <c r="F432" s="204" t="s">
        <v>565</v>
      </c>
      <c r="G432" s="205" t="s">
        <v>148</v>
      </c>
      <c r="H432" s="206">
        <v>17.460000000000001</v>
      </c>
      <c r="I432" s="207"/>
      <c r="J432" s="208">
        <f>ROUND(I432*H432,2)</f>
        <v>0</v>
      </c>
      <c r="K432" s="204" t="s">
        <v>149</v>
      </c>
      <c r="L432" s="46"/>
      <c r="M432" s="209" t="s">
        <v>19</v>
      </c>
      <c r="N432" s="210" t="s">
        <v>45</v>
      </c>
      <c r="O432" s="86"/>
      <c r="P432" s="211">
        <f>O432*H432</f>
        <v>0</v>
      </c>
      <c r="Q432" s="211">
        <v>0.00115</v>
      </c>
      <c r="R432" s="211">
        <f>Q432*H432</f>
        <v>0.020079</v>
      </c>
      <c r="S432" s="211">
        <v>0</v>
      </c>
      <c r="T432" s="212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3" t="s">
        <v>264</v>
      </c>
      <c r="AT432" s="213" t="s">
        <v>145</v>
      </c>
      <c r="AU432" s="213" t="s">
        <v>84</v>
      </c>
      <c r="AY432" s="19" t="s">
        <v>143</v>
      </c>
      <c r="BE432" s="214">
        <f>IF(N432="základní",J432,0)</f>
        <v>0</v>
      </c>
      <c r="BF432" s="214">
        <f>IF(N432="snížená",J432,0)</f>
        <v>0</v>
      </c>
      <c r="BG432" s="214">
        <f>IF(N432="zákl. přenesená",J432,0)</f>
        <v>0</v>
      </c>
      <c r="BH432" s="214">
        <f>IF(N432="sníž. přenesená",J432,0)</f>
        <v>0</v>
      </c>
      <c r="BI432" s="214">
        <f>IF(N432="nulová",J432,0)</f>
        <v>0</v>
      </c>
      <c r="BJ432" s="19" t="s">
        <v>82</v>
      </c>
      <c r="BK432" s="214">
        <f>ROUND(I432*H432,2)</f>
        <v>0</v>
      </c>
      <c r="BL432" s="19" t="s">
        <v>264</v>
      </c>
      <c r="BM432" s="213" t="s">
        <v>566</v>
      </c>
    </row>
    <row r="433" s="2" customFormat="1">
      <c r="A433" s="40"/>
      <c r="B433" s="41"/>
      <c r="C433" s="42"/>
      <c r="D433" s="215" t="s">
        <v>152</v>
      </c>
      <c r="E433" s="42"/>
      <c r="F433" s="216" t="s">
        <v>567</v>
      </c>
      <c r="G433" s="42"/>
      <c r="H433" s="42"/>
      <c r="I433" s="217"/>
      <c r="J433" s="42"/>
      <c r="K433" s="42"/>
      <c r="L433" s="46"/>
      <c r="M433" s="218"/>
      <c r="N433" s="219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152</v>
      </c>
      <c r="AU433" s="19" t="s">
        <v>84</v>
      </c>
    </row>
    <row r="434" s="2" customFormat="1">
      <c r="A434" s="40"/>
      <c r="B434" s="41"/>
      <c r="C434" s="42"/>
      <c r="D434" s="220" t="s">
        <v>153</v>
      </c>
      <c r="E434" s="42"/>
      <c r="F434" s="221" t="s">
        <v>568</v>
      </c>
      <c r="G434" s="42"/>
      <c r="H434" s="42"/>
      <c r="I434" s="217"/>
      <c r="J434" s="42"/>
      <c r="K434" s="42"/>
      <c r="L434" s="46"/>
      <c r="M434" s="218"/>
      <c r="N434" s="219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153</v>
      </c>
      <c r="AU434" s="19" t="s">
        <v>84</v>
      </c>
    </row>
    <row r="435" s="13" customFormat="1">
      <c r="A435" s="13"/>
      <c r="B435" s="222"/>
      <c r="C435" s="223"/>
      <c r="D435" s="215" t="s">
        <v>166</v>
      </c>
      <c r="E435" s="224" t="s">
        <v>19</v>
      </c>
      <c r="F435" s="225" t="s">
        <v>167</v>
      </c>
      <c r="G435" s="223"/>
      <c r="H435" s="224" t="s">
        <v>19</v>
      </c>
      <c r="I435" s="226"/>
      <c r="J435" s="223"/>
      <c r="K435" s="223"/>
      <c r="L435" s="227"/>
      <c r="M435" s="228"/>
      <c r="N435" s="229"/>
      <c r="O435" s="229"/>
      <c r="P435" s="229"/>
      <c r="Q435" s="229"/>
      <c r="R435" s="229"/>
      <c r="S435" s="229"/>
      <c r="T435" s="230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1" t="s">
        <v>166</v>
      </c>
      <c r="AU435" s="231" t="s">
        <v>84</v>
      </c>
      <c r="AV435" s="13" t="s">
        <v>82</v>
      </c>
      <c r="AW435" s="13" t="s">
        <v>35</v>
      </c>
      <c r="AX435" s="13" t="s">
        <v>74</v>
      </c>
      <c r="AY435" s="231" t="s">
        <v>143</v>
      </c>
    </row>
    <row r="436" s="14" customFormat="1">
      <c r="A436" s="14"/>
      <c r="B436" s="232"/>
      <c r="C436" s="233"/>
      <c r="D436" s="215" t="s">
        <v>166</v>
      </c>
      <c r="E436" s="234" t="s">
        <v>19</v>
      </c>
      <c r="F436" s="235" t="s">
        <v>569</v>
      </c>
      <c r="G436" s="233"/>
      <c r="H436" s="236">
        <v>5.4000000000000004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2" t="s">
        <v>166</v>
      </c>
      <c r="AU436" s="242" t="s">
        <v>84</v>
      </c>
      <c r="AV436" s="14" t="s">
        <v>84</v>
      </c>
      <c r="AW436" s="14" t="s">
        <v>35</v>
      </c>
      <c r="AX436" s="14" t="s">
        <v>74</v>
      </c>
      <c r="AY436" s="242" t="s">
        <v>143</v>
      </c>
    </row>
    <row r="437" s="13" customFormat="1">
      <c r="A437" s="13"/>
      <c r="B437" s="222"/>
      <c r="C437" s="223"/>
      <c r="D437" s="215" t="s">
        <v>166</v>
      </c>
      <c r="E437" s="224" t="s">
        <v>19</v>
      </c>
      <c r="F437" s="225" t="s">
        <v>182</v>
      </c>
      <c r="G437" s="223"/>
      <c r="H437" s="224" t="s">
        <v>19</v>
      </c>
      <c r="I437" s="226"/>
      <c r="J437" s="223"/>
      <c r="K437" s="223"/>
      <c r="L437" s="227"/>
      <c r="M437" s="228"/>
      <c r="N437" s="229"/>
      <c r="O437" s="229"/>
      <c r="P437" s="229"/>
      <c r="Q437" s="229"/>
      <c r="R437" s="229"/>
      <c r="S437" s="229"/>
      <c r="T437" s="23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1" t="s">
        <v>166</v>
      </c>
      <c r="AU437" s="231" t="s">
        <v>84</v>
      </c>
      <c r="AV437" s="13" t="s">
        <v>82</v>
      </c>
      <c r="AW437" s="13" t="s">
        <v>35</v>
      </c>
      <c r="AX437" s="13" t="s">
        <v>74</v>
      </c>
      <c r="AY437" s="231" t="s">
        <v>143</v>
      </c>
    </row>
    <row r="438" s="14" customFormat="1">
      <c r="A438" s="14"/>
      <c r="B438" s="232"/>
      <c r="C438" s="233"/>
      <c r="D438" s="215" t="s">
        <v>166</v>
      </c>
      <c r="E438" s="234" t="s">
        <v>19</v>
      </c>
      <c r="F438" s="235" t="s">
        <v>570</v>
      </c>
      <c r="G438" s="233"/>
      <c r="H438" s="236">
        <v>12.060000000000001</v>
      </c>
      <c r="I438" s="237"/>
      <c r="J438" s="233"/>
      <c r="K438" s="233"/>
      <c r="L438" s="238"/>
      <c r="M438" s="239"/>
      <c r="N438" s="240"/>
      <c r="O438" s="240"/>
      <c r="P438" s="240"/>
      <c r="Q438" s="240"/>
      <c r="R438" s="240"/>
      <c r="S438" s="240"/>
      <c r="T438" s="241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2" t="s">
        <v>166</v>
      </c>
      <c r="AU438" s="242" t="s">
        <v>84</v>
      </c>
      <c r="AV438" s="14" t="s">
        <v>84</v>
      </c>
      <c r="AW438" s="14" t="s">
        <v>35</v>
      </c>
      <c r="AX438" s="14" t="s">
        <v>74</v>
      </c>
      <c r="AY438" s="242" t="s">
        <v>143</v>
      </c>
    </row>
    <row r="439" s="15" customFormat="1">
      <c r="A439" s="15"/>
      <c r="B439" s="243"/>
      <c r="C439" s="244"/>
      <c r="D439" s="215" t="s">
        <v>166</v>
      </c>
      <c r="E439" s="245" t="s">
        <v>19</v>
      </c>
      <c r="F439" s="246" t="s">
        <v>184</v>
      </c>
      <c r="G439" s="244"/>
      <c r="H439" s="247">
        <v>17.460000000000001</v>
      </c>
      <c r="I439" s="248"/>
      <c r="J439" s="244"/>
      <c r="K439" s="244"/>
      <c r="L439" s="249"/>
      <c r="M439" s="250"/>
      <c r="N439" s="251"/>
      <c r="O439" s="251"/>
      <c r="P439" s="251"/>
      <c r="Q439" s="251"/>
      <c r="R439" s="251"/>
      <c r="S439" s="251"/>
      <c r="T439" s="252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53" t="s">
        <v>166</v>
      </c>
      <c r="AU439" s="253" t="s">
        <v>84</v>
      </c>
      <c r="AV439" s="15" t="s">
        <v>150</v>
      </c>
      <c r="AW439" s="15" t="s">
        <v>35</v>
      </c>
      <c r="AX439" s="15" t="s">
        <v>82</v>
      </c>
      <c r="AY439" s="253" t="s">
        <v>143</v>
      </c>
    </row>
    <row r="440" s="2" customFormat="1" ht="16.5" customHeight="1">
      <c r="A440" s="40"/>
      <c r="B440" s="41"/>
      <c r="C440" s="202" t="s">
        <v>571</v>
      </c>
      <c r="D440" s="202" t="s">
        <v>145</v>
      </c>
      <c r="E440" s="203" t="s">
        <v>572</v>
      </c>
      <c r="F440" s="204" t="s">
        <v>573</v>
      </c>
      <c r="G440" s="205" t="s">
        <v>148</v>
      </c>
      <c r="H440" s="206">
        <v>10.35</v>
      </c>
      <c r="I440" s="207"/>
      <c r="J440" s="208">
        <f>ROUND(I440*H440,2)</f>
        <v>0</v>
      </c>
      <c r="K440" s="204" t="s">
        <v>149</v>
      </c>
      <c r="L440" s="46"/>
      <c r="M440" s="209" t="s">
        <v>19</v>
      </c>
      <c r="N440" s="210" t="s">
        <v>45</v>
      </c>
      <c r="O440" s="86"/>
      <c r="P440" s="211">
        <f>O440*H440</f>
        <v>0</v>
      </c>
      <c r="Q440" s="211">
        <v>0.0025500000000000002</v>
      </c>
      <c r="R440" s="211">
        <f>Q440*H440</f>
        <v>0.026392499999999999</v>
      </c>
      <c r="S440" s="211">
        <v>0</v>
      </c>
      <c r="T440" s="212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3" t="s">
        <v>264</v>
      </c>
      <c r="AT440" s="213" t="s">
        <v>145</v>
      </c>
      <c r="AU440" s="213" t="s">
        <v>84</v>
      </c>
      <c r="AY440" s="19" t="s">
        <v>143</v>
      </c>
      <c r="BE440" s="214">
        <f>IF(N440="základní",J440,0)</f>
        <v>0</v>
      </c>
      <c r="BF440" s="214">
        <f>IF(N440="snížená",J440,0)</f>
        <v>0</v>
      </c>
      <c r="BG440" s="214">
        <f>IF(N440="zákl. přenesená",J440,0)</f>
        <v>0</v>
      </c>
      <c r="BH440" s="214">
        <f>IF(N440="sníž. přenesená",J440,0)</f>
        <v>0</v>
      </c>
      <c r="BI440" s="214">
        <f>IF(N440="nulová",J440,0)</f>
        <v>0</v>
      </c>
      <c r="BJ440" s="19" t="s">
        <v>82</v>
      </c>
      <c r="BK440" s="214">
        <f>ROUND(I440*H440,2)</f>
        <v>0</v>
      </c>
      <c r="BL440" s="19" t="s">
        <v>264</v>
      </c>
      <c r="BM440" s="213" t="s">
        <v>574</v>
      </c>
    </row>
    <row r="441" s="2" customFormat="1">
      <c r="A441" s="40"/>
      <c r="B441" s="41"/>
      <c r="C441" s="42"/>
      <c r="D441" s="215" t="s">
        <v>152</v>
      </c>
      <c r="E441" s="42"/>
      <c r="F441" s="216" t="s">
        <v>575</v>
      </c>
      <c r="G441" s="42"/>
      <c r="H441" s="42"/>
      <c r="I441" s="217"/>
      <c r="J441" s="42"/>
      <c r="K441" s="42"/>
      <c r="L441" s="46"/>
      <c r="M441" s="218"/>
      <c r="N441" s="219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152</v>
      </c>
      <c r="AU441" s="19" t="s">
        <v>84</v>
      </c>
    </row>
    <row r="442" s="2" customFormat="1">
      <c r="A442" s="40"/>
      <c r="B442" s="41"/>
      <c r="C442" s="42"/>
      <c r="D442" s="220" t="s">
        <v>153</v>
      </c>
      <c r="E442" s="42"/>
      <c r="F442" s="221" t="s">
        <v>576</v>
      </c>
      <c r="G442" s="42"/>
      <c r="H442" s="42"/>
      <c r="I442" s="217"/>
      <c r="J442" s="42"/>
      <c r="K442" s="42"/>
      <c r="L442" s="46"/>
      <c r="M442" s="218"/>
      <c r="N442" s="219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153</v>
      </c>
      <c r="AU442" s="19" t="s">
        <v>84</v>
      </c>
    </row>
    <row r="443" s="2" customFormat="1" ht="21.75" customHeight="1">
      <c r="A443" s="40"/>
      <c r="B443" s="41"/>
      <c r="C443" s="202" t="s">
        <v>577</v>
      </c>
      <c r="D443" s="202" t="s">
        <v>145</v>
      </c>
      <c r="E443" s="203" t="s">
        <v>578</v>
      </c>
      <c r="F443" s="204" t="s">
        <v>579</v>
      </c>
      <c r="G443" s="205" t="s">
        <v>148</v>
      </c>
      <c r="H443" s="206">
        <v>33</v>
      </c>
      <c r="I443" s="207"/>
      <c r="J443" s="208">
        <f>ROUND(I443*H443,2)</f>
        <v>0</v>
      </c>
      <c r="K443" s="204" t="s">
        <v>149</v>
      </c>
      <c r="L443" s="46"/>
      <c r="M443" s="209" t="s">
        <v>19</v>
      </c>
      <c r="N443" s="210" t="s">
        <v>45</v>
      </c>
      <c r="O443" s="86"/>
      <c r="P443" s="211">
        <f>O443*H443</f>
        <v>0</v>
      </c>
      <c r="Q443" s="211">
        <v>4.0000000000000003E-05</v>
      </c>
      <c r="R443" s="211">
        <f>Q443*H443</f>
        <v>0.0013200000000000002</v>
      </c>
      <c r="S443" s="211">
        <v>0</v>
      </c>
      <c r="T443" s="212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3" t="s">
        <v>264</v>
      </c>
      <c r="AT443" s="213" t="s">
        <v>145</v>
      </c>
      <c r="AU443" s="213" t="s">
        <v>84</v>
      </c>
      <c r="AY443" s="19" t="s">
        <v>143</v>
      </c>
      <c r="BE443" s="214">
        <f>IF(N443="základní",J443,0)</f>
        <v>0</v>
      </c>
      <c r="BF443" s="214">
        <f>IF(N443="snížená",J443,0)</f>
        <v>0</v>
      </c>
      <c r="BG443" s="214">
        <f>IF(N443="zákl. přenesená",J443,0)</f>
        <v>0</v>
      </c>
      <c r="BH443" s="214">
        <f>IF(N443="sníž. přenesená",J443,0)</f>
        <v>0</v>
      </c>
      <c r="BI443" s="214">
        <f>IF(N443="nulová",J443,0)</f>
        <v>0</v>
      </c>
      <c r="BJ443" s="19" t="s">
        <v>82</v>
      </c>
      <c r="BK443" s="214">
        <f>ROUND(I443*H443,2)</f>
        <v>0</v>
      </c>
      <c r="BL443" s="19" t="s">
        <v>264</v>
      </c>
      <c r="BM443" s="213" t="s">
        <v>580</v>
      </c>
    </row>
    <row r="444" s="2" customFormat="1">
      <c r="A444" s="40"/>
      <c r="B444" s="41"/>
      <c r="C444" s="42"/>
      <c r="D444" s="215" t="s">
        <v>152</v>
      </c>
      <c r="E444" s="42"/>
      <c r="F444" s="216" t="s">
        <v>581</v>
      </c>
      <c r="G444" s="42"/>
      <c r="H444" s="42"/>
      <c r="I444" s="217"/>
      <c r="J444" s="42"/>
      <c r="K444" s="42"/>
      <c r="L444" s="46"/>
      <c r="M444" s="218"/>
      <c r="N444" s="219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152</v>
      </c>
      <c r="AU444" s="19" t="s">
        <v>84</v>
      </c>
    </row>
    <row r="445" s="2" customFormat="1">
      <c r="A445" s="40"/>
      <c r="B445" s="41"/>
      <c r="C445" s="42"/>
      <c r="D445" s="220" t="s">
        <v>153</v>
      </c>
      <c r="E445" s="42"/>
      <c r="F445" s="221" t="s">
        <v>582</v>
      </c>
      <c r="G445" s="42"/>
      <c r="H445" s="42"/>
      <c r="I445" s="217"/>
      <c r="J445" s="42"/>
      <c r="K445" s="42"/>
      <c r="L445" s="46"/>
      <c r="M445" s="218"/>
      <c r="N445" s="219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153</v>
      </c>
      <c r="AU445" s="19" t="s">
        <v>84</v>
      </c>
    </row>
    <row r="446" s="2" customFormat="1" ht="21.75" customHeight="1">
      <c r="A446" s="40"/>
      <c r="B446" s="41"/>
      <c r="C446" s="202" t="s">
        <v>583</v>
      </c>
      <c r="D446" s="202" t="s">
        <v>145</v>
      </c>
      <c r="E446" s="203" t="s">
        <v>584</v>
      </c>
      <c r="F446" s="204" t="s">
        <v>585</v>
      </c>
      <c r="G446" s="205" t="s">
        <v>148</v>
      </c>
      <c r="H446" s="206">
        <v>9.5</v>
      </c>
      <c r="I446" s="207"/>
      <c r="J446" s="208">
        <f>ROUND(I446*H446,2)</f>
        <v>0</v>
      </c>
      <c r="K446" s="204" t="s">
        <v>149</v>
      </c>
      <c r="L446" s="46"/>
      <c r="M446" s="209" t="s">
        <v>19</v>
      </c>
      <c r="N446" s="210" t="s">
        <v>45</v>
      </c>
      <c r="O446" s="86"/>
      <c r="P446" s="211">
        <f>O446*H446</f>
        <v>0</v>
      </c>
      <c r="Q446" s="211">
        <v>4.0000000000000003E-05</v>
      </c>
      <c r="R446" s="211">
        <f>Q446*H446</f>
        <v>0.00038000000000000002</v>
      </c>
      <c r="S446" s="211">
        <v>0</v>
      </c>
      <c r="T446" s="212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3" t="s">
        <v>264</v>
      </c>
      <c r="AT446" s="213" t="s">
        <v>145</v>
      </c>
      <c r="AU446" s="213" t="s">
        <v>84</v>
      </c>
      <c r="AY446" s="19" t="s">
        <v>143</v>
      </c>
      <c r="BE446" s="214">
        <f>IF(N446="základní",J446,0)</f>
        <v>0</v>
      </c>
      <c r="BF446" s="214">
        <f>IF(N446="snížená",J446,0)</f>
        <v>0</v>
      </c>
      <c r="BG446" s="214">
        <f>IF(N446="zákl. přenesená",J446,0)</f>
        <v>0</v>
      </c>
      <c r="BH446" s="214">
        <f>IF(N446="sníž. přenesená",J446,0)</f>
        <v>0</v>
      </c>
      <c r="BI446" s="214">
        <f>IF(N446="nulová",J446,0)</f>
        <v>0</v>
      </c>
      <c r="BJ446" s="19" t="s">
        <v>82</v>
      </c>
      <c r="BK446" s="214">
        <f>ROUND(I446*H446,2)</f>
        <v>0</v>
      </c>
      <c r="BL446" s="19" t="s">
        <v>264</v>
      </c>
      <c r="BM446" s="213" t="s">
        <v>586</v>
      </c>
    </row>
    <row r="447" s="2" customFormat="1">
      <c r="A447" s="40"/>
      <c r="B447" s="41"/>
      <c r="C447" s="42"/>
      <c r="D447" s="215" t="s">
        <v>152</v>
      </c>
      <c r="E447" s="42"/>
      <c r="F447" s="216" t="s">
        <v>587</v>
      </c>
      <c r="G447" s="42"/>
      <c r="H447" s="42"/>
      <c r="I447" s="217"/>
      <c r="J447" s="42"/>
      <c r="K447" s="42"/>
      <c r="L447" s="46"/>
      <c r="M447" s="218"/>
      <c r="N447" s="219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152</v>
      </c>
      <c r="AU447" s="19" t="s">
        <v>84</v>
      </c>
    </row>
    <row r="448" s="2" customFormat="1">
      <c r="A448" s="40"/>
      <c r="B448" s="41"/>
      <c r="C448" s="42"/>
      <c r="D448" s="220" t="s">
        <v>153</v>
      </c>
      <c r="E448" s="42"/>
      <c r="F448" s="221" t="s">
        <v>588</v>
      </c>
      <c r="G448" s="42"/>
      <c r="H448" s="42"/>
      <c r="I448" s="217"/>
      <c r="J448" s="42"/>
      <c r="K448" s="42"/>
      <c r="L448" s="46"/>
      <c r="M448" s="218"/>
      <c r="N448" s="219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153</v>
      </c>
      <c r="AU448" s="19" t="s">
        <v>84</v>
      </c>
    </row>
    <row r="449" s="2" customFormat="1" ht="21.75" customHeight="1">
      <c r="A449" s="40"/>
      <c r="B449" s="41"/>
      <c r="C449" s="202" t="s">
        <v>589</v>
      </c>
      <c r="D449" s="202" t="s">
        <v>145</v>
      </c>
      <c r="E449" s="203" t="s">
        <v>590</v>
      </c>
      <c r="F449" s="204" t="s">
        <v>591</v>
      </c>
      <c r="G449" s="205" t="s">
        <v>148</v>
      </c>
      <c r="H449" s="206">
        <v>10.35</v>
      </c>
      <c r="I449" s="207"/>
      <c r="J449" s="208">
        <f>ROUND(I449*H449,2)</f>
        <v>0</v>
      </c>
      <c r="K449" s="204" t="s">
        <v>149</v>
      </c>
      <c r="L449" s="46"/>
      <c r="M449" s="209" t="s">
        <v>19</v>
      </c>
      <c r="N449" s="210" t="s">
        <v>45</v>
      </c>
      <c r="O449" s="86"/>
      <c r="P449" s="211">
        <f>O449*H449</f>
        <v>0</v>
      </c>
      <c r="Q449" s="211">
        <v>4.0000000000000003E-05</v>
      </c>
      <c r="R449" s="211">
        <f>Q449*H449</f>
        <v>0.00041400000000000003</v>
      </c>
      <c r="S449" s="211">
        <v>0</v>
      </c>
      <c r="T449" s="212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3" t="s">
        <v>264</v>
      </c>
      <c r="AT449" s="213" t="s">
        <v>145</v>
      </c>
      <c r="AU449" s="213" t="s">
        <v>84</v>
      </c>
      <c r="AY449" s="19" t="s">
        <v>143</v>
      </c>
      <c r="BE449" s="214">
        <f>IF(N449="základní",J449,0)</f>
        <v>0</v>
      </c>
      <c r="BF449" s="214">
        <f>IF(N449="snížená",J449,0)</f>
        <v>0</v>
      </c>
      <c r="BG449" s="214">
        <f>IF(N449="zákl. přenesená",J449,0)</f>
        <v>0</v>
      </c>
      <c r="BH449" s="214">
        <f>IF(N449="sníž. přenesená",J449,0)</f>
        <v>0</v>
      </c>
      <c r="BI449" s="214">
        <f>IF(N449="nulová",J449,0)</f>
        <v>0</v>
      </c>
      <c r="BJ449" s="19" t="s">
        <v>82</v>
      </c>
      <c r="BK449" s="214">
        <f>ROUND(I449*H449,2)</f>
        <v>0</v>
      </c>
      <c r="BL449" s="19" t="s">
        <v>264</v>
      </c>
      <c r="BM449" s="213" t="s">
        <v>592</v>
      </c>
    </row>
    <row r="450" s="2" customFormat="1">
      <c r="A450" s="40"/>
      <c r="B450" s="41"/>
      <c r="C450" s="42"/>
      <c r="D450" s="215" t="s">
        <v>152</v>
      </c>
      <c r="E450" s="42"/>
      <c r="F450" s="216" t="s">
        <v>593</v>
      </c>
      <c r="G450" s="42"/>
      <c r="H450" s="42"/>
      <c r="I450" s="217"/>
      <c r="J450" s="42"/>
      <c r="K450" s="42"/>
      <c r="L450" s="46"/>
      <c r="M450" s="218"/>
      <c r="N450" s="219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152</v>
      </c>
      <c r="AU450" s="19" t="s">
        <v>84</v>
      </c>
    </row>
    <row r="451" s="2" customFormat="1">
      <c r="A451" s="40"/>
      <c r="B451" s="41"/>
      <c r="C451" s="42"/>
      <c r="D451" s="220" t="s">
        <v>153</v>
      </c>
      <c r="E451" s="42"/>
      <c r="F451" s="221" t="s">
        <v>594</v>
      </c>
      <c r="G451" s="42"/>
      <c r="H451" s="42"/>
      <c r="I451" s="217"/>
      <c r="J451" s="42"/>
      <c r="K451" s="42"/>
      <c r="L451" s="46"/>
      <c r="M451" s="218"/>
      <c r="N451" s="219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153</v>
      </c>
      <c r="AU451" s="19" t="s">
        <v>84</v>
      </c>
    </row>
    <row r="452" s="2" customFormat="1" ht="21.75" customHeight="1">
      <c r="A452" s="40"/>
      <c r="B452" s="41"/>
      <c r="C452" s="202" t="s">
        <v>595</v>
      </c>
      <c r="D452" s="202" t="s">
        <v>145</v>
      </c>
      <c r="E452" s="203" t="s">
        <v>596</v>
      </c>
      <c r="F452" s="204" t="s">
        <v>597</v>
      </c>
      <c r="G452" s="205" t="s">
        <v>148</v>
      </c>
      <c r="H452" s="206">
        <v>26.402000000000001</v>
      </c>
      <c r="I452" s="207"/>
      <c r="J452" s="208">
        <f>ROUND(I452*H452,2)</f>
        <v>0</v>
      </c>
      <c r="K452" s="204" t="s">
        <v>149</v>
      </c>
      <c r="L452" s="46"/>
      <c r="M452" s="209" t="s">
        <v>19</v>
      </c>
      <c r="N452" s="210" t="s">
        <v>45</v>
      </c>
      <c r="O452" s="86"/>
      <c r="P452" s="211">
        <f>O452*H452</f>
        <v>0</v>
      </c>
      <c r="Q452" s="211">
        <v>0.00034000000000000002</v>
      </c>
      <c r="R452" s="211">
        <f>Q452*H452</f>
        <v>0.0089766800000000008</v>
      </c>
      <c r="S452" s="211">
        <v>0</v>
      </c>
      <c r="T452" s="212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3" t="s">
        <v>264</v>
      </c>
      <c r="AT452" s="213" t="s">
        <v>145</v>
      </c>
      <c r="AU452" s="213" t="s">
        <v>84</v>
      </c>
      <c r="AY452" s="19" t="s">
        <v>143</v>
      </c>
      <c r="BE452" s="214">
        <f>IF(N452="základní",J452,0)</f>
        <v>0</v>
      </c>
      <c r="BF452" s="214">
        <f>IF(N452="snížená",J452,0)</f>
        <v>0</v>
      </c>
      <c r="BG452" s="214">
        <f>IF(N452="zákl. přenesená",J452,0)</f>
        <v>0</v>
      </c>
      <c r="BH452" s="214">
        <f>IF(N452="sníž. přenesená",J452,0)</f>
        <v>0</v>
      </c>
      <c r="BI452" s="214">
        <f>IF(N452="nulová",J452,0)</f>
        <v>0</v>
      </c>
      <c r="BJ452" s="19" t="s">
        <v>82</v>
      </c>
      <c r="BK452" s="214">
        <f>ROUND(I452*H452,2)</f>
        <v>0</v>
      </c>
      <c r="BL452" s="19" t="s">
        <v>264</v>
      </c>
      <c r="BM452" s="213" t="s">
        <v>598</v>
      </c>
    </row>
    <row r="453" s="2" customFormat="1">
      <c r="A453" s="40"/>
      <c r="B453" s="41"/>
      <c r="C453" s="42"/>
      <c r="D453" s="215" t="s">
        <v>152</v>
      </c>
      <c r="E453" s="42"/>
      <c r="F453" s="216" t="s">
        <v>599</v>
      </c>
      <c r="G453" s="42"/>
      <c r="H453" s="42"/>
      <c r="I453" s="217"/>
      <c r="J453" s="42"/>
      <c r="K453" s="42"/>
      <c r="L453" s="46"/>
      <c r="M453" s="218"/>
      <c r="N453" s="219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152</v>
      </c>
      <c r="AU453" s="19" t="s">
        <v>84</v>
      </c>
    </row>
    <row r="454" s="2" customFormat="1">
      <c r="A454" s="40"/>
      <c r="B454" s="41"/>
      <c r="C454" s="42"/>
      <c r="D454" s="220" t="s">
        <v>153</v>
      </c>
      <c r="E454" s="42"/>
      <c r="F454" s="221" t="s">
        <v>600</v>
      </c>
      <c r="G454" s="42"/>
      <c r="H454" s="42"/>
      <c r="I454" s="217"/>
      <c r="J454" s="42"/>
      <c r="K454" s="42"/>
      <c r="L454" s="46"/>
      <c r="M454" s="218"/>
      <c r="N454" s="219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153</v>
      </c>
      <c r="AU454" s="19" t="s">
        <v>84</v>
      </c>
    </row>
    <row r="455" s="2" customFormat="1" ht="24.15" customHeight="1">
      <c r="A455" s="40"/>
      <c r="B455" s="41"/>
      <c r="C455" s="202" t="s">
        <v>601</v>
      </c>
      <c r="D455" s="202" t="s">
        <v>145</v>
      </c>
      <c r="E455" s="203" t="s">
        <v>602</v>
      </c>
      <c r="F455" s="204" t="s">
        <v>603</v>
      </c>
      <c r="G455" s="205" t="s">
        <v>148</v>
      </c>
      <c r="H455" s="206">
        <v>7.96</v>
      </c>
      <c r="I455" s="207"/>
      <c r="J455" s="208">
        <f>ROUND(I455*H455,2)</f>
        <v>0</v>
      </c>
      <c r="K455" s="204" t="s">
        <v>149</v>
      </c>
      <c r="L455" s="46"/>
      <c r="M455" s="209" t="s">
        <v>19</v>
      </c>
      <c r="N455" s="210" t="s">
        <v>45</v>
      </c>
      <c r="O455" s="86"/>
      <c r="P455" s="211">
        <f>O455*H455</f>
        <v>0</v>
      </c>
      <c r="Q455" s="211">
        <v>0.00010000000000000001</v>
      </c>
      <c r="R455" s="211">
        <f>Q455*H455</f>
        <v>0.00079600000000000005</v>
      </c>
      <c r="S455" s="211">
        <v>0</v>
      </c>
      <c r="T455" s="212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3" t="s">
        <v>264</v>
      </c>
      <c r="AT455" s="213" t="s">
        <v>145</v>
      </c>
      <c r="AU455" s="213" t="s">
        <v>84</v>
      </c>
      <c r="AY455" s="19" t="s">
        <v>143</v>
      </c>
      <c r="BE455" s="214">
        <f>IF(N455="základní",J455,0)</f>
        <v>0</v>
      </c>
      <c r="BF455" s="214">
        <f>IF(N455="snížená",J455,0)</f>
        <v>0</v>
      </c>
      <c r="BG455" s="214">
        <f>IF(N455="zákl. přenesená",J455,0)</f>
        <v>0</v>
      </c>
      <c r="BH455" s="214">
        <f>IF(N455="sníž. přenesená",J455,0)</f>
        <v>0</v>
      </c>
      <c r="BI455" s="214">
        <f>IF(N455="nulová",J455,0)</f>
        <v>0</v>
      </c>
      <c r="BJ455" s="19" t="s">
        <v>82</v>
      </c>
      <c r="BK455" s="214">
        <f>ROUND(I455*H455,2)</f>
        <v>0</v>
      </c>
      <c r="BL455" s="19" t="s">
        <v>264</v>
      </c>
      <c r="BM455" s="213" t="s">
        <v>604</v>
      </c>
    </row>
    <row r="456" s="2" customFormat="1">
      <c r="A456" s="40"/>
      <c r="B456" s="41"/>
      <c r="C456" s="42"/>
      <c r="D456" s="215" t="s">
        <v>152</v>
      </c>
      <c r="E456" s="42"/>
      <c r="F456" s="216" t="s">
        <v>605</v>
      </c>
      <c r="G456" s="42"/>
      <c r="H456" s="42"/>
      <c r="I456" s="217"/>
      <c r="J456" s="42"/>
      <c r="K456" s="42"/>
      <c r="L456" s="46"/>
      <c r="M456" s="218"/>
      <c r="N456" s="219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152</v>
      </c>
      <c r="AU456" s="19" t="s">
        <v>84</v>
      </c>
    </row>
    <row r="457" s="2" customFormat="1">
      <c r="A457" s="40"/>
      <c r="B457" s="41"/>
      <c r="C457" s="42"/>
      <c r="D457" s="220" t="s">
        <v>153</v>
      </c>
      <c r="E457" s="42"/>
      <c r="F457" s="221" t="s">
        <v>606</v>
      </c>
      <c r="G457" s="42"/>
      <c r="H457" s="42"/>
      <c r="I457" s="217"/>
      <c r="J457" s="42"/>
      <c r="K457" s="42"/>
      <c r="L457" s="46"/>
      <c r="M457" s="218"/>
      <c r="N457" s="219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153</v>
      </c>
      <c r="AU457" s="19" t="s">
        <v>84</v>
      </c>
    </row>
    <row r="458" s="2" customFormat="1" ht="16.5" customHeight="1">
      <c r="A458" s="40"/>
      <c r="B458" s="41"/>
      <c r="C458" s="202" t="s">
        <v>607</v>
      </c>
      <c r="D458" s="202" t="s">
        <v>145</v>
      </c>
      <c r="E458" s="203" t="s">
        <v>608</v>
      </c>
      <c r="F458" s="204" t="s">
        <v>609</v>
      </c>
      <c r="G458" s="205" t="s">
        <v>204</v>
      </c>
      <c r="H458" s="206">
        <v>22</v>
      </c>
      <c r="I458" s="207"/>
      <c r="J458" s="208">
        <f>ROUND(I458*H458,2)</f>
        <v>0</v>
      </c>
      <c r="K458" s="204" t="s">
        <v>149</v>
      </c>
      <c r="L458" s="46"/>
      <c r="M458" s="209" t="s">
        <v>19</v>
      </c>
      <c r="N458" s="210" t="s">
        <v>45</v>
      </c>
      <c r="O458" s="86"/>
      <c r="P458" s="211">
        <f>O458*H458</f>
        <v>0</v>
      </c>
      <c r="Q458" s="211">
        <v>0</v>
      </c>
      <c r="R458" s="211">
        <f>Q458*H458</f>
        <v>0</v>
      </c>
      <c r="S458" s="211">
        <v>0</v>
      </c>
      <c r="T458" s="212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3" t="s">
        <v>264</v>
      </c>
      <c r="AT458" s="213" t="s">
        <v>145</v>
      </c>
      <c r="AU458" s="213" t="s">
        <v>84</v>
      </c>
      <c r="AY458" s="19" t="s">
        <v>143</v>
      </c>
      <c r="BE458" s="214">
        <f>IF(N458="základní",J458,0)</f>
        <v>0</v>
      </c>
      <c r="BF458" s="214">
        <f>IF(N458="snížená",J458,0)</f>
        <v>0</v>
      </c>
      <c r="BG458" s="214">
        <f>IF(N458="zákl. přenesená",J458,0)</f>
        <v>0</v>
      </c>
      <c r="BH458" s="214">
        <f>IF(N458="sníž. přenesená",J458,0)</f>
        <v>0</v>
      </c>
      <c r="BI458" s="214">
        <f>IF(N458="nulová",J458,0)</f>
        <v>0</v>
      </c>
      <c r="BJ458" s="19" t="s">
        <v>82</v>
      </c>
      <c r="BK458" s="214">
        <f>ROUND(I458*H458,2)</f>
        <v>0</v>
      </c>
      <c r="BL458" s="19" t="s">
        <v>264</v>
      </c>
      <c r="BM458" s="213" t="s">
        <v>610</v>
      </c>
    </row>
    <row r="459" s="2" customFormat="1">
      <c r="A459" s="40"/>
      <c r="B459" s="41"/>
      <c r="C459" s="42"/>
      <c r="D459" s="215" t="s">
        <v>152</v>
      </c>
      <c r="E459" s="42"/>
      <c r="F459" s="216" t="s">
        <v>611</v>
      </c>
      <c r="G459" s="42"/>
      <c r="H459" s="42"/>
      <c r="I459" s="217"/>
      <c r="J459" s="42"/>
      <c r="K459" s="42"/>
      <c r="L459" s="46"/>
      <c r="M459" s="218"/>
      <c r="N459" s="219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152</v>
      </c>
      <c r="AU459" s="19" t="s">
        <v>84</v>
      </c>
    </row>
    <row r="460" s="2" customFormat="1">
      <c r="A460" s="40"/>
      <c r="B460" s="41"/>
      <c r="C460" s="42"/>
      <c r="D460" s="220" t="s">
        <v>153</v>
      </c>
      <c r="E460" s="42"/>
      <c r="F460" s="221" t="s">
        <v>612</v>
      </c>
      <c r="G460" s="42"/>
      <c r="H460" s="42"/>
      <c r="I460" s="217"/>
      <c r="J460" s="42"/>
      <c r="K460" s="42"/>
      <c r="L460" s="46"/>
      <c r="M460" s="218"/>
      <c r="N460" s="219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153</v>
      </c>
      <c r="AU460" s="19" t="s">
        <v>84</v>
      </c>
    </row>
    <row r="461" s="13" customFormat="1">
      <c r="A461" s="13"/>
      <c r="B461" s="222"/>
      <c r="C461" s="223"/>
      <c r="D461" s="215" t="s">
        <v>166</v>
      </c>
      <c r="E461" s="224" t="s">
        <v>19</v>
      </c>
      <c r="F461" s="225" t="s">
        <v>167</v>
      </c>
      <c r="G461" s="223"/>
      <c r="H461" s="224" t="s">
        <v>19</v>
      </c>
      <c r="I461" s="226"/>
      <c r="J461" s="223"/>
      <c r="K461" s="223"/>
      <c r="L461" s="227"/>
      <c r="M461" s="228"/>
      <c r="N461" s="229"/>
      <c r="O461" s="229"/>
      <c r="P461" s="229"/>
      <c r="Q461" s="229"/>
      <c r="R461" s="229"/>
      <c r="S461" s="229"/>
      <c r="T461" s="230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1" t="s">
        <v>166</v>
      </c>
      <c r="AU461" s="231" t="s">
        <v>84</v>
      </c>
      <c r="AV461" s="13" t="s">
        <v>82</v>
      </c>
      <c r="AW461" s="13" t="s">
        <v>35</v>
      </c>
      <c r="AX461" s="13" t="s">
        <v>74</v>
      </c>
      <c r="AY461" s="231" t="s">
        <v>143</v>
      </c>
    </row>
    <row r="462" s="14" customFormat="1">
      <c r="A462" s="14"/>
      <c r="B462" s="232"/>
      <c r="C462" s="233"/>
      <c r="D462" s="215" t="s">
        <v>166</v>
      </c>
      <c r="E462" s="234" t="s">
        <v>19</v>
      </c>
      <c r="F462" s="235" t="s">
        <v>209</v>
      </c>
      <c r="G462" s="233"/>
      <c r="H462" s="236">
        <v>9</v>
      </c>
      <c r="I462" s="237"/>
      <c r="J462" s="233"/>
      <c r="K462" s="233"/>
      <c r="L462" s="238"/>
      <c r="M462" s="239"/>
      <c r="N462" s="240"/>
      <c r="O462" s="240"/>
      <c r="P462" s="240"/>
      <c r="Q462" s="240"/>
      <c r="R462" s="240"/>
      <c r="S462" s="240"/>
      <c r="T462" s="241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2" t="s">
        <v>166</v>
      </c>
      <c r="AU462" s="242" t="s">
        <v>84</v>
      </c>
      <c r="AV462" s="14" t="s">
        <v>84</v>
      </c>
      <c r="AW462" s="14" t="s">
        <v>35</v>
      </c>
      <c r="AX462" s="14" t="s">
        <v>74</v>
      </c>
      <c r="AY462" s="242" t="s">
        <v>143</v>
      </c>
    </row>
    <row r="463" s="13" customFormat="1">
      <c r="A463" s="13"/>
      <c r="B463" s="222"/>
      <c r="C463" s="223"/>
      <c r="D463" s="215" t="s">
        <v>166</v>
      </c>
      <c r="E463" s="224" t="s">
        <v>19</v>
      </c>
      <c r="F463" s="225" t="s">
        <v>182</v>
      </c>
      <c r="G463" s="223"/>
      <c r="H463" s="224" t="s">
        <v>19</v>
      </c>
      <c r="I463" s="226"/>
      <c r="J463" s="223"/>
      <c r="K463" s="223"/>
      <c r="L463" s="227"/>
      <c r="M463" s="228"/>
      <c r="N463" s="229"/>
      <c r="O463" s="229"/>
      <c r="P463" s="229"/>
      <c r="Q463" s="229"/>
      <c r="R463" s="229"/>
      <c r="S463" s="229"/>
      <c r="T463" s="23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1" t="s">
        <v>166</v>
      </c>
      <c r="AU463" s="231" t="s">
        <v>84</v>
      </c>
      <c r="AV463" s="13" t="s">
        <v>82</v>
      </c>
      <c r="AW463" s="13" t="s">
        <v>35</v>
      </c>
      <c r="AX463" s="13" t="s">
        <v>74</v>
      </c>
      <c r="AY463" s="231" t="s">
        <v>143</v>
      </c>
    </row>
    <row r="464" s="14" customFormat="1">
      <c r="A464" s="14"/>
      <c r="B464" s="232"/>
      <c r="C464" s="233"/>
      <c r="D464" s="215" t="s">
        <v>166</v>
      </c>
      <c r="E464" s="234" t="s">
        <v>19</v>
      </c>
      <c r="F464" s="235" t="s">
        <v>240</v>
      </c>
      <c r="G464" s="233"/>
      <c r="H464" s="236">
        <v>13</v>
      </c>
      <c r="I464" s="237"/>
      <c r="J464" s="233"/>
      <c r="K464" s="233"/>
      <c r="L464" s="238"/>
      <c r="M464" s="239"/>
      <c r="N464" s="240"/>
      <c r="O464" s="240"/>
      <c r="P464" s="240"/>
      <c r="Q464" s="240"/>
      <c r="R464" s="240"/>
      <c r="S464" s="240"/>
      <c r="T464" s="241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2" t="s">
        <v>166</v>
      </c>
      <c r="AU464" s="242" t="s">
        <v>84</v>
      </c>
      <c r="AV464" s="14" t="s">
        <v>84</v>
      </c>
      <c r="AW464" s="14" t="s">
        <v>35</v>
      </c>
      <c r="AX464" s="14" t="s">
        <v>74</v>
      </c>
      <c r="AY464" s="242" t="s">
        <v>143</v>
      </c>
    </row>
    <row r="465" s="15" customFormat="1">
      <c r="A465" s="15"/>
      <c r="B465" s="243"/>
      <c r="C465" s="244"/>
      <c r="D465" s="215" t="s">
        <v>166</v>
      </c>
      <c r="E465" s="245" t="s">
        <v>19</v>
      </c>
      <c r="F465" s="246" t="s">
        <v>184</v>
      </c>
      <c r="G465" s="244"/>
      <c r="H465" s="247">
        <v>22</v>
      </c>
      <c r="I465" s="248"/>
      <c r="J465" s="244"/>
      <c r="K465" s="244"/>
      <c r="L465" s="249"/>
      <c r="M465" s="250"/>
      <c r="N465" s="251"/>
      <c r="O465" s="251"/>
      <c r="P465" s="251"/>
      <c r="Q465" s="251"/>
      <c r="R465" s="251"/>
      <c r="S465" s="251"/>
      <c r="T465" s="252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53" t="s">
        <v>166</v>
      </c>
      <c r="AU465" s="253" t="s">
        <v>84</v>
      </c>
      <c r="AV465" s="15" t="s">
        <v>150</v>
      </c>
      <c r="AW465" s="15" t="s">
        <v>35</v>
      </c>
      <c r="AX465" s="15" t="s">
        <v>82</v>
      </c>
      <c r="AY465" s="253" t="s">
        <v>143</v>
      </c>
    </row>
    <row r="466" s="2" customFormat="1" ht="16.5" customHeight="1">
      <c r="A466" s="40"/>
      <c r="B466" s="41"/>
      <c r="C466" s="202" t="s">
        <v>613</v>
      </c>
      <c r="D466" s="202" t="s">
        <v>145</v>
      </c>
      <c r="E466" s="203" t="s">
        <v>614</v>
      </c>
      <c r="F466" s="204" t="s">
        <v>615</v>
      </c>
      <c r="G466" s="205" t="s">
        <v>204</v>
      </c>
      <c r="H466" s="206">
        <v>6</v>
      </c>
      <c r="I466" s="207"/>
      <c r="J466" s="208">
        <f>ROUND(I466*H466,2)</f>
        <v>0</v>
      </c>
      <c r="K466" s="204" t="s">
        <v>149</v>
      </c>
      <c r="L466" s="46"/>
      <c r="M466" s="209" t="s">
        <v>19</v>
      </c>
      <c r="N466" s="210" t="s">
        <v>45</v>
      </c>
      <c r="O466" s="86"/>
      <c r="P466" s="211">
        <f>O466*H466</f>
        <v>0</v>
      </c>
      <c r="Q466" s="211">
        <v>0</v>
      </c>
      <c r="R466" s="211">
        <f>Q466*H466</f>
        <v>0</v>
      </c>
      <c r="S466" s="211">
        <v>0</v>
      </c>
      <c r="T466" s="212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3" t="s">
        <v>264</v>
      </c>
      <c r="AT466" s="213" t="s">
        <v>145</v>
      </c>
      <c r="AU466" s="213" t="s">
        <v>84</v>
      </c>
      <c r="AY466" s="19" t="s">
        <v>143</v>
      </c>
      <c r="BE466" s="214">
        <f>IF(N466="základní",J466,0)</f>
        <v>0</v>
      </c>
      <c r="BF466" s="214">
        <f>IF(N466="snížená",J466,0)</f>
        <v>0</v>
      </c>
      <c r="BG466" s="214">
        <f>IF(N466="zákl. přenesená",J466,0)</f>
        <v>0</v>
      </c>
      <c r="BH466" s="214">
        <f>IF(N466="sníž. přenesená",J466,0)</f>
        <v>0</v>
      </c>
      <c r="BI466" s="214">
        <f>IF(N466="nulová",J466,0)</f>
        <v>0</v>
      </c>
      <c r="BJ466" s="19" t="s">
        <v>82</v>
      </c>
      <c r="BK466" s="214">
        <f>ROUND(I466*H466,2)</f>
        <v>0</v>
      </c>
      <c r="BL466" s="19" t="s">
        <v>264</v>
      </c>
      <c r="BM466" s="213" t="s">
        <v>616</v>
      </c>
    </row>
    <row r="467" s="2" customFormat="1">
      <c r="A467" s="40"/>
      <c r="B467" s="41"/>
      <c r="C467" s="42"/>
      <c r="D467" s="215" t="s">
        <v>152</v>
      </c>
      <c r="E467" s="42"/>
      <c r="F467" s="216" t="s">
        <v>617</v>
      </c>
      <c r="G467" s="42"/>
      <c r="H467" s="42"/>
      <c r="I467" s="217"/>
      <c r="J467" s="42"/>
      <c r="K467" s="42"/>
      <c r="L467" s="46"/>
      <c r="M467" s="218"/>
      <c r="N467" s="219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152</v>
      </c>
      <c r="AU467" s="19" t="s">
        <v>84</v>
      </c>
    </row>
    <row r="468" s="2" customFormat="1">
      <c r="A468" s="40"/>
      <c r="B468" s="41"/>
      <c r="C468" s="42"/>
      <c r="D468" s="220" t="s">
        <v>153</v>
      </c>
      <c r="E468" s="42"/>
      <c r="F468" s="221" t="s">
        <v>618</v>
      </c>
      <c r="G468" s="42"/>
      <c r="H468" s="42"/>
      <c r="I468" s="217"/>
      <c r="J468" s="42"/>
      <c r="K468" s="42"/>
      <c r="L468" s="46"/>
      <c r="M468" s="218"/>
      <c r="N468" s="219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153</v>
      </c>
      <c r="AU468" s="19" t="s">
        <v>84</v>
      </c>
    </row>
    <row r="469" s="2" customFormat="1" ht="16.5" customHeight="1">
      <c r="A469" s="40"/>
      <c r="B469" s="41"/>
      <c r="C469" s="202" t="s">
        <v>619</v>
      </c>
      <c r="D469" s="202" t="s">
        <v>145</v>
      </c>
      <c r="E469" s="203" t="s">
        <v>620</v>
      </c>
      <c r="F469" s="204" t="s">
        <v>621</v>
      </c>
      <c r="G469" s="205" t="s">
        <v>204</v>
      </c>
      <c r="H469" s="206">
        <v>14</v>
      </c>
      <c r="I469" s="207"/>
      <c r="J469" s="208">
        <f>ROUND(I469*H469,2)</f>
        <v>0</v>
      </c>
      <c r="K469" s="204" t="s">
        <v>149</v>
      </c>
      <c r="L469" s="46"/>
      <c r="M469" s="209" t="s">
        <v>19</v>
      </c>
      <c r="N469" s="210" t="s">
        <v>45</v>
      </c>
      <c r="O469" s="86"/>
      <c r="P469" s="211">
        <f>O469*H469</f>
        <v>0</v>
      </c>
      <c r="Q469" s="211">
        <v>0.00012999999999999999</v>
      </c>
      <c r="R469" s="211">
        <f>Q469*H469</f>
        <v>0.0018199999999999998</v>
      </c>
      <c r="S469" s="211">
        <v>0</v>
      </c>
      <c r="T469" s="212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3" t="s">
        <v>264</v>
      </c>
      <c r="AT469" s="213" t="s">
        <v>145</v>
      </c>
      <c r="AU469" s="213" t="s">
        <v>84</v>
      </c>
      <c r="AY469" s="19" t="s">
        <v>143</v>
      </c>
      <c r="BE469" s="214">
        <f>IF(N469="základní",J469,0)</f>
        <v>0</v>
      </c>
      <c r="BF469" s="214">
        <f>IF(N469="snížená",J469,0)</f>
        <v>0</v>
      </c>
      <c r="BG469" s="214">
        <f>IF(N469="zákl. přenesená",J469,0)</f>
        <v>0</v>
      </c>
      <c r="BH469" s="214">
        <f>IF(N469="sníž. přenesená",J469,0)</f>
        <v>0</v>
      </c>
      <c r="BI469" s="214">
        <f>IF(N469="nulová",J469,0)</f>
        <v>0</v>
      </c>
      <c r="BJ469" s="19" t="s">
        <v>82</v>
      </c>
      <c r="BK469" s="214">
        <f>ROUND(I469*H469,2)</f>
        <v>0</v>
      </c>
      <c r="BL469" s="19" t="s">
        <v>264</v>
      </c>
      <c r="BM469" s="213" t="s">
        <v>622</v>
      </c>
    </row>
    <row r="470" s="2" customFormat="1">
      <c r="A470" s="40"/>
      <c r="B470" s="41"/>
      <c r="C470" s="42"/>
      <c r="D470" s="215" t="s">
        <v>152</v>
      </c>
      <c r="E470" s="42"/>
      <c r="F470" s="216" t="s">
        <v>623</v>
      </c>
      <c r="G470" s="42"/>
      <c r="H470" s="42"/>
      <c r="I470" s="217"/>
      <c r="J470" s="42"/>
      <c r="K470" s="42"/>
      <c r="L470" s="46"/>
      <c r="M470" s="218"/>
      <c r="N470" s="219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152</v>
      </c>
      <c r="AU470" s="19" t="s">
        <v>84</v>
      </c>
    </row>
    <row r="471" s="2" customFormat="1">
      <c r="A471" s="40"/>
      <c r="B471" s="41"/>
      <c r="C471" s="42"/>
      <c r="D471" s="220" t="s">
        <v>153</v>
      </c>
      <c r="E471" s="42"/>
      <c r="F471" s="221" t="s">
        <v>624</v>
      </c>
      <c r="G471" s="42"/>
      <c r="H471" s="42"/>
      <c r="I471" s="217"/>
      <c r="J471" s="42"/>
      <c r="K471" s="42"/>
      <c r="L471" s="46"/>
      <c r="M471" s="218"/>
      <c r="N471" s="219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153</v>
      </c>
      <c r="AU471" s="19" t="s">
        <v>84</v>
      </c>
    </row>
    <row r="472" s="13" customFormat="1">
      <c r="A472" s="13"/>
      <c r="B472" s="222"/>
      <c r="C472" s="223"/>
      <c r="D472" s="215" t="s">
        <v>166</v>
      </c>
      <c r="E472" s="224" t="s">
        <v>19</v>
      </c>
      <c r="F472" s="225" t="s">
        <v>167</v>
      </c>
      <c r="G472" s="223"/>
      <c r="H472" s="224" t="s">
        <v>19</v>
      </c>
      <c r="I472" s="226"/>
      <c r="J472" s="223"/>
      <c r="K472" s="223"/>
      <c r="L472" s="227"/>
      <c r="M472" s="228"/>
      <c r="N472" s="229"/>
      <c r="O472" s="229"/>
      <c r="P472" s="229"/>
      <c r="Q472" s="229"/>
      <c r="R472" s="229"/>
      <c r="S472" s="229"/>
      <c r="T472" s="230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1" t="s">
        <v>166</v>
      </c>
      <c r="AU472" s="231" t="s">
        <v>84</v>
      </c>
      <c r="AV472" s="13" t="s">
        <v>82</v>
      </c>
      <c r="AW472" s="13" t="s">
        <v>35</v>
      </c>
      <c r="AX472" s="13" t="s">
        <v>74</v>
      </c>
      <c r="AY472" s="231" t="s">
        <v>143</v>
      </c>
    </row>
    <row r="473" s="14" customFormat="1">
      <c r="A473" s="14"/>
      <c r="B473" s="232"/>
      <c r="C473" s="233"/>
      <c r="D473" s="215" t="s">
        <v>166</v>
      </c>
      <c r="E473" s="234" t="s">
        <v>19</v>
      </c>
      <c r="F473" s="235" t="s">
        <v>185</v>
      </c>
      <c r="G473" s="233"/>
      <c r="H473" s="236">
        <v>6</v>
      </c>
      <c r="I473" s="237"/>
      <c r="J473" s="233"/>
      <c r="K473" s="233"/>
      <c r="L473" s="238"/>
      <c r="M473" s="239"/>
      <c r="N473" s="240"/>
      <c r="O473" s="240"/>
      <c r="P473" s="240"/>
      <c r="Q473" s="240"/>
      <c r="R473" s="240"/>
      <c r="S473" s="240"/>
      <c r="T473" s="241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2" t="s">
        <v>166</v>
      </c>
      <c r="AU473" s="242" t="s">
        <v>84</v>
      </c>
      <c r="AV473" s="14" t="s">
        <v>84</v>
      </c>
      <c r="AW473" s="14" t="s">
        <v>35</v>
      </c>
      <c r="AX473" s="14" t="s">
        <v>74</v>
      </c>
      <c r="AY473" s="242" t="s">
        <v>143</v>
      </c>
    </row>
    <row r="474" s="13" customFormat="1">
      <c r="A474" s="13"/>
      <c r="B474" s="222"/>
      <c r="C474" s="223"/>
      <c r="D474" s="215" t="s">
        <v>166</v>
      </c>
      <c r="E474" s="224" t="s">
        <v>19</v>
      </c>
      <c r="F474" s="225" t="s">
        <v>182</v>
      </c>
      <c r="G474" s="223"/>
      <c r="H474" s="224" t="s">
        <v>19</v>
      </c>
      <c r="I474" s="226"/>
      <c r="J474" s="223"/>
      <c r="K474" s="223"/>
      <c r="L474" s="227"/>
      <c r="M474" s="228"/>
      <c r="N474" s="229"/>
      <c r="O474" s="229"/>
      <c r="P474" s="229"/>
      <c r="Q474" s="229"/>
      <c r="R474" s="229"/>
      <c r="S474" s="229"/>
      <c r="T474" s="23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1" t="s">
        <v>166</v>
      </c>
      <c r="AU474" s="231" t="s">
        <v>84</v>
      </c>
      <c r="AV474" s="13" t="s">
        <v>82</v>
      </c>
      <c r="AW474" s="13" t="s">
        <v>35</v>
      </c>
      <c r="AX474" s="13" t="s">
        <v>74</v>
      </c>
      <c r="AY474" s="231" t="s">
        <v>143</v>
      </c>
    </row>
    <row r="475" s="14" customFormat="1">
      <c r="A475" s="14"/>
      <c r="B475" s="232"/>
      <c r="C475" s="233"/>
      <c r="D475" s="215" t="s">
        <v>166</v>
      </c>
      <c r="E475" s="234" t="s">
        <v>19</v>
      </c>
      <c r="F475" s="235" t="s">
        <v>201</v>
      </c>
      <c r="G475" s="233"/>
      <c r="H475" s="236">
        <v>8</v>
      </c>
      <c r="I475" s="237"/>
      <c r="J475" s="233"/>
      <c r="K475" s="233"/>
      <c r="L475" s="238"/>
      <c r="M475" s="239"/>
      <c r="N475" s="240"/>
      <c r="O475" s="240"/>
      <c r="P475" s="240"/>
      <c r="Q475" s="240"/>
      <c r="R475" s="240"/>
      <c r="S475" s="240"/>
      <c r="T475" s="241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2" t="s">
        <v>166</v>
      </c>
      <c r="AU475" s="242" t="s">
        <v>84</v>
      </c>
      <c r="AV475" s="14" t="s">
        <v>84</v>
      </c>
      <c r="AW475" s="14" t="s">
        <v>35</v>
      </c>
      <c r="AX475" s="14" t="s">
        <v>74</v>
      </c>
      <c r="AY475" s="242" t="s">
        <v>143</v>
      </c>
    </row>
    <row r="476" s="15" customFormat="1">
      <c r="A476" s="15"/>
      <c r="B476" s="243"/>
      <c r="C476" s="244"/>
      <c r="D476" s="215" t="s">
        <v>166</v>
      </c>
      <c r="E476" s="245" t="s">
        <v>19</v>
      </c>
      <c r="F476" s="246" t="s">
        <v>184</v>
      </c>
      <c r="G476" s="244"/>
      <c r="H476" s="247">
        <v>14</v>
      </c>
      <c r="I476" s="248"/>
      <c r="J476" s="244"/>
      <c r="K476" s="244"/>
      <c r="L476" s="249"/>
      <c r="M476" s="250"/>
      <c r="N476" s="251"/>
      <c r="O476" s="251"/>
      <c r="P476" s="251"/>
      <c r="Q476" s="251"/>
      <c r="R476" s="251"/>
      <c r="S476" s="251"/>
      <c r="T476" s="252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3" t="s">
        <v>166</v>
      </c>
      <c r="AU476" s="253" t="s">
        <v>84</v>
      </c>
      <c r="AV476" s="15" t="s">
        <v>150</v>
      </c>
      <c r="AW476" s="15" t="s">
        <v>35</v>
      </c>
      <c r="AX476" s="15" t="s">
        <v>82</v>
      </c>
      <c r="AY476" s="253" t="s">
        <v>143</v>
      </c>
    </row>
    <row r="477" s="2" customFormat="1" ht="16.5" customHeight="1">
      <c r="A477" s="40"/>
      <c r="B477" s="41"/>
      <c r="C477" s="202" t="s">
        <v>625</v>
      </c>
      <c r="D477" s="202" t="s">
        <v>145</v>
      </c>
      <c r="E477" s="203" t="s">
        <v>626</v>
      </c>
      <c r="F477" s="204" t="s">
        <v>627</v>
      </c>
      <c r="G477" s="205" t="s">
        <v>204</v>
      </c>
      <c r="H477" s="206">
        <v>4</v>
      </c>
      <c r="I477" s="207"/>
      <c r="J477" s="208">
        <f>ROUND(I477*H477,2)</f>
        <v>0</v>
      </c>
      <c r="K477" s="204" t="s">
        <v>149</v>
      </c>
      <c r="L477" s="46"/>
      <c r="M477" s="209" t="s">
        <v>19</v>
      </c>
      <c r="N477" s="210" t="s">
        <v>45</v>
      </c>
      <c r="O477" s="86"/>
      <c r="P477" s="211">
        <f>O477*H477</f>
        <v>0</v>
      </c>
      <c r="Q477" s="211">
        <v>0.00097000000000000005</v>
      </c>
      <c r="R477" s="211">
        <f>Q477*H477</f>
        <v>0.0038800000000000002</v>
      </c>
      <c r="S477" s="211">
        <v>0</v>
      </c>
      <c r="T477" s="212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3" t="s">
        <v>264</v>
      </c>
      <c r="AT477" s="213" t="s">
        <v>145</v>
      </c>
      <c r="AU477" s="213" t="s">
        <v>84</v>
      </c>
      <c r="AY477" s="19" t="s">
        <v>143</v>
      </c>
      <c r="BE477" s="214">
        <f>IF(N477="základní",J477,0)</f>
        <v>0</v>
      </c>
      <c r="BF477" s="214">
        <f>IF(N477="snížená",J477,0)</f>
        <v>0</v>
      </c>
      <c r="BG477" s="214">
        <f>IF(N477="zákl. přenesená",J477,0)</f>
        <v>0</v>
      </c>
      <c r="BH477" s="214">
        <f>IF(N477="sníž. přenesená",J477,0)</f>
        <v>0</v>
      </c>
      <c r="BI477" s="214">
        <f>IF(N477="nulová",J477,0)</f>
        <v>0</v>
      </c>
      <c r="BJ477" s="19" t="s">
        <v>82</v>
      </c>
      <c r="BK477" s="214">
        <f>ROUND(I477*H477,2)</f>
        <v>0</v>
      </c>
      <c r="BL477" s="19" t="s">
        <v>264</v>
      </c>
      <c r="BM477" s="213" t="s">
        <v>628</v>
      </c>
    </row>
    <row r="478" s="2" customFormat="1">
      <c r="A478" s="40"/>
      <c r="B478" s="41"/>
      <c r="C478" s="42"/>
      <c r="D478" s="215" t="s">
        <v>152</v>
      </c>
      <c r="E478" s="42"/>
      <c r="F478" s="216" t="s">
        <v>629</v>
      </c>
      <c r="G478" s="42"/>
      <c r="H478" s="42"/>
      <c r="I478" s="217"/>
      <c r="J478" s="42"/>
      <c r="K478" s="42"/>
      <c r="L478" s="46"/>
      <c r="M478" s="218"/>
      <c r="N478" s="219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152</v>
      </c>
      <c r="AU478" s="19" t="s">
        <v>84</v>
      </c>
    </row>
    <row r="479" s="2" customFormat="1">
      <c r="A479" s="40"/>
      <c r="B479" s="41"/>
      <c r="C479" s="42"/>
      <c r="D479" s="220" t="s">
        <v>153</v>
      </c>
      <c r="E479" s="42"/>
      <c r="F479" s="221" t="s">
        <v>630</v>
      </c>
      <c r="G479" s="42"/>
      <c r="H479" s="42"/>
      <c r="I479" s="217"/>
      <c r="J479" s="42"/>
      <c r="K479" s="42"/>
      <c r="L479" s="46"/>
      <c r="M479" s="218"/>
      <c r="N479" s="219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153</v>
      </c>
      <c r="AU479" s="19" t="s">
        <v>84</v>
      </c>
    </row>
    <row r="480" s="2" customFormat="1" ht="16.5" customHeight="1">
      <c r="A480" s="40"/>
      <c r="B480" s="41"/>
      <c r="C480" s="202" t="s">
        <v>631</v>
      </c>
      <c r="D480" s="202" t="s">
        <v>145</v>
      </c>
      <c r="E480" s="203" t="s">
        <v>632</v>
      </c>
      <c r="F480" s="204" t="s">
        <v>633</v>
      </c>
      <c r="G480" s="205" t="s">
        <v>204</v>
      </c>
      <c r="H480" s="206">
        <v>2</v>
      </c>
      <c r="I480" s="207"/>
      <c r="J480" s="208">
        <f>ROUND(I480*H480,2)</f>
        <v>0</v>
      </c>
      <c r="K480" s="204" t="s">
        <v>149</v>
      </c>
      <c r="L480" s="46"/>
      <c r="M480" s="209" t="s">
        <v>19</v>
      </c>
      <c r="N480" s="210" t="s">
        <v>45</v>
      </c>
      <c r="O480" s="86"/>
      <c r="P480" s="211">
        <f>O480*H480</f>
        <v>0</v>
      </c>
      <c r="Q480" s="211">
        <v>0.00175</v>
      </c>
      <c r="R480" s="211">
        <f>Q480*H480</f>
        <v>0.0035000000000000001</v>
      </c>
      <c r="S480" s="211">
        <v>0</v>
      </c>
      <c r="T480" s="212">
        <f>S480*H480</f>
        <v>0</v>
      </c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213" t="s">
        <v>264</v>
      </c>
      <c r="AT480" s="213" t="s">
        <v>145</v>
      </c>
      <c r="AU480" s="213" t="s">
        <v>84</v>
      </c>
      <c r="AY480" s="19" t="s">
        <v>143</v>
      </c>
      <c r="BE480" s="214">
        <f>IF(N480="základní",J480,0)</f>
        <v>0</v>
      </c>
      <c r="BF480" s="214">
        <f>IF(N480="snížená",J480,0)</f>
        <v>0</v>
      </c>
      <c r="BG480" s="214">
        <f>IF(N480="zákl. přenesená",J480,0)</f>
        <v>0</v>
      </c>
      <c r="BH480" s="214">
        <f>IF(N480="sníž. přenesená",J480,0)</f>
        <v>0</v>
      </c>
      <c r="BI480" s="214">
        <f>IF(N480="nulová",J480,0)</f>
        <v>0</v>
      </c>
      <c r="BJ480" s="19" t="s">
        <v>82</v>
      </c>
      <c r="BK480" s="214">
        <f>ROUND(I480*H480,2)</f>
        <v>0</v>
      </c>
      <c r="BL480" s="19" t="s">
        <v>264</v>
      </c>
      <c r="BM480" s="213" t="s">
        <v>634</v>
      </c>
    </row>
    <row r="481" s="2" customFormat="1">
      <c r="A481" s="40"/>
      <c r="B481" s="41"/>
      <c r="C481" s="42"/>
      <c r="D481" s="215" t="s">
        <v>152</v>
      </c>
      <c r="E481" s="42"/>
      <c r="F481" s="216" t="s">
        <v>635</v>
      </c>
      <c r="G481" s="42"/>
      <c r="H481" s="42"/>
      <c r="I481" s="217"/>
      <c r="J481" s="42"/>
      <c r="K481" s="42"/>
      <c r="L481" s="46"/>
      <c r="M481" s="218"/>
      <c r="N481" s="219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152</v>
      </c>
      <c r="AU481" s="19" t="s">
        <v>84</v>
      </c>
    </row>
    <row r="482" s="2" customFormat="1">
      <c r="A482" s="40"/>
      <c r="B482" s="41"/>
      <c r="C482" s="42"/>
      <c r="D482" s="220" t="s">
        <v>153</v>
      </c>
      <c r="E482" s="42"/>
      <c r="F482" s="221" t="s">
        <v>636</v>
      </c>
      <c r="G482" s="42"/>
      <c r="H482" s="42"/>
      <c r="I482" s="217"/>
      <c r="J482" s="42"/>
      <c r="K482" s="42"/>
      <c r="L482" s="46"/>
      <c r="M482" s="218"/>
      <c r="N482" s="219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153</v>
      </c>
      <c r="AU482" s="19" t="s">
        <v>84</v>
      </c>
    </row>
    <row r="483" s="2" customFormat="1" ht="16.5" customHeight="1">
      <c r="A483" s="40"/>
      <c r="B483" s="41"/>
      <c r="C483" s="202" t="s">
        <v>637</v>
      </c>
      <c r="D483" s="202" t="s">
        <v>145</v>
      </c>
      <c r="E483" s="203" t="s">
        <v>638</v>
      </c>
      <c r="F483" s="204" t="s">
        <v>639</v>
      </c>
      <c r="G483" s="205" t="s">
        <v>148</v>
      </c>
      <c r="H483" s="206">
        <v>87.212000000000003</v>
      </c>
      <c r="I483" s="207"/>
      <c r="J483" s="208">
        <f>ROUND(I483*H483,2)</f>
        <v>0</v>
      </c>
      <c r="K483" s="204" t="s">
        <v>149</v>
      </c>
      <c r="L483" s="46"/>
      <c r="M483" s="209" t="s">
        <v>19</v>
      </c>
      <c r="N483" s="210" t="s">
        <v>45</v>
      </c>
      <c r="O483" s="86"/>
      <c r="P483" s="211">
        <f>O483*H483</f>
        <v>0</v>
      </c>
      <c r="Q483" s="211">
        <v>2.0000000000000002E-05</v>
      </c>
      <c r="R483" s="211">
        <f>Q483*H483</f>
        <v>0.0017442400000000002</v>
      </c>
      <c r="S483" s="211">
        <v>0</v>
      </c>
      <c r="T483" s="212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3" t="s">
        <v>264</v>
      </c>
      <c r="AT483" s="213" t="s">
        <v>145</v>
      </c>
      <c r="AU483" s="213" t="s">
        <v>84</v>
      </c>
      <c r="AY483" s="19" t="s">
        <v>143</v>
      </c>
      <c r="BE483" s="214">
        <f>IF(N483="základní",J483,0)</f>
        <v>0</v>
      </c>
      <c r="BF483" s="214">
        <f>IF(N483="snížená",J483,0)</f>
        <v>0</v>
      </c>
      <c r="BG483" s="214">
        <f>IF(N483="zákl. přenesená",J483,0)</f>
        <v>0</v>
      </c>
      <c r="BH483" s="214">
        <f>IF(N483="sníž. přenesená",J483,0)</f>
        <v>0</v>
      </c>
      <c r="BI483" s="214">
        <f>IF(N483="nulová",J483,0)</f>
        <v>0</v>
      </c>
      <c r="BJ483" s="19" t="s">
        <v>82</v>
      </c>
      <c r="BK483" s="214">
        <f>ROUND(I483*H483,2)</f>
        <v>0</v>
      </c>
      <c r="BL483" s="19" t="s">
        <v>264</v>
      </c>
      <c r="BM483" s="213" t="s">
        <v>640</v>
      </c>
    </row>
    <row r="484" s="2" customFormat="1">
      <c r="A484" s="40"/>
      <c r="B484" s="41"/>
      <c r="C484" s="42"/>
      <c r="D484" s="215" t="s">
        <v>152</v>
      </c>
      <c r="E484" s="42"/>
      <c r="F484" s="216" t="s">
        <v>641</v>
      </c>
      <c r="G484" s="42"/>
      <c r="H484" s="42"/>
      <c r="I484" s="217"/>
      <c r="J484" s="42"/>
      <c r="K484" s="42"/>
      <c r="L484" s="46"/>
      <c r="M484" s="218"/>
      <c r="N484" s="219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152</v>
      </c>
      <c r="AU484" s="19" t="s">
        <v>84</v>
      </c>
    </row>
    <row r="485" s="2" customFormat="1">
      <c r="A485" s="40"/>
      <c r="B485" s="41"/>
      <c r="C485" s="42"/>
      <c r="D485" s="220" t="s">
        <v>153</v>
      </c>
      <c r="E485" s="42"/>
      <c r="F485" s="221" t="s">
        <v>642</v>
      </c>
      <c r="G485" s="42"/>
      <c r="H485" s="42"/>
      <c r="I485" s="217"/>
      <c r="J485" s="42"/>
      <c r="K485" s="42"/>
      <c r="L485" s="46"/>
      <c r="M485" s="218"/>
      <c r="N485" s="219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153</v>
      </c>
      <c r="AU485" s="19" t="s">
        <v>84</v>
      </c>
    </row>
    <row r="486" s="14" customFormat="1">
      <c r="A486" s="14"/>
      <c r="B486" s="232"/>
      <c r="C486" s="233"/>
      <c r="D486" s="215" t="s">
        <v>166</v>
      </c>
      <c r="E486" s="234" t="s">
        <v>19</v>
      </c>
      <c r="F486" s="235" t="s">
        <v>643</v>
      </c>
      <c r="G486" s="233"/>
      <c r="H486" s="236">
        <v>87.212000000000003</v>
      </c>
      <c r="I486" s="237"/>
      <c r="J486" s="233"/>
      <c r="K486" s="233"/>
      <c r="L486" s="238"/>
      <c r="M486" s="239"/>
      <c r="N486" s="240"/>
      <c r="O486" s="240"/>
      <c r="P486" s="240"/>
      <c r="Q486" s="240"/>
      <c r="R486" s="240"/>
      <c r="S486" s="240"/>
      <c r="T486" s="241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2" t="s">
        <v>166</v>
      </c>
      <c r="AU486" s="242" t="s">
        <v>84</v>
      </c>
      <c r="AV486" s="14" t="s">
        <v>84</v>
      </c>
      <c r="AW486" s="14" t="s">
        <v>35</v>
      </c>
      <c r="AX486" s="14" t="s">
        <v>82</v>
      </c>
      <c r="AY486" s="242" t="s">
        <v>143</v>
      </c>
    </row>
    <row r="487" s="2" customFormat="1" ht="16.5" customHeight="1">
      <c r="A487" s="40"/>
      <c r="B487" s="41"/>
      <c r="C487" s="202" t="s">
        <v>644</v>
      </c>
      <c r="D487" s="202" t="s">
        <v>145</v>
      </c>
      <c r="E487" s="203" t="s">
        <v>645</v>
      </c>
      <c r="F487" s="204" t="s">
        <v>646</v>
      </c>
      <c r="G487" s="205" t="s">
        <v>188</v>
      </c>
      <c r="H487" s="206">
        <v>0.114</v>
      </c>
      <c r="I487" s="207"/>
      <c r="J487" s="208">
        <f>ROUND(I487*H487,2)</f>
        <v>0</v>
      </c>
      <c r="K487" s="204" t="s">
        <v>149</v>
      </c>
      <c r="L487" s="46"/>
      <c r="M487" s="209" t="s">
        <v>19</v>
      </c>
      <c r="N487" s="210" t="s">
        <v>45</v>
      </c>
      <c r="O487" s="86"/>
      <c r="P487" s="211">
        <f>O487*H487</f>
        <v>0</v>
      </c>
      <c r="Q487" s="211">
        <v>0</v>
      </c>
      <c r="R487" s="211">
        <f>Q487*H487</f>
        <v>0</v>
      </c>
      <c r="S487" s="211">
        <v>0</v>
      </c>
      <c r="T487" s="212">
        <f>S487*H487</f>
        <v>0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13" t="s">
        <v>264</v>
      </c>
      <c r="AT487" s="213" t="s">
        <v>145</v>
      </c>
      <c r="AU487" s="213" t="s">
        <v>84</v>
      </c>
      <c r="AY487" s="19" t="s">
        <v>143</v>
      </c>
      <c r="BE487" s="214">
        <f>IF(N487="základní",J487,0)</f>
        <v>0</v>
      </c>
      <c r="BF487" s="214">
        <f>IF(N487="snížená",J487,0)</f>
        <v>0</v>
      </c>
      <c r="BG487" s="214">
        <f>IF(N487="zákl. přenesená",J487,0)</f>
        <v>0</v>
      </c>
      <c r="BH487" s="214">
        <f>IF(N487="sníž. přenesená",J487,0)</f>
        <v>0</v>
      </c>
      <c r="BI487" s="214">
        <f>IF(N487="nulová",J487,0)</f>
        <v>0</v>
      </c>
      <c r="BJ487" s="19" t="s">
        <v>82</v>
      </c>
      <c r="BK487" s="214">
        <f>ROUND(I487*H487,2)</f>
        <v>0</v>
      </c>
      <c r="BL487" s="19" t="s">
        <v>264</v>
      </c>
      <c r="BM487" s="213" t="s">
        <v>647</v>
      </c>
    </row>
    <row r="488" s="2" customFormat="1">
      <c r="A488" s="40"/>
      <c r="B488" s="41"/>
      <c r="C488" s="42"/>
      <c r="D488" s="215" t="s">
        <v>152</v>
      </c>
      <c r="E488" s="42"/>
      <c r="F488" s="216" t="s">
        <v>648</v>
      </c>
      <c r="G488" s="42"/>
      <c r="H488" s="42"/>
      <c r="I488" s="217"/>
      <c r="J488" s="42"/>
      <c r="K488" s="42"/>
      <c r="L488" s="46"/>
      <c r="M488" s="218"/>
      <c r="N488" s="219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152</v>
      </c>
      <c r="AU488" s="19" t="s">
        <v>84</v>
      </c>
    </row>
    <row r="489" s="2" customFormat="1">
      <c r="A489" s="40"/>
      <c r="B489" s="41"/>
      <c r="C489" s="42"/>
      <c r="D489" s="220" t="s">
        <v>153</v>
      </c>
      <c r="E489" s="42"/>
      <c r="F489" s="221" t="s">
        <v>649</v>
      </c>
      <c r="G489" s="42"/>
      <c r="H489" s="42"/>
      <c r="I489" s="217"/>
      <c r="J489" s="42"/>
      <c r="K489" s="42"/>
      <c r="L489" s="46"/>
      <c r="M489" s="218"/>
      <c r="N489" s="219"/>
      <c r="O489" s="86"/>
      <c r="P489" s="86"/>
      <c r="Q489" s="86"/>
      <c r="R489" s="86"/>
      <c r="S489" s="86"/>
      <c r="T489" s="87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T489" s="19" t="s">
        <v>153</v>
      </c>
      <c r="AU489" s="19" t="s">
        <v>84</v>
      </c>
    </row>
    <row r="490" s="12" customFormat="1" ht="22.8" customHeight="1">
      <c r="A490" s="12"/>
      <c r="B490" s="186"/>
      <c r="C490" s="187"/>
      <c r="D490" s="188" t="s">
        <v>73</v>
      </c>
      <c r="E490" s="200" t="s">
        <v>650</v>
      </c>
      <c r="F490" s="200" t="s">
        <v>651</v>
      </c>
      <c r="G490" s="187"/>
      <c r="H490" s="187"/>
      <c r="I490" s="190"/>
      <c r="J490" s="201">
        <f>BK490</f>
        <v>0</v>
      </c>
      <c r="K490" s="187"/>
      <c r="L490" s="192"/>
      <c r="M490" s="193"/>
      <c r="N490" s="194"/>
      <c r="O490" s="194"/>
      <c r="P490" s="195">
        <f>SUM(P491:P582)</f>
        <v>0</v>
      </c>
      <c r="Q490" s="194"/>
      <c r="R490" s="195">
        <f>SUM(R491:R582)</f>
        <v>0.27838000000000002</v>
      </c>
      <c r="S490" s="194"/>
      <c r="T490" s="196">
        <f>SUM(T491:T582)</f>
        <v>0.32066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197" t="s">
        <v>84</v>
      </c>
      <c r="AT490" s="198" t="s">
        <v>73</v>
      </c>
      <c r="AU490" s="198" t="s">
        <v>82</v>
      </c>
      <c r="AY490" s="197" t="s">
        <v>143</v>
      </c>
      <c r="BK490" s="199">
        <f>SUM(BK491:BK582)</f>
        <v>0</v>
      </c>
    </row>
    <row r="491" s="2" customFormat="1" ht="16.5" customHeight="1">
      <c r="A491" s="40"/>
      <c r="B491" s="41"/>
      <c r="C491" s="202" t="s">
        <v>652</v>
      </c>
      <c r="D491" s="202" t="s">
        <v>145</v>
      </c>
      <c r="E491" s="203" t="s">
        <v>653</v>
      </c>
      <c r="F491" s="204" t="s">
        <v>654</v>
      </c>
      <c r="G491" s="205" t="s">
        <v>655</v>
      </c>
      <c r="H491" s="206">
        <v>3</v>
      </c>
      <c r="I491" s="207"/>
      <c r="J491" s="208">
        <f>ROUND(I491*H491,2)</f>
        <v>0</v>
      </c>
      <c r="K491" s="204" t="s">
        <v>149</v>
      </c>
      <c r="L491" s="46"/>
      <c r="M491" s="209" t="s">
        <v>19</v>
      </c>
      <c r="N491" s="210" t="s">
        <v>45</v>
      </c>
      <c r="O491" s="86"/>
      <c r="P491" s="211">
        <f>O491*H491</f>
        <v>0</v>
      </c>
      <c r="Q491" s="211">
        <v>0</v>
      </c>
      <c r="R491" s="211">
        <f>Q491*H491</f>
        <v>0</v>
      </c>
      <c r="S491" s="211">
        <v>0.034200000000000001</v>
      </c>
      <c r="T491" s="212">
        <f>S491*H491</f>
        <v>0.1026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3" t="s">
        <v>264</v>
      </c>
      <c r="AT491" s="213" t="s">
        <v>145</v>
      </c>
      <c r="AU491" s="213" t="s">
        <v>84</v>
      </c>
      <c r="AY491" s="19" t="s">
        <v>143</v>
      </c>
      <c r="BE491" s="214">
        <f>IF(N491="základní",J491,0)</f>
        <v>0</v>
      </c>
      <c r="BF491" s="214">
        <f>IF(N491="snížená",J491,0)</f>
        <v>0</v>
      </c>
      <c r="BG491" s="214">
        <f>IF(N491="zákl. přenesená",J491,0)</f>
        <v>0</v>
      </c>
      <c r="BH491" s="214">
        <f>IF(N491="sníž. přenesená",J491,0)</f>
        <v>0</v>
      </c>
      <c r="BI491" s="214">
        <f>IF(N491="nulová",J491,0)</f>
        <v>0</v>
      </c>
      <c r="BJ491" s="19" t="s">
        <v>82</v>
      </c>
      <c r="BK491" s="214">
        <f>ROUND(I491*H491,2)</f>
        <v>0</v>
      </c>
      <c r="BL491" s="19" t="s">
        <v>264</v>
      </c>
      <c r="BM491" s="213" t="s">
        <v>656</v>
      </c>
    </row>
    <row r="492" s="2" customFormat="1">
      <c r="A492" s="40"/>
      <c r="B492" s="41"/>
      <c r="C492" s="42"/>
      <c r="D492" s="215" t="s">
        <v>152</v>
      </c>
      <c r="E492" s="42"/>
      <c r="F492" s="216" t="s">
        <v>657</v>
      </c>
      <c r="G492" s="42"/>
      <c r="H492" s="42"/>
      <c r="I492" s="217"/>
      <c r="J492" s="42"/>
      <c r="K492" s="42"/>
      <c r="L492" s="46"/>
      <c r="M492" s="218"/>
      <c r="N492" s="219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152</v>
      </c>
      <c r="AU492" s="19" t="s">
        <v>84</v>
      </c>
    </row>
    <row r="493" s="2" customFormat="1">
      <c r="A493" s="40"/>
      <c r="B493" s="41"/>
      <c r="C493" s="42"/>
      <c r="D493" s="220" t="s">
        <v>153</v>
      </c>
      <c r="E493" s="42"/>
      <c r="F493" s="221" t="s">
        <v>658</v>
      </c>
      <c r="G493" s="42"/>
      <c r="H493" s="42"/>
      <c r="I493" s="217"/>
      <c r="J493" s="42"/>
      <c r="K493" s="42"/>
      <c r="L493" s="46"/>
      <c r="M493" s="218"/>
      <c r="N493" s="219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153</v>
      </c>
      <c r="AU493" s="19" t="s">
        <v>84</v>
      </c>
    </row>
    <row r="494" s="2" customFormat="1" ht="16.5" customHeight="1">
      <c r="A494" s="40"/>
      <c r="B494" s="41"/>
      <c r="C494" s="202" t="s">
        <v>659</v>
      </c>
      <c r="D494" s="202" t="s">
        <v>145</v>
      </c>
      <c r="E494" s="203" t="s">
        <v>660</v>
      </c>
      <c r="F494" s="204" t="s">
        <v>661</v>
      </c>
      <c r="G494" s="205" t="s">
        <v>655</v>
      </c>
      <c r="H494" s="206">
        <v>3</v>
      </c>
      <c r="I494" s="207"/>
      <c r="J494" s="208">
        <f>ROUND(I494*H494,2)</f>
        <v>0</v>
      </c>
      <c r="K494" s="204" t="s">
        <v>149</v>
      </c>
      <c r="L494" s="46"/>
      <c r="M494" s="209" t="s">
        <v>19</v>
      </c>
      <c r="N494" s="210" t="s">
        <v>45</v>
      </c>
      <c r="O494" s="86"/>
      <c r="P494" s="211">
        <f>O494*H494</f>
        <v>0</v>
      </c>
      <c r="Q494" s="211">
        <v>0.017469999999999999</v>
      </c>
      <c r="R494" s="211">
        <f>Q494*H494</f>
        <v>0.052409999999999998</v>
      </c>
      <c r="S494" s="211">
        <v>0</v>
      </c>
      <c r="T494" s="212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3" t="s">
        <v>264</v>
      </c>
      <c r="AT494" s="213" t="s">
        <v>145</v>
      </c>
      <c r="AU494" s="213" t="s">
        <v>84</v>
      </c>
      <c r="AY494" s="19" t="s">
        <v>143</v>
      </c>
      <c r="BE494" s="214">
        <f>IF(N494="základní",J494,0)</f>
        <v>0</v>
      </c>
      <c r="BF494" s="214">
        <f>IF(N494="snížená",J494,0)</f>
        <v>0</v>
      </c>
      <c r="BG494" s="214">
        <f>IF(N494="zákl. přenesená",J494,0)</f>
        <v>0</v>
      </c>
      <c r="BH494" s="214">
        <f>IF(N494="sníž. přenesená",J494,0)</f>
        <v>0</v>
      </c>
      <c r="BI494" s="214">
        <f>IF(N494="nulová",J494,0)</f>
        <v>0</v>
      </c>
      <c r="BJ494" s="19" t="s">
        <v>82</v>
      </c>
      <c r="BK494" s="214">
        <f>ROUND(I494*H494,2)</f>
        <v>0</v>
      </c>
      <c r="BL494" s="19" t="s">
        <v>264</v>
      </c>
      <c r="BM494" s="213" t="s">
        <v>662</v>
      </c>
    </row>
    <row r="495" s="2" customFormat="1">
      <c r="A495" s="40"/>
      <c r="B495" s="41"/>
      <c r="C495" s="42"/>
      <c r="D495" s="215" t="s">
        <v>152</v>
      </c>
      <c r="E495" s="42"/>
      <c r="F495" s="216" t="s">
        <v>663</v>
      </c>
      <c r="G495" s="42"/>
      <c r="H495" s="42"/>
      <c r="I495" s="217"/>
      <c r="J495" s="42"/>
      <c r="K495" s="42"/>
      <c r="L495" s="46"/>
      <c r="M495" s="218"/>
      <c r="N495" s="219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152</v>
      </c>
      <c r="AU495" s="19" t="s">
        <v>84</v>
      </c>
    </row>
    <row r="496" s="2" customFormat="1">
      <c r="A496" s="40"/>
      <c r="B496" s="41"/>
      <c r="C496" s="42"/>
      <c r="D496" s="220" t="s">
        <v>153</v>
      </c>
      <c r="E496" s="42"/>
      <c r="F496" s="221" t="s">
        <v>664</v>
      </c>
      <c r="G496" s="42"/>
      <c r="H496" s="42"/>
      <c r="I496" s="217"/>
      <c r="J496" s="42"/>
      <c r="K496" s="42"/>
      <c r="L496" s="46"/>
      <c r="M496" s="218"/>
      <c r="N496" s="219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153</v>
      </c>
      <c r="AU496" s="19" t="s">
        <v>84</v>
      </c>
    </row>
    <row r="497" s="2" customFormat="1" ht="16.5" customHeight="1">
      <c r="A497" s="40"/>
      <c r="B497" s="41"/>
      <c r="C497" s="202" t="s">
        <v>665</v>
      </c>
      <c r="D497" s="202" t="s">
        <v>145</v>
      </c>
      <c r="E497" s="203" t="s">
        <v>666</v>
      </c>
      <c r="F497" s="204" t="s">
        <v>667</v>
      </c>
      <c r="G497" s="205" t="s">
        <v>655</v>
      </c>
      <c r="H497" s="206">
        <v>1</v>
      </c>
      <c r="I497" s="207"/>
      <c r="J497" s="208">
        <f>ROUND(I497*H497,2)</f>
        <v>0</v>
      </c>
      <c r="K497" s="204" t="s">
        <v>149</v>
      </c>
      <c r="L497" s="46"/>
      <c r="M497" s="209" t="s">
        <v>19</v>
      </c>
      <c r="N497" s="210" t="s">
        <v>45</v>
      </c>
      <c r="O497" s="86"/>
      <c r="P497" s="211">
        <f>O497*H497</f>
        <v>0</v>
      </c>
      <c r="Q497" s="211">
        <v>0.025489999999999999</v>
      </c>
      <c r="R497" s="211">
        <f>Q497*H497</f>
        <v>0.025489999999999999</v>
      </c>
      <c r="S497" s="211">
        <v>0</v>
      </c>
      <c r="T497" s="212">
        <f>S497*H497</f>
        <v>0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213" t="s">
        <v>264</v>
      </c>
      <c r="AT497" s="213" t="s">
        <v>145</v>
      </c>
      <c r="AU497" s="213" t="s">
        <v>84</v>
      </c>
      <c r="AY497" s="19" t="s">
        <v>143</v>
      </c>
      <c r="BE497" s="214">
        <f>IF(N497="základní",J497,0)</f>
        <v>0</v>
      </c>
      <c r="BF497" s="214">
        <f>IF(N497="snížená",J497,0)</f>
        <v>0</v>
      </c>
      <c r="BG497" s="214">
        <f>IF(N497="zákl. přenesená",J497,0)</f>
        <v>0</v>
      </c>
      <c r="BH497" s="214">
        <f>IF(N497="sníž. přenesená",J497,0)</f>
        <v>0</v>
      </c>
      <c r="BI497" s="214">
        <f>IF(N497="nulová",J497,0)</f>
        <v>0</v>
      </c>
      <c r="BJ497" s="19" t="s">
        <v>82</v>
      </c>
      <c r="BK497" s="214">
        <f>ROUND(I497*H497,2)</f>
        <v>0</v>
      </c>
      <c r="BL497" s="19" t="s">
        <v>264</v>
      </c>
      <c r="BM497" s="213" t="s">
        <v>668</v>
      </c>
    </row>
    <row r="498" s="2" customFormat="1">
      <c r="A498" s="40"/>
      <c r="B498" s="41"/>
      <c r="C498" s="42"/>
      <c r="D498" s="215" t="s">
        <v>152</v>
      </c>
      <c r="E498" s="42"/>
      <c r="F498" s="216" t="s">
        <v>669</v>
      </c>
      <c r="G498" s="42"/>
      <c r="H498" s="42"/>
      <c r="I498" s="217"/>
      <c r="J498" s="42"/>
      <c r="K498" s="42"/>
      <c r="L498" s="46"/>
      <c r="M498" s="218"/>
      <c r="N498" s="219"/>
      <c r="O498" s="86"/>
      <c r="P498" s="86"/>
      <c r="Q498" s="86"/>
      <c r="R498" s="86"/>
      <c r="S498" s="86"/>
      <c r="T498" s="87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152</v>
      </c>
      <c r="AU498" s="19" t="s">
        <v>84</v>
      </c>
    </row>
    <row r="499" s="2" customFormat="1">
      <c r="A499" s="40"/>
      <c r="B499" s="41"/>
      <c r="C499" s="42"/>
      <c r="D499" s="220" t="s">
        <v>153</v>
      </c>
      <c r="E499" s="42"/>
      <c r="F499" s="221" t="s">
        <v>670</v>
      </c>
      <c r="G499" s="42"/>
      <c r="H499" s="42"/>
      <c r="I499" s="217"/>
      <c r="J499" s="42"/>
      <c r="K499" s="42"/>
      <c r="L499" s="46"/>
      <c r="M499" s="218"/>
      <c r="N499" s="219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153</v>
      </c>
      <c r="AU499" s="19" t="s">
        <v>84</v>
      </c>
    </row>
    <row r="500" s="2" customFormat="1" ht="16.5" customHeight="1">
      <c r="A500" s="40"/>
      <c r="B500" s="41"/>
      <c r="C500" s="202" t="s">
        <v>671</v>
      </c>
      <c r="D500" s="202" t="s">
        <v>145</v>
      </c>
      <c r="E500" s="203" t="s">
        <v>672</v>
      </c>
      <c r="F500" s="204" t="s">
        <v>673</v>
      </c>
      <c r="G500" s="205" t="s">
        <v>655</v>
      </c>
      <c r="H500" s="206">
        <v>2</v>
      </c>
      <c r="I500" s="207"/>
      <c r="J500" s="208">
        <f>ROUND(I500*H500,2)</f>
        <v>0</v>
      </c>
      <c r="K500" s="204" t="s">
        <v>149</v>
      </c>
      <c r="L500" s="46"/>
      <c r="M500" s="209" t="s">
        <v>19</v>
      </c>
      <c r="N500" s="210" t="s">
        <v>45</v>
      </c>
      <c r="O500" s="86"/>
      <c r="P500" s="211">
        <f>O500*H500</f>
        <v>0</v>
      </c>
      <c r="Q500" s="211">
        <v>0.01908</v>
      </c>
      <c r="R500" s="211">
        <f>Q500*H500</f>
        <v>0.038159999999999999</v>
      </c>
      <c r="S500" s="211">
        <v>0</v>
      </c>
      <c r="T500" s="212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3" t="s">
        <v>264</v>
      </c>
      <c r="AT500" s="213" t="s">
        <v>145</v>
      </c>
      <c r="AU500" s="213" t="s">
        <v>84</v>
      </c>
      <c r="AY500" s="19" t="s">
        <v>143</v>
      </c>
      <c r="BE500" s="214">
        <f>IF(N500="základní",J500,0)</f>
        <v>0</v>
      </c>
      <c r="BF500" s="214">
        <f>IF(N500="snížená",J500,0)</f>
        <v>0</v>
      </c>
      <c r="BG500" s="214">
        <f>IF(N500="zákl. přenesená",J500,0)</f>
        <v>0</v>
      </c>
      <c r="BH500" s="214">
        <f>IF(N500="sníž. přenesená",J500,0)</f>
        <v>0</v>
      </c>
      <c r="BI500" s="214">
        <f>IF(N500="nulová",J500,0)</f>
        <v>0</v>
      </c>
      <c r="BJ500" s="19" t="s">
        <v>82</v>
      </c>
      <c r="BK500" s="214">
        <f>ROUND(I500*H500,2)</f>
        <v>0</v>
      </c>
      <c r="BL500" s="19" t="s">
        <v>264</v>
      </c>
      <c r="BM500" s="213" t="s">
        <v>674</v>
      </c>
    </row>
    <row r="501" s="2" customFormat="1">
      <c r="A501" s="40"/>
      <c r="B501" s="41"/>
      <c r="C501" s="42"/>
      <c r="D501" s="215" t="s">
        <v>152</v>
      </c>
      <c r="E501" s="42"/>
      <c r="F501" s="216" t="s">
        <v>675</v>
      </c>
      <c r="G501" s="42"/>
      <c r="H501" s="42"/>
      <c r="I501" s="217"/>
      <c r="J501" s="42"/>
      <c r="K501" s="42"/>
      <c r="L501" s="46"/>
      <c r="M501" s="218"/>
      <c r="N501" s="219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152</v>
      </c>
      <c r="AU501" s="19" t="s">
        <v>84</v>
      </c>
    </row>
    <row r="502" s="2" customFormat="1">
      <c r="A502" s="40"/>
      <c r="B502" s="41"/>
      <c r="C502" s="42"/>
      <c r="D502" s="220" t="s">
        <v>153</v>
      </c>
      <c r="E502" s="42"/>
      <c r="F502" s="221" t="s">
        <v>676</v>
      </c>
      <c r="G502" s="42"/>
      <c r="H502" s="42"/>
      <c r="I502" s="217"/>
      <c r="J502" s="42"/>
      <c r="K502" s="42"/>
      <c r="L502" s="46"/>
      <c r="M502" s="218"/>
      <c r="N502" s="219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153</v>
      </c>
      <c r="AU502" s="19" t="s">
        <v>84</v>
      </c>
    </row>
    <row r="503" s="2" customFormat="1" ht="16.5" customHeight="1">
      <c r="A503" s="40"/>
      <c r="B503" s="41"/>
      <c r="C503" s="202" t="s">
        <v>677</v>
      </c>
      <c r="D503" s="202" t="s">
        <v>145</v>
      </c>
      <c r="E503" s="203" t="s">
        <v>678</v>
      </c>
      <c r="F503" s="204" t="s">
        <v>679</v>
      </c>
      <c r="G503" s="205" t="s">
        <v>655</v>
      </c>
      <c r="H503" s="206">
        <v>3</v>
      </c>
      <c r="I503" s="207"/>
      <c r="J503" s="208">
        <f>ROUND(I503*H503,2)</f>
        <v>0</v>
      </c>
      <c r="K503" s="204" t="s">
        <v>149</v>
      </c>
      <c r="L503" s="46"/>
      <c r="M503" s="209" t="s">
        <v>19</v>
      </c>
      <c r="N503" s="210" t="s">
        <v>45</v>
      </c>
      <c r="O503" s="86"/>
      <c r="P503" s="211">
        <f>O503*H503</f>
        <v>0</v>
      </c>
      <c r="Q503" s="211">
        <v>0</v>
      </c>
      <c r="R503" s="211">
        <f>Q503*H503</f>
        <v>0</v>
      </c>
      <c r="S503" s="211">
        <v>0.019460000000000002</v>
      </c>
      <c r="T503" s="212">
        <f>S503*H503</f>
        <v>0.058380000000000001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3" t="s">
        <v>264</v>
      </c>
      <c r="AT503" s="213" t="s">
        <v>145</v>
      </c>
      <c r="AU503" s="213" t="s">
        <v>84</v>
      </c>
      <c r="AY503" s="19" t="s">
        <v>143</v>
      </c>
      <c r="BE503" s="214">
        <f>IF(N503="základní",J503,0)</f>
        <v>0</v>
      </c>
      <c r="BF503" s="214">
        <f>IF(N503="snížená",J503,0)</f>
        <v>0</v>
      </c>
      <c r="BG503" s="214">
        <f>IF(N503="zákl. přenesená",J503,0)</f>
        <v>0</v>
      </c>
      <c r="BH503" s="214">
        <f>IF(N503="sníž. přenesená",J503,0)</f>
        <v>0</v>
      </c>
      <c r="BI503" s="214">
        <f>IF(N503="nulová",J503,0)</f>
        <v>0</v>
      </c>
      <c r="BJ503" s="19" t="s">
        <v>82</v>
      </c>
      <c r="BK503" s="214">
        <f>ROUND(I503*H503,2)</f>
        <v>0</v>
      </c>
      <c r="BL503" s="19" t="s">
        <v>264</v>
      </c>
      <c r="BM503" s="213" t="s">
        <v>680</v>
      </c>
    </row>
    <row r="504" s="2" customFormat="1">
      <c r="A504" s="40"/>
      <c r="B504" s="41"/>
      <c r="C504" s="42"/>
      <c r="D504" s="215" t="s">
        <v>152</v>
      </c>
      <c r="E504" s="42"/>
      <c r="F504" s="216" t="s">
        <v>681</v>
      </c>
      <c r="G504" s="42"/>
      <c r="H504" s="42"/>
      <c r="I504" s="217"/>
      <c r="J504" s="42"/>
      <c r="K504" s="42"/>
      <c r="L504" s="46"/>
      <c r="M504" s="218"/>
      <c r="N504" s="219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152</v>
      </c>
      <c r="AU504" s="19" t="s">
        <v>84</v>
      </c>
    </row>
    <row r="505" s="2" customFormat="1">
      <c r="A505" s="40"/>
      <c r="B505" s="41"/>
      <c r="C505" s="42"/>
      <c r="D505" s="220" t="s">
        <v>153</v>
      </c>
      <c r="E505" s="42"/>
      <c r="F505" s="221" t="s">
        <v>682</v>
      </c>
      <c r="G505" s="42"/>
      <c r="H505" s="42"/>
      <c r="I505" s="217"/>
      <c r="J505" s="42"/>
      <c r="K505" s="42"/>
      <c r="L505" s="46"/>
      <c r="M505" s="218"/>
      <c r="N505" s="219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153</v>
      </c>
      <c r="AU505" s="19" t="s">
        <v>84</v>
      </c>
    </row>
    <row r="506" s="2" customFormat="1" ht="16.5" customHeight="1">
      <c r="A506" s="40"/>
      <c r="B506" s="41"/>
      <c r="C506" s="202" t="s">
        <v>683</v>
      </c>
      <c r="D506" s="202" t="s">
        <v>145</v>
      </c>
      <c r="E506" s="203" t="s">
        <v>684</v>
      </c>
      <c r="F506" s="204" t="s">
        <v>685</v>
      </c>
      <c r="G506" s="205" t="s">
        <v>655</v>
      </c>
      <c r="H506" s="206">
        <v>1</v>
      </c>
      <c r="I506" s="207"/>
      <c r="J506" s="208">
        <f>ROUND(I506*H506,2)</f>
        <v>0</v>
      </c>
      <c r="K506" s="204" t="s">
        <v>149</v>
      </c>
      <c r="L506" s="46"/>
      <c r="M506" s="209" t="s">
        <v>19</v>
      </c>
      <c r="N506" s="210" t="s">
        <v>45</v>
      </c>
      <c r="O506" s="86"/>
      <c r="P506" s="211">
        <f>O506*H506</f>
        <v>0</v>
      </c>
      <c r="Q506" s="211">
        <v>0.01247</v>
      </c>
      <c r="R506" s="211">
        <f>Q506*H506</f>
        <v>0.01247</v>
      </c>
      <c r="S506" s="211">
        <v>0</v>
      </c>
      <c r="T506" s="212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3" t="s">
        <v>264</v>
      </c>
      <c r="AT506" s="213" t="s">
        <v>145</v>
      </c>
      <c r="AU506" s="213" t="s">
        <v>84</v>
      </c>
      <c r="AY506" s="19" t="s">
        <v>143</v>
      </c>
      <c r="BE506" s="214">
        <f>IF(N506="základní",J506,0)</f>
        <v>0</v>
      </c>
      <c r="BF506" s="214">
        <f>IF(N506="snížená",J506,0)</f>
        <v>0</v>
      </c>
      <c r="BG506" s="214">
        <f>IF(N506="zákl. přenesená",J506,0)</f>
        <v>0</v>
      </c>
      <c r="BH506" s="214">
        <f>IF(N506="sníž. přenesená",J506,0)</f>
        <v>0</v>
      </c>
      <c r="BI506" s="214">
        <f>IF(N506="nulová",J506,0)</f>
        <v>0</v>
      </c>
      <c r="BJ506" s="19" t="s">
        <v>82</v>
      </c>
      <c r="BK506" s="214">
        <f>ROUND(I506*H506,2)</f>
        <v>0</v>
      </c>
      <c r="BL506" s="19" t="s">
        <v>264</v>
      </c>
      <c r="BM506" s="213" t="s">
        <v>686</v>
      </c>
    </row>
    <row r="507" s="2" customFormat="1">
      <c r="A507" s="40"/>
      <c r="B507" s="41"/>
      <c r="C507" s="42"/>
      <c r="D507" s="215" t="s">
        <v>152</v>
      </c>
      <c r="E507" s="42"/>
      <c r="F507" s="216" t="s">
        <v>687</v>
      </c>
      <c r="G507" s="42"/>
      <c r="H507" s="42"/>
      <c r="I507" s="217"/>
      <c r="J507" s="42"/>
      <c r="K507" s="42"/>
      <c r="L507" s="46"/>
      <c r="M507" s="218"/>
      <c r="N507" s="219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152</v>
      </c>
      <c r="AU507" s="19" t="s">
        <v>84</v>
      </c>
    </row>
    <row r="508" s="2" customFormat="1">
      <c r="A508" s="40"/>
      <c r="B508" s="41"/>
      <c r="C508" s="42"/>
      <c r="D508" s="220" t="s">
        <v>153</v>
      </c>
      <c r="E508" s="42"/>
      <c r="F508" s="221" t="s">
        <v>688</v>
      </c>
      <c r="G508" s="42"/>
      <c r="H508" s="42"/>
      <c r="I508" s="217"/>
      <c r="J508" s="42"/>
      <c r="K508" s="42"/>
      <c r="L508" s="46"/>
      <c r="M508" s="218"/>
      <c r="N508" s="219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153</v>
      </c>
      <c r="AU508" s="19" t="s">
        <v>84</v>
      </c>
    </row>
    <row r="509" s="2" customFormat="1" ht="16.5" customHeight="1">
      <c r="A509" s="40"/>
      <c r="B509" s="41"/>
      <c r="C509" s="202" t="s">
        <v>689</v>
      </c>
      <c r="D509" s="202" t="s">
        <v>145</v>
      </c>
      <c r="E509" s="203" t="s">
        <v>690</v>
      </c>
      <c r="F509" s="204" t="s">
        <v>691</v>
      </c>
      <c r="G509" s="205" t="s">
        <v>655</v>
      </c>
      <c r="H509" s="206">
        <v>1</v>
      </c>
      <c r="I509" s="207"/>
      <c r="J509" s="208">
        <f>ROUND(I509*H509,2)</f>
        <v>0</v>
      </c>
      <c r="K509" s="204" t="s">
        <v>149</v>
      </c>
      <c r="L509" s="46"/>
      <c r="M509" s="209" t="s">
        <v>19</v>
      </c>
      <c r="N509" s="210" t="s">
        <v>45</v>
      </c>
      <c r="O509" s="86"/>
      <c r="P509" s="211">
        <f>O509*H509</f>
        <v>0</v>
      </c>
      <c r="Q509" s="211">
        <v>0.016969999999999999</v>
      </c>
      <c r="R509" s="211">
        <f>Q509*H509</f>
        <v>0.016969999999999999</v>
      </c>
      <c r="S509" s="211">
        <v>0</v>
      </c>
      <c r="T509" s="212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3" t="s">
        <v>264</v>
      </c>
      <c r="AT509" s="213" t="s">
        <v>145</v>
      </c>
      <c r="AU509" s="213" t="s">
        <v>84</v>
      </c>
      <c r="AY509" s="19" t="s">
        <v>143</v>
      </c>
      <c r="BE509" s="214">
        <f>IF(N509="základní",J509,0)</f>
        <v>0</v>
      </c>
      <c r="BF509" s="214">
        <f>IF(N509="snížená",J509,0)</f>
        <v>0</v>
      </c>
      <c r="BG509" s="214">
        <f>IF(N509="zákl. přenesená",J509,0)</f>
        <v>0</v>
      </c>
      <c r="BH509" s="214">
        <f>IF(N509="sníž. přenesená",J509,0)</f>
        <v>0</v>
      </c>
      <c r="BI509" s="214">
        <f>IF(N509="nulová",J509,0)</f>
        <v>0</v>
      </c>
      <c r="BJ509" s="19" t="s">
        <v>82</v>
      </c>
      <c r="BK509" s="214">
        <f>ROUND(I509*H509,2)</f>
        <v>0</v>
      </c>
      <c r="BL509" s="19" t="s">
        <v>264</v>
      </c>
      <c r="BM509" s="213" t="s">
        <v>692</v>
      </c>
    </row>
    <row r="510" s="2" customFormat="1">
      <c r="A510" s="40"/>
      <c r="B510" s="41"/>
      <c r="C510" s="42"/>
      <c r="D510" s="215" t="s">
        <v>152</v>
      </c>
      <c r="E510" s="42"/>
      <c r="F510" s="216" t="s">
        <v>693</v>
      </c>
      <c r="G510" s="42"/>
      <c r="H510" s="42"/>
      <c r="I510" s="217"/>
      <c r="J510" s="42"/>
      <c r="K510" s="42"/>
      <c r="L510" s="46"/>
      <c r="M510" s="218"/>
      <c r="N510" s="219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152</v>
      </c>
      <c r="AU510" s="19" t="s">
        <v>84</v>
      </c>
    </row>
    <row r="511" s="2" customFormat="1">
      <c r="A511" s="40"/>
      <c r="B511" s="41"/>
      <c r="C511" s="42"/>
      <c r="D511" s="220" t="s">
        <v>153</v>
      </c>
      <c r="E511" s="42"/>
      <c r="F511" s="221" t="s">
        <v>694</v>
      </c>
      <c r="G511" s="42"/>
      <c r="H511" s="42"/>
      <c r="I511" s="217"/>
      <c r="J511" s="42"/>
      <c r="K511" s="42"/>
      <c r="L511" s="46"/>
      <c r="M511" s="218"/>
      <c r="N511" s="219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153</v>
      </c>
      <c r="AU511" s="19" t="s">
        <v>84</v>
      </c>
    </row>
    <row r="512" s="2" customFormat="1" ht="16.5" customHeight="1">
      <c r="A512" s="40"/>
      <c r="B512" s="41"/>
      <c r="C512" s="202" t="s">
        <v>695</v>
      </c>
      <c r="D512" s="202" t="s">
        <v>145</v>
      </c>
      <c r="E512" s="203" t="s">
        <v>696</v>
      </c>
      <c r="F512" s="204" t="s">
        <v>697</v>
      </c>
      <c r="G512" s="205" t="s">
        <v>655</v>
      </c>
      <c r="H512" s="206">
        <v>1</v>
      </c>
      <c r="I512" s="207"/>
      <c r="J512" s="208">
        <f>ROUND(I512*H512,2)</f>
        <v>0</v>
      </c>
      <c r="K512" s="204" t="s">
        <v>149</v>
      </c>
      <c r="L512" s="46"/>
      <c r="M512" s="209" t="s">
        <v>19</v>
      </c>
      <c r="N512" s="210" t="s">
        <v>45</v>
      </c>
      <c r="O512" s="86"/>
      <c r="P512" s="211">
        <f>O512*H512</f>
        <v>0</v>
      </c>
      <c r="Q512" s="211">
        <v>0.019709999999999998</v>
      </c>
      <c r="R512" s="211">
        <f>Q512*H512</f>
        <v>0.019709999999999998</v>
      </c>
      <c r="S512" s="211">
        <v>0</v>
      </c>
      <c r="T512" s="212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3" t="s">
        <v>264</v>
      </c>
      <c r="AT512" s="213" t="s">
        <v>145</v>
      </c>
      <c r="AU512" s="213" t="s">
        <v>84</v>
      </c>
      <c r="AY512" s="19" t="s">
        <v>143</v>
      </c>
      <c r="BE512" s="214">
        <f>IF(N512="základní",J512,0)</f>
        <v>0</v>
      </c>
      <c r="BF512" s="214">
        <f>IF(N512="snížená",J512,0)</f>
        <v>0</v>
      </c>
      <c r="BG512" s="214">
        <f>IF(N512="zákl. přenesená",J512,0)</f>
        <v>0</v>
      </c>
      <c r="BH512" s="214">
        <f>IF(N512="sníž. přenesená",J512,0)</f>
        <v>0</v>
      </c>
      <c r="BI512" s="214">
        <f>IF(N512="nulová",J512,0)</f>
        <v>0</v>
      </c>
      <c r="BJ512" s="19" t="s">
        <v>82</v>
      </c>
      <c r="BK512" s="214">
        <f>ROUND(I512*H512,2)</f>
        <v>0</v>
      </c>
      <c r="BL512" s="19" t="s">
        <v>264</v>
      </c>
      <c r="BM512" s="213" t="s">
        <v>698</v>
      </c>
    </row>
    <row r="513" s="2" customFormat="1">
      <c r="A513" s="40"/>
      <c r="B513" s="41"/>
      <c r="C513" s="42"/>
      <c r="D513" s="215" t="s">
        <v>152</v>
      </c>
      <c r="E513" s="42"/>
      <c r="F513" s="216" t="s">
        <v>699</v>
      </c>
      <c r="G513" s="42"/>
      <c r="H513" s="42"/>
      <c r="I513" s="217"/>
      <c r="J513" s="42"/>
      <c r="K513" s="42"/>
      <c r="L513" s="46"/>
      <c r="M513" s="218"/>
      <c r="N513" s="219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152</v>
      </c>
      <c r="AU513" s="19" t="s">
        <v>84</v>
      </c>
    </row>
    <row r="514" s="2" customFormat="1">
      <c r="A514" s="40"/>
      <c r="B514" s="41"/>
      <c r="C514" s="42"/>
      <c r="D514" s="220" t="s">
        <v>153</v>
      </c>
      <c r="E514" s="42"/>
      <c r="F514" s="221" t="s">
        <v>700</v>
      </c>
      <c r="G514" s="42"/>
      <c r="H514" s="42"/>
      <c r="I514" s="217"/>
      <c r="J514" s="42"/>
      <c r="K514" s="42"/>
      <c r="L514" s="46"/>
      <c r="M514" s="218"/>
      <c r="N514" s="219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153</v>
      </c>
      <c r="AU514" s="19" t="s">
        <v>84</v>
      </c>
    </row>
    <row r="515" s="2" customFormat="1" ht="16.5" customHeight="1">
      <c r="A515" s="40"/>
      <c r="B515" s="41"/>
      <c r="C515" s="202" t="s">
        <v>701</v>
      </c>
      <c r="D515" s="202" t="s">
        <v>145</v>
      </c>
      <c r="E515" s="203" t="s">
        <v>702</v>
      </c>
      <c r="F515" s="204" t="s">
        <v>703</v>
      </c>
      <c r="G515" s="205" t="s">
        <v>204</v>
      </c>
      <c r="H515" s="206">
        <v>3</v>
      </c>
      <c r="I515" s="207"/>
      <c r="J515" s="208">
        <f>ROUND(I515*H515,2)</f>
        <v>0</v>
      </c>
      <c r="K515" s="204" t="s">
        <v>149</v>
      </c>
      <c r="L515" s="46"/>
      <c r="M515" s="209" t="s">
        <v>19</v>
      </c>
      <c r="N515" s="210" t="s">
        <v>45</v>
      </c>
      <c r="O515" s="86"/>
      <c r="P515" s="211">
        <f>O515*H515</f>
        <v>0</v>
      </c>
      <c r="Q515" s="211">
        <v>0</v>
      </c>
      <c r="R515" s="211">
        <f>Q515*H515</f>
        <v>0</v>
      </c>
      <c r="S515" s="211">
        <v>0</v>
      </c>
      <c r="T515" s="212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3" t="s">
        <v>264</v>
      </c>
      <c r="AT515" s="213" t="s">
        <v>145</v>
      </c>
      <c r="AU515" s="213" t="s">
        <v>84</v>
      </c>
      <c r="AY515" s="19" t="s">
        <v>143</v>
      </c>
      <c r="BE515" s="214">
        <f>IF(N515="základní",J515,0)</f>
        <v>0</v>
      </c>
      <c r="BF515" s="214">
        <f>IF(N515="snížená",J515,0)</f>
        <v>0</v>
      </c>
      <c r="BG515" s="214">
        <f>IF(N515="zákl. přenesená",J515,0)</f>
        <v>0</v>
      </c>
      <c r="BH515" s="214">
        <f>IF(N515="sníž. přenesená",J515,0)</f>
        <v>0</v>
      </c>
      <c r="BI515" s="214">
        <f>IF(N515="nulová",J515,0)</f>
        <v>0</v>
      </c>
      <c r="BJ515" s="19" t="s">
        <v>82</v>
      </c>
      <c r="BK515" s="214">
        <f>ROUND(I515*H515,2)</f>
        <v>0</v>
      </c>
      <c r="BL515" s="19" t="s">
        <v>264</v>
      </c>
      <c r="BM515" s="213" t="s">
        <v>704</v>
      </c>
    </row>
    <row r="516" s="2" customFormat="1">
      <c r="A516" s="40"/>
      <c r="B516" s="41"/>
      <c r="C516" s="42"/>
      <c r="D516" s="215" t="s">
        <v>152</v>
      </c>
      <c r="E516" s="42"/>
      <c r="F516" s="216" t="s">
        <v>705</v>
      </c>
      <c r="G516" s="42"/>
      <c r="H516" s="42"/>
      <c r="I516" s="217"/>
      <c r="J516" s="42"/>
      <c r="K516" s="42"/>
      <c r="L516" s="46"/>
      <c r="M516" s="218"/>
      <c r="N516" s="219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152</v>
      </c>
      <c r="AU516" s="19" t="s">
        <v>84</v>
      </c>
    </row>
    <row r="517" s="2" customFormat="1">
      <c r="A517" s="40"/>
      <c r="B517" s="41"/>
      <c r="C517" s="42"/>
      <c r="D517" s="220" t="s">
        <v>153</v>
      </c>
      <c r="E517" s="42"/>
      <c r="F517" s="221" t="s">
        <v>706</v>
      </c>
      <c r="G517" s="42"/>
      <c r="H517" s="42"/>
      <c r="I517" s="217"/>
      <c r="J517" s="42"/>
      <c r="K517" s="42"/>
      <c r="L517" s="46"/>
      <c r="M517" s="218"/>
      <c r="N517" s="219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153</v>
      </c>
      <c r="AU517" s="19" t="s">
        <v>84</v>
      </c>
    </row>
    <row r="518" s="2" customFormat="1" ht="16.5" customHeight="1">
      <c r="A518" s="40"/>
      <c r="B518" s="41"/>
      <c r="C518" s="254" t="s">
        <v>707</v>
      </c>
      <c r="D518" s="254" t="s">
        <v>379</v>
      </c>
      <c r="E518" s="255" t="s">
        <v>708</v>
      </c>
      <c r="F518" s="256" t="s">
        <v>709</v>
      </c>
      <c r="G518" s="257" t="s">
        <v>204</v>
      </c>
      <c r="H518" s="258">
        <v>3</v>
      </c>
      <c r="I518" s="259"/>
      <c r="J518" s="260">
        <f>ROUND(I518*H518,2)</f>
        <v>0</v>
      </c>
      <c r="K518" s="256" t="s">
        <v>149</v>
      </c>
      <c r="L518" s="261"/>
      <c r="M518" s="262" t="s">
        <v>19</v>
      </c>
      <c r="N518" s="263" t="s">
        <v>45</v>
      </c>
      <c r="O518" s="86"/>
      <c r="P518" s="211">
        <f>O518*H518</f>
        <v>0</v>
      </c>
      <c r="Q518" s="211">
        <v>0.00050000000000000001</v>
      </c>
      <c r="R518" s="211">
        <f>Q518*H518</f>
        <v>0.0015</v>
      </c>
      <c r="S518" s="211">
        <v>0</v>
      </c>
      <c r="T518" s="212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3" t="s">
        <v>378</v>
      </c>
      <c r="AT518" s="213" t="s">
        <v>379</v>
      </c>
      <c r="AU518" s="213" t="s">
        <v>84</v>
      </c>
      <c r="AY518" s="19" t="s">
        <v>143</v>
      </c>
      <c r="BE518" s="214">
        <f>IF(N518="základní",J518,0)</f>
        <v>0</v>
      </c>
      <c r="BF518" s="214">
        <f>IF(N518="snížená",J518,0)</f>
        <v>0</v>
      </c>
      <c r="BG518" s="214">
        <f>IF(N518="zákl. přenesená",J518,0)</f>
        <v>0</v>
      </c>
      <c r="BH518" s="214">
        <f>IF(N518="sníž. přenesená",J518,0)</f>
        <v>0</v>
      </c>
      <c r="BI518" s="214">
        <f>IF(N518="nulová",J518,0)</f>
        <v>0</v>
      </c>
      <c r="BJ518" s="19" t="s">
        <v>82</v>
      </c>
      <c r="BK518" s="214">
        <f>ROUND(I518*H518,2)</f>
        <v>0</v>
      </c>
      <c r="BL518" s="19" t="s">
        <v>264</v>
      </c>
      <c r="BM518" s="213" t="s">
        <v>710</v>
      </c>
    </row>
    <row r="519" s="2" customFormat="1">
      <c r="A519" s="40"/>
      <c r="B519" s="41"/>
      <c r="C519" s="42"/>
      <c r="D519" s="215" t="s">
        <v>152</v>
      </c>
      <c r="E519" s="42"/>
      <c r="F519" s="216" t="s">
        <v>709</v>
      </c>
      <c r="G519" s="42"/>
      <c r="H519" s="42"/>
      <c r="I519" s="217"/>
      <c r="J519" s="42"/>
      <c r="K519" s="42"/>
      <c r="L519" s="46"/>
      <c r="M519" s="218"/>
      <c r="N519" s="219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152</v>
      </c>
      <c r="AU519" s="19" t="s">
        <v>84</v>
      </c>
    </row>
    <row r="520" s="2" customFormat="1" ht="16.5" customHeight="1">
      <c r="A520" s="40"/>
      <c r="B520" s="41"/>
      <c r="C520" s="202" t="s">
        <v>711</v>
      </c>
      <c r="D520" s="202" t="s">
        <v>145</v>
      </c>
      <c r="E520" s="203" t="s">
        <v>712</v>
      </c>
      <c r="F520" s="204" t="s">
        <v>713</v>
      </c>
      <c r="G520" s="205" t="s">
        <v>204</v>
      </c>
      <c r="H520" s="206">
        <v>4</v>
      </c>
      <c r="I520" s="207"/>
      <c r="J520" s="208">
        <f>ROUND(I520*H520,2)</f>
        <v>0</v>
      </c>
      <c r="K520" s="204" t="s">
        <v>149</v>
      </c>
      <c r="L520" s="46"/>
      <c r="M520" s="209" t="s">
        <v>19</v>
      </c>
      <c r="N520" s="210" t="s">
        <v>45</v>
      </c>
      <c r="O520" s="86"/>
      <c r="P520" s="211">
        <f>O520*H520</f>
        <v>0</v>
      </c>
      <c r="Q520" s="211">
        <v>0</v>
      </c>
      <c r="R520" s="211">
        <f>Q520*H520</f>
        <v>0</v>
      </c>
      <c r="S520" s="211">
        <v>0</v>
      </c>
      <c r="T520" s="212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3" t="s">
        <v>264</v>
      </c>
      <c r="AT520" s="213" t="s">
        <v>145</v>
      </c>
      <c r="AU520" s="213" t="s">
        <v>84</v>
      </c>
      <c r="AY520" s="19" t="s">
        <v>143</v>
      </c>
      <c r="BE520" s="214">
        <f>IF(N520="základní",J520,0)</f>
        <v>0</v>
      </c>
      <c r="BF520" s="214">
        <f>IF(N520="snížená",J520,0)</f>
        <v>0</v>
      </c>
      <c r="BG520" s="214">
        <f>IF(N520="zákl. přenesená",J520,0)</f>
        <v>0</v>
      </c>
      <c r="BH520" s="214">
        <f>IF(N520="sníž. přenesená",J520,0)</f>
        <v>0</v>
      </c>
      <c r="BI520" s="214">
        <f>IF(N520="nulová",J520,0)</f>
        <v>0</v>
      </c>
      <c r="BJ520" s="19" t="s">
        <v>82</v>
      </c>
      <c r="BK520" s="214">
        <f>ROUND(I520*H520,2)</f>
        <v>0</v>
      </c>
      <c r="BL520" s="19" t="s">
        <v>264</v>
      </c>
      <c r="BM520" s="213" t="s">
        <v>714</v>
      </c>
    </row>
    <row r="521" s="2" customFormat="1">
      <c r="A521" s="40"/>
      <c r="B521" s="41"/>
      <c r="C521" s="42"/>
      <c r="D521" s="215" t="s">
        <v>152</v>
      </c>
      <c r="E521" s="42"/>
      <c r="F521" s="216" t="s">
        <v>715</v>
      </c>
      <c r="G521" s="42"/>
      <c r="H521" s="42"/>
      <c r="I521" s="217"/>
      <c r="J521" s="42"/>
      <c r="K521" s="42"/>
      <c r="L521" s="46"/>
      <c r="M521" s="218"/>
      <c r="N521" s="219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152</v>
      </c>
      <c r="AU521" s="19" t="s">
        <v>84</v>
      </c>
    </row>
    <row r="522" s="2" customFormat="1">
      <c r="A522" s="40"/>
      <c r="B522" s="41"/>
      <c r="C522" s="42"/>
      <c r="D522" s="220" t="s">
        <v>153</v>
      </c>
      <c r="E522" s="42"/>
      <c r="F522" s="221" t="s">
        <v>716</v>
      </c>
      <c r="G522" s="42"/>
      <c r="H522" s="42"/>
      <c r="I522" s="217"/>
      <c r="J522" s="42"/>
      <c r="K522" s="42"/>
      <c r="L522" s="46"/>
      <c r="M522" s="218"/>
      <c r="N522" s="219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153</v>
      </c>
      <c r="AU522" s="19" t="s">
        <v>84</v>
      </c>
    </row>
    <row r="523" s="2" customFormat="1" ht="16.5" customHeight="1">
      <c r="A523" s="40"/>
      <c r="B523" s="41"/>
      <c r="C523" s="254" t="s">
        <v>717</v>
      </c>
      <c r="D523" s="254" t="s">
        <v>379</v>
      </c>
      <c r="E523" s="255" t="s">
        <v>718</v>
      </c>
      <c r="F523" s="256" t="s">
        <v>719</v>
      </c>
      <c r="G523" s="257" t="s">
        <v>204</v>
      </c>
      <c r="H523" s="258">
        <v>4</v>
      </c>
      <c r="I523" s="259"/>
      <c r="J523" s="260">
        <f>ROUND(I523*H523,2)</f>
        <v>0</v>
      </c>
      <c r="K523" s="256" t="s">
        <v>149</v>
      </c>
      <c r="L523" s="261"/>
      <c r="M523" s="262" t="s">
        <v>19</v>
      </c>
      <c r="N523" s="263" t="s">
        <v>45</v>
      </c>
      <c r="O523" s="86"/>
      <c r="P523" s="211">
        <f>O523*H523</f>
        <v>0</v>
      </c>
      <c r="Q523" s="211">
        <v>0.00050000000000000001</v>
      </c>
      <c r="R523" s="211">
        <f>Q523*H523</f>
        <v>0.002</v>
      </c>
      <c r="S523" s="211">
        <v>0</v>
      </c>
      <c r="T523" s="212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3" t="s">
        <v>378</v>
      </c>
      <c r="AT523" s="213" t="s">
        <v>379</v>
      </c>
      <c r="AU523" s="213" t="s">
        <v>84</v>
      </c>
      <c r="AY523" s="19" t="s">
        <v>143</v>
      </c>
      <c r="BE523" s="214">
        <f>IF(N523="základní",J523,0)</f>
        <v>0</v>
      </c>
      <c r="BF523" s="214">
        <f>IF(N523="snížená",J523,0)</f>
        <v>0</v>
      </c>
      <c r="BG523" s="214">
        <f>IF(N523="zákl. přenesená",J523,0)</f>
        <v>0</v>
      </c>
      <c r="BH523" s="214">
        <f>IF(N523="sníž. přenesená",J523,0)</f>
        <v>0</v>
      </c>
      <c r="BI523" s="214">
        <f>IF(N523="nulová",J523,0)</f>
        <v>0</v>
      </c>
      <c r="BJ523" s="19" t="s">
        <v>82</v>
      </c>
      <c r="BK523" s="214">
        <f>ROUND(I523*H523,2)</f>
        <v>0</v>
      </c>
      <c r="BL523" s="19" t="s">
        <v>264</v>
      </c>
      <c r="BM523" s="213" t="s">
        <v>720</v>
      </c>
    </row>
    <row r="524" s="2" customFormat="1">
      <c r="A524" s="40"/>
      <c r="B524" s="41"/>
      <c r="C524" s="42"/>
      <c r="D524" s="215" t="s">
        <v>152</v>
      </c>
      <c r="E524" s="42"/>
      <c r="F524" s="216" t="s">
        <v>719</v>
      </c>
      <c r="G524" s="42"/>
      <c r="H524" s="42"/>
      <c r="I524" s="217"/>
      <c r="J524" s="42"/>
      <c r="K524" s="42"/>
      <c r="L524" s="46"/>
      <c r="M524" s="218"/>
      <c r="N524" s="219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152</v>
      </c>
      <c r="AU524" s="19" t="s">
        <v>84</v>
      </c>
    </row>
    <row r="525" s="2" customFormat="1" ht="16.5" customHeight="1">
      <c r="A525" s="40"/>
      <c r="B525" s="41"/>
      <c r="C525" s="202" t="s">
        <v>721</v>
      </c>
      <c r="D525" s="202" t="s">
        <v>145</v>
      </c>
      <c r="E525" s="203" t="s">
        <v>722</v>
      </c>
      <c r="F525" s="204" t="s">
        <v>723</v>
      </c>
      <c r="G525" s="205" t="s">
        <v>204</v>
      </c>
      <c r="H525" s="206">
        <v>3</v>
      </c>
      <c r="I525" s="207"/>
      <c r="J525" s="208">
        <f>ROUND(I525*H525,2)</f>
        <v>0</v>
      </c>
      <c r="K525" s="204" t="s">
        <v>149</v>
      </c>
      <c r="L525" s="46"/>
      <c r="M525" s="209" t="s">
        <v>19</v>
      </c>
      <c r="N525" s="210" t="s">
        <v>45</v>
      </c>
      <c r="O525" s="86"/>
      <c r="P525" s="211">
        <f>O525*H525</f>
        <v>0</v>
      </c>
      <c r="Q525" s="211">
        <v>0</v>
      </c>
      <c r="R525" s="211">
        <f>Q525*H525</f>
        <v>0</v>
      </c>
      <c r="S525" s="211">
        <v>0</v>
      </c>
      <c r="T525" s="212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3" t="s">
        <v>264</v>
      </c>
      <c r="AT525" s="213" t="s">
        <v>145</v>
      </c>
      <c r="AU525" s="213" t="s">
        <v>84</v>
      </c>
      <c r="AY525" s="19" t="s">
        <v>143</v>
      </c>
      <c r="BE525" s="214">
        <f>IF(N525="základní",J525,0)</f>
        <v>0</v>
      </c>
      <c r="BF525" s="214">
        <f>IF(N525="snížená",J525,0)</f>
        <v>0</v>
      </c>
      <c r="BG525" s="214">
        <f>IF(N525="zákl. přenesená",J525,0)</f>
        <v>0</v>
      </c>
      <c r="BH525" s="214">
        <f>IF(N525="sníž. přenesená",J525,0)</f>
        <v>0</v>
      </c>
      <c r="BI525" s="214">
        <f>IF(N525="nulová",J525,0)</f>
        <v>0</v>
      </c>
      <c r="BJ525" s="19" t="s">
        <v>82</v>
      </c>
      <c r="BK525" s="214">
        <f>ROUND(I525*H525,2)</f>
        <v>0</v>
      </c>
      <c r="BL525" s="19" t="s">
        <v>264</v>
      </c>
      <c r="BM525" s="213" t="s">
        <v>724</v>
      </c>
    </row>
    <row r="526" s="2" customFormat="1">
      <c r="A526" s="40"/>
      <c r="B526" s="41"/>
      <c r="C526" s="42"/>
      <c r="D526" s="215" t="s">
        <v>152</v>
      </c>
      <c r="E526" s="42"/>
      <c r="F526" s="216" t="s">
        <v>725</v>
      </c>
      <c r="G526" s="42"/>
      <c r="H526" s="42"/>
      <c r="I526" s="217"/>
      <c r="J526" s="42"/>
      <c r="K526" s="42"/>
      <c r="L526" s="46"/>
      <c r="M526" s="218"/>
      <c r="N526" s="219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152</v>
      </c>
      <c r="AU526" s="19" t="s">
        <v>84</v>
      </c>
    </row>
    <row r="527" s="2" customFormat="1">
      <c r="A527" s="40"/>
      <c r="B527" s="41"/>
      <c r="C527" s="42"/>
      <c r="D527" s="220" t="s">
        <v>153</v>
      </c>
      <c r="E527" s="42"/>
      <c r="F527" s="221" t="s">
        <v>726</v>
      </c>
      <c r="G527" s="42"/>
      <c r="H527" s="42"/>
      <c r="I527" s="217"/>
      <c r="J527" s="42"/>
      <c r="K527" s="42"/>
      <c r="L527" s="46"/>
      <c r="M527" s="218"/>
      <c r="N527" s="219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153</v>
      </c>
      <c r="AU527" s="19" t="s">
        <v>84</v>
      </c>
    </row>
    <row r="528" s="2" customFormat="1" ht="16.5" customHeight="1">
      <c r="A528" s="40"/>
      <c r="B528" s="41"/>
      <c r="C528" s="254" t="s">
        <v>727</v>
      </c>
      <c r="D528" s="254" t="s">
        <v>379</v>
      </c>
      <c r="E528" s="255" t="s">
        <v>728</v>
      </c>
      <c r="F528" s="256" t="s">
        <v>729</v>
      </c>
      <c r="G528" s="257" t="s">
        <v>204</v>
      </c>
      <c r="H528" s="258">
        <v>3</v>
      </c>
      <c r="I528" s="259"/>
      <c r="J528" s="260">
        <f>ROUND(I528*H528,2)</f>
        <v>0</v>
      </c>
      <c r="K528" s="256" t="s">
        <v>149</v>
      </c>
      <c r="L528" s="261"/>
      <c r="M528" s="262" t="s">
        <v>19</v>
      </c>
      <c r="N528" s="263" t="s">
        <v>45</v>
      </c>
      <c r="O528" s="86"/>
      <c r="P528" s="211">
        <f>O528*H528</f>
        <v>0</v>
      </c>
      <c r="Q528" s="211">
        <v>0.00050000000000000001</v>
      </c>
      <c r="R528" s="211">
        <f>Q528*H528</f>
        <v>0.0015</v>
      </c>
      <c r="S528" s="211">
        <v>0</v>
      </c>
      <c r="T528" s="212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3" t="s">
        <v>378</v>
      </c>
      <c r="AT528" s="213" t="s">
        <v>379</v>
      </c>
      <c r="AU528" s="213" t="s">
        <v>84</v>
      </c>
      <c r="AY528" s="19" t="s">
        <v>143</v>
      </c>
      <c r="BE528" s="214">
        <f>IF(N528="základní",J528,0)</f>
        <v>0</v>
      </c>
      <c r="BF528" s="214">
        <f>IF(N528="snížená",J528,0)</f>
        <v>0</v>
      </c>
      <c r="BG528" s="214">
        <f>IF(N528="zákl. přenesená",J528,0)</f>
        <v>0</v>
      </c>
      <c r="BH528" s="214">
        <f>IF(N528="sníž. přenesená",J528,0)</f>
        <v>0</v>
      </c>
      <c r="BI528" s="214">
        <f>IF(N528="nulová",J528,0)</f>
        <v>0</v>
      </c>
      <c r="BJ528" s="19" t="s">
        <v>82</v>
      </c>
      <c r="BK528" s="214">
        <f>ROUND(I528*H528,2)</f>
        <v>0</v>
      </c>
      <c r="BL528" s="19" t="s">
        <v>264</v>
      </c>
      <c r="BM528" s="213" t="s">
        <v>730</v>
      </c>
    </row>
    <row r="529" s="2" customFormat="1">
      <c r="A529" s="40"/>
      <c r="B529" s="41"/>
      <c r="C529" s="42"/>
      <c r="D529" s="215" t="s">
        <v>152</v>
      </c>
      <c r="E529" s="42"/>
      <c r="F529" s="216" t="s">
        <v>729</v>
      </c>
      <c r="G529" s="42"/>
      <c r="H529" s="42"/>
      <c r="I529" s="217"/>
      <c r="J529" s="42"/>
      <c r="K529" s="42"/>
      <c r="L529" s="46"/>
      <c r="M529" s="218"/>
      <c r="N529" s="219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152</v>
      </c>
      <c r="AU529" s="19" t="s">
        <v>84</v>
      </c>
    </row>
    <row r="530" s="2" customFormat="1" ht="16.5" customHeight="1">
      <c r="A530" s="40"/>
      <c r="B530" s="41"/>
      <c r="C530" s="202" t="s">
        <v>731</v>
      </c>
      <c r="D530" s="202" t="s">
        <v>145</v>
      </c>
      <c r="E530" s="203" t="s">
        <v>732</v>
      </c>
      <c r="F530" s="204" t="s">
        <v>733</v>
      </c>
      <c r="G530" s="205" t="s">
        <v>204</v>
      </c>
      <c r="H530" s="206">
        <v>4</v>
      </c>
      <c r="I530" s="207"/>
      <c r="J530" s="208">
        <f>ROUND(I530*H530,2)</f>
        <v>0</v>
      </c>
      <c r="K530" s="204" t="s">
        <v>149</v>
      </c>
      <c r="L530" s="46"/>
      <c r="M530" s="209" t="s">
        <v>19</v>
      </c>
      <c r="N530" s="210" t="s">
        <v>45</v>
      </c>
      <c r="O530" s="86"/>
      <c r="P530" s="211">
        <f>O530*H530</f>
        <v>0</v>
      </c>
      <c r="Q530" s="211">
        <v>0</v>
      </c>
      <c r="R530" s="211">
        <f>Q530*H530</f>
        <v>0</v>
      </c>
      <c r="S530" s="211">
        <v>0</v>
      </c>
      <c r="T530" s="212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3" t="s">
        <v>264</v>
      </c>
      <c r="AT530" s="213" t="s">
        <v>145</v>
      </c>
      <c r="AU530" s="213" t="s">
        <v>84</v>
      </c>
      <c r="AY530" s="19" t="s">
        <v>143</v>
      </c>
      <c r="BE530" s="214">
        <f>IF(N530="základní",J530,0)</f>
        <v>0</v>
      </c>
      <c r="BF530" s="214">
        <f>IF(N530="snížená",J530,0)</f>
        <v>0</v>
      </c>
      <c r="BG530" s="214">
        <f>IF(N530="zákl. přenesená",J530,0)</f>
        <v>0</v>
      </c>
      <c r="BH530" s="214">
        <f>IF(N530="sníž. přenesená",J530,0)</f>
        <v>0</v>
      </c>
      <c r="BI530" s="214">
        <f>IF(N530="nulová",J530,0)</f>
        <v>0</v>
      </c>
      <c r="BJ530" s="19" t="s">
        <v>82</v>
      </c>
      <c r="BK530" s="214">
        <f>ROUND(I530*H530,2)</f>
        <v>0</v>
      </c>
      <c r="BL530" s="19" t="s">
        <v>264</v>
      </c>
      <c r="BM530" s="213" t="s">
        <v>734</v>
      </c>
    </row>
    <row r="531" s="2" customFormat="1">
      <c r="A531" s="40"/>
      <c r="B531" s="41"/>
      <c r="C531" s="42"/>
      <c r="D531" s="215" t="s">
        <v>152</v>
      </c>
      <c r="E531" s="42"/>
      <c r="F531" s="216" t="s">
        <v>735</v>
      </c>
      <c r="G531" s="42"/>
      <c r="H531" s="42"/>
      <c r="I531" s="217"/>
      <c r="J531" s="42"/>
      <c r="K531" s="42"/>
      <c r="L531" s="46"/>
      <c r="M531" s="218"/>
      <c r="N531" s="219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152</v>
      </c>
      <c r="AU531" s="19" t="s">
        <v>84</v>
      </c>
    </row>
    <row r="532" s="2" customFormat="1">
      <c r="A532" s="40"/>
      <c r="B532" s="41"/>
      <c r="C532" s="42"/>
      <c r="D532" s="220" t="s">
        <v>153</v>
      </c>
      <c r="E532" s="42"/>
      <c r="F532" s="221" t="s">
        <v>736</v>
      </c>
      <c r="G532" s="42"/>
      <c r="H532" s="42"/>
      <c r="I532" s="217"/>
      <c r="J532" s="42"/>
      <c r="K532" s="42"/>
      <c r="L532" s="46"/>
      <c r="M532" s="218"/>
      <c r="N532" s="219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153</v>
      </c>
      <c r="AU532" s="19" t="s">
        <v>84</v>
      </c>
    </row>
    <row r="533" s="2" customFormat="1" ht="16.5" customHeight="1">
      <c r="A533" s="40"/>
      <c r="B533" s="41"/>
      <c r="C533" s="254" t="s">
        <v>737</v>
      </c>
      <c r="D533" s="254" t="s">
        <v>379</v>
      </c>
      <c r="E533" s="255" t="s">
        <v>738</v>
      </c>
      <c r="F533" s="256" t="s">
        <v>739</v>
      </c>
      <c r="G533" s="257" t="s">
        <v>204</v>
      </c>
      <c r="H533" s="258">
        <v>4</v>
      </c>
      <c r="I533" s="259"/>
      <c r="J533" s="260">
        <f>ROUND(I533*H533,2)</f>
        <v>0</v>
      </c>
      <c r="K533" s="256" t="s">
        <v>149</v>
      </c>
      <c r="L533" s="261"/>
      <c r="M533" s="262" t="s">
        <v>19</v>
      </c>
      <c r="N533" s="263" t="s">
        <v>45</v>
      </c>
      <c r="O533" s="86"/>
      <c r="P533" s="211">
        <f>O533*H533</f>
        <v>0</v>
      </c>
      <c r="Q533" s="211">
        <v>0.0012999999999999999</v>
      </c>
      <c r="R533" s="211">
        <f>Q533*H533</f>
        <v>0.0051999999999999998</v>
      </c>
      <c r="S533" s="211">
        <v>0</v>
      </c>
      <c r="T533" s="212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3" t="s">
        <v>378</v>
      </c>
      <c r="AT533" s="213" t="s">
        <v>379</v>
      </c>
      <c r="AU533" s="213" t="s">
        <v>84</v>
      </c>
      <c r="AY533" s="19" t="s">
        <v>143</v>
      </c>
      <c r="BE533" s="214">
        <f>IF(N533="základní",J533,0)</f>
        <v>0</v>
      </c>
      <c r="BF533" s="214">
        <f>IF(N533="snížená",J533,0)</f>
        <v>0</v>
      </c>
      <c r="BG533" s="214">
        <f>IF(N533="zákl. přenesená",J533,0)</f>
        <v>0</v>
      </c>
      <c r="BH533" s="214">
        <f>IF(N533="sníž. přenesená",J533,0)</f>
        <v>0</v>
      </c>
      <c r="BI533" s="214">
        <f>IF(N533="nulová",J533,0)</f>
        <v>0</v>
      </c>
      <c r="BJ533" s="19" t="s">
        <v>82</v>
      </c>
      <c r="BK533" s="214">
        <f>ROUND(I533*H533,2)</f>
        <v>0</v>
      </c>
      <c r="BL533" s="19" t="s">
        <v>264</v>
      </c>
      <c r="BM533" s="213" t="s">
        <v>740</v>
      </c>
    </row>
    <row r="534" s="2" customFormat="1">
      <c r="A534" s="40"/>
      <c r="B534" s="41"/>
      <c r="C534" s="42"/>
      <c r="D534" s="215" t="s">
        <v>152</v>
      </c>
      <c r="E534" s="42"/>
      <c r="F534" s="216" t="s">
        <v>739</v>
      </c>
      <c r="G534" s="42"/>
      <c r="H534" s="42"/>
      <c r="I534" s="217"/>
      <c r="J534" s="42"/>
      <c r="K534" s="42"/>
      <c r="L534" s="46"/>
      <c r="M534" s="218"/>
      <c r="N534" s="219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152</v>
      </c>
      <c r="AU534" s="19" t="s">
        <v>84</v>
      </c>
    </row>
    <row r="535" s="2" customFormat="1" ht="16.5" customHeight="1">
      <c r="A535" s="40"/>
      <c r="B535" s="41"/>
      <c r="C535" s="202" t="s">
        <v>741</v>
      </c>
      <c r="D535" s="202" t="s">
        <v>145</v>
      </c>
      <c r="E535" s="203" t="s">
        <v>742</v>
      </c>
      <c r="F535" s="204" t="s">
        <v>743</v>
      </c>
      <c r="G535" s="205" t="s">
        <v>204</v>
      </c>
      <c r="H535" s="206">
        <v>6</v>
      </c>
      <c r="I535" s="207"/>
      <c r="J535" s="208">
        <f>ROUND(I535*H535,2)</f>
        <v>0</v>
      </c>
      <c r="K535" s="204" t="s">
        <v>149</v>
      </c>
      <c r="L535" s="46"/>
      <c r="M535" s="209" t="s">
        <v>19</v>
      </c>
      <c r="N535" s="210" t="s">
        <v>45</v>
      </c>
      <c r="O535" s="86"/>
      <c r="P535" s="211">
        <f>O535*H535</f>
        <v>0</v>
      </c>
      <c r="Q535" s="211">
        <v>0</v>
      </c>
      <c r="R535" s="211">
        <f>Q535*H535</f>
        <v>0</v>
      </c>
      <c r="S535" s="211">
        <v>0</v>
      </c>
      <c r="T535" s="212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3" t="s">
        <v>264</v>
      </c>
      <c r="AT535" s="213" t="s">
        <v>145</v>
      </c>
      <c r="AU535" s="213" t="s">
        <v>84</v>
      </c>
      <c r="AY535" s="19" t="s">
        <v>143</v>
      </c>
      <c r="BE535" s="214">
        <f>IF(N535="základní",J535,0)</f>
        <v>0</v>
      </c>
      <c r="BF535" s="214">
        <f>IF(N535="snížená",J535,0)</f>
        <v>0</v>
      </c>
      <c r="BG535" s="214">
        <f>IF(N535="zákl. přenesená",J535,0)</f>
        <v>0</v>
      </c>
      <c r="BH535" s="214">
        <f>IF(N535="sníž. přenesená",J535,0)</f>
        <v>0</v>
      </c>
      <c r="BI535" s="214">
        <f>IF(N535="nulová",J535,0)</f>
        <v>0</v>
      </c>
      <c r="BJ535" s="19" t="s">
        <v>82</v>
      </c>
      <c r="BK535" s="214">
        <f>ROUND(I535*H535,2)</f>
        <v>0</v>
      </c>
      <c r="BL535" s="19" t="s">
        <v>264</v>
      </c>
      <c r="BM535" s="213" t="s">
        <v>744</v>
      </c>
    </row>
    <row r="536" s="2" customFormat="1">
      <c r="A536" s="40"/>
      <c r="B536" s="41"/>
      <c r="C536" s="42"/>
      <c r="D536" s="215" t="s">
        <v>152</v>
      </c>
      <c r="E536" s="42"/>
      <c r="F536" s="216" t="s">
        <v>745</v>
      </c>
      <c r="G536" s="42"/>
      <c r="H536" s="42"/>
      <c r="I536" s="217"/>
      <c r="J536" s="42"/>
      <c r="K536" s="42"/>
      <c r="L536" s="46"/>
      <c r="M536" s="218"/>
      <c r="N536" s="219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152</v>
      </c>
      <c r="AU536" s="19" t="s">
        <v>84</v>
      </c>
    </row>
    <row r="537" s="2" customFormat="1">
      <c r="A537" s="40"/>
      <c r="B537" s="41"/>
      <c r="C537" s="42"/>
      <c r="D537" s="220" t="s">
        <v>153</v>
      </c>
      <c r="E537" s="42"/>
      <c r="F537" s="221" t="s">
        <v>746</v>
      </c>
      <c r="G537" s="42"/>
      <c r="H537" s="42"/>
      <c r="I537" s="217"/>
      <c r="J537" s="42"/>
      <c r="K537" s="42"/>
      <c r="L537" s="46"/>
      <c r="M537" s="218"/>
      <c r="N537" s="219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153</v>
      </c>
      <c r="AU537" s="19" t="s">
        <v>84</v>
      </c>
    </row>
    <row r="538" s="2" customFormat="1" ht="16.5" customHeight="1">
      <c r="A538" s="40"/>
      <c r="B538" s="41"/>
      <c r="C538" s="254" t="s">
        <v>747</v>
      </c>
      <c r="D538" s="254" t="s">
        <v>379</v>
      </c>
      <c r="E538" s="255" t="s">
        <v>748</v>
      </c>
      <c r="F538" s="256" t="s">
        <v>749</v>
      </c>
      <c r="G538" s="257" t="s">
        <v>204</v>
      </c>
      <c r="H538" s="258">
        <v>6</v>
      </c>
      <c r="I538" s="259"/>
      <c r="J538" s="260">
        <f>ROUND(I538*H538,2)</f>
        <v>0</v>
      </c>
      <c r="K538" s="256" t="s">
        <v>149</v>
      </c>
      <c r="L538" s="261"/>
      <c r="M538" s="262" t="s">
        <v>19</v>
      </c>
      <c r="N538" s="263" t="s">
        <v>45</v>
      </c>
      <c r="O538" s="86"/>
      <c r="P538" s="211">
        <f>O538*H538</f>
        <v>0</v>
      </c>
      <c r="Q538" s="211">
        <v>0.00012</v>
      </c>
      <c r="R538" s="211">
        <f>Q538*H538</f>
        <v>0.00072000000000000005</v>
      </c>
      <c r="S538" s="211">
        <v>0</v>
      </c>
      <c r="T538" s="212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3" t="s">
        <v>378</v>
      </c>
      <c r="AT538" s="213" t="s">
        <v>379</v>
      </c>
      <c r="AU538" s="213" t="s">
        <v>84</v>
      </c>
      <c r="AY538" s="19" t="s">
        <v>143</v>
      </c>
      <c r="BE538" s="214">
        <f>IF(N538="základní",J538,0)</f>
        <v>0</v>
      </c>
      <c r="BF538" s="214">
        <f>IF(N538="snížená",J538,0)</f>
        <v>0</v>
      </c>
      <c r="BG538" s="214">
        <f>IF(N538="zákl. přenesená",J538,0)</f>
        <v>0</v>
      </c>
      <c r="BH538" s="214">
        <f>IF(N538="sníž. přenesená",J538,0)</f>
        <v>0</v>
      </c>
      <c r="BI538" s="214">
        <f>IF(N538="nulová",J538,0)</f>
        <v>0</v>
      </c>
      <c r="BJ538" s="19" t="s">
        <v>82</v>
      </c>
      <c r="BK538" s="214">
        <f>ROUND(I538*H538,2)</f>
        <v>0</v>
      </c>
      <c r="BL538" s="19" t="s">
        <v>264</v>
      </c>
      <c r="BM538" s="213" t="s">
        <v>750</v>
      </c>
    </row>
    <row r="539" s="2" customFormat="1">
      <c r="A539" s="40"/>
      <c r="B539" s="41"/>
      <c r="C539" s="42"/>
      <c r="D539" s="215" t="s">
        <v>152</v>
      </c>
      <c r="E539" s="42"/>
      <c r="F539" s="216" t="s">
        <v>749</v>
      </c>
      <c r="G539" s="42"/>
      <c r="H539" s="42"/>
      <c r="I539" s="217"/>
      <c r="J539" s="42"/>
      <c r="K539" s="42"/>
      <c r="L539" s="46"/>
      <c r="M539" s="218"/>
      <c r="N539" s="219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152</v>
      </c>
      <c r="AU539" s="19" t="s">
        <v>84</v>
      </c>
    </row>
    <row r="540" s="2" customFormat="1" ht="16.5" customHeight="1">
      <c r="A540" s="40"/>
      <c r="B540" s="41"/>
      <c r="C540" s="202" t="s">
        <v>751</v>
      </c>
      <c r="D540" s="202" t="s">
        <v>145</v>
      </c>
      <c r="E540" s="203" t="s">
        <v>752</v>
      </c>
      <c r="F540" s="204" t="s">
        <v>753</v>
      </c>
      <c r="G540" s="205" t="s">
        <v>204</v>
      </c>
      <c r="H540" s="206">
        <v>1</v>
      </c>
      <c r="I540" s="207"/>
      <c r="J540" s="208">
        <f>ROUND(I540*H540,2)</f>
        <v>0</v>
      </c>
      <c r="K540" s="204" t="s">
        <v>149</v>
      </c>
      <c r="L540" s="46"/>
      <c r="M540" s="209" t="s">
        <v>19</v>
      </c>
      <c r="N540" s="210" t="s">
        <v>45</v>
      </c>
      <c r="O540" s="86"/>
      <c r="P540" s="211">
        <f>O540*H540</f>
        <v>0</v>
      </c>
      <c r="Q540" s="211">
        <v>0</v>
      </c>
      <c r="R540" s="211">
        <f>Q540*H540</f>
        <v>0</v>
      </c>
      <c r="S540" s="211">
        <v>0</v>
      </c>
      <c r="T540" s="212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3" t="s">
        <v>264</v>
      </c>
      <c r="AT540" s="213" t="s">
        <v>145</v>
      </c>
      <c r="AU540" s="213" t="s">
        <v>84</v>
      </c>
      <c r="AY540" s="19" t="s">
        <v>143</v>
      </c>
      <c r="BE540" s="214">
        <f>IF(N540="základní",J540,0)</f>
        <v>0</v>
      </c>
      <c r="BF540" s="214">
        <f>IF(N540="snížená",J540,0)</f>
        <v>0</v>
      </c>
      <c r="BG540" s="214">
        <f>IF(N540="zákl. přenesená",J540,0)</f>
        <v>0</v>
      </c>
      <c r="BH540" s="214">
        <f>IF(N540="sníž. přenesená",J540,0)</f>
        <v>0</v>
      </c>
      <c r="BI540" s="214">
        <f>IF(N540="nulová",J540,0)</f>
        <v>0</v>
      </c>
      <c r="BJ540" s="19" t="s">
        <v>82</v>
      </c>
      <c r="BK540" s="214">
        <f>ROUND(I540*H540,2)</f>
        <v>0</v>
      </c>
      <c r="BL540" s="19" t="s">
        <v>264</v>
      </c>
      <c r="BM540" s="213" t="s">
        <v>754</v>
      </c>
    </row>
    <row r="541" s="2" customFormat="1">
      <c r="A541" s="40"/>
      <c r="B541" s="41"/>
      <c r="C541" s="42"/>
      <c r="D541" s="215" t="s">
        <v>152</v>
      </c>
      <c r="E541" s="42"/>
      <c r="F541" s="216" t="s">
        <v>755</v>
      </c>
      <c r="G541" s="42"/>
      <c r="H541" s="42"/>
      <c r="I541" s="217"/>
      <c r="J541" s="42"/>
      <c r="K541" s="42"/>
      <c r="L541" s="46"/>
      <c r="M541" s="218"/>
      <c r="N541" s="219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152</v>
      </c>
      <c r="AU541" s="19" t="s">
        <v>84</v>
      </c>
    </row>
    <row r="542" s="2" customFormat="1">
      <c r="A542" s="40"/>
      <c r="B542" s="41"/>
      <c r="C542" s="42"/>
      <c r="D542" s="220" t="s">
        <v>153</v>
      </c>
      <c r="E542" s="42"/>
      <c r="F542" s="221" t="s">
        <v>756</v>
      </c>
      <c r="G542" s="42"/>
      <c r="H542" s="42"/>
      <c r="I542" s="217"/>
      <c r="J542" s="42"/>
      <c r="K542" s="42"/>
      <c r="L542" s="46"/>
      <c r="M542" s="218"/>
      <c r="N542" s="219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153</v>
      </c>
      <c r="AU542" s="19" t="s">
        <v>84</v>
      </c>
    </row>
    <row r="543" s="2" customFormat="1" ht="16.5" customHeight="1">
      <c r="A543" s="40"/>
      <c r="B543" s="41"/>
      <c r="C543" s="254" t="s">
        <v>757</v>
      </c>
      <c r="D543" s="254" t="s">
        <v>379</v>
      </c>
      <c r="E543" s="255" t="s">
        <v>758</v>
      </c>
      <c r="F543" s="256" t="s">
        <v>759</v>
      </c>
      <c r="G543" s="257" t="s">
        <v>204</v>
      </c>
      <c r="H543" s="258">
        <v>1</v>
      </c>
      <c r="I543" s="259"/>
      <c r="J543" s="260">
        <f>ROUND(I543*H543,2)</f>
        <v>0</v>
      </c>
      <c r="K543" s="256" t="s">
        <v>149</v>
      </c>
      <c r="L543" s="261"/>
      <c r="M543" s="262" t="s">
        <v>19</v>
      </c>
      <c r="N543" s="263" t="s">
        <v>45</v>
      </c>
      <c r="O543" s="86"/>
      <c r="P543" s="211">
        <f>O543*H543</f>
        <v>0</v>
      </c>
      <c r="Q543" s="211">
        <v>0.00075000000000000002</v>
      </c>
      <c r="R543" s="211">
        <f>Q543*H543</f>
        <v>0.00075000000000000002</v>
      </c>
      <c r="S543" s="211">
        <v>0</v>
      </c>
      <c r="T543" s="212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3" t="s">
        <v>378</v>
      </c>
      <c r="AT543" s="213" t="s">
        <v>379</v>
      </c>
      <c r="AU543" s="213" t="s">
        <v>84</v>
      </c>
      <c r="AY543" s="19" t="s">
        <v>143</v>
      </c>
      <c r="BE543" s="214">
        <f>IF(N543="základní",J543,0)</f>
        <v>0</v>
      </c>
      <c r="BF543" s="214">
        <f>IF(N543="snížená",J543,0)</f>
        <v>0</v>
      </c>
      <c r="BG543" s="214">
        <f>IF(N543="zákl. přenesená",J543,0)</f>
        <v>0</v>
      </c>
      <c r="BH543" s="214">
        <f>IF(N543="sníž. přenesená",J543,0)</f>
        <v>0</v>
      </c>
      <c r="BI543" s="214">
        <f>IF(N543="nulová",J543,0)</f>
        <v>0</v>
      </c>
      <c r="BJ543" s="19" t="s">
        <v>82</v>
      </c>
      <c r="BK543" s="214">
        <f>ROUND(I543*H543,2)</f>
        <v>0</v>
      </c>
      <c r="BL543" s="19" t="s">
        <v>264</v>
      </c>
      <c r="BM543" s="213" t="s">
        <v>760</v>
      </c>
    </row>
    <row r="544" s="2" customFormat="1">
      <c r="A544" s="40"/>
      <c r="B544" s="41"/>
      <c r="C544" s="42"/>
      <c r="D544" s="215" t="s">
        <v>152</v>
      </c>
      <c r="E544" s="42"/>
      <c r="F544" s="216" t="s">
        <v>759</v>
      </c>
      <c r="G544" s="42"/>
      <c r="H544" s="42"/>
      <c r="I544" s="217"/>
      <c r="J544" s="42"/>
      <c r="K544" s="42"/>
      <c r="L544" s="46"/>
      <c r="M544" s="218"/>
      <c r="N544" s="219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152</v>
      </c>
      <c r="AU544" s="19" t="s">
        <v>84</v>
      </c>
    </row>
    <row r="545" s="2" customFormat="1" ht="16.5" customHeight="1">
      <c r="A545" s="40"/>
      <c r="B545" s="41"/>
      <c r="C545" s="202" t="s">
        <v>761</v>
      </c>
      <c r="D545" s="202" t="s">
        <v>145</v>
      </c>
      <c r="E545" s="203" t="s">
        <v>762</v>
      </c>
      <c r="F545" s="204" t="s">
        <v>763</v>
      </c>
      <c r="G545" s="205" t="s">
        <v>204</v>
      </c>
      <c r="H545" s="206">
        <v>1</v>
      </c>
      <c r="I545" s="207"/>
      <c r="J545" s="208">
        <f>ROUND(I545*H545,2)</f>
        <v>0</v>
      </c>
      <c r="K545" s="204" t="s">
        <v>149</v>
      </c>
      <c r="L545" s="46"/>
      <c r="M545" s="209" t="s">
        <v>19</v>
      </c>
      <c r="N545" s="210" t="s">
        <v>45</v>
      </c>
      <c r="O545" s="86"/>
      <c r="P545" s="211">
        <f>O545*H545</f>
        <v>0</v>
      </c>
      <c r="Q545" s="211">
        <v>0</v>
      </c>
      <c r="R545" s="211">
        <f>Q545*H545</f>
        <v>0</v>
      </c>
      <c r="S545" s="211">
        <v>0</v>
      </c>
      <c r="T545" s="212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3" t="s">
        <v>264</v>
      </c>
      <c r="AT545" s="213" t="s">
        <v>145</v>
      </c>
      <c r="AU545" s="213" t="s">
        <v>84</v>
      </c>
      <c r="AY545" s="19" t="s">
        <v>143</v>
      </c>
      <c r="BE545" s="214">
        <f>IF(N545="základní",J545,0)</f>
        <v>0</v>
      </c>
      <c r="BF545" s="214">
        <f>IF(N545="snížená",J545,0)</f>
        <v>0</v>
      </c>
      <c r="BG545" s="214">
        <f>IF(N545="zákl. přenesená",J545,0)</f>
        <v>0</v>
      </c>
      <c r="BH545" s="214">
        <f>IF(N545="sníž. přenesená",J545,0)</f>
        <v>0</v>
      </c>
      <c r="BI545" s="214">
        <f>IF(N545="nulová",J545,0)</f>
        <v>0</v>
      </c>
      <c r="BJ545" s="19" t="s">
        <v>82</v>
      </c>
      <c r="BK545" s="214">
        <f>ROUND(I545*H545,2)</f>
        <v>0</v>
      </c>
      <c r="BL545" s="19" t="s">
        <v>264</v>
      </c>
      <c r="BM545" s="213" t="s">
        <v>764</v>
      </c>
    </row>
    <row r="546" s="2" customFormat="1">
      <c r="A546" s="40"/>
      <c r="B546" s="41"/>
      <c r="C546" s="42"/>
      <c r="D546" s="215" t="s">
        <v>152</v>
      </c>
      <c r="E546" s="42"/>
      <c r="F546" s="216" t="s">
        <v>765</v>
      </c>
      <c r="G546" s="42"/>
      <c r="H546" s="42"/>
      <c r="I546" s="217"/>
      <c r="J546" s="42"/>
      <c r="K546" s="42"/>
      <c r="L546" s="46"/>
      <c r="M546" s="218"/>
      <c r="N546" s="219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152</v>
      </c>
      <c r="AU546" s="19" t="s">
        <v>84</v>
      </c>
    </row>
    <row r="547" s="2" customFormat="1">
      <c r="A547" s="40"/>
      <c r="B547" s="41"/>
      <c r="C547" s="42"/>
      <c r="D547" s="220" t="s">
        <v>153</v>
      </c>
      <c r="E547" s="42"/>
      <c r="F547" s="221" t="s">
        <v>766</v>
      </c>
      <c r="G547" s="42"/>
      <c r="H547" s="42"/>
      <c r="I547" s="217"/>
      <c r="J547" s="42"/>
      <c r="K547" s="42"/>
      <c r="L547" s="46"/>
      <c r="M547" s="218"/>
      <c r="N547" s="219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153</v>
      </c>
      <c r="AU547" s="19" t="s">
        <v>84</v>
      </c>
    </row>
    <row r="548" s="2" customFormat="1" ht="16.5" customHeight="1">
      <c r="A548" s="40"/>
      <c r="B548" s="41"/>
      <c r="C548" s="254" t="s">
        <v>767</v>
      </c>
      <c r="D548" s="254" t="s">
        <v>379</v>
      </c>
      <c r="E548" s="255" t="s">
        <v>768</v>
      </c>
      <c r="F548" s="256" t="s">
        <v>769</v>
      </c>
      <c r="G548" s="257" t="s">
        <v>204</v>
      </c>
      <c r="H548" s="258">
        <v>1</v>
      </c>
      <c r="I548" s="259"/>
      <c r="J548" s="260">
        <f>ROUND(I548*H548,2)</f>
        <v>0</v>
      </c>
      <c r="K548" s="256" t="s">
        <v>149</v>
      </c>
      <c r="L548" s="261"/>
      <c r="M548" s="262" t="s">
        <v>19</v>
      </c>
      <c r="N548" s="263" t="s">
        <v>45</v>
      </c>
      <c r="O548" s="86"/>
      <c r="P548" s="211">
        <f>O548*H548</f>
        <v>0</v>
      </c>
      <c r="Q548" s="211">
        <v>0.00075000000000000002</v>
      </c>
      <c r="R548" s="211">
        <f>Q548*H548</f>
        <v>0.00075000000000000002</v>
      </c>
      <c r="S548" s="211">
        <v>0</v>
      </c>
      <c r="T548" s="212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3" t="s">
        <v>378</v>
      </c>
      <c r="AT548" s="213" t="s">
        <v>379</v>
      </c>
      <c r="AU548" s="213" t="s">
        <v>84</v>
      </c>
      <c r="AY548" s="19" t="s">
        <v>143</v>
      </c>
      <c r="BE548" s="214">
        <f>IF(N548="základní",J548,0)</f>
        <v>0</v>
      </c>
      <c r="BF548" s="214">
        <f>IF(N548="snížená",J548,0)</f>
        <v>0</v>
      </c>
      <c r="BG548" s="214">
        <f>IF(N548="zákl. přenesená",J548,0)</f>
        <v>0</v>
      </c>
      <c r="BH548" s="214">
        <f>IF(N548="sníž. přenesená",J548,0)</f>
        <v>0</v>
      </c>
      <c r="BI548" s="214">
        <f>IF(N548="nulová",J548,0)</f>
        <v>0</v>
      </c>
      <c r="BJ548" s="19" t="s">
        <v>82</v>
      </c>
      <c r="BK548" s="214">
        <f>ROUND(I548*H548,2)</f>
        <v>0</v>
      </c>
      <c r="BL548" s="19" t="s">
        <v>264</v>
      </c>
      <c r="BM548" s="213" t="s">
        <v>770</v>
      </c>
    </row>
    <row r="549" s="2" customFormat="1">
      <c r="A549" s="40"/>
      <c r="B549" s="41"/>
      <c r="C549" s="42"/>
      <c r="D549" s="215" t="s">
        <v>152</v>
      </c>
      <c r="E549" s="42"/>
      <c r="F549" s="216" t="s">
        <v>769</v>
      </c>
      <c r="G549" s="42"/>
      <c r="H549" s="42"/>
      <c r="I549" s="217"/>
      <c r="J549" s="42"/>
      <c r="K549" s="42"/>
      <c r="L549" s="46"/>
      <c r="M549" s="218"/>
      <c r="N549" s="219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152</v>
      </c>
      <c r="AU549" s="19" t="s">
        <v>84</v>
      </c>
    </row>
    <row r="550" s="2" customFormat="1" ht="16.5" customHeight="1">
      <c r="A550" s="40"/>
      <c r="B550" s="41"/>
      <c r="C550" s="202" t="s">
        <v>771</v>
      </c>
      <c r="D550" s="202" t="s">
        <v>145</v>
      </c>
      <c r="E550" s="203" t="s">
        <v>772</v>
      </c>
      <c r="F550" s="204" t="s">
        <v>773</v>
      </c>
      <c r="G550" s="205" t="s">
        <v>204</v>
      </c>
      <c r="H550" s="206">
        <v>1</v>
      </c>
      <c r="I550" s="207"/>
      <c r="J550" s="208">
        <f>ROUND(I550*H550,2)</f>
        <v>0</v>
      </c>
      <c r="K550" s="204" t="s">
        <v>149</v>
      </c>
      <c r="L550" s="46"/>
      <c r="M550" s="209" t="s">
        <v>19</v>
      </c>
      <c r="N550" s="210" t="s">
        <v>45</v>
      </c>
      <c r="O550" s="86"/>
      <c r="P550" s="211">
        <f>O550*H550</f>
        <v>0</v>
      </c>
      <c r="Q550" s="211">
        <v>0</v>
      </c>
      <c r="R550" s="211">
        <f>Q550*H550</f>
        <v>0</v>
      </c>
      <c r="S550" s="211">
        <v>0</v>
      </c>
      <c r="T550" s="212">
        <f>S550*H550</f>
        <v>0</v>
      </c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R550" s="213" t="s">
        <v>264</v>
      </c>
      <c r="AT550" s="213" t="s">
        <v>145</v>
      </c>
      <c r="AU550" s="213" t="s">
        <v>84</v>
      </c>
      <c r="AY550" s="19" t="s">
        <v>143</v>
      </c>
      <c r="BE550" s="214">
        <f>IF(N550="základní",J550,0)</f>
        <v>0</v>
      </c>
      <c r="BF550" s="214">
        <f>IF(N550="snížená",J550,0)</f>
        <v>0</v>
      </c>
      <c r="BG550" s="214">
        <f>IF(N550="zákl. přenesená",J550,0)</f>
        <v>0</v>
      </c>
      <c r="BH550" s="214">
        <f>IF(N550="sníž. přenesená",J550,0)</f>
        <v>0</v>
      </c>
      <c r="BI550" s="214">
        <f>IF(N550="nulová",J550,0)</f>
        <v>0</v>
      </c>
      <c r="BJ550" s="19" t="s">
        <v>82</v>
      </c>
      <c r="BK550" s="214">
        <f>ROUND(I550*H550,2)</f>
        <v>0</v>
      </c>
      <c r="BL550" s="19" t="s">
        <v>264</v>
      </c>
      <c r="BM550" s="213" t="s">
        <v>774</v>
      </c>
    </row>
    <row r="551" s="2" customFormat="1">
      <c r="A551" s="40"/>
      <c r="B551" s="41"/>
      <c r="C551" s="42"/>
      <c r="D551" s="215" t="s">
        <v>152</v>
      </c>
      <c r="E551" s="42"/>
      <c r="F551" s="216" t="s">
        <v>775</v>
      </c>
      <c r="G551" s="42"/>
      <c r="H551" s="42"/>
      <c r="I551" s="217"/>
      <c r="J551" s="42"/>
      <c r="K551" s="42"/>
      <c r="L551" s="46"/>
      <c r="M551" s="218"/>
      <c r="N551" s="219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152</v>
      </c>
      <c r="AU551" s="19" t="s">
        <v>84</v>
      </c>
    </row>
    <row r="552" s="2" customFormat="1">
      <c r="A552" s="40"/>
      <c r="B552" s="41"/>
      <c r="C552" s="42"/>
      <c r="D552" s="220" t="s">
        <v>153</v>
      </c>
      <c r="E552" s="42"/>
      <c r="F552" s="221" t="s">
        <v>776</v>
      </c>
      <c r="G552" s="42"/>
      <c r="H552" s="42"/>
      <c r="I552" s="217"/>
      <c r="J552" s="42"/>
      <c r="K552" s="42"/>
      <c r="L552" s="46"/>
      <c r="M552" s="218"/>
      <c r="N552" s="219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19" t="s">
        <v>153</v>
      </c>
      <c r="AU552" s="19" t="s">
        <v>84</v>
      </c>
    </row>
    <row r="553" s="2" customFormat="1" ht="16.5" customHeight="1">
      <c r="A553" s="40"/>
      <c r="B553" s="41"/>
      <c r="C553" s="254" t="s">
        <v>777</v>
      </c>
      <c r="D553" s="254" t="s">
        <v>379</v>
      </c>
      <c r="E553" s="255" t="s">
        <v>778</v>
      </c>
      <c r="F553" s="256" t="s">
        <v>779</v>
      </c>
      <c r="G553" s="257" t="s">
        <v>204</v>
      </c>
      <c r="H553" s="258">
        <v>1</v>
      </c>
      <c r="I553" s="259"/>
      <c r="J553" s="260">
        <f>ROUND(I553*H553,2)</f>
        <v>0</v>
      </c>
      <c r="K553" s="256" t="s">
        <v>149</v>
      </c>
      <c r="L553" s="261"/>
      <c r="M553" s="262" t="s">
        <v>19</v>
      </c>
      <c r="N553" s="263" t="s">
        <v>45</v>
      </c>
      <c r="O553" s="86"/>
      <c r="P553" s="211">
        <f>O553*H553</f>
        <v>0</v>
      </c>
      <c r="Q553" s="211">
        <v>0.001</v>
      </c>
      <c r="R553" s="211">
        <f>Q553*H553</f>
        <v>0.001</v>
      </c>
      <c r="S553" s="211">
        <v>0</v>
      </c>
      <c r="T553" s="212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3" t="s">
        <v>378</v>
      </c>
      <c r="AT553" s="213" t="s">
        <v>379</v>
      </c>
      <c r="AU553" s="213" t="s">
   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    </c>
      <c r="BG553" s="214">
        <f>IF(N553="zákl. přenesená",J553,0)</f>
        <v>0</v>
      </c>
      <c r="BH553" s="214">
        <f>IF(N553="sníž. přenesená",J553,0)</f>
        <v>0</v>
      </c>
      <c r="BI553" s="214">
        <f>IF(N553="nulová",J553,0)</f>
        <v>0</v>
      </c>
      <c r="BJ553" s="19" t="s">
        <v>82</v>
      </c>
      <c r="BK553" s="214">
        <f>ROUND(I553*H553,2)</f>
        <v>0</v>
      </c>
      <c r="BL553" s="19" t="s">
        <v>264</v>
      </c>
      <c r="BM553" s="213" t="s">
        <v>780</v>
      </c>
    </row>
    <row r="554" s="2" customFormat="1">
      <c r="A554" s="40"/>
      <c r="B554" s="41"/>
      <c r="C554" s="42"/>
      <c r="D554" s="215" t="s">
        <v>152</v>
      </c>
      <c r="E554" s="42"/>
      <c r="F554" s="216" t="s">
        <v>779</v>
      </c>
      <c r="G554" s="42"/>
      <c r="H554" s="42"/>
      <c r="I554" s="217"/>
      <c r="J554" s="42"/>
      <c r="K554" s="42"/>
      <c r="L554" s="46"/>
      <c r="M554" s="218"/>
      <c r="N554" s="219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152</v>
      </c>
      <c r="AU554" s="19" t="s">
        <v>84</v>
      </c>
    </row>
    <row r="555" s="2" customFormat="1" ht="16.5" customHeight="1">
      <c r="A555" s="40"/>
      <c r="B555" s="41"/>
      <c r="C555" s="202" t="s">
        <v>781</v>
      </c>
      <c r="D555" s="202" t="s">
        <v>145</v>
      </c>
      <c r="E555" s="203" t="s">
        <v>782</v>
      </c>
      <c r="F555" s="204" t="s">
        <v>783</v>
      </c>
      <c r="G555" s="205" t="s">
        <v>655</v>
      </c>
      <c r="H555" s="206">
        <v>1</v>
      </c>
      <c r="I555" s="207"/>
      <c r="J555" s="208">
        <f>ROUND(I555*H555,2)</f>
        <v>0</v>
      </c>
      <c r="K555" s="204" t="s">
        <v>149</v>
      </c>
      <c r="L555" s="46"/>
      <c r="M555" s="209" t="s">
        <v>19</v>
      </c>
      <c r="N555" s="210" t="s">
        <v>45</v>
      </c>
      <c r="O555" s="86"/>
      <c r="P555" s="211">
        <f>O555*H555</f>
        <v>0</v>
      </c>
      <c r="Q555" s="211">
        <v>0.01525</v>
      </c>
      <c r="R555" s="211">
        <f>Q555*H555</f>
        <v>0.01525</v>
      </c>
      <c r="S555" s="211">
        <v>0</v>
      </c>
      <c r="T555" s="212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3" t="s">
        <v>264</v>
      </c>
      <c r="AT555" s="213" t="s">
        <v>145</v>
      </c>
      <c r="AU555" s="213" t="s">
        <v>84</v>
      </c>
      <c r="AY555" s="19" t="s">
        <v>143</v>
      </c>
      <c r="BE555" s="214">
        <f>IF(N555="základní",J555,0)</f>
        <v>0</v>
      </c>
      <c r="BF555" s="214">
        <f>IF(N555="snížená",J555,0)</f>
        <v>0</v>
      </c>
      <c r="BG555" s="214">
        <f>IF(N555="zákl. přenesená",J555,0)</f>
        <v>0</v>
      </c>
      <c r="BH555" s="214">
        <f>IF(N555="sníž. přenesená",J555,0)</f>
        <v>0</v>
      </c>
      <c r="BI555" s="214">
        <f>IF(N555="nulová",J555,0)</f>
        <v>0</v>
      </c>
      <c r="BJ555" s="19" t="s">
        <v>82</v>
      </c>
      <c r="BK555" s="214">
        <f>ROUND(I555*H555,2)</f>
        <v>0</v>
      </c>
      <c r="BL555" s="19" t="s">
        <v>264</v>
      </c>
      <c r="BM555" s="213" t="s">
        <v>784</v>
      </c>
    </row>
    <row r="556" s="2" customFormat="1">
      <c r="A556" s="40"/>
      <c r="B556" s="41"/>
      <c r="C556" s="42"/>
      <c r="D556" s="215" t="s">
        <v>152</v>
      </c>
      <c r="E556" s="42"/>
      <c r="F556" s="216" t="s">
        <v>785</v>
      </c>
      <c r="G556" s="42"/>
      <c r="H556" s="42"/>
      <c r="I556" s="217"/>
      <c r="J556" s="42"/>
      <c r="K556" s="42"/>
      <c r="L556" s="46"/>
      <c r="M556" s="218"/>
      <c r="N556" s="219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152</v>
      </c>
      <c r="AU556" s="19" t="s">
        <v>84</v>
      </c>
    </row>
    <row r="557" s="2" customFormat="1">
      <c r="A557" s="40"/>
      <c r="B557" s="41"/>
      <c r="C557" s="42"/>
      <c r="D557" s="220" t="s">
        <v>153</v>
      </c>
      <c r="E557" s="42"/>
      <c r="F557" s="221" t="s">
        <v>786</v>
      </c>
      <c r="G557" s="42"/>
      <c r="H557" s="42"/>
      <c r="I557" s="217"/>
      <c r="J557" s="42"/>
      <c r="K557" s="42"/>
      <c r="L557" s="46"/>
      <c r="M557" s="218"/>
      <c r="N557" s="219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153</v>
      </c>
      <c r="AU557" s="19" t="s">
        <v>84</v>
      </c>
    </row>
    <row r="558" s="2" customFormat="1" ht="16.5" customHeight="1">
      <c r="A558" s="40"/>
      <c r="B558" s="41"/>
      <c r="C558" s="202" t="s">
        <v>787</v>
      </c>
      <c r="D558" s="202" t="s">
        <v>145</v>
      </c>
      <c r="E558" s="203" t="s">
        <v>788</v>
      </c>
      <c r="F558" s="204" t="s">
        <v>789</v>
      </c>
      <c r="G558" s="205" t="s">
        <v>655</v>
      </c>
      <c r="H558" s="206">
        <v>1</v>
      </c>
      <c r="I558" s="207"/>
      <c r="J558" s="208">
        <f>ROUND(I558*H558,2)</f>
        <v>0</v>
      </c>
      <c r="K558" s="204" t="s">
        <v>149</v>
      </c>
      <c r="L558" s="46"/>
      <c r="M558" s="209" t="s">
        <v>19</v>
      </c>
      <c r="N558" s="210" t="s">
        <v>45</v>
      </c>
      <c r="O558" s="86"/>
      <c r="P558" s="211">
        <f>O558*H558</f>
        <v>0</v>
      </c>
      <c r="Q558" s="211">
        <v>0</v>
      </c>
      <c r="R558" s="211">
        <f>Q558*H558</f>
        <v>0</v>
      </c>
      <c r="S558" s="211">
        <v>0.155</v>
      </c>
      <c r="T558" s="212">
        <f>S558*H558</f>
        <v>0.155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3" t="s">
        <v>264</v>
      </c>
      <c r="AT558" s="213" t="s">
        <v>145</v>
      </c>
      <c r="AU558" s="213" t="s">
        <v>84</v>
      </c>
      <c r="AY558" s="19" t="s">
        <v>143</v>
      </c>
      <c r="BE558" s="214">
        <f>IF(N558="základní",J558,0)</f>
        <v>0</v>
      </c>
      <c r="BF558" s="214">
        <f>IF(N558="snížená",J558,0)</f>
        <v>0</v>
      </c>
      <c r="BG558" s="214">
        <f>IF(N558="zákl. přenesená",J558,0)</f>
        <v>0</v>
      </c>
      <c r="BH558" s="214">
        <f>IF(N558="sníž. přenesená",J558,0)</f>
        <v>0</v>
      </c>
      <c r="BI558" s="214">
        <f>IF(N558="nulová",J558,0)</f>
        <v>0</v>
      </c>
      <c r="BJ558" s="19" t="s">
        <v>82</v>
      </c>
      <c r="BK558" s="214">
        <f>ROUND(I558*H558,2)</f>
        <v>0</v>
      </c>
      <c r="BL558" s="19" t="s">
        <v>264</v>
      </c>
      <c r="BM558" s="213" t="s">
        <v>790</v>
      </c>
    </row>
    <row r="559" s="2" customFormat="1">
      <c r="A559" s="40"/>
      <c r="B559" s="41"/>
      <c r="C559" s="42"/>
      <c r="D559" s="215" t="s">
        <v>152</v>
      </c>
      <c r="E559" s="42"/>
      <c r="F559" s="216" t="s">
        <v>791</v>
      </c>
      <c r="G559" s="42"/>
      <c r="H559" s="42"/>
      <c r="I559" s="217"/>
      <c r="J559" s="42"/>
      <c r="K559" s="42"/>
      <c r="L559" s="46"/>
      <c r="M559" s="218"/>
      <c r="N559" s="219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152</v>
      </c>
      <c r="AU559" s="19" t="s">
        <v>84</v>
      </c>
    </row>
    <row r="560" s="2" customFormat="1">
      <c r="A560" s="40"/>
      <c r="B560" s="41"/>
      <c r="C560" s="42"/>
      <c r="D560" s="220" t="s">
        <v>153</v>
      </c>
      <c r="E560" s="42"/>
      <c r="F560" s="221" t="s">
        <v>792</v>
      </c>
      <c r="G560" s="42"/>
      <c r="H560" s="42"/>
      <c r="I560" s="217"/>
      <c r="J560" s="42"/>
      <c r="K560" s="42"/>
      <c r="L560" s="46"/>
      <c r="M560" s="218"/>
      <c r="N560" s="219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153</v>
      </c>
      <c r="AU560" s="19" t="s">
        <v>84</v>
      </c>
    </row>
    <row r="561" s="2" customFormat="1" ht="16.5" customHeight="1">
      <c r="A561" s="40"/>
      <c r="B561" s="41"/>
      <c r="C561" s="202" t="s">
        <v>793</v>
      </c>
      <c r="D561" s="202" t="s">
        <v>145</v>
      </c>
      <c r="E561" s="203" t="s">
        <v>794</v>
      </c>
      <c r="F561" s="204" t="s">
        <v>795</v>
      </c>
      <c r="G561" s="205" t="s">
        <v>655</v>
      </c>
      <c r="H561" s="206">
        <v>1</v>
      </c>
      <c r="I561" s="207"/>
      <c r="J561" s="208">
        <f>ROUND(I561*H561,2)</f>
        <v>0</v>
      </c>
      <c r="K561" s="204" t="s">
        <v>149</v>
      </c>
      <c r="L561" s="46"/>
      <c r="M561" s="209" t="s">
        <v>19</v>
      </c>
      <c r="N561" s="210" t="s">
        <v>45</v>
      </c>
      <c r="O561" s="86"/>
      <c r="P561" s="211">
        <f>O561*H561</f>
        <v>0</v>
      </c>
      <c r="Q561" s="211">
        <v>0.0054599999999999996</v>
      </c>
      <c r="R561" s="211">
        <f>Q561*H561</f>
        <v>0.0054599999999999996</v>
      </c>
      <c r="S561" s="211">
        <v>0</v>
      </c>
      <c r="T561" s="212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3" t="s">
        <v>264</v>
      </c>
      <c r="AT561" s="213" t="s">
        <v>145</v>
      </c>
      <c r="AU561" s="213" t="s">
        <v>84</v>
      </c>
      <c r="AY561" s="19" t="s">
        <v>143</v>
      </c>
      <c r="BE561" s="214">
        <f>IF(N561="základní",J561,0)</f>
        <v>0</v>
      </c>
      <c r="BF561" s="214">
        <f>IF(N561="snížená",J561,0)</f>
        <v>0</v>
      </c>
      <c r="BG561" s="214">
        <f>IF(N561="zákl. přenesená",J561,0)</f>
        <v>0</v>
      </c>
      <c r="BH561" s="214">
        <f>IF(N561="sníž. přenesená",J561,0)</f>
        <v>0</v>
      </c>
      <c r="BI561" s="214">
        <f>IF(N561="nulová",J561,0)</f>
        <v>0</v>
      </c>
      <c r="BJ561" s="19" t="s">
        <v>82</v>
      </c>
      <c r="BK561" s="214">
        <f>ROUND(I561*H561,2)</f>
        <v>0</v>
      </c>
      <c r="BL561" s="19" t="s">
        <v>264</v>
      </c>
      <c r="BM561" s="213" t="s">
        <v>796</v>
      </c>
    </row>
    <row r="562" s="2" customFormat="1">
      <c r="A562" s="40"/>
      <c r="B562" s="41"/>
      <c r="C562" s="42"/>
      <c r="D562" s="215" t="s">
        <v>152</v>
      </c>
      <c r="E562" s="42"/>
      <c r="F562" s="216" t="s">
        <v>797</v>
      </c>
      <c r="G562" s="42"/>
      <c r="H562" s="42"/>
      <c r="I562" s="217"/>
      <c r="J562" s="42"/>
      <c r="K562" s="42"/>
      <c r="L562" s="46"/>
      <c r="M562" s="218"/>
      <c r="N562" s="219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152</v>
      </c>
      <c r="AU562" s="19" t="s">
        <v>84</v>
      </c>
    </row>
    <row r="563" s="2" customFormat="1">
      <c r="A563" s="40"/>
      <c r="B563" s="41"/>
      <c r="C563" s="42"/>
      <c r="D563" s="220" t="s">
        <v>153</v>
      </c>
      <c r="E563" s="42"/>
      <c r="F563" s="221" t="s">
        <v>798</v>
      </c>
      <c r="G563" s="42"/>
      <c r="H563" s="42"/>
      <c r="I563" s="217"/>
      <c r="J563" s="42"/>
      <c r="K563" s="42"/>
      <c r="L563" s="46"/>
      <c r="M563" s="218"/>
      <c r="N563" s="219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153</v>
      </c>
      <c r="AU563" s="19" t="s">
        <v>84</v>
      </c>
    </row>
    <row r="564" s="2" customFormat="1" ht="24.15" customHeight="1">
      <c r="A564" s="40"/>
      <c r="B564" s="41"/>
      <c r="C564" s="254" t="s">
        <v>799</v>
      </c>
      <c r="D564" s="254" t="s">
        <v>379</v>
      </c>
      <c r="E564" s="255" t="s">
        <v>800</v>
      </c>
      <c r="F564" s="256" t="s">
        <v>801</v>
      </c>
      <c r="G564" s="257" t="s">
        <v>204</v>
      </c>
      <c r="H564" s="258">
        <v>1</v>
      </c>
      <c r="I564" s="259"/>
      <c r="J564" s="260">
        <f>ROUND(I564*H564,2)</f>
        <v>0</v>
      </c>
      <c r="K564" s="256" t="s">
        <v>149</v>
      </c>
      <c r="L564" s="261"/>
      <c r="M564" s="262" t="s">
        <v>19</v>
      </c>
      <c r="N564" s="263" t="s">
        <v>45</v>
      </c>
      <c r="O564" s="86"/>
      <c r="P564" s="211">
        <f>O564*H564</f>
        <v>0</v>
      </c>
      <c r="Q564" s="211">
        <v>0.070000000000000007</v>
      </c>
      <c r="R564" s="211">
        <f>Q564*H564</f>
        <v>0.070000000000000007</v>
      </c>
      <c r="S564" s="211">
        <v>0</v>
      </c>
      <c r="T564" s="212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3" t="s">
        <v>378</v>
      </c>
      <c r="AT564" s="213" t="s">
        <v>379</v>
      </c>
      <c r="AU564" s="213" t="s">
        <v>84</v>
      </c>
      <c r="AY564" s="19" t="s">
        <v>143</v>
      </c>
      <c r="BE564" s="214">
        <f>IF(N564="základní",J564,0)</f>
        <v>0</v>
      </c>
      <c r="BF564" s="214">
        <f>IF(N564="snížená",J564,0)</f>
        <v>0</v>
      </c>
      <c r="BG564" s="214">
        <f>IF(N564="zákl. přenesená",J564,0)</f>
        <v>0</v>
      </c>
      <c r="BH564" s="214">
        <f>IF(N564="sníž. přenesená",J564,0)</f>
        <v>0</v>
      </c>
      <c r="BI564" s="214">
        <f>IF(N564="nulová",J564,0)</f>
        <v>0</v>
      </c>
      <c r="BJ564" s="19" t="s">
        <v>82</v>
      </c>
      <c r="BK564" s="214">
        <f>ROUND(I564*H564,2)</f>
        <v>0</v>
      </c>
      <c r="BL564" s="19" t="s">
        <v>264</v>
      </c>
      <c r="BM564" s="213" t="s">
        <v>802</v>
      </c>
    </row>
    <row r="565" s="2" customFormat="1">
      <c r="A565" s="40"/>
      <c r="B565" s="41"/>
      <c r="C565" s="42"/>
      <c r="D565" s="215" t="s">
        <v>152</v>
      </c>
      <c r="E565" s="42"/>
      <c r="F565" s="216" t="s">
        <v>801</v>
      </c>
      <c r="G565" s="42"/>
      <c r="H565" s="42"/>
      <c r="I565" s="217"/>
      <c r="J565" s="42"/>
      <c r="K565" s="42"/>
      <c r="L565" s="46"/>
      <c r="M565" s="218"/>
      <c r="N565" s="219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152</v>
      </c>
      <c r="AU565" s="19" t="s">
        <v>84</v>
      </c>
    </row>
    <row r="566" s="2" customFormat="1" ht="16.5" customHeight="1">
      <c r="A566" s="40"/>
      <c r="B566" s="41"/>
      <c r="C566" s="202" t="s">
        <v>803</v>
      </c>
      <c r="D566" s="202" t="s">
        <v>145</v>
      </c>
      <c r="E566" s="203" t="s">
        <v>804</v>
      </c>
      <c r="F566" s="204" t="s">
        <v>805</v>
      </c>
      <c r="G566" s="205" t="s">
        <v>655</v>
      </c>
      <c r="H566" s="206">
        <v>3</v>
      </c>
      <c r="I566" s="207"/>
      <c r="J566" s="208">
        <f>ROUND(I566*H566,2)</f>
        <v>0</v>
      </c>
      <c r="K566" s="204" t="s">
        <v>149</v>
      </c>
      <c r="L566" s="46"/>
      <c r="M566" s="209" t="s">
        <v>19</v>
      </c>
      <c r="N566" s="210" t="s">
        <v>45</v>
      </c>
      <c r="O566" s="86"/>
      <c r="P566" s="211">
        <f>O566*H566</f>
        <v>0</v>
      </c>
      <c r="Q566" s="211">
        <v>0</v>
      </c>
      <c r="R566" s="211">
        <f>Q566*H566</f>
        <v>0</v>
      </c>
      <c r="S566" s="211">
        <v>0.00156</v>
      </c>
      <c r="T566" s="212">
        <f>S566*H566</f>
        <v>0.0046800000000000001</v>
      </c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213" t="s">
        <v>264</v>
      </c>
      <c r="AT566" s="213" t="s">
        <v>145</v>
      </c>
      <c r="AU566" s="213" t="s">
        <v>84</v>
      </c>
      <c r="AY566" s="19" t="s">
        <v>143</v>
      </c>
      <c r="BE566" s="214">
        <f>IF(N566="základní",J566,0)</f>
        <v>0</v>
      </c>
      <c r="BF566" s="214">
        <f>IF(N566="snížená",J566,0)</f>
        <v>0</v>
      </c>
      <c r="BG566" s="214">
        <f>IF(N566="zákl. přenesená",J566,0)</f>
        <v>0</v>
      </c>
      <c r="BH566" s="214">
        <f>IF(N566="sníž. přenesená",J566,0)</f>
        <v>0</v>
      </c>
      <c r="BI566" s="214">
        <f>IF(N566="nulová",J566,0)</f>
        <v>0</v>
      </c>
      <c r="BJ566" s="19" t="s">
        <v>82</v>
      </c>
      <c r="BK566" s="214">
        <f>ROUND(I566*H566,2)</f>
        <v>0</v>
      </c>
      <c r="BL566" s="19" t="s">
        <v>264</v>
      </c>
      <c r="BM566" s="213" t="s">
        <v>806</v>
      </c>
    </row>
    <row r="567" s="2" customFormat="1">
      <c r="A567" s="40"/>
      <c r="B567" s="41"/>
      <c r="C567" s="42"/>
      <c r="D567" s="215" t="s">
        <v>152</v>
      </c>
      <c r="E567" s="42"/>
      <c r="F567" s="216" t="s">
        <v>807</v>
      </c>
      <c r="G567" s="42"/>
      <c r="H567" s="42"/>
      <c r="I567" s="217"/>
      <c r="J567" s="42"/>
      <c r="K567" s="42"/>
      <c r="L567" s="46"/>
      <c r="M567" s="218"/>
      <c r="N567" s="219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152</v>
      </c>
      <c r="AU567" s="19" t="s">
        <v>84</v>
      </c>
    </row>
    <row r="568" s="2" customFormat="1">
      <c r="A568" s="40"/>
      <c r="B568" s="41"/>
      <c r="C568" s="42"/>
      <c r="D568" s="220" t="s">
        <v>153</v>
      </c>
      <c r="E568" s="42"/>
      <c r="F568" s="221" t="s">
        <v>808</v>
      </c>
      <c r="G568" s="42"/>
      <c r="H568" s="42"/>
      <c r="I568" s="217"/>
      <c r="J568" s="42"/>
      <c r="K568" s="42"/>
      <c r="L568" s="46"/>
      <c r="M568" s="218"/>
      <c r="N568" s="219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153</v>
      </c>
      <c r="AU568" s="19" t="s">
        <v>84</v>
      </c>
    </row>
    <row r="569" s="2" customFormat="1" ht="16.5" customHeight="1">
      <c r="A569" s="40"/>
      <c r="B569" s="41"/>
      <c r="C569" s="202" t="s">
        <v>809</v>
      </c>
      <c r="D569" s="202" t="s">
        <v>145</v>
      </c>
      <c r="E569" s="203" t="s">
        <v>810</v>
      </c>
      <c r="F569" s="204" t="s">
        <v>811</v>
      </c>
      <c r="G569" s="205" t="s">
        <v>655</v>
      </c>
      <c r="H569" s="206">
        <v>2</v>
      </c>
      <c r="I569" s="207"/>
      <c r="J569" s="208">
        <f>ROUND(I569*H569,2)</f>
        <v>0</v>
      </c>
      <c r="K569" s="204" t="s">
        <v>149</v>
      </c>
      <c r="L569" s="46"/>
      <c r="M569" s="209" t="s">
        <v>19</v>
      </c>
      <c r="N569" s="210" t="s">
        <v>45</v>
      </c>
      <c r="O569" s="86"/>
      <c r="P569" s="211">
        <f>O569*H569</f>
        <v>0</v>
      </c>
      <c r="Q569" s="211">
        <v>0.0018</v>
      </c>
      <c r="R569" s="211">
        <f>Q569*H569</f>
        <v>0.0035999999999999999</v>
      </c>
      <c r="S569" s="211">
        <v>0</v>
      </c>
      <c r="T569" s="212">
        <f>S569*H569</f>
        <v>0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13" t="s">
        <v>264</v>
      </c>
      <c r="AT569" s="213" t="s">
        <v>145</v>
      </c>
      <c r="AU569" s="213" t="s">
        <v>84</v>
      </c>
      <c r="AY569" s="19" t="s">
        <v>143</v>
      </c>
      <c r="BE569" s="214">
        <f>IF(N569="základní",J569,0)</f>
        <v>0</v>
      </c>
      <c r="BF569" s="214">
        <f>IF(N569="snížená",J569,0)</f>
        <v>0</v>
      </c>
      <c r="BG569" s="214">
        <f>IF(N569="zákl. přenesená",J569,0)</f>
        <v>0</v>
      </c>
      <c r="BH569" s="214">
        <f>IF(N569="sníž. přenesená",J569,0)</f>
        <v>0</v>
      </c>
      <c r="BI569" s="214">
        <f>IF(N569="nulová",J569,0)</f>
        <v>0</v>
      </c>
      <c r="BJ569" s="19" t="s">
        <v>82</v>
      </c>
      <c r="BK569" s="214">
        <f>ROUND(I569*H569,2)</f>
        <v>0</v>
      </c>
      <c r="BL569" s="19" t="s">
        <v>264</v>
      </c>
      <c r="BM569" s="213" t="s">
        <v>812</v>
      </c>
    </row>
    <row r="570" s="2" customFormat="1">
      <c r="A570" s="40"/>
      <c r="B570" s="41"/>
      <c r="C570" s="42"/>
      <c r="D570" s="215" t="s">
        <v>152</v>
      </c>
      <c r="E570" s="42"/>
      <c r="F570" s="216" t="s">
        <v>813</v>
      </c>
      <c r="G570" s="42"/>
      <c r="H570" s="42"/>
      <c r="I570" s="217"/>
      <c r="J570" s="42"/>
      <c r="K570" s="42"/>
      <c r="L570" s="46"/>
      <c r="M570" s="218"/>
      <c r="N570" s="219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152</v>
      </c>
      <c r="AU570" s="19" t="s">
        <v>84</v>
      </c>
    </row>
    <row r="571" s="2" customFormat="1">
      <c r="A571" s="40"/>
      <c r="B571" s="41"/>
      <c r="C571" s="42"/>
      <c r="D571" s="220" t="s">
        <v>153</v>
      </c>
      <c r="E571" s="42"/>
      <c r="F571" s="221" t="s">
        <v>814</v>
      </c>
      <c r="G571" s="42"/>
      <c r="H571" s="42"/>
      <c r="I571" s="217"/>
      <c r="J571" s="42"/>
      <c r="K571" s="42"/>
      <c r="L571" s="46"/>
      <c r="M571" s="218"/>
      <c r="N571" s="219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153</v>
      </c>
      <c r="AU571" s="19" t="s">
        <v>84</v>
      </c>
    </row>
    <row r="572" s="2" customFormat="1" ht="16.5" customHeight="1">
      <c r="A572" s="40"/>
      <c r="B572" s="41"/>
      <c r="C572" s="202" t="s">
        <v>815</v>
      </c>
      <c r="D572" s="202" t="s">
        <v>145</v>
      </c>
      <c r="E572" s="203" t="s">
        <v>816</v>
      </c>
      <c r="F572" s="204" t="s">
        <v>817</v>
      </c>
      <c r="G572" s="205" t="s">
        <v>655</v>
      </c>
      <c r="H572" s="206">
        <v>2</v>
      </c>
      <c r="I572" s="207"/>
      <c r="J572" s="208">
        <f>ROUND(I572*H572,2)</f>
        <v>0</v>
      </c>
      <c r="K572" s="204" t="s">
        <v>149</v>
      </c>
      <c r="L572" s="46"/>
      <c r="M572" s="209" t="s">
        <v>19</v>
      </c>
      <c r="N572" s="210" t="s">
        <v>45</v>
      </c>
      <c r="O572" s="86"/>
      <c r="P572" s="211">
        <f>O572*H572</f>
        <v>0</v>
      </c>
      <c r="Q572" s="211">
        <v>0.0018</v>
      </c>
      <c r="R572" s="211">
        <f>Q572*H572</f>
        <v>0.0035999999999999999</v>
      </c>
      <c r="S572" s="211">
        <v>0</v>
      </c>
      <c r="T572" s="212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3" t="s">
        <v>264</v>
      </c>
      <c r="AT572" s="213" t="s">
        <v>145</v>
      </c>
      <c r="AU572" s="213" t="s">
        <v>84</v>
      </c>
      <c r="AY572" s="19" t="s">
        <v>143</v>
      </c>
      <c r="BE572" s="214">
        <f>IF(N572="základní",J572,0)</f>
        <v>0</v>
      </c>
      <c r="BF572" s="214">
        <f>IF(N572="snížená",J572,0)</f>
        <v>0</v>
      </c>
      <c r="BG572" s="214">
        <f>IF(N572="zákl. přenesená",J572,0)</f>
        <v>0</v>
      </c>
      <c r="BH572" s="214">
        <f>IF(N572="sníž. přenesená",J572,0)</f>
        <v>0</v>
      </c>
      <c r="BI572" s="214">
        <f>IF(N572="nulová",J572,0)</f>
        <v>0</v>
      </c>
      <c r="BJ572" s="19" t="s">
        <v>82</v>
      </c>
      <c r="BK572" s="214">
        <f>ROUND(I572*H572,2)</f>
        <v>0</v>
      </c>
      <c r="BL572" s="19" t="s">
        <v>264</v>
      </c>
      <c r="BM572" s="213" t="s">
        <v>818</v>
      </c>
    </row>
    <row r="573" s="2" customFormat="1">
      <c r="A573" s="40"/>
      <c r="B573" s="41"/>
      <c r="C573" s="42"/>
      <c r="D573" s="215" t="s">
        <v>152</v>
      </c>
      <c r="E573" s="42"/>
      <c r="F573" s="216" t="s">
        <v>819</v>
      </c>
      <c r="G573" s="42"/>
      <c r="H573" s="42"/>
      <c r="I573" s="217"/>
      <c r="J573" s="42"/>
      <c r="K573" s="42"/>
      <c r="L573" s="46"/>
      <c r="M573" s="218"/>
      <c r="N573" s="219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152</v>
      </c>
      <c r="AU573" s="19" t="s">
        <v>84</v>
      </c>
    </row>
    <row r="574" s="2" customFormat="1">
      <c r="A574" s="40"/>
      <c r="B574" s="41"/>
      <c r="C574" s="42"/>
      <c r="D574" s="220" t="s">
        <v>153</v>
      </c>
      <c r="E574" s="42"/>
      <c r="F574" s="221" t="s">
        <v>820</v>
      </c>
      <c r="G574" s="42"/>
      <c r="H574" s="42"/>
      <c r="I574" s="217"/>
      <c r="J574" s="42"/>
      <c r="K574" s="42"/>
      <c r="L574" s="46"/>
      <c r="M574" s="218"/>
      <c r="N574" s="219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T574" s="19" t="s">
        <v>153</v>
      </c>
      <c r="AU574" s="19" t="s">
        <v>84</v>
      </c>
    </row>
    <row r="575" s="2" customFormat="1" ht="16.5" customHeight="1">
      <c r="A575" s="40"/>
      <c r="B575" s="41"/>
      <c r="C575" s="202" t="s">
        <v>821</v>
      </c>
      <c r="D575" s="202" t="s">
        <v>145</v>
      </c>
      <c r="E575" s="203" t="s">
        <v>822</v>
      </c>
      <c r="F575" s="204" t="s">
        <v>823</v>
      </c>
      <c r="G575" s="205" t="s">
        <v>204</v>
      </c>
      <c r="H575" s="206">
        <v>1</v>
      </c>
      <c r="I575" s="207"/>
      <c r="J575" s="208">
        <f>ROUND(I575*H575,2)</f>
        <v>0</v>
      </c>
      <c r="K575" s="204" t="s">
        <v>149</v>
      </c>
      <c r="L575" s="46"/>
      <c r="M575" s="209" t="s">
        <v>19</v>
      </c>
      <c r="N575" s="210" t="s">
        <v>45</v>
      </c>
      <c r="O575" s="86"/>
      <c r="P575" s="211">
        <f>O575*H575</f>
        <v>0</v>
      </c>
      <c r="Q575" s="211">
        <v>4.0000000000000003E-05</v>
      </c>
      <c r="R575" s="211">
        <f>Q575*H575</f>
        <v>4.0000000000000003E-05</v>
      </c>
      <c r="S575" s="211">
        <v>0</v>
      </c>
      <c r="T575" s="212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3" t="s">
        <v>264</v>
      </c>
      <c r="AT575" s="213" t="s">
        <v>145</v>
      </c>
      <c r="AU575" s="213" t="s">
        <v>84</v>
      </c>
      <c r="AY575" s="19" t="s">
        <v>143</v>
      </c>
      <c r="BE575" s="214">
        <f>IF(N575="základní",J575,0)</f>
        <v>0</v>
      </c>
      <c r="BF575" s="214">
        <f>IF(N575="snížená",J575,0)</f>
        <v>0</v>
      </c>
      <c r="BG575" s="214">
        <f>IF(N575="zákl. přenesená",J575,0)</f>
        <v>0</v>
      </c>
      <c r="BH575" s="214">
        <f>IF(N575="sníž. přenesená",J575,0)</f>
        <v>0</v>
      </c>
      <c r="BI575" s="214">
        <f>IF(N575="nulová",J575,0)</f>
        <v>0</v>
      </c>
      <c r="BJ575" s="19" t="s">
        <v>82</v>
      </c>
      <c r="BK575" s="214">
        <f>ROUND(I575*H575,2)</f>
        <v>0</v>
      </c>
      <c r="BL575" s="19" t="s">
        <v>264</v>
      </c>
      <c r="BM575" s="213" t="s">
        <v>824</v>
      </c>
    </row>
    <row r="576" s="2" customFormat="1">
      <c r="A576" s="40"/>
      <c r="B576" s="41"/>
      <c r="C576" s="42"/>
      <c r="D576" s="215" t="s">
        <v>152</v>
      </c>
      <c r="E576" s="42"/>
      <c r="F576" s="216" t="s">
        <v>825</v>
      </c>
      <c r="G576" s="42"/>
      <c r="H576" s="42"/>
      <c r="I576" s="217"/>
      <c r="J576" s="42"/>
      <c r="K576" s="42"/>
      <c r="L576" s="46"/>
      <c r="M576" s="218"/>
      <c r="N576" s="219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152</v>
      </c>
      <c r="AU576" s="19" t="s">
        <v>84</v>
      </c>
    </row>
    <row r="577" s="2" customFormat="1">
      <c r="A577" s="40"/>
      <c r="B577" s="41"/>
      <c r="C577" s="42"/>
      <c r="D577" s="220" t="s">
        <v>153</v>
      </c>
      <c r="E577" s="42"/>
      <c r="F577" s="221" t="s">
        <v>826</v>
      </c>
      <c r="G577" s="42"/>
      <c r="H577" s="42"/>
      <c r="I577" s="217"/>
      <c r="J577" s="42"/>
      <c r="K577" s="42"/>
      <c r="L577" s="46"/>
      <c r="M577" s="218"/>
      <c r="N577" s="219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153</v>
      </c>
      <c r="AU577" s="19" t="s">
        <v>84</v>
      </c>
    </row>
    <row r="578" s="2" customFormat="1" ht="16.5" customHeight="1">
      <c r="A578" s="40"/>
      <c r="B578" s="41"/>
      <c r="C578" s="254" t="s">
        <v>827</v>
      </c>
      <c r="D578" s="254" t="s">
        <v>379</v>
      </c>
      <c r="E578" s="255" t="s">
        <v>828</v>
      </c>
      <c r="F578" s="256" t="s">
        <v>829</v>
      </c>
      <c r="G578" s="257" t="s">
        <v>204</v>
      </c>
      <c r="H578" s="258">
        <v>1</v>
      </c>
      <c r="I578" s="259"/>
      <c r="J578" s="260">
        <f>ROUND(I578*H578,2)</f>
        <v>0</v>
      </c>
      <c r="K578" s="256" t="s">
        <v>149</v>
      </c>
      <c r="L578" s="261"/>
      <c r="M578" s="262" t="s">
        <v>19</v>
      </c>
      <c r="N578" s="263" t="s">
        <v>45</v>
      </c>
      <c r="O578" s="86"/>
      <c r="P578" s="211">
        <f>O578*H578</f>
        <v>0</v>
      </c>
      <c r="Q578" s="211">
        <v>0.0018</v>
      </c>
      <c r="R578" s="211">
        <f>Q578*H578</f>
        <v>0.0018</v>
      </c>
      <c r="S578" s="211">
        <v>0</v>
      </c>
      <c r="T578" s="212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3" t="s">
        <v>378</v>
      </c>
      <c r="AT578" s="213" t="s">
        <v>379</v>
      </c>
      <c r="AU578" s="213" t="s">
        <v>84</v>
      </c>
      <c r="AY578" s="19" t="s">
        <v>143</v>
      </c>
      <c r="BE578" s="214">
        <f>IF(N578="základní",J578,0)</f>
        <v>0</v>
      </c>
      <c r="BF578" s="214">
        <f>IF(N578="snížená",J578,0)</f>
        <v>0</v>
      </c>
      <c r="BG578" s="214">
        <f>IF(N578="zákl. přenesená",J578,0)</f>
        <v>0</v>
      </c>
      <c r="BH578" s="214">
        <f>IF(N578="sníž. přenesená",J578,0)</f>
        <v>0</v>
      </c>
      <c r="BI578" s="214">
        <f>IF(N578="nulová",J578,0)</f>
        <v>0</v>
      </c>
      <c r="BJ578" s="19" t="s">
        <v>82</v>
      </c>
      <c r="BK578" s="214">
        <f>ROUND(I578*H578,2)</f>
        <v>0</v>
      </c>
      <c r="BL578" s="19" t="s">
        <v>264</v>
      </c>
      <c r="BM578" s="213" t="s">
        <v>830</v>
      </c>
    </row>
    <row r="579" s="2" customFormat="1">
      <c r="A579" s="40"/>
      <c r="B579" s="41"/>
      <c r="C579" s="42"/>
      <c r="D579" s="215" t="s">
        <v>152</v>
      </c>
      <c r="E579" s="42"/>
      <c r="F579" s="216" t="s">
        <v>829</v>
      </c>
      <c r="G579" s="42"/>
      <c r="H579" s="42"/>
      <c r="I579" s="217"/>
      <c r="J579" s="42"/>
      <c r="K579" s="42"/>
      <c r="L579" s="46"/>
      <c r="M579" s="218"/>
      <c r="N579" s="219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152</v>
      </c>
      <c r="AU579" s="19" t="s">
        <v>84</v>
      </c>
    </row>
    <row r="580" s="2" customFormat="1" ht="16.5" customHeight="1">
      <c r="A580" s="40"/>
      <c r="B580" s="41"/>
      <c r="C580" s="202" t="s">
        <v>831</v>
      </c>
      <c r="D580" s="202" t="s">
        <v>145</v>
      </c>
      <c r="E580" s="203" t="s">
        <v>832</v>
      </c>
      <c r="F580" s="204" t="s">
        <v>833</v>
      </c>
      <c r="G580" s="205" t="s">
        <v>188</v>
      </c>
      <c r="H580" s="206">
        <v>0.27800000000000002</v>
      </c>
      <c r="I580" s="207"/>
      <c r="J580" s="208">
        <f>ROUND(I580*H580,2)</f>
        <v>0</v>
      </c>
      <c r="K580" s="204" t="s">
        <v>149</v>
      </c>
      <c r="L580" s="46"/>
      <c r="M580" s="209" t="s">
        <v>19</v>
      </c>
      <c r="N580" s="210" t="s">
        <v>45</v>
      </c>
      <c r="O580" s="86"/>
      <c r="P580" s="211">
        <f>O580*H580</f>
        <v>0</v>
      </c>
      <c r="Q580" s="211">
        <v>0</v>
      </c>
      <c r="R580" s="211">
        <f>Q580*H580</f>
        <v>0</v>
      </c>
      <c r="S580" s="211">
        <v>0</v>
      </c>
      <c r="T580" s="212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3" t="s">
        <v>264</v>
      </c>
      <c r="AT580" s="213" t="s">
        <v>145</v>
      </c>
      <c r="AU580" s="213" t="s">
        <v>84</v>
      </c>
      <c r="AY580" s="19" t="s">
        <v>143</v>
      </c>
      <c r="BE580" s="214">
        <f>IF(N580="základní",J580,0)</f>
        <v>0</v>
      </c>
      <c r="BF580" s="214">
        <f>IF(N580="snížená",J580,0)</f>
        <v>0</v>
      </c>
      <c r="BG580" s="214">
        <f>IF(N580="zákl. přenesená",J580,0)</f>
        <v>0</v>
      </c>
      <c r="BH580" s="214">
        <f>IF(N580="sníž. přenesená",J580,0)</f>
        <v>0</v>
      </c>
      <c r="BI580" s="214">
        <f>IF(N580="nulová",J580,0)</f>
        <v>0</v>
      </c>
      <c r="BJ580" s="19" t="s">
        <v>82</v>
      </c>
      <c r="BK580" s="214">
        <f>ROUND(I580*H580,2)</f>
        <v>0</v>
      </c>
      <c r="BL580" s="19" t="s">
        <v>264</v>
      </c>
      <c r="BM580" s="213" t="s">
        <v>834</v>
      </c>
    </row>
    <row r="581" s="2" customFormat="1">
      <c r="A581" s="40"/>
      <c r="B581" s="41"/>
      <c r="C581" s="42"/>
      <c r="D581" s="215" t="s">
        <v>152</v>
      </c>
      <c r="E581" s="42"/>
      <c r="F581" s="216" t="s">
        <v>835</v>
      </c>
      <c r="G581" s="42"/>
      <c r="H581" s="42"/>
      <c r="I581" s="217"/>
      <c r="J581" s="42"/>
      <c r="K581" s="42"/>
      <c r="L581" s="46"/>
      <c r="M581" s="218"/>
      <c r="N581" s="219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152</v>
      </c>
      <c r="AU581" s="19" t="s">
        <v>84</v>
      </c>
    </row>
    <row r="582" s="2" customFormat="1">
      <c r="A582" s="40"/>
      <c r="B582" s="41"/>
      <c r="C582" s="42"/>
      <c r="D582" s="220" t="s">
        <v>153</v>
      </c>
      <c r="E582" s="42"/>
      <c r="F582" s="221" t="s">
        <v>836</v>
      </c>
      <c r="G582" s="42"/>
      <c r="H582" s="42"/>
      <c r="I582" s="217"/>
      <c r="J582" s="42"/>
      <c r="K582" s="42"/>
      <c r="L582" s="46"/>
      <c r="M582" s="218"/>
      <c r="N582" s="219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153</v>
      </c>
      <c r="AU582" s="19" t="s">
        <v>84</v>
      </c>
    </row>
    <row r="583" s="12" customFormat="1" ht="22.8" customHeight="1">
      <c r="A583" s="12"/>
      <c r="B583" s="186"/>
      <c r="C583" s="187"/>
      <c r="D583" s="188" t="s">
        <v>73</v>
      </c>
      <c r="E583" s="200" t="s">
        <v>837</v>
      </c>
      <c r="F583" s="200" t="s">
        <v>838</v>
      </c>
      <c r="G583" s="187"/>
      <c r="H583" s="187"/>
      <c r="I583" s="190"/>
      <c r="J583" s="201">
        <f>BK583</f>
        <v>0</v>
      </c>
      <c r="K583" s="187"/>
      <c r="L583" s="192"/>
      <c r="M583" s="193"/>
      <c r="N583" s="194"/>
      <c r="O583" s="194"/>
      <c r="P583" s="195">
        <f>SUM(P584:P603)</f>
        <v>0</v>
      </c>
      <c r="Q583" s="194"/>
      <c r="R583" s="195">
        <f>SUM(R584:R603)</f>
        <v>0.095200000000000007</v>
      </c>
      <c r="S583" s="194"/>
      <c r="T583" s="196">
        <f>SUM(T584:T603)</f>
        <v>0</v>
      </c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R583" s="197" t="s">
        <v>84</v>
      </c>
      <c r="AT583" s="198" t="s">
        <v>73</v>
      </c>
      <c r="AU583" s="198" t="s">
        <v>82</v>
      </c>
      <c r="AY583" s="197" t="s">
        <v>143</v>
      </c>
      <c r="BK583" s="199">
        <f>SUM(BK584:BK603)</f>
        <v>0</v>
      </c>
    </row>
    <row r="584" s="2" customFormat="1" ht="21.75" customHeight="1">
      <c r="A584" s="40"/>
      <c r="B584" s="41"/>
      <c r="C584" s="202" t="s">
        <v>839</v>
      </c>
      <c r="D584" s="202" t="s">
        <v>145</v>
      </c>
      <c r="E584" s="203" t="s">
        <v>840</v>
      </c>
      <c r="F584" s="204" t="s">
        <v>841</v>
      </c>
      <c r="G584" s="205" t="s">
        <v>655</v>
      </c>
      <c r="H584" s="206">
        <v>1</v>
      </c>
      <c r="I584" s="207"/>
      <c r="J584" s="208">
        <f>ROUND(I584*H584,2)</f>
        <v>0</v>
      </c>
      <c r="K584" s="204" t="s">
        <v>149</v>
      </c>
      <c r="L584" s="46"/>
      <c r="M584" s="209" t="s">
        <v>19</v>
      </c>
      <c r="N584" s="210" t="s">
        <v>45</v>
      </c>
      <c r="O584" s="86"/>
      <c r="P584" s="211">
        <f>O584*H584</f>
        <v>0</v>
      </c>
      <c r="Q584" s="211">
        <v>0.012</v>
      </c>
      <c r="R584" s="211">
        <f>Q584*H584</f>
        <v>0.012</v>
      </c>
      <c r="S584" s="211">
        <v>0</v>
      </c>
      <c r="T584" s="212">
        <f>S584*H584</f>
        <v>0</v>
      </c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R584" s="213" t="s">
        <v>264</v>
      </c>
      <c r="AT584" s="213" t="s">
        <v>145</v>
      </c>
      <c r="AU584" s="213" t="s">
        <v>84</v>
      </c>
      <c r="AY584" s="19" t="s">
        <v>143</v>
      </c>
      <c r="BE584" s="214">
        <f>IF(N584="základní",J584,0)</f>
        <v>0</v>
      </c>
      <c r="BF584" s="214">
        <f>IF(N584="snížená",J584,0)</f>
        <v>0</v>
      </c>
      <c r="BG584" s="214">
        <f>IF(N584="zákl. přenesená",J584,0)</f>
        <v>0</v>
      </c>
      <c r="BH584" s="214">
        <f>IF(N584="sníž. přenesená",J584,0)</f>
        <v>0</v>
      </c>
      <c r="BI584" s="214">
        <f>IF(N584="nulová",J584,0)</f>
        <v>0</v>
      </c>
      <c r="BJ584" s="19" t="s">
        <v>82</v>
      </c>
      <c r="BK584" s="214">
        <f>ROUND(I584*H584,2)</f>
        <v>0</v>
      </c>
      <c r="BL584" s="19" t="s">
        <v>264</v>
      </c>
      <c r="BM584" s="213" t="s">
        <v>842</v>
      </c>
    </row>
    <row r="585" s="2" customFormat="1">
      <c r="A585" s="40"/>
      <c r="B585" s="41"/>
      <c r="C585" s="42"/>
      <c r="D585" s="215" t="s">
        <v>152</v>
      </c>
      <c r="E585" s="42"/>
      <c r="F585" s="216" t="s">
        <v>843</v>
      </c>
      <c r="G585" s="42"/>
      <c r="H585" s="42"/>
      <c r="I585" s="217"/>
      <c r="J585" s="42"/>
      <c r="K585" s="42"/>
      <c r="L585" s="46"/>
      <c r="M585" s="218"/>
      <c r="N585" s="219"/>
      <c r="O585" s="86"/>
      <c r="P585" s="86"/>
      <c r="Q585" s="86"/>
      <c r="R585" s="86"/>
      <c r="S585" s="86"/>
      <c r="T585" s="87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T585" s="19" t="s">
        <v>152</v>
      </c>
      <c r="AU585" s="19" t="s">
        <v>84</v>
      </c>
    </row>
    <row r="586" s="2" customFormat="1">
      <c r="A586" s="40"/>
      <c r="B586" s="41"/>
      <c r="C586" s="42"/>
      <c r="D586" s="220" t="s">
        <v>153</v>
      </c>
      <c r="E586" s="42"/>
      <c r="F586" s="221" t="s">
        <v>844</v>
      </c>
      <c r="G586" s="42"/>
      <c r="H586" s="42"/>
      <c r="I586" s="217"/>
      <c r="J586" s="42"/>
      <c r="K586" s="42"/>
      <c r="L586" s="46"/>
      <c r="M586" s="218"/>
      <c r="N586" s="219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153</v>
      </c>
      <c r="AU586" s="19" t="s">
        <v>84</v>
      </c>
    </row>
    <row r="587" s="2" customFormat="1" ht="16.5" customHeight="1">
      <c r="A587" s="40"/>
      <c r="B587" s="41"/>
      <c r="C587" s="202" t="s">
        <v>845</v>
      </c>
      <c r="D587" s="202" t="s">
        <v>145</v>
      </c>
      <c r="E587" s="203" t="s">
        <v>846</v>
      </c>
      <c r="F587" s="204" t="s">
        <v>847</v>
      </c>
      <c r="G587" s="205" t="s">
        <v>655</v>
      </c>
      <c r="H587" s="206">
        <v>1</v>
      </c>
      <c r="I587" s="207"/>
      <c r="J587" s="208">
        <f>ROUND(I587*H587,2)</f>
        <v>0</v>
      </c>
      <c r="K587" s="204" t="s">
        <v>149</v>
      </c>
      <c r="L587" s="46"/>
      <c r="M587" s="209" t="s">
        <v>19</v>
      </c>
      <c r="N587" s="210" t="s">
        <v>45</v>
      </c>
      <c r="O587" s="86"/>
      <c r="P587" s="211">
        <f>O587*H587</f>
        <v>0</v>
      </c>
      <c r="Q587" s="211">
        <v>0.015599999999999999</v>
      </c>
      <c r="R587" s="211">
        <f>Q587*H587</f>
        <v>0.015599999999999999</v>
      </c>
      <c r="S587" s="211">
        <v>0</v>
      </c>
      <c r="T587" s="212">
        <f>S587*H587</f>
        <v>0</v>
      </c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13" t="s">
        <v>264</v>
      </c>
      <c r="AT587" s="213" t="s">
        <v>145</v>
      </c>
      <c r="AU587" s="213" t="s">
        <v>84</v>
      </c>
      <c r="AY587" s="19" t="s">
        <v>143</v>
      </c>
      <c r="BE587" s="214">
        <f>IF(N587="základní",J587,0)</f>
        <v>0</v>
      </c>
      <c r="BF587" s="214">
        <f>IF(N587="snížená",J587,0)</f>
        <v>0</v>
      </c>
      <c r="BG587" s="214">
        <f>IF(N587="zákl. přenesená",J587,0)</f>
        <v>0</v>
      </c>
      <c r="BH587" s="214">
        <f>IF(N587="sníž. přenesená",J587,0)</f>
        <v>0</v>
      </c>
      <c r="BI587" s="214">
        <f>IF(N587="nulová",J587,0)</f>
        <v>0</v>
      </c>
      <c r="BJ587" s="19" t="s">
        <v>82</v>
      </c>
      <c r="BK587" s="214">
        <f>ROUND(I587*H587,2)</f>
        <v>0</v>
      </c>
      <c r="BL587" s="19" t="s">
        <v>264</v>
      </c>
      <c r="BM587" s="213" t="s">
        <v>848</v>
      </c>
    </row>
    <row r="588" s="2" customFormat="1">
      <c r="A588" s="40"/>
      <c r="B588" s="41"/>
      <c r="C588" s="42"/>
      <c r="D588" s="215" t="s">
        <v>152</v>
      </c>
      <c r="E588" s="42"/>
      <c r="F588" s="216" t="s">
        <v>849</v>
      </c>
      <c r="G588" s="42"/>
      <c r="H588" s="42"/>
      <c r="I588" s="217"/>
      <c r="J588" s="42"/>
      <c r="K588" s="42"/>
      <c r="L588" s="46"/>
      <c r="M588" s="218"/>
      <c r="N588" s="219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152</v>
      </c>
      <c r="AU588" s="19" t="s">
        <v>84</v>
      </c>
    </row>
    <row r="589" s="2" customFormat="1">
      <c r="A589" s="40"/>
      <c r="B589" s="41"/>
      <c r="C589" s="42"/>
      <c r="D589" s="220" t="s">
        <v>153</v>
      </c>
      <c r="E589" s="42"/>
      <c r="F589" s="221" t="s">
        <v>850</v>
      </c>
      <c r="G589" s="42"/>
      <c r="H589" s="42"/>
      <c r="I589" s="217"/>
      <c r="J589" s="42"/>
      <c r="K589" s="42"/>
      <c r="L589" s="46"/>
      <c r="M589" s="218"/>
      <c r="N589" s="219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153</v>
      </c>
      <c r="AU589" s="19" t="s">
        <v>84</v>
      </c>
    </row>
    <row r="590" s="2" customFormat="1" ht="21.75" customHeight="1">
      <c r="A590" s="40"/>
      <c r="B590" s="41"/>
      <c r="C590" s="202" t="s">
        <v>851</v>
      </c>
      <c r="D590" s="202" t="s">
        <v>145</v>
      </c>
      <c r="E590" s="203" t="s">
        <v>852</v>
      </c>
      <c r="F590" s="204" t="s">
        <v>853</v>
      </c>
      <c r="G590" s="205" t="s">
        <v>655</v>
      </c>
      <c r="H590" s="206">
        <v>3</v>
      </c>
      <c r="I590" s="207"/>
      <c r="J590" s="208">
        <f>ROUND(I590*H590,2)</f>
        <v>0</v>
      </c>
      <c r="K590" s="204" t="s">
        <v>149</v>
      </c>
      <c r="L590" s="46"/>
      <c r="M590" s="209" t="s">
        <v>19</v>
      </c>
      <c r="N590" s="210" t="s">
        <v>45</v>
      </c>
      <c r="O590" s="86"/>
      <c r="P590" s="211">
        <f>O590*H590</f>
        <v>0</v>
      </c>
      <c r="Q590" s="211">
        <v>0.016650000000000002</v>
      </c>
      <c r="R590" s="211">
        <f>Q590*H590</f>
        <v>0.049950000000000008</v>
      </c>
      <c r="S590" s="211">
        <v>0</v>
      </c>
      <c r="T590" s="212">
        <f>S590*H590</f>
        <v>0</v>
      </c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R590" s="213" t="s">
        <v>264</v>
      </c>
      <c r="AT590" s="213" t="s">
        <v>145</v>
      </c>
      <c r="AU590" s="213" t="s">
        <v>84</v>
      </c>
      <c r="AY590" s="19" t="s">
        <v>143</v>
      </c>
      <c r="BE590" s="214">
        <f>IF(N590="základní",J590,0)</f>
        <v>0</v>
      </c>
      <c r="BF590" s="214">
        <f>IF(N590="snížená",J590,0)</f>
        <v>0</v>
      </c>
      <c r="BG590" s="214">
        <f>IF(N590="zákl. přenesená",J590,0)</f>
        <v>0</v>
      </c>
      <c r="BH590" s="214">
        <f>IF(N590="sníž. přenesená",J590,0)</f>
        <v>0</v>
      </c>
      <c r="BI590" s="214">
        <f>IF(N590="nulová",J590,0)</f>
        <v>0</v>
      </c>
      <c r="BJ590" s="19" t="s">
        <v>82</v>
      </c>
      <c r="BK590" s="214">
        <f>ROUND(I590*H590,2)</f>
        <v>0</v>
      </c>
      <c r="BL590" s="19" t="s">
        <v>264</v>
      </c>
      <c r="BM590" s="213" t="s">
        <v>854</v>
      </c>
    </row>
    <row r="591" s="2" customFormat="1">
      <c r="A591" s="40"/>
      <c r="B591" s="41"/>
      <c r="C591" s="42"/>
      <c r="D591" s="215" t="s">
        <v>152</v>
      </c>
      <c r="E591" s="42"/>
      <c r="F591" s="216" t="s">
        <v>855</v>
      </c>
      <c r="G591" s="42"/>
      <c r="H591" s="42"/>
      <c r="I591" s="217"/>
      <c r="J591" s="42"/>
      <c r="K591" s="42"/>
      <c r="L591" s="46"/>
      <c r="M591" s="218"/>
      <c r="N591" s="219"/>
      <c r="O591" s="86"/>
      <c r="P591" s="86"/>
      <c r="Q591" s="86"/>
      <c r="R591" s="86"/>
      <c r="S591" s="86"/>
      <c r="T591" s="87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T591" s="19" t="s">
        <v>152</v>
      </c>
      <c r="AU591" s="19" t="s">
        <v>84</v>
      </c>
    </row>
    <row r="592" s="2" customFormat="1">
      <c r="A592" s="40"/>
      <c r="B592" s="41"/>
      <c r="C592" s="42"/>
      <c r="D592" s="220" t="s">
        <v>153</v>
      </c>
      <c r="E592" s="42"/>
      <c r="F592" s="221" t="s">
        <v>856</v>
      </c>
      <c r="G592" s="42"/>
      <c r="H592" s="42"/>
      <c r="I592" s="217"/>
      <c r="J592" s="42"/>
      <c r="K592" s="42"/>
      <c r="L592" s="46"/>
      <c r="M592" s="218"/>
      <c r="N592" s="219"/>
      <c r="O592" s="86"/>
      <c r="P592" s="86"/>
      <c r="Q592" s="86"/>
      <c r="R592" s="86"/>
      <c r="S592" s="86"/>
      <c r="T592" s="87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153</v>
      </c>
      <c r="AU592" s="19" t="s">
        <v>84</v>
      </c>
    </row>
    <row r="593" s="13" customFormat="1">
      <c r="A593" s="13"/>
      <c r="B593" s="222"/>
      <c r="C593" s="223"/>
      <c r="D593" s="215" t="s">
        <v>166</v>
      </c>
      <c r="E593" s="224" t="s">
        <v>19</v>
      </c>
      <c r="F593" s="225" t="s">
        <v>167</v>
      </c>
      <c r="G593" s="223"/>
      <c r="H593" s="224" t="s">
        <v>19</v>
      </c>
      <c r="I593" s="226"/>
      <c r="J593" s="223"/>
      <c r="K593" s="223"/>
      <c r="L593" s="227"/>
      <c r="M593" s="228"/>
      <c r="N593" s="229"/>
      <c r="O593" s="229"/>
      <c r="P593" s="229"/>
      <c r="Q593" s="229"/>
      <c r="R593" s="229"/>
      <c r="S593" s="229"/>
      <c r="T593" s="230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1" t="s">
        <v>166</v>
      </c>
      <c r="AU593" s="231" t="s">
        <v>84</v>
      </c>
      <c r="AV593" s="13" t="s">
        <v>82</v>
      </c>
      <c r="AW593" s="13" t="s">
        <v>35</v>
      </c>
      <c r="AX593" s="13" t="s">
        <v>74</v>
      </c>
      <c r="AY593" s="231" t="s">
        <v>143</v>
      </c>
    </row>
    <row r="594" s="14" customFormat="1">
      <c r="A594" s="14"/>
      <c r="B594" s="232"/>
      <c r="C594" s="233"/>
      <c r="D594" s="215" t="s">
        <v>166</v>
      </c>
      <c r="E594" s="234" t="s">
        <v>19</v>
      </c>
      <c r="F594" s="235" t="s">
        <v>82</v>
      </c>
      <c r="G594" s="233"/>
      <c r="H594" s="236">
        <v>1</v>
      </c>
      <c r="I594" s="237"/>
      <c r="J594" s="233"/>
      <c r="K594" s="233"/>
      <c r="L594" s="238"/>
      <c r="M594" s="239"/>
      <c r="N594" s="240"/>
      <c r="O594" s="240"/>
      <c r="P594" s="240"/>
      <c r="Q594" s="240"/>
      <c r="R594" s="240"/>
      <c r="S594" s="240"/>
      <c r="T594" s="241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2" t="s">
        <v>166</v>
      </c>
      <c r="AU594" s="242" t="s">
        <v>84</v>
      </c>
      <c r="AV594" s="14" t="s">
        <v>84</v>
      </c>
      <c r="AW594" s="14" t="s">
        <v>35</v>
      </c>
      <c r="AX594" s="14" t="s">
        <v>74</v>
      </c>
      <c r="AY594" s="242" t="s">
        <v>143</v>
      </c>
    </row>
    <row r="595" s="13" customFormat="1">
      <c r="A595" s="13"/>
      <c r="B595" s="222"/>
      <c r="C595" s="223"/>
      <c r="D595" s="215" t="s">
        <v>166</v>
      </c>
      <c r="E595" s="224" t="s">
        <v>19</v>
      </c>
      <c r="F595" s="225" t="s">
        <v>182</v>
      </c>
      <c r="G595" s="223"/>
      <c r="H595" s="224" t="s">
        <v>19</v>
      </c>
      <c r="I595" s="226"/>
      <c r="J595" s="223"/>
      <c r="K595" s="223"/>
      <c r="L595" s="227"/>
      <c r="M595" s="228"/>
      <c r="N595" s="229"/>
      <c r="O595" s="229"/>
      <c r="P595" s="229"/>
      <c r="Q595" s="229"/>
      <c r="R595" s="229"/>
      <c r="S595" s="229"/>
      <c r="T595" s="230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1" t="s">
        <v>166</v>
      </c>
      <c r="AU595" s="231" t="s">
        <v>84</v>
      </c>
      <c r="AV595" s="13" t="s">
        <v>82</v>
      </c>
      <c r="AW595" s="13" t="s">
        <v>35</v>
      </c>
      <c r="AX595" s="13" t="s">
        <v>74</v>
      </c>
      <c r="AY595" s="231" t="s">
        <v>143</v>
      </c>
    </row>
    <row r="596" s="14" customFormat="1">
      <c r="A596" s="14"/>
      <c r="B596" s="232"/>
      <c r="C596" s="233"/>
      <c r="D596" s="215" t="s">
        <v>166</v>
      </c>
      <c r="E596" s="234" t="s">
        <v>19</v>
      </c>
      <c r="F596" s="235" t="s">
        <v>84</v>
      </c>
      <c r="G596" s="233"/>
      <c r="H596" s="236">
        <v>2</v>
      </c>
      <c r="I596" s="237"/>
      <c r="J596" s="233"/>
      <c r="K596" s="233"/>
      <c r="L596" s="238"/>
      <c r="M596" s="239"/>
      <c r="N596" s="240"/>
      <c r="O596" s="240"/>
      <c r="P596" s="240"/>
      <c r="Q596" s="240"/>
      <c r="R596" s="240"/>
      <c r="S596" s="240"/>
      <c r="T596" s="241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2" t="s">
        <v>166</v>
      </c>
      <c r="AU596" s="242" t="s">
        <v>84</v>
      </c>
      <c r="AV596" s="14" t="s">
        <v>84</v>
      </c>
      <c r="AW596" s="14" t="s">
        <v>35</v>
      </c>
      <c r="AX596" s="14" t="s">
        <v>74</v>
      </c>
      <c r="AY596" s="242" t="s">
        <v>143</v>
      </c>
    </row>
    <row r="597" s="15" customFormat="1">
      <c r="A597" s="15"/>
      <c r="B597" s="243"/>
      <c r="C597" s="244"/>
      <c r="D597" s="215" t="s">
        <v>166</v>
      </c>
      <c r="E597" s="245" t="s">
        <v>19</v>
      </c>
      <c r="F597" s="246" t="s">
        <v>184</v>
      </c>
      <c r="G597" s="244"/>
      <c r="H597" s="247">
        <v>3</v>
      </c>
      <c r="I597" s="248"/>
      <c r="J597" s="244"/>
      <c r="K597" s="244"/>
      <c r="L597" s="249"/>
      <c r="M597" s="250"/>
      <c r="N597" s="251"/>
      <c r="O597" s="251"/>
      <c r="P597" s="251"/>
      <c r="Q597" s="251"/>
      <c r="R597" s="251"/>
      <c r="S597" s="251"/>
      <c r="T597" s="252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53" t="s">
        <v>166</v>
      </c>
      <c r="AU597" s="253" t="s">
        <v>84</v>
      </c>
      <c r="AV597" s="15" t="s">
        <v>150</v>
      </c>
      <c r="AW597" s="15" t="s">
        <v>35</v>
      </c>
      <c r="AX597" s="15" t="s">
        <v>82</v>
      </c>
      <c r="AY597" s="253" t="s">
        <v>143</v>
      </c>
    </row>
    <row r="598" s="2" customFormat="1" ht="21.75" customHeight="1">
      <c r="A598" s="40"/>
      <c r="B598" s="41"/>
      <c r="C598" s="202" t="s">
        <v>857</v>
      </c>
      <c r="D598" s="202" t="s">
        <v>145</v>
      </c>
      <c r="E598" s="203" t="s">
        <v>858</v>
      </c>
      <c r="F598" s="204" t="s">
        <v>859</v>
      </c>
      <c r="G598" s="205" t="s">
        <v>655</v>
      </c>
      <c r="H598" s="206">
        <v>1</v>
      </c>
      <c r="I598" s="207"/>
      <c r="J598" s="208">
        <f>ROUND(I598*H598,2)</f>
        <v>0</v>
      </c>
      <c r="K598" s="204" t="s">
        <v>149</v>
      </c>
      <c r="L598" s="46"/>
      <c r="M598" s="209" t="s">
        <v>19</v>
      </c>
      <c r="N598" s="210" t="s">
        <v>45</v>
      </c>
      <c r="O598" s="86"/>
      <c r="P598" s="211">
        <f>O598*H598</f>
        <v>0</v>
      </c>
      <c r="Q598" s="211">
        <v>0.017649999999999999</v>
      </c>
      <c r="R598" s="211">
        <f>Q598*H598</f>
        <v>0.017649999999999999</v>
      </c>
      <c r="S598" s="211">
        <v>0</v>
      </c>
      <c r="T598" s="212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13" t="s">
        <v>264</v>
      </c>
      <c r="AT598" s="213" t="s">
        <v>145</v>
      </c>
      <c r="AU598" s="213" t="s">
        <v>84</v>
      </c>
      <c r="AY598" s="19" t="s">
        <v>143</v>
      </c>
      <c r="BE598" s="214">
        <f>IF(N598="základní",J598,0)</f>
        <v>0</v>
      </c>
      <c r="BF598" s="214">
        <f>IF(N598="snížená",J598,0)</f>
        <v>0</v>
      </c>
      <c r="BG598" s="214">
        <f>IF(N598="zákl. přenesená",J598,0)</f>
        <v>0</v>
      </c>
      <c r="BH598" s="214">
        <f>IF(N598="sníž. přenesená",J598,0)</f>
        <v>0</v>
      </c>
      <c r="BI598" s="214">
        <f>IF(N598="nulová",J598,0)</f>
        <v>0</v>
      </c>
      <c r="BJ598" s="19" t="s">
        <v>82</v>
      </c>
      <c r="BK598" s="214">
        <f>ROUND(I598*H598,2)</f>
        <v>0</v>
      </c>
      <c r="BL598" s="19" t="s">
        <v>264</v>
      </c>
      <c r="BM598" s="213" t="s">
        <v>860</v>
      </c>
    </row>
    <row r="599" s="2" customFormat="1">
      <c r="A599" s="40"/>
      <c r="B599" s="41"/>
      <c r="C599" s="42"/>
      <c r="D599" s="215" t="s">
        <v>152</v>
      </c>
      <c r="E599" s="42"/>
      <c r="F599" s="216" t="s">
        <v>861</v>
      </c>
      <c r="G599" s="42"/>
      <c r="H599" s="42"/>
      <c r="I599" s="217"/>
      <c r="J599" s="42"/>
      <c r="K599" s="42"/>
      <c r="L599" s="46"/>
      <c r="M599" s="218"/>
      <c r="N599" s="219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152</v>
      </c>
      <c r="AU599" s="19" t="s">
        <v>84</v>
      </c>
    </row>
    <row r="600" s="2" customFormat="1">
      <c r="A600" s="40"/>
      <c r="B600" s="41"/>
      <c r="C600" s="42"/>
      <c r="D600" s="220" t="s">
        <v>153</v>
      </c>
      <c r="E600" s="42"/>
      <c r="F600" s="221" t="s">
        <v>862</v>
      </c>
      <c r="G600" s="42"/>
      <c r="H600" s="42"/>
      <c r="I600" s="217"/>
      <c r="J600" s="42"/>
      <c r="K600" s="42"/>
      <c r="L600" s="46"/>
      <c r="M600" s="218"/>
      <c r="N600" s="219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153</v>
      </c>
      <c r="AU600" s="19" t="s">
        <v>84</v>
      </c>
    </row>
    <row r="601" s="2" customFormat="1" ht="16.5" customHeight="1">
      <c r="A601" s="40"/>
      <c r="B601" s="41"/>
      <c r="C601" s="202" t="s">
        <v>863</v>
      </c>
      <c r="D601" s="202" t="s">
        <v>145</v>
      </c>
      <c r="E601" s="203" t="s">
        <v>864</v>
      </c>
      <c r="F601" s="204" t="s">
        <v>865</v>
      </c>
      <c r="G601" s="205" t="s">
        <v>188</v>
      </c>
      <c r="H601" s="206">
        <v>0.095000000000000001</v>
      </c>
      <c r="I601" s="207"/>
      <c r="J601" s="208">
        <f>ROUND(I601*H601,2)</f>
        <v>0</v>
      </c>
      <c r="K601" s="204" t="s">
        <v>149</v>
      </c>
      <c r="L601" s="46"/>
      <c r="M601" s="209" t="s">
        <v>19</v>
      </c>
      <c r="N601" s="210" t="s">
        <v>45</v>
      </c>
      <c r="O601" s="86"/>
      <c r="P601" s="211">
        <f>O601*H601</f>
        <v>0</v>
      </c>
      <c r="Q601" s="211">
        <v>0</v>
      </c>
      <c r="R601" s="211">
        <f>Q601*H601</f>
        <v>0</v>
      </c>
      <c r="S601" s="211">
        <v>0</v>
      </c>
      <c r="T601" s="212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3" t="s">
        <v>264</v>
      </c>
      <c r="AT601" s="213" t="s">
        <v>145</v>
      </c>
      <c r="AU601" s="213" t="s">
        <v>84</v>
      </c>
      <c r="AY601" s="19" t="s">
        <v>143</v>
      </c>
      <c r="BE601" s="214">
        <f>IF(N601="základní",J601,0)</f>
        <v>0</v>
      </c>
      <c r="BF601" s="214">
        <f>IF(N601="snížená",J601,0)</f>
        <v>0</v>
      </c>
      <c r="BG601" s="214">
        <f>IF(N601="zákl. přenesená",J601,0)</f>
        <v>0</v>
      </c>
      <c r="BH601" s="214">
        <f>IF(N601="sníž. přenesená",J601,0)</f>
        <v>0</v>
      </c>
      <c r="BI601" s="214">
        <f>IF(N601="nulová",J601,0)</f>
        <v>0</v>
      </c>
      <c r="BJ601" s="19" t="s">
        <v>82</v>
      </c>
      <c r="BK601" s="214">
        <f>ROUND(I601*H601,2)</f>
        <v>0</v>
      </c>
      <c r="BL601" s="19" t="s">
        <v>264</v>
      </c>
      <c r="BM601" s="213" t="s">
        <v>866</v>
      </c>
    </row>
    <row r="602" s="2" customFormat="1">
      <c r="A602" s="40"/>
      <c r="B602" s="41"/>
      <c r="C602" s="42"/>
      <c r="D602" s="215" t="s">
        <v>152</v>
      </c>
      <c r="E602" s="42"/>
      <c r="F602" s="216" t="s">
        <v>867</v>
      </c>
      <c r="G602" s="42"/>
      <c r="H602" s="42"/>
      <c r="I602" s="217"/>
      <c r="J602" s="42"/>
      <c r="K602" s="42"/>
      <c r="L602" s="46"/>
      <c r="M602" s="218"/>
      <c r="N602" s="219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152</v>
      </c>
      <c r="AU602" s="19" t="s">
        <v>84</v>
      </c>
    </row>
    <row r="603" s="2" customFormat="1">
      <c r="A603" s="40"/>
      <c r="B603" s="41"/>
      <c r="C603" s="42"/>
      <c r="D603" s="220" t="s">
        <v>153</v>
      </c>
      <c r="E603" s="42"/>
      <c r="F603" s="221" t="s">
        <v>868</v>
      </c>
      <c r="G603" s="42"/>
      <c r="H603" s="42"/>
      <c r="I603" s="217"/>
      <c r="J603" s="42"/>
      <c r="K603" s="42"/>
      <c r="L603" s="46"/>
      <c r="M603" s="218"/>
      <c r="N603" s="219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153</v>
      </c>
      <c r="AU603" s="19" t="s">
        <v>84</v>
      </c>
    </row>
    <row r="604" s="12" customFormat="1" ht="22.8" customHeight="1">
      <c r="A604" s="12"/>
      <c r="B604" s="186"/>
      <c r="C604" s="187"/>
      <c r="D604" s="188" t="s">
        <v>73</v>
      </c>
      <c r="E604" s="200" t="s">
        <v>869</v>
      </c>
      <c r="F604" s="200" t="s">
        <v>870</v>
      </c>
      <c r="G604" s="187"/>
      <c r="H604" s="187"/>
      <c r="I604" s="190"/>
      <c r="J604" s="201">
        <f>BK604</f>
        <v>0</v>
      </c>
      <c r="K604" s="187"/>
      <c r="L604" s="192"/>
      <c r="M604" s="193"/>
      <c r="N604" s="194"/>
      <c r="O604" s="194"/>
      <c r="P604" s="195">
        <f>SUM(P605:P618)</f>
        <v>0</v>
      </c>
      <c r="Q604" s="194"/>
      <c r="R604" s="195">
        <f>SUM(R605:R618)</f>
        <v>0.014115000000000001</v>
      </c>
      <c r="S604" s="194"/>
      <c r="T604" s="196">
        <f>SUM(T605:T618)</f>
        <v>0.01524</v>
      </c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R604" s="197" t="s">
        <v>84</v>
      </c>
      <c r="AT604" s="198" t="s">
        <v>73</v>
      </c>
      <c r="AU604" s="198" t="s">
        <v>82</v>
      </c>
      <c r="AY604" s="197" t="s">
        <v>143</v>
      </c>
      <c r="BK604" s="199">
        <f>SUM(BK605:BK618)</f>
        <v>0</v>
      </c>
    </row>
    <row r="605" s="2" customFormat="1" ht="16.5" customHeight="1">
      <c r="A605" s="40"/>
      <c r="B605" s="41"/>
      <c r="C605" s="202" t="s">
        <v>871</v>
      </c>
      <c r="D605" s="202" t="s">
        <v>145</v>
      </c>
      <c r="E605" s="203" t="s">
        <v>872</v>
      </c>
      <c r="F605" s="204" t="s">
        <v>873</v>
      </c>
      <c r="G605" s="205" t="s">
        <v>148</v>
      </c>
      <c r="H605" s="206">
        <v>6</v>
      </c>
      <c r="I605" s="207"/>
      <c r="J605" s="208">
        <f>ROUND(I605*H605,2)</f>
        <v>0</v>
      </c>
      <c r="K605" s="204" t="s">
        <v>149</v>
      </c>
      <c r="L605" s="46"/>
      <c r="M605" s="209" t="s">
        <v>19</v>
      </c>
      <c r="N605" s="210" t="s">
        <v>45</v>
      </c>
      <c r="O605" s="86"/>
      <c r="P605" s="211">
        <f>O605*H605</f>
        <v>0</v>
      </c>
      <c r="Q605" s="211">
        <v>4.0000000000000003E-05</v>
      </c>
      <c r="R605" s="211">
        <f>Q605*H605</f>
        <v>0.00024000000000000003</v>
      </c>
      <c r="S605" s="211">
        <v>0.0025400000000000002</v>
      </c>
      <c r="T605" s="212">
        <f>S605*H605</f>
        <v>0.01524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3" t="s">
        <v>264</v>
      </c>
      <c r="AT605" s="213" t="s">
        <v>145</v>
      </c>
      <c r="AU605" s="213" t="s">
        <v>84</v>
      </c>
      <c r="AY605" s="19" t="s">
        <v>143</v>
      </c>
      <c r="BE605" s="214">
        <f>IF(N605="základní",J605,0)</f>
        <v>0</v>
      </c>
      <c r="BF605" s="214">
        <f>IF(N605="snížená",J605,0)</f>
        <v>0</v>
      </c>
      <c r="BG605" s="214">
        <f>IF(N605="zákl. přenesená",J605,0)</f>
        <v>0</v>
      </c>
      <c r="BH605" s="214">
        <f>IF(N605="sníž. přenesená",J605,0)</f>
        <v>0</v>
      </c>
      <c r="BI605" s="214">
        <f>IF(N605="nulová",J605,0)</f>
        <v>0</v>
      </c>
      <c r="BJ605" s="19" t="s">
        <v>82</v>
      </c>
      <c r="BK605" s="214">
        <f>ROUND(I605*H605,2)</f>
        <v>0</v>
      </c>
      <c r="BL605" s="19" t="s">
        <v>264</v>
      </c>
      <c r="BM605" s="213" t="s">
        <v>874</v>
      </c>
    </row>
    <row r="606" s="2" customFormat="1">
      <c r="A606" s="40"/>
      <c r="B606" s="41"/>
      <c r="C606" s="42"/>
      <c r="D606" s="215" t="s">
        <v>152</v>
      </c>
      <c r="E606" s="42"/>
      <c r="F606" s="216" t="s">
        <v>875</v>
      </c>
      <c r="G606" s="42"/>
      <c r="H606" s="42"/>
      <c r="I606" s="217"/>
      <c r="J606" s="42"/>
      <c r="K606" s="42"/>
      <c r="L606" s="46"/>
      <c r="M606" s="218"/>
      <c r="N606" s="219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152</v>
      </c>
      <c r="AU606" s="19" t="s">
        <v>84</v>
      </c>
    </row>
    <row r="607" s="2" customFormat="1">
      <c r="A607" s="40"/>
      <c r="B607" s="41"/>
      <c r="C607" s="42"/>
      <c r="D607" s="220" t="s">
        <v>153</v>
      </c>
      <c r="E607" s="42"/>
      <c r="F607" s="221" t="s">
        <v>876</v>
      </c>
      <c r="G607" s="42"/>
      <c r="H607" s="42"/>
      <c r="I607" s="217"/>
      <c r="J607" s="42"/>
      <c r="K607" s="42"/>
      <c r="L607" s="46"/>
      <c r="M607" s="218"/>
      <c r="N607" s="219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153</v>
      </c>
      <c r="AU607" s="19" t="s">
        <v>84</v>
      </c>
    </row>
    <row r="608" s="2" customFormat="1" ht="16.5" customHeight="1">
      <c r="A608" s="40"/>
      <c r="B608" s="41"/>
      <c r="C608" s="202" t="s">
        <v>877</v>
      </c>
      <c r="D608" s="202" t="s">
        <v>145</v>
      </c>
      <c r="E608" s="203" t="s">
        <v>878</v>
      </c>
      <c r="F608" s="204" t="s">
        <v>879</v>
      </c>
      <c r="G608" s="205" t="s">
        <v>204</v>
      </c>
      <c r="H608" s="206">
        <v>8</v>
      </c>
      <c r="I608" s="207"/>
      <c r="J608" s="208">
        <f>ROUND(I608*H608,2)</f>
        <v>0</v>
      </c>
      <c r="K608" s="204" t="s">
        <v>149</v>
      </c>
      <c r="L608" s="46"/>
      <c r="M608" s="209" t="s">
        <v>19</v>
      </c>
      <c r="N608" s="210" t="s">
        <v>45</v>
      </c>
      <c r="O608" s="86"/>
      <c r="P608" s="211">
        <f>O608*H608</f>
        <v>0</v>
      </c>
      <c r="Q608" s="211">
        <v>0.00016000000000000001</v>
      </c>
      <c r="R608" s="211">
        <f>Q608*H608</f>
        <v>0.0012800000000000001</v>
      </c>
      <c r="S608" s="211">
        <v>0</v>
      </c>
      <c r="T608" s="212">
        <f>S608*H608</f>
        <v>0</v>
      </c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R608" s="213" t="s">
        <v>264</v>
      </c>
      <c r="AT608" s="213" t="s">
        <v>145</v>
      </c>
      <c r="AU608" s="213" t="s">
        <v>84</v>
      </c>
      <c r="AY608" s="19" t="s">
        <v>143</v>
      </c>
      <c r="BE608" s="214">
        <f>IF(N608="základní",J608,0)</f>
        <v>0</v>
      </c>
      <c r="BF608" s="214">
        <f>IF(N608="snížená",J608,0)</f>
        <v>0</v>
      </c>
      <c r="BG608" s="214">
        <f>IF(N608="zákl. přenesená",J608,0)</f>
        <v>0</v>
      </c>
      <c r="BH608" s="214">
        <f>IF(N608="sníž. přenesená",J608,0)</f>
        <v>0</v>
      </c>
      <c r="BI608" s="214">
        <f>IF(N608="nulová",J608,0)</f>
        <v>0</v>
      </c>
      <c r="BJ608" s="19" t="s">
        <v>82</v>
      </c>
      <c r="BK608" s="214">
        <f>ROUND(I608*H608,2)</f>
        <v>0</v>
      </c>
      <c r="BL608" s="19" t="s">
        <v>264</v>
      </c>
      <c r="BM608" s="213" t="s">
        <v>880</v>
      </c>
    </row>
    <row r="609" s="2" customFormat="1">
      <c r="A609" s="40"/>
      <c r="B609" s="41"/>
      <c r="C609" s="42"/>
      <c r="D609" s="215" t="s">
        <v>152</v>
      </c>
      <c r="E609" s="42"/>
      <c r="F609" s="216" t="s">
        <v>881</v>
      </c>
      <c r="G609" s="42"/>
      <c r="H609" s="42"/>
      <c r="I609" s="217"/>
      <c r="J609" s="42"/>
      <c r="K609" s="42"/>
      <c r="L609" s="46"/>
      <c r="M609" s="218"/>
      <c r="N609" s="219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152</v>
      </c>
      <c r="AU609" s="19" t="s">
        <v>84</v>
      </c>
    </row>
    <row r="610" s="2" customFormat="1">
      <c r="A610" s="40"/>
      <c r="B610" s="41"/>
      <c r="C610" s="42"/>
      <c r="D610" s="220" t="s">
        <v>153</v>
      </c>
      <c r="E610" s="42"/>
      <c r="F610" s="221" t="s">
        <v>882</v>
      </c>
      <c r="G610" s="42"/>
      <c r="H610" s="42"/>
      <c r="I610" s="217"/>
      <c r="J610" s="42"/>
      <c r="K610" s="42"/>
      <c r="L610" s="46"/>
      <c r="M610" s="218"/>
      <c r="N610" s="219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153</v>
      </c>
      <c r="AU610" s="19" t="s">
        <v>84</v>
      </c>
    </row>
    <row r="611" s="2" customFormat="1" ht="16.5" customHeight="1">
      <c r="A611" s="40"/>
      <c r="B611" s="41"/>
      <c r="C611" s="202" t="s">
        <v>883</v>
      </c>
      <c r="D611" s="202" t="s">
        <v>145</v>
      </c>
      <c r="E611" s="203" t="s">
        <v>884</v>
      </c>
      <c r="F611" s="204" t="s">
        <v>885</v>
      </c>
      <c r="G611" s="205" t="s">
        <v>148</v>
      </c>
      <c r="H611" s="206">
        <v>22.899999999999999</v>
      </c>
      <c r="I611" s="207"/>
      <c r="J611" s="208">
        <f>ROUND(I611*H611,2)</f>
        <v>0</v>
      </c>
      <c r="K611" s="204" t="s">
        <v>149</v>
      </c>
      <c r="L611" s="46"/>
      <c r="M611" s="209" t="s">
        <v>19</v>
      </c>
      <c r="N611" s="210" t="s">
        <v>45</v>
      </c>
      <c r="O611" s="86"/>
      <c r="P611" s="211">
        <f>O611*H611</f>
        <v>0</v>
      </c>
      <c r="Q611" s="211">
        <v>0.00055000000000000003</v>
      </c>
      <c r="R611" s="211">
        <f>Q611*H611</f>
        <v>0.012595</v>
      </c>
      <c r="S611" s="211">
        <v>0</v>
      </c>
      <c r="T611" s="212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3" t="s">
        <v>264</v>
      </c>
      <c r="AT611" s="213" t="s">
        <v>145</v>
      </c>
      <c r="AU611" s="213" t="s">
        <v>84</v>
      </c>
      <c r="AY611" s="19" t="s">
        <v>143</v>
      </c>
      <c r="BE611" s="214">
        <f>IF(N611="základní",J611,0)</f>
        <v>0</v>
      </c>
      <c r="BF611" s="214">
        <f>IF(N611="snížená",J611,0)</f>
        <v>0</v>
      </c>
      <c r="BG611" s="214">
        <f>IF(N611="zákl. přenesená",J611,0)</f>
        <v>0</v>
      </c>
      <c r="BH611" s="214">
        <f>IF(N611="sníž. přenesená",J611,0)</f>
        <v>0</v>
      </c>
      <c r="BI611" s="214">
        <f>IF(N611="nulová",J611,0)</f>
        <v>0</v>
      </c>
      <c r="BJ611" s="19" t="s">
        <v>82</v>
      </c>
      <c r="BK611" s="214">
        <f>ROUND(I611*H611,2)</f>
        <v>0</v>
      </c>
      <c r="BL611" s="19" t="s">
        <v>264</v>
      </c>
      <c r="BM611" s="213" t="s">
        <v>886</v>
      </c>
    </row>
    <row r="612" s="2" customFormat="1">
      <c r="A612" s="40"/>
      <c r="B612" s="41"/>
      <c r="C612" s="42"/>
      <c r="D612" s="215" t="s">
        <v>152</v>
      </c>
      <c r="E612" s="42"/>
      <c r="F612" s="216" t="s">
        <v>887</v>
      </c>
      <c r="G612" s="42"/>
      <c r="H612" s="42"/>
      <c r="I612" s="217"/>
      <c r="J612" s="42"/>
      <c r="K612" s="42"/>
      <c r="L612" s="46"/>
      <c r="M612" s="218"/>
      <c r="N612" s="219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152</v>
      </c>
      <c r="AU612" s="19" t="s">
        <v>84</v>
      </c>
    </row>
    <row r="613" s="2" customFormat="1">
      <c r="A613" s="40"/>
      <c r="B613" s="41"/>
      <c r="C613" s="42"/>
      <c r="D613" s="220" t="s">
        <v>153</v>
      </c>
      <c r="E613" s="42"/>
      <c r="F613" s="221" t="s">
        <v>888</v>
      </c>
      <c r="G613" s="42"/>
      <c r="H613" s="42"/>
      <c r="I613" s="217"/>
      <c r="J613" s="42"/>
      <c r="K613" s="42"/>
      <c r="L613" s="46"/>
      <c r="M613" s="218"/>
      <c r="N613" s="219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153</v>
      </c>
      <c r="AU613" s="19" t="s">
        <v>84</v>
      </c>
    </row>
    <row r="614" s="13" customFormat="1">
      <c r="A614" s="13"/>
      <c r="B614" s="222"/>
      <c r="C614" s="223"/>
      <c r="D614" s="215" t="s">
        <v>166</v>
      </c>
      <c r="E614" s="224" t="s">
        <v>19</v>
      </c>
      <c r="F614" s="225" t="s">
        <v>167</v>
      </c>
      <c r="G614" s="223"/>
      <c r="H614" s="224" t="s">
        <v>19</v>
      </c>
      <c r="I614" s="226"/>
      <c r="J614" s="223"/>
      <c r="K614" s="223"/>
      <c r="L614" s="227"/>
      <c r="M614" s="228"/>
      <c r="N614" s="229"/>
      <c r="O614" s="229"/>
      <c r="P614" s="229"/>
      <c r="Q614" s="229"/>
      <c r="R614" s="229"/>
      <c r="S614" s="229"/>
      <c r="T614" s="230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1" t="s">
        <v>166</v>
      </c>
      <c r="AU614" s="231" t="s">
        <v>84</v>
      </c>
      <c r="AV614" s="13" t="s">
        <v>82</v>
      </c>
      <c r="AW614" s="13" t="s">
        <v>35</v>
      </c>
      <c r="AX614" s="13" t="s">
        <v>74</v>
      </c>
      <c r="AY614" s="231" t="s">
        <v>143</v>
      </c>
    </row>
    <row r="615" s="14" customFormat="1">
      <c r="A615" s="14"/>
      <c r="B615" s="232"/>
      <c r="C615" s="233"/>
      <c r="D615" s="215" t="s">
        <v>166</v>
      </c>
      <c r="E615" s="234" t="s">
        <v>19</v>
      </c>
      <c r="F615" s="235" t="s">
        <v>84</v>
      </c>
      <c r="G615" s="233"/>
      <c r="H615" s="236">
        <v>2</v>
      </c>
      <c r="I615" s="237"/>
      <c r="J615" s="233"/>
      <c r="K615" s="233"/>
      <c r="L615" s="238"/>
      <c r="M615" s="239"/>
      <c r="N615" s="240"/>
      <c r="O615" s="240"/>
      <c r="P615" s="240"/>
      <c r="Q615" s="240"/>
      <c r="R615" s="240"/>
      <c r="S615" s="240"/>
      <c r="T615" s="241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2" t="s">
        <v>166</v>
      </c>
      <c r="AU615" s="242" t="s">
        <v>84</v>
      </c>
      <c r="AV615" s="14" t="s">
        <v>84</v>
      </c>
      <c r="AW615" s="14" t="s">
        <v>35</v>
      </c>
      <c r="AX615" s="14" t="s">
        <v>74</v>
      </c>
      <c r="AY615" s="242" t="s">
        <v>143</v>
      </c>
    </row>
    <row r="616" s="13" customFormat="1">
      <c r="A616" s="13"/>
      <c r="B616" s="222"/>
      <c r="C616" s="223"/>
      <c r="D616" s="215" t="s">
        <v>166</v>
      </c>
      <c r="E616" s="224" t="s">
        <v>19</v>
      </c>
      <c r="F616" s="225" t="s">
        <v>182</v>
      </c>
      <c r="G616" s="223"/>
      <c r="H616" s="224" t="s">
        <v>19</v>
      </c>
      <c r="I616" s="226"/>
      <c r="J616" s="223"/>
      <c r="K616" s="223"/>
      <c r="L616" s="227"/>
      <c r="M616" s="228"/>
      <c r="N616" s="229"/>
      <c r="O616" s="229"/>
      <c r="P616" s="229"/>
      <c r="Q616" s="229"/>
      <c r="R616" s="229"/>
      <c r="S616" s="229"/>
      <c r="T616" s="230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1" t="s">
        <v>166</v>
      </c>
      <c r="AU616" s="231" t="s">
        <v>84</v>
      </c>
      <c r="AV616" s="13" t="s">
        <v>82</v>
      </c>
      <c r="AW616" s="13" t="s">
        <v>35</v>
      </c>
      <c r="AX616" s="13" t="s">
        <v>74</v>
      </c>
      <c r="AY616" s="231" t="s">
        <v>143</v>
      </c>
    </row>
    <row r="617" s="14" customFormat="1">
      <c r="A617" s="14"/>
      <c r="B617" s="232"/>
      <c r="C617" s="233"/>
      <c r="D617" s="215" t="s">
        <v>166</v>
      </c>
      <c r="E617" s="234" t="s">
        <v>19</v>
      </c>
      <c r="F617" s="235" t="s">
        <v>889</v>
      </c>
      <c r="G617" s="233"/>
      <c r="H617" s="236">
        <v>20.899999999999999</v>
      </c>
      <c r="I617" s="237"/>
      <c r="J617" s="233"/>
      <c r="K617" s="233"/>
      <c r="L617" s="238"/>
      <c r="M617" s="239"/>
      <c r="N617" s="240"/>
      <c r="O617" s="240"/>
      <c r="P617" s="240"/>
      <c r="Q617" s="240"/>
      <c r="R617" s="240"/>
      <c r="S617" s="240"/>
      <c r="T617" s="241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2" t="s">
        <v>166</v>
      </c>
      <c r="AU617" s="242" t="s">
        <v>84</v>
      </c>
      <c r="AV617" s="14" t="s">
        <v>84</v>
      </c>
      <c r="AW617" s="14" t="s">
        <v>35</v>
      </c>
      <c r="AX617" s="14" t="s">
        <v>74</v>
      </c>
      <c r="AY617" s="242" t="s">
        <v>143</v>
      </c>
    </row>
    <row r="618" s="15" customFormat="1">
      <c r="A618" s="15"/>
      <c r="B618" s="243"/>
      <c r="C618" s="244"/>
      <c r="D618" s="215" t="s">
        <v>166</v>
      </c>
      <c r="E618" s="245" t="s">
        <v>19</v>
      </c>
      <c r="F618" s="246" t="s">
        <v>184</v>
      </c>
      <c r="G618" s="244"/>
      <c r="H618" s="247">
        <v>22.899999999999999</v>
      </c>
      <c r="I618" s="248"/>
      <c r="J618" s="244"/>
      <c r="K618" s="244"/>
      <c r="L618" s="249"/>
      <c r="M618" s="250"/>
      <c r="N618" s="251"/>
      <c r="O618" s="251"/>
      <c r="P618" s="251"/>
      <c r="Q618" s="251"/>
      <c r="R618" s="251"/>
      <c r="S618" s="251"/>
      <c r="T618" s="252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53" t="s">
        <v>166</v>
      </c>
      <c r="AU618" s="253" t="s">
        <v>84</v>
      </c>
      <c r="AV618" s="15" t="s">
        <v>150</v>
      </c>
      <c r="AW618" s="15" t="s">
        <v>35</v>
      </c>
      <c r="AX618" s="15" t="s">
        <v>82</v>
      </c>
      <c r="AY618" s="253" t="s">
        <v>143</v>
      </c>
    </row>
    <row r="619" s="12" customFormat="1" ht="22.8" customHeight="1">
      <c r="A619" s="12"/>
      <c r="B619" s="186"/>
      <c r="C619" s="187"/>
      <c r="D619" s="188" t="s">
        <v>73</v>
      </c>
      <c r="E619" s="200" t="s">
        <v>890</v>
      </c>
      <c r="F619" s="200" t="s">
        <v>891</v>
      </c>
      <c r="G619" s="187"/>
      <c r="H619" s="187"/>
      <c r="I619" s="190"/>
      <c r="J619" s="201">
        <f>BK619</f>
        <v>0</v>
      </c>
      <c r="K619" s="187"/>
      <c r="L619" s="192"/>
      <c r="M619" s="193"/>
      <c r="N619" s="194"/>
      <c r="O619" s="194"/>
      <c r="P619" s="195">
        <f>SUM(P620:P624)</f>
        <v>0</v>
      </c>
      <c r="Q619" s="194"/>
      <c r="R619" s="195">
        <f>SUM(R620:R624)</f>
        <v>0.00216</v>
      </c>
      <c r="S619" s="194"/>
      <c r="T619" s="196">
        <f>SUM(T620:T624)</f>
        <v>0</v>
      </c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R619" s="197" t="s">
        <v>84</v>
      </c>
      <c r="AT619" s="198" t="s">
        <v>73</v>
      </c>
      <c r="AU619" s="198" t="s">
        <v>82</v>
      </c>
      <c r="AY619" s="197" t="s">
        <v>143</v>
      </c>
      <c r="BK619" s="199">
        <f>SUM(BK620:BK624)</f>
        <v>0</v>
      </c>
    </row>
    <row r="620" s="2" customFormat="1" ht="16.5" customHeight="1">
      <c r="A620" s="40"/>
      <c r="B620" s="41"/>
      <c r="C620" s="202" t="s">
        <v>892</v>
      </c>
      <c r="D620" s="202" t="s">
        <v>145</v>
      </c>
      <c r="E620" s="203" t="s">
        <v>893</v>
      </c>
      <c r="F620" s="204" t="s">
        <v>894</v>
      </c>
      <c r="G620" s="205" t="s">
        <v>204</v>
      </c>
      <c r="H620" s="206">
        <v>8</v>
      </c>
      <c r="I620" s="207"/>
      <c r="J620" s="208">
        <f>ROUND(I620*H620,2)</f>
        <v>0</v>
      </c>
      <c r="K620" s="204" t="s">
        <v>149</v>
      </c>
      <c r="L620" s="46"/>
      <c r="M620" s="209" t="s">
        <v>19</v>
      </c>
      <c r="N620" s="210" t="s">
        <v>45</v>
      </c>
      <c r="O620" s="86"/>
      <c r="P620" s="211">
        <f>O620*H620</f>
        <v>0</v>
      </c>
      <c r="Q620" s="211">
        <v>8.0000000000000007E-05</v>
      </c>
      <c r="R620" s="211">
        <f>Q620*H620</f>
        <v>0.00064000000000000005</v>
      </c>
      <c r="S620" s="211">
        <v>0</v>
      </c>
      <c r="T620" s="212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3" t="s">
        <v>264</v>
      </c>
      <c r="AT620" s="213" t="s">
        <v>145</v>
      </c>
      <c r="AU620" s="213" t="s">
        <v>84</v>
      </c>
      <c r="AY620" s="19" t="s">
        <v>143</v>
      </c>
      <c r="BE620" s="214">
        <f>IF(N620="základní",J620,0)</f>
        <v>0</v>
      </c>
      <c r="BF620" s="214">
        <f>IF(N620="snížená",J620,0)</f>
        <v>0</v>
      </c>
      <c r="BG620" s="214">
        <f>IF(N620="zákl. přenesená",J620,0)</f>
        <v>0</v>
      </c>
      <c r="BH620" s="214">
        <f>IF(N620="sníž. přenesená",J620,0)</f>
        <v>0</v>
      </c>
      <c r="BI620" s="214">
        <f>IF(N620="nulová",J620,0)</f>
        <v>0</v>
      </c>
      <c r="BJ620" s="19" t="s">
        <v>82</v>
      </c>
      <c r="BK620" s="214">
        <f>ROUND(I620*H620,2)</f>
        <v>0</v>
      </c>
      <c r="BL620" s="19" t="s">
        <v>264</v>
      </c>
      <c r="BM620" s="213" t="s">
        <v>895</v>
      </c>
    </row>
    <row r="621" s="2" customFormat="1">
      <c r="A621" s="40"/>
      <c r="B621" s="41"/>
      <c r="C621" s="42"/>
      <c r="D621" s="215" t="s">
        <v>152</v>
      </c>
      <c r="E621" s="42"/>
      <c r="F621" s="216" t="s">
        <v>896</v>
      </c>
      <c r="G621" s="42"/>
      <c r="H621" s="42"/>
      <c r="I621" s="217"/>
      <c r="J621" s="42"/>
      <c r="K621" s="42"/>
      <c r="L621" s="46"/>
      <c r="M621" s="218"/>
      <c r="N621" s="219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152</v>
      </c>
      <c r="AU621" s="19" t="s">
        <v>84</v>
      </c>
    </row>
    <row r="622" s="2" customFormat="1">
      <c r="A622" s="40"/>
      <c r="B622" s="41"/>
      <c r="C622" s="42"/>
      <c r="D622" s="220" t="s">
        <v>153</v>
      </c>
      <c r="E622" s="42"/>
      <c r="F622" s="221" t="s">
        <v>897</v>
      </c>
      <c r="G622" s="42"/>
      <c r="H622" s="42"/>
      <c r="I622" s="217"/>
      <c r="J622" s="42"/>
      <c r="K622" s="42"/>
      <c r="L622" s="46"/>
      <c r="M622" s="218"/>
      <c r="N622" s="219"/>
      <c r="O622" s="86"/>
      <c r="P622" s="86"/>
      <c r="Q622" s="86"/>
      <c r="R622" s="86"/>
      <c r="S622" s="86"/>
      <c r="T622" s="87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T622" s="19" t="s">
        <v>153</v>
      </c>
      <c r="AU622" s="19" t="s">
        <v>84</v>
      </c>
    </row>
    <row r="623" s="2" customFormat="1" ht="16.5" customHeight="1">
      <c r="A623" s="40"/>
      <c r="B623" s="41"/>
      <c r="C623" s="254" t="s">
        <v>898</v>
      </c>
      <c r="D623" s="254" t="s">
        <v>379</v>
      </c>
      <c r="E623" s="255" t="s">
        <v>899</v>
      </c>
      <c r="F623" s="256" t="s">
        <v>900</v>
      </c>
      <c r="G623" s="257" t="s">
        <v>204</v>
      </c>
      <c r="H623" s="258">
        <v>8</v>
      </c>
      <c r="I623" s="259"/>
      <c r="J623" s="260">
        <f>ROUND(I623*H623,2)</f>
        <v>0</v>
      </c>
      <c r="K623" s="256" t="s">
        <v>19</v>
      </c>
      <c r="L623" s="261"/>
      <c r="M623" s="262" t="s">
        <v>19</v>
      </c>
      <c r="N623" s="263" t="s">
        <v>45</v>
      </c>
      <c r="O623" s="86"/>
      <c r="P623" s="211">
        <f>O623*H623</f>
        <v>0</v>
      </c>
      <c r="Q623" s="211">
        <v>0.00019000000000000001</v>
      </c>
      <c r="R623" s="211">
        <f>Q623*H623</f>
        <v>0.0015200000000000001</v>
      </c>
      <c r="S623" s="211">
        <v>0</v>
      </c>
      <c r="T623" s="212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3" t="s">
        <v>378</v>
      </c>
      <c r="AT623" s="213" t="s">
        <v>379</v>
      </c>
      <c r="AU623" s="213" t="s">
        <v>84</v>
      </c>
      <c r="AY623" s="19" t="s">
        <v>143</v>
      </c>
      <c r="BE623" s="214">
        <f>IF(N623="základní",J623,0)</f>
        <v>0</v>
      </c>
      <c r="BF623" s="214">
        <f>IF(N623="snížená",J623,0)</f>
        <v>0</v>
      </c>
      <c r="BG623" s="214">
        <f>IF(N623="zákl. přenesená",J623,0)</f>
        <v>0</v>
      </c>
      <c r="BH623" s="214">
        <f>IF(N623="sníž. přenesená",J623,0)</f>
        <v>0</v>
      </c>
      <c r="BI623" s="214">
        <f>IF(N623="nulová",J623,0)</f>
        <v>0</v>
      </c>
      <c r="BJ623" s="19" t="s">
        <v>82</v>
      </c>
      <c r="BK623" s="214">
        <f>ROUND(I623*H623,2)</f>
        <v>0</v>
      </c>
      <c r="BL623" s="19" t="s">
        <v>264</v>
      </c>
      <c r="BM623" s="213" t="s">
        <v>901</v>
      </c>
    </row>
    <row r="624" s="2" customFormat="1">
      <c r="A624" s="40"/>
      <c r="B624" s="41"/>
      <c r="C624" s="42"/>
      <c r="D624" s="215" t="s">
        <v>152</v>
      </c>
      <c r="E624" s="42"/>
      <c r="F624" s="216" t="s">
        <v>900</v>
      </c>
      <c r="G624" s="42"/>
      <c r="H624" s="42"/>
      <c r="I624" s="217"/>
      <c r="J624" s="42"/>
      <c r="K624" s="42"/>
      <c r="L624" s="46"/>
      <c r="M624" s="218"/>
      <c r="N624" s="219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152</v>
      </c>
      <c r="AU624" s="19" t="s">
        <v>84</v>
      </c>
    </row>
    <row r="625" s="12" customFormat="1" ht="22.8" customHeight="1">
      <c r="A625" s="12"/>
      <c r="B625" s="186"/>
      <c r="C625" s="187"/>
      <c r="D625" s="188" t="s">
        <v>73</v>
      </c>
      <c r="E625" s="200" t="s">
        <v>902</v>
      </c>
      <c r="F625" s="200" t="s">
        <v>903</v>
      </c>
      <c r="G625" s="187"/>
      <c r="H625" s="187"/>
      <c r="I625" s="190"/>
      <c r="J625" s="201">
        <f>BK625</f>
        <v>0</v>
      </c>
      <c r="K625" s="187"/>
      <c r="L625" s="192"/>
      <c r="M625" s="193"/>
      <c r="N625" s="194"/>
      <c r="O625" s="194"/>
      <c r="P625" s="195">
        <f>SUM(P626:P632)</f>
        <v>0</v>
      </c>
      <c r="Q625" s="194"/>
      <c r="R625" s="195">
        <f>SUM(R626:R632)</f>
        <v>0.0024720000000000002</v>
      </c>
      <c r="S625" s="194"/>
      <c r="T625" s="196">
        <f>SUM(T626:T632)</f>
        <v>0.028560000000000002</v>
      </c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R625" s="197" t="s">
        <v>84</v>
      </c>
      <c r="AT625" s="198" t="s">
        <v>73</v>
      </c>
      <c r="AU625" s="198" t="s">
        <v>82</v>
      </c>
      <c r="AY625" s="197" t="s">
        <v>143</v>
      </c>
      <c r="BK625" s="199">
        <f>SUM(BK626:BK632)</f>
        <v>0</v>
      </c>
    </row>
    <row r="626" s="2" customFormat="1" ht="16.5" customHeight="1">
      <c r="A626" s="40"/>
      <c r="B626" s="41"/>
      <c r="C626" s="202" t="s">
        <v>904</v>
      </c>
      <c r="D626" s="202" t="s">
        <v>145</v>
      </c>
      <c r="E626" s="203" t="s">
        <v>905</v>
      </c>
      <c r="F626" s="204" t="s">
        <v>906</v>
      </c>
      <c r="G626" s="205" t="s">
        <v>212</v>
      </c>
      <c r="H626" s="206">
        <v>1.2</v>
      </c>
      <c r="I626" s="207"/>
      <c r="J626" s="208">
        <f>ROUND(I626*H626,2)</f>
        <v>0</v>
      </c>
      <c r="K626" s="204" t="s">
        <v>149</v>
      </c>
      <c r="L626" s="46"/>
      <c r="M626" s="209" t="s">
        <v>19</v>
      </c>
      <c r="N626" s="210" t="s">
        <v>45</v>
      </c>
      <c r="O626" s="86"/>
      <c r="P626" s="211">
        <f>O626*H626</f>
        <v>0</v>
      </c>
      <c r="Q626" s="211">
        <v>0</v>
      </c>
      <c r="R626" s="211">
        <f>Q626*H626</f>
        <v>0</v>
      </c>
      <c r="S626" s="211">
        <v>0.023800000000000002</v>
      </c>
      <c r="T626" s="212">
        <f>S626*H626</f>
        <v>0.028560000000000002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3" t="s">
        <v>264</v>
      </c>
      <c r="AT626" s="213" t="s">
        <v>145</v>
      </c>
      <c r="AU626" s="213" t="s">
        <v>84</v>
      </c>
      <c r="AY626" s="19" t="s">
        <v>143</v>
      </c>
      <c r="BE626" s="214">
        <f>IF(N626="základní",J626,0)</f>
        <v>0</v>
      </c>
      <c r="BF626" s="214">
        <f>IF(N626="snížená",J626,0)</f>
        <v>0</v>
      </c>
      <c r="BG626" s="214">
        <f>IF(N626="zákl. přenesená",J626,0)</f>
        <v>0</v>
      </c>
      <c r="BH626" s="214">
        <f>IF(N626="sníž. přenesená",J626,0)</f>
        <v>0</v>
      </c>
      <c r="BI626" s="214">
        <f>IF(N626="nulová",J626,0)</f>
        <v>0</v>
      </c>
      <c r="BJ626" s="19" t="s">
        <v>82</v>
      </c>
      <c r="BK626" s="214">
        <f>ROUND(I626*H626,2)</f>
        <v>0</v>
      </c>
      <c r="BL626" s="19" t="s">
        <v>264</v>
      </c>
      <c r="BM626" s="213" t="s">
        <v>907</v>
      </c>
    </row>
    <row r="627" s="2" customFormat="1">
      <c r="A627" s="40"/>
      <c r="B627" s="41"/>
      <c r="C627" s="42"/>
      <c r="D627" s="215" t="s">
        <v>152</v>
      </c>
      <c r="E627" s="42"/>
      <c r="F627" s="216" t="s">
        <v>908</v>
      </c>
      <c r="G627" s="42"/>
      <c r="H627" s="42"/>
      <c r="I627" s="217"/>
      <c r="J627" s="42"/>
      <c r="K627" s="42"/>
      <c r="L627" s="46"/>
      <c r="M627" s="218"/>
      <c r="N627" s="219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152</v>
      </c>
      <c r="AU627" s="19" t="s">
        <v>84</v>
      </c>
    </row>
    <row r="628" s="2" customFormat="1">
      <c r="A628" s="40"/>
      <c r="B628" s="41"/>
      <c r="C628" s="42"/>
      <c r="D628" s="220" t="s">
        <v>153</v>
      </c>
      <c r="E628" s="42"/>
      <c r="F628" s="221" t="s">
        <v>909</v>
      </c>
      <c r="G628" s="42"/>
      <c r="H628" s="42"/>
      <c r="I628" s="217"/>
      <c r="J628" s="42"/>
      <c r="K628" s="42"/>
      <c r="L628" s="46"/>
      <c r="M628" s="218"/>
      <c r="N628" s="219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T628" s="19" t="s">
        <v>153</v>
      </c>
      <c r="AU628" s="19" t="s">
        <v>84</v>
      </c>
    </row>
    <row r="629" s="14" customFormat="1">
      <c r="A629" s="14"/>
      <c r="B629" s="232"/>
      <c r="C629" s="233"/>
      <c r="D629" s="215" t="s">
        <v>166</v>
      </c>
      <c r="E629" s="234" t="s">
        <v>19</v>
      </c>
      <c r="F629" s="235" t="s">
        <v>910</v>
      </c>
      <c r="G629" s="233"/>
      <c r="H629" s="236">
        <v>1.2</v>
      </c>
      <c r="I629" s="237"/>
      <c r="J629" s="233"/>
      <c r="K629" s="233"/>
      <c r="L629" s="238"/>
      <c r="M629" s="239"/>
      <c r="N629" s="240"/>
      <c r="O629" s="240"/>
      <c r="P629" s="240"/>
      <c r="Q629" s="240"/>
      <c r="R629" s="240"/>
      <c r="S629" s="240"/>
      <c r="T629" s="241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2" t="s">
        <v>166</v>
      </c>
      <c r="AU629" s="242" t="s">
        <v>84</v>
      </c>
      <c r="AV629" s="14" t="s">
        <v>84</v>
      </c>
      <c r="AW629" s="14" t="s">
        <v>35</v>
      </c>
      <c r="AX629" s="14" t="s">
        <v>82</v>
      </c>
      <c r="AY629" s="242" t="s">
        <v>143</v>
      </c>
    </row>
    <row r="630" s="2" customFormat="1" ht="16.5" customHeight="1">
      <c r="A630" s="40"/>
      <c r="B630" s="41"/>
      <c r="C630" s="202" t="s">
        <v>911</v>
      </c>
      <c r="D630" s="202" t="s">
        <v>145</v>
      </c>
      <c r="E630" s="203" t="s">
        <v>912</v>
      </c>
      <c r="F630" s="204" t="s">
        <v>913</v>
      </c>
      <c r="G630" s="205" t="s">
        <v>212</v>
      </c>
      <c r="H630" s="206">
        <v>1.2</v>
      </c>
      <c r="I630" s="207"/>
      <c r="J630" s="208">
        <f>ROUND(I630*H630,2)</f>
        <v>0</v>
      </c>
      <c r="K630" s="204" t="s">
        <v>149</v>
      </c>
      <c r="L630" s="46"/>
      <c r="M630" s="209" t="s">
        <v>19</v>
      </c>
      <c r="N630" s="210" t="s">
        <v>45</v>
      </c>
      <c r="O630" s="86"/>
      <c r="P630" s="211">
        <f>O630*H630</f>
        <v>0</v>
      </c>
      <c r="Q630" s="211">
        <v>0.0020600000000000002</v>
      </c>
      <c r="R630" s="211">
        <f>Q630*H630</f>
        <v>0.0024720000000000002</v>
      </c>
      <c r="S630" s="211">
        <v>0</v>
      </c>
      <c r="T630" s="212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3" t="s">
        <v>264</v>
      </c>
      <c r="AT630" s="213" t="s">
        <v>145</v>
      </c>
      <c r="AU630" s="213" t="s">
        <v>84</v>
      </c>
      <c r="AY630" s="19" t="s">
        <v>143</v>
      </c>
      <c r="BE630" s="214">
        <f>IF(N630="základní",J630,0)</f>
        <v>0</v>
      </c>
      <c r="BF630" s="214">
        <f>IF(N630="snížená",J630,0)</f>
        <v>0</v>
      </c>
      <c r="BG630" s="214">
        <f>IF(N630="zákl. přenesená",J630,0)</f>
        <v>0</v>
      </c>
      <c r="BH630" s="214">
        <f>IF(N630="sníž. přenesená",J630,0)</f>
        <v>0</v>
      </c>
      <c r="BI630" s="214">
        <f>IF(N630="nulová",J630,0)</f>
        <v>0</v>
      </c>
      <c r="BJ630" s="19" t="s">
        <v>82</v>
      </c>
      <c r="BK630" s="214">
        <f>ROUND(I630*H630,2)</f>
        <v>0</v>
      </c>
      <c r="BL630" s="19" t="s">
        <v>264</v>
      </c>
      <c r="BM630" s="213" t="s">
        <v>914</v>
      </c>
    </row>
    <row r="631" s="2" customFormat="1">
      <c r="A631" s="40"/>
      <c r="B631" s="41"/>
      <c r="C631" s="42"/>
      <c r="D631" s="215" t="s">
        <v>152</v>
      </c>
      <c r="E631" s="42"/>
      <c r="F631" s="216" t="s">
        <v>915</v>
      </c>
      <c r="G631" s="42"/>
      <c r="H631" s="42"/>
      <c r="I631" s="217"/>
      <c r="J631" s="42"/>
      <c r="K631" s="42"/>
      <c r="L631" s="46"/>
      <c r="M631" s="218"/>
      <c r="N631" s="219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152</v>
      </c>
      <c r="AU631" s="19" t="s">
        <v>84</v>
      </c>
    </row>
    <row r="632" s="2" customFormat="1">
      <c r="A632" s="40"/>
      <c r="B632" s="41"/>
      <c r="C632" s="42"/>
      <c r="D632" s="220" t="s">
        <v>153</v>
      </c>
      <c r="E632" s="42"/>
      <c r="F632" s="221" t="s">
        <v>916</v>
      </c>
      <c r="G632" s="42"/>
      <c r="H632" s="42"/>
      <c r="I632" s="217"/>
      <c r="J632" s="42"/>
      <c r="K632" s="42"/>
      <c r="L632" s="46"/>
      <c r="M632" s="218"/>
      <c r="N632" s="219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153</v>
      </c>
      <c r="AU632" s="19" t="s">
        <v>84</v>
      </c>
    </row>
    <row r="633" s="12" customFormat="1" ht="22.8" customHeight="1">
      <c r="A633" s="12"/>
      <c r="B633" s="186"/>
      <c r="C633" s="187"/>
      <c r="D633" s="188" t="s">
        <v>73</v>
      </c>
      <c r="E633" s="200" t="s">
        <v>917</v>
      </c>
      <c r="F633" s="200" t="s">
        <v>918</v>
      </c>
      <c r="G633" s="187"/>
      <c r="H633" s="187"/>
      <c r="I633" s="190"/>
      <c r="J633" s="201">
        <f>BK633</f>
        <v>0</v>
      </c>
      <c r="K633" s="187"/>
      <c r="L633" s="192"/>
      <c r="M633" s="193"/>
      <c r="N633" s="194"/>
      <c r="O633" s="194"/>
      <c r="P633" s="195">
        <f>SUM(P634:P798)</f>
        <v>0</v>
      </c>
      <c r="Q633" s="194"/>
      <c r="R633" s="195">
        <f>SUM(R634:R798)</f>
        <v>0.12564146000000001</v>
      </c>
      <c r="S633" s="194"/>
      <c r="T633" s="196">
        <f>SUM(T634:T798)</f>
        <v>0</v>
      </c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R633" s="197" t="s">
        <v>84</v>
      </c>
      <c r="AT633" s="198" t="s">
        <v>73</v>
      </c>
      <c r="AU633" s="198" t="s">
        <v>82</v>
      </c>
      <c r="AY633" s="197" t="s">
        <v>143</v>
      </c>
      <c r="BK633" s="199">
        <f>SUM(BK634:BK798)</f>
        <v>0</v>
      </c>
    </row>
    <row r="634" s="2" customFormat="1" ht="16.5" customHeight="1">
      <c r="A634" s="40"/>
      <c r="B634" s="41"/>
      <c r="C634" s="202" t="s">
        <v>919</v>
      </c>
      <c r="D634" s="202" t="s">
        <v>145</v>
      </c>
      <c r="E634" s="203" t="s">
        <v>920</v>
      </c>
      <c r="F634" s="204" t="s">
        <v>921</v>
      </c>
      <c r="G634" s="205" t="s">
        <v>148</v>
      </c>
      <c r="H634" s="206">
        <v>64.75</v>
      </c>
      <c r="I634" s="207"/>
      <c r="J634" s="208">
        <f>ROUND(I634*H634,2)</f>
        <v>0</v>
      </c>
      <c r="K634" s="204" t="s">
        <v>149</v>
      </c>
      <c r="L634" s="46"/>
      <c r="M634" s="209" t="s">
        <v>19</v>
      </c>
      <c r="N634" s="210" t="s">
        <v>45</v>
      </c>
      <c r="O634" s="86"/>
      <c r="P634" s="211">
        <f>O634*H634</f>
        <v>0</v>
      </c>
      <c r="Q634" s="211">
        <v>0</v>
      </c>
      <c r="R634" s="211">
        <f>Q634*H634</f>
        <v>0</v>
      </c>
      <c r="S634" s="211">
        <v>0</v>
      </c>
      <c r="T634" s="212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3" t="s">
        <v>264</v>
      </c>
      <c r="AT634" s="213" t="s">
        <v>145</v>
      </c>
      <c r="AU634" s="213" t="s">
        <v>84</v>
      </c>
      <c r="AY634" s="19" t="s">
        <v>143</v>
      </c>
      <c r="BE634" s="214">
        <f>IF(N634="základní",J634,0)</f>
        <v>0</v>
      </c>
      <c r="BF634" s="214">
        <f>IF(N634="snížená",J634,0)</f>
        <v>0</v>
      </c>
      <c r="BG634" s="214">
        <f>IF(N634="zákl. přenesená",J634,0)</f>
        <v>0</v>
      </c>
      <c r="BH634" s="214">
        <f>IF(N634="sníž. přenesená",J634,0)</f>
        <v>0</v>
      </c>
      <c r="BI634" s="214">
        <f>IF(N634="nulová",J634,0)</f>
        <v>0</v>
      </c>
      <c r="BJ634" s="19" t="s">
        <v>82</v>
      </c>
      <c r="BK634" s="214">
        <f>ROUND(I634*H634,2)</f>
        <v>0</v>
      </c>
      <c r="BL634" s="19" t="s">
        <v>264</v>
      </c>
      <c r="BM634" s="213" t="s">
        <v>922</v>
      </c>
    </row>
    <row r="635" s="2" customFormat="1">
      <c r="A635" s="40"/>
      <c r="B635" s="41"/>
      <c r="C635" s="42"/>
      <c r="D635" s="215" t="s">
        <v>152</v>
      </c>
      <c r="E635" s="42"/>
      <c r="F635" s="216" t="s">
        <v>923</v>
      </c>
      <c r="G635" s="42"/>
      <c r="H635" s="42"/>
      <c r="I635" s="217"/>
      <c r="J635" s="42"/>
      <c r="K635" s="42"/>
      <c r="L635" s="46"/>
      <c r="M635" s="218"/>
      <c r="N635" s="219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152</v>
      </c>
      <c r="AU635" s="19" t="s">
        <v>84</v>
      </c>
    </row>
    <row r="636" s="2" customFormat="1">
      <c r="A636" s="40"/>
      <c r="B636" s="41"/>
      <c r="C636" s="42"/>
      <c r="D636" s="220" t="s">
        <v>153</v>
      </c>
      <c r="E636" s="42"/>
      <c r="F636" s="221" t="s">
        <v>924</v>
      </c>
      <c r="G636" s="42"/>
      <c r="H636" s="42"/>
      <c r="I636" s="217"/>
      <c r="J636" s="42"/>
      <c r="K636" s="42"/>
      <c r="L636" s="46"/>
      <c r="M636" s="218"/>
      <c r="N636" s="219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153</v>
      </c>
      <c r="AU636" s="19" t="s">
        <v>84</v>
      </c>
    </row>
    <row r="637" s="13" customFormat="1">
      <c r="A637" s="13"/>
      <c r="B637" s="222"/>
      <c r="C637" s="223"/>
      <c r="D637" s="215" t="s">
        <v>166</v>
      </c>
      <c r="E637" s="224" t="s">
        <v>19</v>
      </c>
      <c r="F637" s="225" t="s">
        <v>167</v>
      </c>
      <c r="G637" s="223"/>
      <c r="H637" s="224" t="s">
        <v>19</v>
      </c>
      <c r="I637" s="226"/>
      <c r="J637" s="223"/>
      <c r="K637" s="223"/>
      <c r="L637" s="227"/>
      <c r="M637" s="228"/>
      <c r="N637" s="229"/>
      <c r="O637" s="229"/>
      <c r="P637" s="229"/>
      <c r="Q637" s="229"/>
      <c r="R637" s="229"/>
      <c r="S637" s="229"/>
      <c r="T637" s="230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1" t="s">
        <v>166</v>
      </c>
      <c r="AU637" s="231" t="s">
        <v>84</v>
      </c>
      <c r="AV637" s="13" t="s">
        <v>82</v>
      </c>
      <c r="AW637" s="13" t="s">
        <v>35</v>
      </c>
      <c r="AX637" s="13" t="s">
        <v>74</v>
      </c>
      <c r="AY637" s="231" t="s">
        <v>143</v>
      </c>
    </row>
    <row r="638" s="14" customFormat="1">
      <c r="A638" s="14"/>
      <c r="B638" s="232"/>
      <c r="C638" s="233"/>
      <c r="D638" s="215" t="s">
        <v>166</v>
      </c>
      <c r="E638" s="234" t="s">
        <v>19</v>
      </c>
      <c r="F638" s="235" t="s">
        <v>925</v>
      </c>
      <c r="G638" s="233"/>
      <c r="H638" s="236">
        <v>26.539999999999999</v>
      </c>
      <c r="I638" s="237"/>
      <c r="J638" s="233"/>
      <c r="K638" s="233"/>
      <c r="L638" s="238"/>
      <c r="M638" s="239"/>
      <c r="N638" s="240"/>
      <c r="O638" s="240"/>
      <c r="P638" s="240"/>
      <c r="Q638" s="240"/>
      <c r="R638" s="240"/>
      <c r="S638" s="240"/>
      <c r="T638" s="241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2" t="s">
        <v>166</v>
      </c>
      <c r="AU638" s="242" t="s">
        <v>84</v>
      </c>
      <c r="AV638" s="14" t="s">
        <v>84</v>
      </c>
      <c r="AW638" s="14" t="s">
        <v>35</v>
      </c>
      <c r="AX638" s="14" t="s">
        <v>74</v>
      </c>
      <c r="AY638" s="242" t="s">
        <v>143</v>
      </c>
    </row>
    <row r="639" s="13" customFormat="1">
      <c r="A639" s="13"/>
      <c r="B639" s="222"/>
      <c r="C639" s="223"/>
      <c r="D639" s="215" t="s">
        <v>166</v>
      </c>
      <c r="E639" s="224" t="s">
        <v>19</v>
      </c>
      <c r="F639" s="225" t="s">
        <v>182</v>
      </c>
      <c r="G639" s="223"/>
      <c r="H639" s="224" t="s">
        <v>19</v>
      </c>
      <c r="I639" s="226"/>
      <c r="J639" s="223"/>
      <c r="K639" s="223"/>
      <c r="L639" s="227"/>
      <c r="M639" s="228"/>
      <c r="N639" s="229"/>
      <c r="O639" s="229"/>
      <c r="P639" s="229"/>
      <c r="Q639" s="229"/>
      <c r="R639" s="229"/>
      <c r="S639" s="229"/>
      <c r="T639" s="230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1" t="s">
        <v>166</v>
      </c>
      <c r="AU639" s="231" t="s">
        <v>84</v>
      </c>
      <c r="AV639" s="13" t="s">
        <v>82</v>
      </c>
      <c r="AW639" s="13" t="s">
        <v>35</v>
      </c>
      <c r="AX639" s="13" t="s">
        <v>74</v>
      </c>
      <c r="AY639" s="231" t="s">
        <v>143</v>
      </c>
    </row>
    <row r="640" s="14" customFormat="1">
      <c r="A640" s="14"/>
      <c r="B640" s="232"/>
      <c r="C640" s="233"/>
      <c r="D640" s="215" t="s">
        <v>166</v>
      </c>
      <c r="E640" s="234" t="s">
        <v>19</v>
      </c>
      <c r="F640" s="235" t="s">
        <v>926</v>
      </c>
      <c r="G640" s="233"/>
      <c r="H640" s="236">
        <v>38.210000000000001</v>
      </c>
      <c r="I640" s="237"/>
      <c r="J640" s="233"/>
      <c r="K640" s="233"/>
      <c r="L640" s="238"/>
      <c r="M640" s="239"/>
      <c r="N640" s="240"/>
      <c r="O640" s="240"/>
      <c r="P640" s="240"/>
      <c r="Q640" s="240"/>
      <c r="R640" s="240"/>
      <c r="S640" s="240"/>
      <c r="T640" s="241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2" t="s">
        <v>166</v>
      </c>
      <c r="AU640" s="242" t="s">
        <v>84</v>
      </c>
      <c r="AV640" s="14" t="s">
        <v>84</v>
      </c>
      <c r="AW640" s="14" t="s">
        <v>35</v>
      </c>
      <c r="AX640" s="14" t="s">
        <v>74</v>
      </c>
      <c r="AY640" s="242" t="s">
        <v>143</v>
      </c>
    </row>
    <row r="641" s="15" customFormat="1">
      <c r="A641" s="15"/>
      <c r="B641" s="243"/>
      <c r="C641" s="244"/>
      <c r="D641" s="215" t="s">
        <v>166</v>
      </c>
      <c r="E641" s="245" t="s">
        <v>19</v>
      </c>
      <c r="F641" s="246" t="s">
        <v>184</v>
      </c>
      <c r="G641" s="244"/>
      <c r="H641" s="247">
        <v>64.75</v>
      </c>
      <c r="I641" s="248"/>
      <c r="J641" s="244"/>
      <c r="K641" s="244"/>
      <c r="L641" s="249"/>
      <c r="M641" s="250"/>
      <c r="N641" s="251"/>
      <c r="O641" s="251"/>
      <c r="P641" s="251"/>
      <c r="Q641" s="251"/>
      <c r="R641" s="251"/>
      <c r="S641" s="251"/>
      <c r="T641" s="252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53" t="s">
        <v>166</v>
      </c>
      <c r="AU641" s="253" t="s">
        <v>84</v>
      </c>
      <c r="AV641" s="15" t="s">
        <v>150</v>
      </c>
      <c r="AW641" s="15" t="s">
        <v>35</v>
      </c>
      <c r="AX641" s="15" t="s">
        <v>82</v>
      </c>
      <c r="AY641" s="253" t="s">
        <v>143</v>
      </c>
    </row>
    <row r="642" s="2" customFormat="1" ht="16.5" customHeight="1">
      <c r="A642" s="40"/>
      <c r="B642" s="41"/>
      <c r="C642" s="254" t="s">
        <v>927</v>
      </c>
      <c r="D642" s="254" t="s">
        <v>379</v>
      </c>
      <c r="E642" s="255" t="s">
        <v>928</v>
      </c>
      <c r="F642" s="256" t="s">
        <v>929</v>
      </c>
      <c r="G642" s="257" t="s">
        <v>148</v>
      </c>
      <c r="H642" s="258">
        <v>67.988</v>
      </c>
      <c r="I642" s="259"/>
      <c r="J642" s="260">
        <f>ROUND(I642*H642,2)</f>
        <v>0</v>
      </c>
      <c r="K642" s="256" t="s">
        <v>149</v>
      </c>
      <c r="L642" s="261"/>
      <c r="M642" s="262" t="s">
        <v>19</v>
      </c>
      <c r="N642" s="263" t="s">
        <v>45</v>
      </c>
      <c r="O642" s="86"/>
      <c r="P642" s="211">
        <f>O642*H642</f>
        <v>0</v>
      </c>
      <c r="Q642" s="211">
        <v>0.00010000000000000001</v>
      </c>
      <c r="R642" s="211">
        <f>Q642*H642</f>
        <v>0.0067988000000000007</v>
      </c>
      <c r="S642" s="211">
        <v>0</v>
      </c>
      <c r="T642" s="212">
        <f>S642*H642</f>
        <v>0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213" t="s">
        <v>378</v>
      </c>
      <c r="AT642" s="213" t="s">
        <v>379</v>
      </c>
      <c r="AU642" s="213" t="s">
        <v>84</v>
      </c>
      <c r="AY642" s="19" t="s">
        <v>143</v>
      </c>
      <c r="BE642" s="214">
        <f>IF(N642="základní",J642,0)</f>
        <v>0</v>
      </c>
      <c r="BF642" s="214">
        <f>IF(N642="snížená",J642,0)</f>
        <v>0</v>
      </c>
      <c r="BG642" s="214">
        <f>IF(N642="zákl. přenesená",J642,0)</f>
        <v>0</v>
      </c>
      <c r="BH642" s="214">
        <f>IF(N642="sníž. přenesená",J642,0)</f>
        <v>0</v>
      </c>
      <c r="BI642" s="214">
        <f>IF(N642="nulová",J642,0)</f>
        <v>0</v>
      </c>
      <c r="BJ642" s="19" t="s">
        <v>82</v>
      </c>
      <c r="BK642" s="214">
        <f>ROUND(I642*H642,2)</f>
        <v>0</v>
      </c>
      <c r="BL642" s="19" t="s">
        <v>264</v>
      </c>
      <c r="BM642" s="213" t="s">
        <v>930</v>
      </c>
    </row>
    <row r="643" s="2" customFormat="1">
      <c r="A643" s="40"/>
      <c r="B643" s="41"/>
      <c r="C643" s="42"/>
      <c r="D643" s="215" t="s">
        <v>152</v>
      </c>
      <c r="E643" s="42"/>
      <c r="F643" s="216" t="s">
        <v>929</v>
      </c>
      <c r="G643" s="42"/>
      <c r="H643" s="42"/>
      <c r="I643" s="217"/>
      <c r="J643" s="42"/>
      <c r="K643" s="42"/>
      <c r="L643" s="46"/>
      <c r="M643" s="218"/>
      <c r="N643" s="219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152</v>
      </c>
      <c r="AU643" s="19" t="s">
        <v>84</v>
      </c>
    </row>
    <row r="644" s="14" customFormat="1">
      <c r="A644" s="14"/>
      <c r="B644" s="232"/>
      <c r="C644" s="233"/>
      <c r="D644" s="215" t="s">
        <v>166</v>
      </c>
      <c r="E644" s="233"/>
      <c r="F644" s="235" t="s">
        <v>931</v>
      </c>
      <c r="G644" s="233"/>
      <c r="H644" s="236">
        <v>67.988</v>
      </c>
      <c r="I644" s="237"/>
      <c r="J644" s="233"/>
      <c r="K644" s="233"/>
      <c r="L644" s="238"/>
      <c r="M644" s="239"/>
      <c r="N644" s="240"/>
      <c r="O644" s="240"/>
      <c r="P644" s="240"/>
      <c r="Q644" s="240"/>
      <c r="R644" s="240"/>
      <c r="S644" s="240"/>
      <c r="T644" s="241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2" t="s">
        <v>166</v>
      </c>
      <c r="AU644" s="242" t="s">
        <v>84</v>
      </c>
      <c r="AV644" s="14" t="s">
        <v>84</v>
      </c>
      <c r="AW644" s="14" t="s">
        <v>4</v>
      </c>
      <c r="AX644" s="14" t="s">
        <v>82</v>
      </c>
      <c r="AY644" s="242" t="s">
        <v>143</v>
      </c>
    </row>
    <row r="645" s="2" customFormat="1" ht="16.5" customHeight="1">
      <c r="A645" s="40"/>
      <c r="B645" s="41"/>
      <c r="C645" s="202" t="s">
        <v>932</v>
      </c>
      <c r="D645" s="202" t="s">
        <v>145</v>
      </c>
      <c r="E645" s="203" t="s">
        <v>933</v>
      </c>
      <c r="F645" s="204" t="s">
        <v>934</v>
      </c>
      <c r="G645" s="205" t="s">
        <v>204</v>
      </c>
      <c r="H645" s="206">
        <v>56</v>
      </c>
      <c r="I645" s="207"/>
      <c r="J645" s="208">
        <f>ROUND(I645*H645,2)</f>
        <v>0</v>
      </c>
      <c r="K645" s="204" t="s">
        <v>149</v>
      </c>
      <c r="L645" s="46"/>
      <c r="M645" s="209" t="s">
        <v>19</v>
      </c>
      <c r="N645" s="210" t="s">
        <v>45</v>
      </c>
      <c r="O645" s="86"/>
      <c r="P645" s="211">
        <f>O645*H645</f>
        <v>0</v>
      </c>
      <c r="Q645" s="211">
        <v>0</v>
      </c>
      <c r="R645" s="211">
        <f>Q645*H645</f>
        <v>0</v>
      </c>
      <c r="S645" s="211">
        <v>0</v>
      </c>
      <c r="T645" s="212">
        <f>S645*H645</f>
        <v>0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213" t="s">
        <v>264</v>
      </c>
      <c r="AT645" s="213" t="s">
        <v>145</v>
      </c>
      <c r="AU645" s="213" t="s">
        <v>84</v>
      </c>
      <c r="AY645" s="19" t="s">
        <v>143</v>
      </c>
      <c r="BE645" s="214">
        <f>IF(N645="základní",J645,0)</f>
        <v>0</v>
      </c>
      <c r="BF645" s="214">
        <f>IF(N645="snížená",J645,0)</f>
        <v>0</v>
      </c>
      <c r="BG645" s="214">
        <f>IF(N645="zákl. přenesená",J645,0)</f>
        <v>0</v>
      </c>
      <c r="BH645" s="214">
        <f>IF(N645="sníž. přenesená",J645,0)</f>
        <v>0</v>
      </c>
      <c r="BI645" s="214">
        <f>IF(N645="nulová",J645,0)</f>
        <v>0</v>
      </c>
      <c r="BJ645" s="19" t="s">
        <v>82</v>
      </c>
      <c r="BK645" s="214">
        <f>ROUND(I645*H645,2)</f>
        <v>0</v>
      </c>
      <c r="BL645" s="19" t="s">
        <v>264</v>
      </c>
      <c r="BM645" s="213" t="s">
        <v>935</v>
      </c>
    </row>
    <row r="646" s="2" customFormat="1">
      <c r="A646" s="40"/>
      <c r="B646" s="41"/>
      <c r="C646" s="42"/>
      <c r="D646" s="215" t="s">
        <v>152</v>
      </c>
      <c r="E646" s="42"/>
      <c r="F646" s="216" t="s">
        <v>936</v>
      </c>
      <c r="G646" s="42"/>
      <c r="H646" s="42"/>
      <c r="I646" s="217"/>
      <c r="J646" s="42"/>
      <c r="K646" s="42"/>
      <c r="L646" s="46"/>
      <c r="M646" s="218"/>
      <c r="N646" s="219"/>
      <c r="O646" s="86"/>
      <c r="P646" s="86"/>
      <c r="Q646" s="86"/>
      <c r="R646" s="86"/>
      <c r="S646" s="86"/>
      <c r="T646" s="87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19" t="s">
        <v>152</v>
      </c>
      <c r="AU646" s="19" t="s">
        <v>84</v>
      </c>
    </row>
    <row r="647" s="2" customFormat="1">
      <c r="A647" s="40"/>
      <c r="B647" s="41"/>
      <c r="C647" s="42"/>
      <c r="D647" s="220" t="s">
        <v>153</v>
      </c>
      <c r="E647" s="42"/>
      <c r="F647" s="221" t="s">
        <v>937</v>
      </c>
      <c r="G647" s="42"/>
      <c r="H647" s="42"/>
      <c r="I647" s="217"/>
      <c r="J647" s="42"/>
      <c r="K647" s="42"/>
      <c r="L647" s="46"/>
      <c r="M647" s="218"/>
      <c r="N647" s="219"/>
      <c r="O647" s="86"/>
      <c r="P647" s="86"/>
      <c r="Q647" s="86"/>
      <c r="R647" s="86"/>
      <c r="S647" s="86"/>
      <c r="T647" s="87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T647" s="19" t="s">
        <v>153</v>
      </c>
      <c r="AU647" s="19" t="s">
        <v>84</v>
      </c>
    </row>
    <row r="648" s="13" customFormat="1">
      <c r="A648" s="13"/>
      <c r="B648" s="222"/>
      <c r="C648" s="223"/>
      <c r="D648" s="215" t="s">
        <v>166</v>
      </c>
      <c r="E648" s="224" t="s">
        <v>19</v>
      </c>
      <c r="F648" s="225" t="s">
        <v>167</v>
      </c>
      <c r="G648" s="223"/>
      <c r="H648" s="224" t="s">
        <v>19</v>
      </c>
      <c r="I648" s="226"/>
      <c r="J648" s="223"/>
      <c r="K648" s="223"/>
      <c r="L648" s="227"/>
      <c r="M648" s="228"/>
      <c r="N648" s="229"/>
      <c r="O648" s="229"/>
      <c r="P648" s="229"/>
      <c r="Q648" s="229"/>
      <c r="R648" s="229"/>
      <c r="S648" s="229"/>
      <c r="T648" s="230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1" t="s">
        <v>166</v>
      </c>
      <c r="AU648" s="231" t="s">
        <v>84</v>
      </c>
      <c r="AV648" s="13" t="s">
        <v>82</v>
      </c>
      <c r="AW648" s="13" t="s">
        <v>35</v>
      </c>
      <c r="AX648" s="13" t="s">
        <v>74</v>
      </c>
      <c r="AY648" s="231" t="s">
        <v>143</v>
      </c>
    </row>
    <row r="649" s="14" customFormat="1">
      <c r="A649" s="14"/>
      <c r="B649" s="232"/>
      <c r="C649" s="233"/>
      <c r="D649" s="215" t="s">
        <v>166</v>
      </c>
      <c r="E649" s="234" t="s">
        <v>19</v>
      </c>
      <c r="F649" s="235" t="s">
        <v>334</v>
      </c>
      <c r="G649" s="233"/>
      <c r="H649" s="236">
        <v>26</v>
      </c>
      <c r="I649" s="237"/>
      <c r="J649" s="233"/>
      <c r="K649" s="233"/>
      <c r="L649" s="238"/>
      <c r="M649" s="239"/>
      <c r="N649" s="240"/>
      <c r="O649" s="240"/>
      <c r="P649" s="240"/>
      <c r="Q649" s="240"/>
      <c r="R649" s="240"/>
      <c r="S649" s="240"/>
      <c r="T649" s="241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2" t="s">
        <v>166</v>
      </c>
      <c r="AU649" s="242" t="s">
        <v>84</v>
      </c>
      <c r="AV649" s="14" t="s">
        <v>84</v>
      </c>
      <c r="AW649" s="14" t="s">
        <v>35</v>
      </c>
      <c r="AX649" s="14" t="s">
        <v>74</v>
      </c>
      <c r="AY649" s="242" t="s">
        <v>143</v>
      </c>
    </row>
    <row r="650" s="13" customFormat="1">
      <c r="A650" s="13"/>
      <c r="B650" s="222"/>
      <c r="C650" s="223"/>
      <c r="D650" s="215" t="s">
        <v>166</v>
      </c>
      <c r="E650" s="224" t="s">
        <v>19</v>
      </c>
      <c r="F650" s="225" t="s">
        <v>182</v>
      </c>
      <c r="G650" s="223"/>
      <c r="H650" s="224" t="s">
        <v>19</v>
      </c>
      <c r="I650" s="226"/>
      <c r="J650" s="223"/>
      <c r="K650" s="223"/>
      <c r="L650" s="227"/>
      <c r="M650" s="228"/>
      <c r="N650" s="229"/>
      <c r="O650" s="229"/>
      <c r="P650" s="229"/>
      <c r="Q650" s="229"/>
      <c r="R650" s="229"/>
      <c r="S650" s="229"/>
      <c r="T650" s="230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1" t="s">
        <v>166</v>
      </c>
      <c r="AU650" s="231" t="s">
        <v>84</v>
      </c>
      <c r="AV650" s="13" t="s">
        <v>82</v>
      </c>
      <c r="AW650" s="13" t="s">
        <v>35</v>
      </c>
      <c r="AX650" s="13" t="s">
        <v>74</v>
      </c>
      <c r="AY650" s="231" t="s">
        <v>143</v>
      </c>
    </row>
    <row r="651" s="14" customFormat="1">
      <c r="A651" s="14"/>
      <c r="B651" s="232"/>
      <c r="C651" s="233"/>
      <c r="D651" s="215" t="s">
        <v>166</v>
      </c>
      <c r="E651" s="234" t="s">
        <v>19</v>
      </c>
      <c r="F651" s="235" t="s">
        <v>361</v>
      </c>
      <c r="G651" s="233"/>
      <c r="H651" s="236">
        <v>30</v>
      </c>
      <c r="I651" s="237"/>
      <c r="J651" s="233"/>
      <c r="K651" s="233"/>
      <c r="L651" s="238"/>
      <c r="M651" s="239"/>
      <c r="N651" s="240"/>
      <c r="O651" s="240"/>
      <c r="P651" s="240"/>
      <c r="Q651" s="240"/>
      <c r="R651" s="240"/>
      <c r="S651" s="240"/>
      <c r="T651" s="241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2" t="s">
        <v>166</v>
      </c>
      <c r="AU651" s="242" t="s">
        <v>84</v>
      </c>
      <c r="AV651" s="14" t="s">
        <v>84</v>
      </c>
      <c r="AW651" s="14" t="s">
        <v>35</v>
      </c>
      <c r="AX651" s="14" t="s">
        <v>74</v>
      </c>
      <c r="AY651" s="242" t="s">
        <v>143</v>
      </c>
    </row>
    <row r="652" s="15" customFormat="1">
      <c r="A652" s="15"/>
      <c r="B652" s="243"/>
      <c r="C652" s="244"/>
      <c r="D652" s="215" t="s">
        <v>166</v>
      </c>
      <c r="E652" s="245" t="s">
        <v>19</v>
      </c>
      <c r="F652" s="246" t="s">
        <v>184</v>
      </c>
      <c r="G652" s="244"/>
      <c r="H652" s="247">
        <v>56</v>
      </c>
      <c r="I652" s="248"/>
      <c r="J652" s="244"/>
      <c r="K652" s="244"/>
      <c r="L652" s="249"/>
      <c r="M652" s="250"/>
      <c r="N652" s="251"/>
      <c r="O652" s="251"/>
      <c r="P652" s="251"/>
      <c r="Q652" s="251"/>
      <c r="R652" s="251"/>
      <c r="S652" s="251"/>
      <c r="T652" s="252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53" t="s">
        <v>166</v>
      </c>
      <c r="AU652" s="253" t="s">
        <v>84</v>
      </c>
      <c r="AV652" s="15" t="s">
        <v>150</v>
      </c>
      <c r="AW652" s="15" t="s">
        <v>35</v>
      </c>
      <c r="AX652" s="15" t="s">
        <v>82</v>
      </c>
      <c r="AY652" s="253" t="s">
        <v>143</v>
      </c>
    </row>
    <row r="653" s="2" customFormat="1" ht="16.5" customHeight="1">
      <c r="A653" s="40"/>
      <c r="B653" s="41"/>
      <c r="C653" s="254" t="s">
        <v>938</v>
      </c>
      <c r="D653" s="254" t="s">
        <v>379</v>
      </c>
      <c r="E653" s="255" t="s">
        <v>939</v>
      </c>
      <c r="F653" s="256" t="s">
        <v>940</v>
      </c>
      <c r="G653" s="257" t="s">
        <v>204</v>
      </c>
      <c r="H653" s="258">
        <v>56</v>
      </c>
      <c r="I653" s="259"/>
      <c r="J653" s="260">
        <f>ROUND(I653*H653,2)</f>
        <v>0</v>
      </c>
      <c r="K653" s="256" t="s">
        <v>149</v>
      </c>
      <c r="L653" s="261"/>
      <c r="M653" s="262" t="s">
        <v>19</v>
      </c>
      <c r="N653" s="263" t="s">
        <v>45</v>
      </c>
      <c r="O653" s="86"/>
      <c r="P653" s="211">
        <f>O653*H653</f>
        <v>0</v>
      </c>
      <c r="Q653" s="211">
        <v>5.0000000000000002E-05</v>
      </c>
      <c r="R653" s="211">
        <f>Q653*H653</f>
        <v>0.0028</v>
      </c>
      <c r="S653" s="211">
        <v>0</v>
      </c>
      <c r="T653" s="212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3" t="s">
        <v>378</v>
      </c>
      <c r="AT653" s="213" t="s">
        <v>379</v>
      </c>
      <c r="AU653" s="213" t="s">
        <v>84</v>
      </c>
      <c r="AY653" s="19" t="s">
        <v>143</v>
      </c>
      <c r="BE653" s="214">
        <f>IF(N653="základní",J653,0)</f>
        <v>0</v>
      </c>
      <c r="BF653" s="214">
        <f>IF(N653="snížená",J653,0)</f>
        <v>0</v>
      </c>
      <c r="BG653" s="214">
        <f>IF(N653="zákl. přenesená",J653,0)</f>
        <v>0</v>
      </c>
      <c r="BH653" s="214">
        <f>IF(N653="sníž. přenesená",J653,0)</f>
        <v>0</v>
      </c>
      <c r="BI653" s="214">
        <f>IF(N653="nulová",J653,0)</f>
        <v>0</v>
      </c>
      <c r="BJ653" s="19" t="s">
        <v>82</v>
      </c>
      <c r="BK653" s="214">
        <f>ROUND(I653*H653,2)</f>
        <v>0</v>
      </c>
      <c r="BL653" s="19" t="s">
        <v>264</v>
      </c>
      <c r="BM653" s="213" t="s">
        <v>941</v>
      </c>
    </row>
    <row r="654" s="2" customFormat="1">
      <c r="A654" s="40"/>
      <c r="B654" s="41"/>
      <c r="C654" s="42"/>
      <c r="D654" s="215" t="s">
        <v>152</v>
      </c>
      <c r="E654" s="42"/>
      <c r="F654" s="216" t="s">
        <v>940</v>
      </c>
      <c r="G654" s="42"/>
      <c r="H654" s="42"/>
      <c r="I654" s="217"/>
      <c r="J654" s="42"/>
      <c r="K654" s="42"/>
      <c r="L654" s="46"/>
      <c r="M654" s="218"/>
      <c r="N654" s="219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152</v>
      </c>
      <c r="AU654" s="19" t="s">
        <v>84</v>
      </c>
    </row>
    <row r="655" s="2" customFormat="1" ht="16.5" customHeight="1">
      <c r="A655" s="40"/>
      <c r="B655" s="41"/>
      <c r="C655" s="202" t="s">
        <v>942</v>
      </c>
      <c r="D655" s="202" t="s">
        <v>145</v>
      </c>
      <c r="E655" s="203" t="s">
        <v>943</v>
      </c>
      <c r="F655" s="204" t="s">
        <v>944</v>
      </c>
      <c r="G655" s="205" t="s">
        <v>204</v>
      </c>
      <c r="H655" s="206">
        <v>29</v>
      </c>
      <c r="I655" s="207"/>
      <c r="J655" s="208">
        <f>ROUND(I655*H655,2)</f>
        <v>0</v>
      </c>
      <c r="K655" s="204" t="s">
        <v>149</v>
      </c>
      <c r="L655" s="46"/>
      <c r="M655" s="209" t="s">
        <v>19</v>
      </c>
      <c r="N655" s="210" t="s">
        <v>45</v>
      </c>
      <c r="O655" s="86"/>
      <c r="P655" s="211">
        <f>O655*H655</f>
        <v>0</v>
      </c>
      <c r="Q655" s="211">
        <v>0</v>
      </c>
      <c r="R655" s="211">
        <f>Q655*H655</f>
        <v>0</v>
      </c>
      <c r="S655" s="211">
        <v>0</v>
      </c>
      <c r="T655" s="212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13" t="s">
        <v>264</v>
      </c>
      <c r="AT655" s="213" t="s">
        <v>145</v>
      </c>
      <c r="AU655" s="213" t="s">
        <v>84</v>
      </c>
      <c r="AY655" s="19" t="s">
        <v>143</v>
      </c>
      <c r="BE655" s="214">
        <f>IF(N655="základní",J655,0)</f>
        <v>0</v>
      </c>
      <c r="BF655" s="214">
        <f>IF(N655="snížená",J655,0)</f>
        <v>0</v>
      </c>
      <c r="BG655" s="214">
        <f>IF(N655="zákl. přenesená",J655,0)</f>
        <v>0</v>
      </c>
      <c r="BH655" s="214">
        <f>IF(N655="sníž. přenesená",J655,0)</f>
        <v>0</v>
      </c>
      <c r="BI655" s="214">
        <f>IF(N655="nulová",J655,0)</f>
        <v>0</v>
      </c>
      <c r="BJ655" s="19" t="s">
        <v>82</v>
      </c>
      <c r="BK655" s="214">
        <f>ROUND(I655*H655,2)</f>
        <v>0</v>
      </c>
      <c r="BL655" s="19" t="s">
        <v>264</v>
      </c>
      <c r="BM655" s="213" t="s">
        <v>945</v>
      </c>
    </row>
    <row r="656" s="2" customFormat="1">
      <c r="A656" s="40"/>
      <c r="B656" s="41"/>
      <c r="C656" s="42"/>
      <c r="D656" s="215" t="s">
        <v>152</v>
      </c>
      <c r="E656" s="42"/>
      <c r="F656" s="216" t="s">
        <v>946</v>
      </c>
      <c r="G656" s="42"/>
      <c r="H656" s="42"/>
      <c r="I656" s="217"/>
      <c r="J656" s="42"/>
      <c r="K656" s="42"/>
      <c r="L656" s="46"/>
      <c r="M656" s="218"/>
      <c r="N656" s="219"/>
      <c r="O656" s="86"/>
      <c r="P656" s="86"/>
      <c r="Q656" s="86"/>
      <c r="R656" s="86"/>
      <c r="S656" s="86"/>
      <c r="T656" s="87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152</v>
      </c>
      <c r="AU656" s="19" t="s">
        <v>84</v>
      </c>
    </row>
    <row r="657" s="2" customFormat="1">
      <c r="A657" s="40"/>
      <c r="B657" s="41"/>
      <c r="C657" s="42"/>
      <c r="D657" s="220" t="s">
        <v>153</v>
      </c>
      <c r="E657" s="42"/>
      <c r="F657" s="221" t="s">
        <v>947</v>
      </c>
      <c r="G657" s="42"/>
      <c r="H657" s="42"/>
      <c r="I657" s="217"/>
      <c r="J657" s="42"/>
      <c r="K657" s="42"/>
      <c r="L657" s="46"/>
      <c r="M657" s="218"/>
      <c r="N657" s="219"/>
      <c r="O657" s="86"/>
      <c r="P657" s="86"/>
      <c r="Q657" s="86"/>
      <c r="R657" s="86"/>
      <c r="S657" s="86"/>
      <c r="T657" s="87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19" t="s">
        <v>153</v>
      </c>
      <c r="AU657" s="19" t="s">
        <v>84</v>
      </c>
    </row>
    <row r="658" s="13" customFormat="1">
      <c r="A658" s="13"/>
      <c r="B658" s="222"/>
      <c r="C658" s="223"/>
      <c r="D658" s="215" t="s">
        <v>166</v>
      </c>
      <c r="E658" s="224" t="s">
        <v>19</v>
      </c>
      <c r="F658" s="225" t="s">
        <v>167</v>
      </c>
      <c r="G658" s="223"/>
      <c r="H658" s="224" t="s">
        <v>19</v>
      </c>
      <c r="I658" s="226"/>
      <c r="J658" s="223"/>
      <c r="K658" s="223"/>
      <c r="L658" s="227"/>
      <c r="M658" s="228"/>
      <c r="N658" s="229"/>
      <c r="O658" s="229"/>
      <c r="P658" s="229"/>
      <c r="Q658" s="229"/>
      <c r="R658" s="229"/>
      <c r="S658" s="229"/>
      <c r="T658" s="230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1" t="s">
        <v>166</v>
      </c>
      <c r="AU658" s="231" t="s">
        <v>84</v>
      </c>
      <c r="AV658" s="13" t="s">
        <v>82</v>
      </c>
      <c r="AW658" s="13" t="s">
        <v>35</v>
      </c>
      <c r="AX658" s="13" t="s">
        <v>74</v>
      </c>
      <c r="AY658" s="231" t="s">
        <v>143</v>
      </c>
    </row>
    <row r="659" s="14" customFormat="1">
      <c r="A659" s="14"/>
      <c r="B659" s="232"/>
      <c r="C659" s="233"/>
      <c r="D659" s="215" t="s">
        <v>166</v>
      </c>
      <c r="E659" s="234" t="s">
        <v>19</v>
      </c>
      <c r="F659" s="235" t="s">
        <v>256</v>
      </c>
      <c r="G659" s="233"/>
      <c r="H659" s="236">
        <v>15</v>
      </c>
      <c r="I659" s="237"/>
      <c r="J659" s="233"/>
      <c r="K659" s="233"/>
      <c r="L659" s="238"/>
      <c r="M659" s="239"/>
      <c r="N659" s="240"/>
      <c r="O659" s="240"/>
      <c r="P659" s="240"/>
      <c r="Q659" s="240"/>
      <c r="R659" s="240"/>
      <c r="S659" s="240"/>
      <c r="T659" s="241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2" t="s">
        <v>166</v>
      </c>
      <c r="AU659" s="242" t="s">
        <v>84</v>
      </c>
      <c r="AV659" s="14" t="s">
        <v>84</v>
      </c>
      <c r="AW659" s="14" t="s">
        <v>35</v>
      </c>
      <c r="AX659" s="14" t="s">
        <v>74</v>
      </c>
      <c r="AY659" s="242" t="s">
        <v>143</v>
      </c>
    </row>
    <row r="660" s="13" customFormat="1">
      <c r="A660" s="13"/>
      <c r="B660" s="222"/>
      <c r="C660" s="223"/>
      <c r="D660" s="215" t="s">
        <v>166</v>
      </c>
      <c r="E660" s="224" t="s">
        <v>19</v>
      </c>
      <c r="F660" s="225" t="s">
        <v>182</v>
      </c>
      <c r="G660" s="223"/>
      <c r="H660" s="224" t="s">
        <v>19</v>
      </c>
      <c r="I660" s="226"/>
      <c r="J660" s="223"/>
      <c r="K660" s="223"/>
      <c r="L660" s="227"/>
      <c r="M660" s="228"/>
      <c r="N660" s="229"/>
      <c r="O660" s="229"/>
      <c r="P660" s="229"/>
      <c r="Q660" s="229"/>
      <c r="R660" s="229"/>
      <c r="S660" s="229"/>
      <c r="T660" s="230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1" t="s">
        <v>166</v>
      </c>
      <c r="AU660" s="231" t="s">
        <v>84</v>
      </c>
      <c r="AV660" s="13" t="s">
        <v>82</v>
      </c>
      <c r="AW660" s="13" t="s">
        <v>35</v>
      </c>
      <c r="AX660" s="13" t="s">
        <v>74</v>
      </c>
      <c r="AY660" s="231" t="s">
        <v>143</v>
      </c>
    </row>
    <row r="661" s="14" customFormat="1">
      <c r="A661" s="14"/>
      <c r="B661" s="232"/>
      <c r="C661" s="233"/>
      <c r="D661" s="215" t="s">
        <v>166</v>
      </c>
      <c r="E661" s="234" t="s">
        <v>19</v>
      </c>
      <c r="F661" s="235" t="s">
        <v>248</v>
      </c>
      <c r="G661" s="233"/>
      <c r="H661" s="236">
        <v>14</v>
      </c>
      <c r="I661" s="237"/>
      <c r="J661" s="233"/>
      <c r="K661" s="233"/>
      <c r="L661" s="238"/>
      <c r="M661" s="239"/>
      <c r="N661" s="240"/>
      <c r="O661" s="240"/>
      <c r="P661" s="240"/>
      <c r="Q661" s="240"/>
      <c r="R661" s="240"/>
      <c r="S661" s="240"/>
      <c r="T661" s="241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2" t="s">
        <v>166</v>
      </c>
      <c r="AU661" s="242" t="s">
        <v>84</v>
      </c>
      <c r="AV661" s="14" t="s">
        <v>84</v>
      </c>
      <c r="AW661" s="14" t="s">
        <v>35</v>
      </c>
      <c r="AX661" s="14" t="s">
        <v>74</v>
      </c>
      <c r="AY661" s="242" t="s">
        <v>143</v>
      </c>
    </row>
    <row r="662" s="15" customFormat="1">
      <c r="A662" s="15"/>
      <c r="B662" s="243"/>
      <c r="C662" s="244"/>
      <c r="D662" s="215" t="s">
        <v>166</v>
      </c>
      <c r="E662" s="245" t="s">
        <v>19</v>
      </c>
      <c r="F662" s="246" t="s">
        <v>184</v>
      </c>
      <c r="G662" s="244"/>
      <c r="H662" s="247">
        <v>29</v>
      </c>
      <c r="I662" s="248"/>
      <c r="J662" s="244"/>
      <c r="K662" s="244"/>
      <c r="L662" s="249"/>
      <c r="M662" s="250"/>
      <c r="N662" s="251"/>
      <c r="O662" s="251"/>
      <c r="P662" s="251"/>
      <c r="Q662" s="251"/>
      <c r="R662" s="251"/>
      <c r="S662" s="251"/>
      <c r="T662" s="252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53" t="s">
        <v>166</v>
      </c>
      <c r="AU662" s="253" t="s">
        <v>84</v>
      </c>
      <c r="AV662" s="15" t="s">
        <v>150</v>
      </c>
      <c r="AW662" s="15" t="s">
        <v>35</v>
      </c>
      <c r="AX662" s="15" t="s">
        <v>82</v>
      </c>
      <c r="AY662" s="253" t="s">
        <v>143</v>
      </c>
    </row>
    <row r="663" s="2" customFormat="1" ht="16.5" customHeight="1">
      <c r="A663" s="40"/>
      <c r="B663" s="41"/>
      <c r="C663" s="254" t="s">
        <v>948</v>
      </c>
      <c r="D663" s="254" t="s">
        <v>379</v>
      </c>
      <c r="E663" s="255" t="s">
        <v>949</v>
      </c>
      <c r="F663" s="256" t="s">
        <v>950</v>
      </c>
      <c r="G663" s="257" t="s">
        <v>204</v>
      </c>
      <c r="H663" s="258">
        <v>29</v>
      </c>
      <c r="I663" s="259"/>
      <c r="J663" s="260">
        <f>ROUND(I663*H663,2)</f>
        <v>0</v>
      </c>
      <c r="K663" s="256" t="s">
        <v>149</v>
      </c>
      <c r="L663" s="261"/>
      <c r="M663" s="262" t="s">
        <v>19</v>
      </c>
      <c r="N663" s="263" t="s">
        <v>45</v>
      </c>
      <c r="O663" s="86"/>
      <c r="P663" s="211">
        <f>O663*H663</f>
        <v>0</v>
      </c>
      <c r="Q663" s="211">
        <v>5.0000000000000002E-05</v>
      </c>
      <c r="R663" s="211">
        <f>Q663*H663</f>
        <v>0.0014500000000000001</v>
      </c>
      <c r="S663" s="211">
        <v>0</v>
      </c>
      <c r="T663" s="212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13" t="s">
        <v>378</v>
      </c>
      <c r="AT663" s="213" t="s">
        <v>379</v>
      </c>
      <c r="AU663" s="213" t="s">
        <v>84</v>
      </c>
      <c r="AY663" s="19" t="s">
        <v>143</v>
      </c>
      <c r="BE663" s="214">
        <f>IF(N663="základní",J663,0)</f>
        <v>0</v>
      </c>
      <c r="BF663" s="214">
        <f>IF(N663="snížená",J663,0)</f>
        <v>0</v>
      </c>
      <c r="BG663" s="214">
        <f>IF(N663="zákl. přenesená",J663,0)</f>
        <v>0</v>
      </c>
      <c r="BH663" s="214">
        <f>IF(N663="sníž. přenesená",J663,0)</f>
        <v>0</v>
      </c>
      <c r="BI663" s="214">
        <f>IF(N663="nulová",J663,0)</f>
        <v>0</v>
      </c>
      <c r="BJ663" s="19" t="s">
        <v>82</v>
      </c>
      <c r="BK663" s="214">
        <f>ROUND(I663*H663,2)</f>
        <v>0</v>
      </c>
      <c r="BL663" s="19" t="s">
        <v>264</v>
      </c>
      <c r="BM663" s="213" t="s">
        <v>951</v>
      </c>
    </row>
    <row r="664" s="2" customFormat="1">
      <c r="A664" s="40"/>
      <c r="B664" s="41"/>
      <c r="C664" s="42"/>
      <c r="D664" s="215" t="s">
        <v>152</v>
      </c>
      <c r="E664" s="42"/>
      <c r="F664" s="216" t="s">
        <v>950</v>
      </c>
      <c r="G664" s="42"/>
      <c r="H664" s="42"/>
      <c r="I664" s="217"/>
      <c r="J664" s="42"/>
      <c r="K664" s="42"/>
      <c r="L664" s="46"/>
      <c r="M664" s="218"/>
      <c r="N664" s="219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152</v>
      </c>
      <c r="AU664" s="19" t="s">
        <v>84</v>
      </c>
    </row>
    <row r="665" s="2" customFormat="1" ht="16.5" customHeight="1">
      <c r="A665" s="40"/>
      <c r="B665" s="41"/>
      <c r="C665" s="202" t="s">
        <v>952</v>
      </c>
      <c r="D665" s="202" t="s">
        <v>145</v>
      </c>
      <c r="E665" s="203" t="s">
        <v>953</v>
      </c>
      <c r="F665" s="204" t="s">
        <v>954</v>
      </c>
      <c r="G665" s="205" t="s">
        <v>148</v>
      </c>
      <c r="H665" s="206">
        <v>36.630000000000003</v>
      </c>
      <c r="I665" s="207"/>
      <c r="J665" s="208">
        <f>ROUND(I665*H665,2)</f>
        <v>0</v>
      </c>
      <c r="K665" s="204" t="s">
        <v>149</v>
      </c>
      <c r="L665" s="46"/>
      <c r="M665" s="209" t="s">
        <v>19</v>
      </c>
      <c r="N665" s="210" t="s">
        <v>45</v>
      </c>
      <c r="O665" s="86"/>
      <c r="P665" s="211">
        <f>O665*H665</f>
        <v>0</v>
      </c>
      <c r="Q665" s="211">
        <v>0</v>
      </c>
      <c r="R665" s="211">
        <f>Q665*H665</f>
        <v>0</v>
      </c>
      <c r="S665" s="211">
        <v>0</v>
      </c>
      <c r="T665" s="212">
        <f>S665*H665</f>
        <v>0</v>
      </c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R665" s="213" t="s">
        <v>264</v>
      </c>
      <c r="AT665" s="213" t="s">
        <v>145</v>
      </c>
      <c r="AU665" s="213" t="s">
        <v>84</v>
      </c>
      <c r="AY665" s="19" t="s">
        <v>143</v>
      </c>
      <c r="BE665" s="214">
        <f>IF(N665="základní",J665,0)</f>
        <v>0</v>
      </c>
      <c r="BF665" s="214">
        <f>IF(N665="snížená",J665,0)</f>
        <v>0</v>
      </c>
      <c r="BG665" s="214">
        <f>IF(N665="zákl. přenesená",J665,0)</f>
        <v>0</v>
      </c>
      <c r="BH665" s="214">
        <f>IF(N665="sníž. přenesená",J665,0)</f>
        <v>0</v>
      </c>
      <c r="BI665" s="214">
        <f>IF(N665="nulová",J665,0)</f>
        <v>0</v>
      </c>
      <c r="BJ665" s="19" t="s">
        <v>82</v>
      </c>
      <c r="BK665" s="214">
        <f>ROUND(I665*H665,2)</f>
        <v>0</v>
      </c>
      <c r="BL665" s="19" t="s">
        <v>264</v>
      </c>
      <c r="BM665" s="213" t="s">
        <v>955</v>
      </c>
    </row>
    <row r="666" s="2" customFormat="1">
      <c r="A666" s="40"/>
      <c r="B666" s="41"/>
      <c r="C666" s="42"/>
      <c r="D666" s="215" t="s">
        <v>152</v>
      </c>
      <c r="E666" s="42"/>
      <c r="F666" s="216" t="s">
        <v>956</v>
      </c>
      <c r="G666" s="42"/>
      <c r="H666" s="42"/>
      <c r="I666" s="217"/>
      <c r="J666" s="42"/>
      <c r="K666" s="42"/>
      <c r="L666" s="46"/>
      <c r="M666" s="218"/>
      <c r="N666" s="219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152</v>
      </c>
      <c r="AU666" s="19" t="s">
        <v>84</v>
      </c>
    </row>
    <row r="667" s="2" customFormat="1">
      <c r="A667" s="40"/>
      <c r="B667" s="41"/>
      <c r="C667" s="42"/>
      <c r="D667" s="220" t="s">
        <v>153</v>
      </c>
      <c r="E667" s="42"/>
      <c r="F667" s="221" t="s">
        <v>957</v>
      </c>
      <c r="G667" s="42"/>
      <c r="H667" s="42"/>
      <c r="I667" s="217"/>
      <c r="J667" s="42"/>
      <c r="K667" s="42"/>
      <c r="L667" s="46"/>
      <c r="M667" s="218"/>
      <c r="N667" s="219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153</v>
      </c>
      <c r="AU667" s="19" t="s">
        <v>84</v>
      </c>
    </row>
    <row r="668" s="13" customFormat="1">
      <c r="A668" s="13"/>
      <c r="B668" s="222"/>
      <c r="C668" s="223"/>
      <c r="D668" s="215" t="s">
        <v>166</v>
      </c>
      <c r="E668" s="224" t="s">
        <v>19</v>
      </c>
      <c r="F668" s="225" t="s">
        <v>167</v>
      </c>
      <c r="G668" s="223"/>
      <c r="H668" s="224" t="s">
        <v>19</v>
      </c>
      <c r="I668" s="226"/>
      <c r="J668" s="223"/>
      <c r="K668" s="223"/>
      <c r="L668" s="227"/>
      <c r="M668" s="228"/>
      <c r="N668" s="229"/>
      <c r="O668" s="229"/>
      <c r="P668" s="229"/>
      <c r="Q668" s="229"/>
      <c r="R668" s="229"/>
      <c r="S668" s="229"/>
      <c r="T668" s="230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1" t="s">
        <v>166</v>
      </c>
      <c r="AU668" s="231" t="s">
        <v>84</v>
      </c>
      <c r="AV668" s="13" t="s">
        <v>82</v>
      </c>
      <c r="AW668" s="13" t="s">
        <v>35</v>
      </c>
      <c r="AX668" s="13" t="s">
        <v>74</v>
      </c>
      <c r="AY668" s="231" t="s">
        <v>143</v>
      </c>
    </row>
    <row r="669" s="14" customFormat="1">
      <c r="A669" s="14"/>
      <c r="B669" s="232"/>
      <c r="C669" s="233"/>
      <c r="D669" s="215" t="s">
        <v>166</v>
      </c>
      <c r="E669" s="234" t="s">
        <v>19</v>
      </c>
      <c r="F669" s="235" t="s">
        <v>958</v>
      </c>
      <c r="G669" s="233"/>
      <c r="H669" s="236">
        <v>17.379999999999999</v>
      </c>
      <c r="I669" s="237"/>
      <c r="J669" s="233"/>
      <c r="K669" s="233"/>
      <c r="L669" s="238"/>
      <c r="M669" s="239"/>
      <c r="N669" s="240"/>
      <c r="O669" s="240"/>
      <c r="P669" s="240"/>
      <c r="Q669" s="240"/>
      <c r="R669" s="240"/>
      <c r="S669" s="240"/>
      <c r="T669" s="241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2" t="s">
        <v>166</v>
      </c>
      <c r="AU669" s="242" t="s">
        <v>84</v>
      </c>
      <c r="AV669" s="14" t="s">
        <v>84</v>
      </c>
      <c r="AW669" s="14" t="s">
        <v>35</v>
      </c>
      <c r="AX669" s="14" t="s">
        <v>74</v>
      </c>
      <c r="AY669" s="242" t="s">
        <v>143</v>
      </c>
    </row>
    <row r="670" s="13" customFormat="1">
      <c r="A670" s="13"/>
      <c r="B670" s="222"/>
      <c r="C670" s="223"/>
      <c r="D670" s="215" t="s">
        <v>166</v>
      </c>
      <c r="E670" s="224" t="s">
        <v>19</v>
      </c>
      <c r="F670" s="225" t="s">
        <v>182</v>
      </c>
      <c r="G670" s="223"/>
      <c r="H670" s="224" t="s">
        <v>19</v>
      </c>
      <c r="I670" s="226"/>
      <c r="J670" s="223"/>
      <c r="K670" s="223"/>
      <c r="L670" s="227"/>
      <c r="M670" s="228"/>
      <c r="N670" s="229"/>
      <c r="O670" s="229"/>
      <c r="P670" s="229"/>
      <c r="Q670" s="229"/>
      <c r="R670" s="229"/>
      <c r="S670" s="229"/>
      <c r="T670" s="230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1" t="s">
        <v>166</v>
      </c>
      <c r="AU670" s="231" t="s">
        <v>84</v>
      </c>
      <c r="AV670" s="13" t="s">
        <v>82</v>
      </c>
      <c r="AW670" s="13" t="s">
        <v>35</v>
      </c>
      <c r="AX670" s="13" t="s">
        <v>74</v>
      </c>
      <c r="AY670" s="231" t="s">
        <v>143</v>
      </c>
    </row>
    <row r="671" s="14" customFormat="1">
      <c r="A671" s="14"/>
      <c r="B671" s="232"/>
      <c r="C671" s="233"/>
      <c r="D671" s="215" t="s">
        <v>166</v>
      </c>
      <c r="E671" s="234" t="s">
        <v>19</v>
      </c>
      <c r="F671" s="235" t="s">
        <v>959</v>
      </c>
      <c r="G671" s="233"/>
      <c r="H671" s="236">
        <v>19.25</v>
      </c>
      <c r="I671" s="237"/>
      <c r="J671" s="233"/>
      <c r="K671" s="233"/>
      <c r="L671" s="238"/>
      <c r="M671" s="239"/>
      <c r="N671" s="240"/>
      <c r="O671" s="240"/>
      <c r="P671" s="240"/>
      <c r="Q671" s="240"/>
      <c r="R671" s="240"/>
      <c r="S671" s="240"/>
      <c r="T671" s="241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2" t="s">
        <v>166</v>
      </c>
      <c r="AU671" s="242" t="s">
        <v>84</v>
      </c>
      <c r="AV671" s="14" t="s">
        <v>84</v>
      </c>
      <c r="AW671" s="14" t="s">
        <v>35</v>
      </c>
      <c r="AX671" s="14" t="s">
        <v>74</v>
      </c>
      <c r="AY671" s="242" t="s">
        <v>143</v>
      </c>
    </row>
    <row r="672" s="15" customFormat="1">
      <c r="A672" s="15"/>
      <c r="B672" s="243"/>
      <c r="C672" s="244"/>
      <c r="D672" s="215" t="s">
        <v>166</v>
      </c>
      <c r="E672" s="245" t="s">
        <v>19</v>
      </c>
      <c r="F672" s="246" t="s">
        <v>184</v>
      </c>
      <c r="G672" s="244"/>
      <c r="H672" s="247">
        <v>36.629999999999995</v>
      </c>
      <c r="I672" s="248"/>
      <c r="J672" s="244"/>
      <c r="K672" s="244"/>
      <c r="L672" s="249"/>
      <c r="M672" s="250"/>
      <c r="N672" s="251"/>
      <c r="O672" s="251"/>
      <c r="P672" s="251"/>
      <c r="Q672" s="251"/>
      <c r="R672" s="251"/>
      <c r="S672" s="251"/>
      <c r="T672" s="252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53" t="s">
        <v>166</v>
      </c>
      <c r="AU672" s="253" t="s">
        <v>84</v>
      </c>
      <c r="AV672" s="15" t="s">
        <v>150</v>
      </c>
      <c r="AW672" s="15" t="s">
        <v>35</v>
      </c>
      <c r="AX672" s="15" t="s">
        <v>82</v>
      </c>
      <c r="AY672" s="253" t="s">
        <v>143</v>
      </c>
    </row>
    <row r="673" s="2" customFormat="1" ht="16.5" customHeight="1">
      <c r="A673" s="40"/>
      <c r="B673" s="41"/>
      <c r="C673" s="254" t="s">
        <v>960</v>
      </c>
      <c r="D673" s="254" t="s">
        <v>379</v>
      </c>
      <c r="E673" s="255" t="s">
        <v>961</v>
      </c>
      <c r="F673" s="256" t="s">
        <v>962</v>
      </c>
      <c r="G673" s="257" t="s">
        <v>148</v>
      </c>
      <c r="H673" s="258">
        <v>42.125</v>
      </c>
      <c r="I673" s="259"/>
      <c r="J673" s="260">
        <f>ROUND(I673*H673,2)</f>
        <v>0</v>
      </c>
      <c r="K673" s="256" t="s">
        <v>149</v>
      </c>
      <c r="L673" s="261"/>
      <c r="M673" s="262" t="s">
        <v>19</v>
      </c>
      <c r="N673" s="263" t="s">
        <v>45</v>
      </c>
      <c r="O673" s="86"/>
      <c r="P673" s="211">
        <f>O673*H673</f>
        <v>0</v>
      </c>
      <c r="Q673" s="211">
        <v>6.9999999999999994E-05</v>
      </c>
      <c r="R673" s="211">
        <f>Q673*H673</f>
        <v>0.0029487499999999995</v>
      </c>
      <c r="S673" s="211">
        <v>0</v>
      </c>
      <c r="T673" s="212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3" t="s">
        <v>378</v>
      </c>
      <c r="AT673" s="213" t="s">
        <v>379</v>
      </c>
      <c r="AU673" s="213" t="s">
        <v>84</v>
      </c>
      <c r="AY673" s="19" t="s">
        <v>143</v>
      </c>
      <c r="BE673" s="214">
        <f>IF(N673="základní",J673,0)</f>
        <v>0</v>
      </c>
      <c r="BF673" s="214">
        <f>IF(N673="snížená",J673,0)</f>
        <v>0</v>
      </c>
      <c r="BG673" s="214">
        <f>IF(N673="zákl. přenesená",J673,0)</f>
        <v>0</v>
      </c>
      <c r="BH673" s="214">
        <f>IF(N673="sníž. přenesená",J673,0)</f>
        <v>0</v>
      </c>
      <c r="BI673" s="214">
        <f>IF(N673="nulová",J673,0)</f>
        <v>0</v>
      </c>
      <c r="BJ673" s="19" t="s">
        <v>82</v>
      </c>
      <c r="BK673" s="214">
        <f>ROUND(I673*H673,2)</f>
        <v>0</v>
      </c>
      <c r="BL673" s="19" t="s">
        <v>264</v>
      </c>
      <c r="BM673" s="213" t="s">
        <v>963</v>
      </c>
    </row>
    <row r="674" s="2" customFormat="1">
      <c r="A674" s="40"/>
      <c r="B674" s="41"/>
      <c r="C674" s="42"/>
      <c r="D674" s="215" t="s">
        <v>152</v>
      </c>
      <c r="E674" s="42"/>
      <c r="F674" s="216" t="s">
        <v>962</v>
      </c>
      <c r="G674" s="42"/>
      <c r="H674" s="42"/>
      <c r="I674" s="217"/>
      <c r="J674" s="42"/>
      <c r="K674" s="42"/>
      <c r="L674" s="46"/>
      <c r="M674" s="218"/>
      <c r="N674" s="219"/>
      <c r="O674" s="86"/>
      <c r="P674" s="86"/>
      <c r="Q674" s="86"/>
      <c r="R674" s="86"/>
      <c r="S674" s="86"/>
      <c r="T674" s="87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T674" s="19" t="s">
        <v>152</v>
      </c>
      <c r="AU674" s="19" t="s">
        <v>84</v>
      </c>
    </row>
    <row r="675" s="14" customFormat="1">
      <c r="A675" s="14"/>
      <c r="B675" s="232"/>
      <c r="C675" s="233"/>
      <c r="D675" s="215" t="s">
        <v>166</v>
      </c>
      <c r="E675" s="233"/>
      <c r="F675" s="235" t="s">
        <v>964</v>
      </c>
      <c r="G675" s="233"/>
      <c r="H675" s="236">
        <v>42.125</v>
      </c>
      <c r="I675" s="237"/>
      <c r="J675" s="233"/>
      <c r="K675" s="233"/>
      <c r="L675" s="238"/>
      <c r="M675" s="239"/>
      <c r="N675" s="240"/>
      <c r="O675" s="240"/>
      <c r="P675" s="240"/>
      <c r="Q675" s="240"/>
      <c r="R675" s="240"/>
      <c r="S675" s="240"/>
      <c r="T675" s="241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2" t="s">
        <v>166</v>
      </c>
      <c r="AU675" s="242" t="s">
        <v>84</v>
      </c>
      <c r="AV675" s="14" t="s">
        <v>84</v>
      </c>
      <c r="AW675" s="14" t="s">
        <v>4</v>
      </c>
      <c r="AX675" s="14" t="s">
        <v>82</v>
      </c>
      <c r="AY675" s="242" t="s">
        <v>143</v>
      </c>
    </row>
    <row r="676" s="2" customFormat="1" ht="16.5" customHeight="1">
      <c r="A676" s="40"/>
      <c r="B676" s="41"/>
      <c r="C676" s="202" t="s">
        <v>965</v>
      </c>
      <c r="D676" s="202" t="s">
        <v>145</v>
      </c>
      <c r="E676" s="203" t="s">
        <v>966</v>
      </c>
      <c r="F676" s="204" t="s">
        <v>967</v>
      </c>
      <c r="G676" s="205" t="s">
        <v>148</v>
      </c>
      <c r="H676" s="206">
        <v>137.59999999999999</v>
      </c>
      <c r="I676" s="207"/>
      <c r="J676" s="208">
        <f>ROUND(I676*H676,2)</f>
        <v>0</v>
      </c>
      <c r="K676" s="204" t="s">
        <v>149</v>
      </c>
      <c r="L676" s="46"/>
      <c r="M676" s="209" t="s">
        <v>19</v>
      </c>
      <c r="N676" s="210" t="s">
        <v>45</v>
      </c>
      <c r="O676" s="86"/>
      <c r="P676" s="211">
        <f>O676*H676</f>
        <v>0</v>
      </c>
      <c r="Q676" s="211">
        <v>0</v>
      </c>
      <c r="R676" s="211">
        <f>Q676*H676</f>
        <v>0</v>
      </c>
      <c r="S676" s="211">
        <v>0</v>
      </c>
      <c r="T676" s="212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3" t="s">
        <v>264</v>
      </c>
      <c r="AT676" s="213" t="s">
        <v>145</v>
      </c>
      <c r="AU676" s="213" t="s">
        <v>84</v>
      </c>
      <c r="AY676" s="19" t="s">
        <v>143</v>
      </c>
      <c r="BE676" s="214">
        <f>IF(N676="základní",J676,0)</f>
        <v>0</v>
      </c>
      <c r="BF676" s="214">
        <f>IF(N676="snížená",J676,0)</f>
        <v>0</v>
      </c>
      <c r="BG676" s="214">
        <f>IF(N676="zákl. přenesená",J676,0)</f>
        <v>0</v>
      </c>
      <c r="BH676" s="214">
        <f>IF(N676="sníž. přenesená",J676,0)</f>
        <v>0</v>
      </c>
      <c r="BI676" s="214">
        <f>IF(N676="nulová",J676,0)</f>
        <v>0</v>
      </c>
      <c r="BJ676" s="19" t="s">
        <v>82</v>
      </c>
      <c r="BK676" s="214">
        <f>ROUND(I676*H676,2)</f>
        <v>0</v>
      </c>
      <c r="BL676" s="19" t="s">
        <v>264</v>
      </c>
      <c r="BM676" s="213" t="s">
        <v>968</v>
      </c>
    </row>
    <row r="677" s="2" customFormat="1">
      <c r="A677" s="40"/>
      <c r="B677" s="41"/>
      <c r="C677" s="42"/>
      <c r="D677" s="215" t="s">
        <v>152</v>
      </c>
      <c r="E677" s="42"/>
      <c r="F677" s="216" t="s">
        <v>969</v>
      </c>
      <c r="G677" s="42"/>
      <c r="H677" s="42"/>
      <c r="I677" s="217"/>
      <c r="J677" s="42"/>
      <c r="K677" s="42"/>
      <c r="L677" s="46"/>
      <c r="M677" s="218"/>
      <c r="N677" s="219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9" t="s">
        <v>152</v>
      </c>
      <c r="AU677" s="19" t="s">
        <v>84</v>
      </c>
    </row>
    <row r="678" s="2" customFormat="1">
      <c r="A678" s="40"/>
      <c r="B678" s="41"/>
      <c r="C678" s="42"/>
      <c r="D678" s="220" t="s">
        <v>153</v>
      </c>
      <c r="E678" s="42"/>
      <c r="F678" s="221" t="s">
        <v>970</v>
      </c>
      <c r="G678" s="42"/>
      <c r="H678" s="42"/>
      <c r="I678" s="217"/>
      <c r="J678" s="42"/>
      <c r="K678" s="42"/>
      <c r="L678" s="46"/>
      <c r="M678" s="218"/>
      <c r="N678" s="219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153</v>
      </c>
      <c r="AU678" s="19" t="s">
        <v>84</v>
      </c>
    </row>
    <row r="679" s="13" customFormat="1">
      <c r="A679" s="13"/>
      <c r="B679" s="222"/>
      <c r="C679" s="223"/>
      <c r="D679" s="215" t="s">
        <v>166</v>
      </c>
      <c r="E679" s="224" t="s">
        <v>19</v>
      </c>
      <c r="F679" s="225" t="s">
        <v>167</v>
      </c>
      <c r="G679" s="223"/>
      <c r="H679" s="224" t="s">
        <v>19</v>
      </c>
      <c r="I679" s="226"/>
      <c r="J679" s="223"/>
      <c r="K679" s="223"/>
      <c r="L679" s="227"/>
      <c r="M679" s="228"/>
      <c r="N679" s="229"/>
      <c r="O679" s="229"/>
      <c r="P679" s="229"/>
      <c r="Q679" s="229"/>
      <c r="R679" s="229"/>
      <c r="S679" s="229"/>
      <c r="T679" s="230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1" t="s">
        <v>166</v>
      </c>
      <c r="AU679" s="231" t="s">
        <v>84</v>
      </c>
      <c r="AV679" s="13" t="s">
        <v>82</v>
      </c>
      <c r="AW679" s="13" t="s">
        <v>35</v>
      </c>
      <c r="AX679" s="13" t="s">
        <v>74</v>
      </c>
      <c r="AY679" s="231" t="s">
        <v>143</v>
      </c>
    </row>
    <row r="680" s="14" customFormat="1">
      <c r="A680" s="14"/>
      <c r="B680" s="232"/>
      <c r="C680" s="233"/>
      <c r="D680" s="215" t="s">
        <v>166</v>
      </c>
      <c r="E680" s="234" t="s">
        <v>19</v>
      </c>
      <c r="F680" s="235" t="s">
        <v>971</v>
      </c>
      <c r="G680" s="233"/>
      <c r="H680" s="236">
        <v>72.299999999999997</v>
      </c>
      <c r="I680" s="237"/>
      <c r="J680" s="233"/>
      <c r="K680" s="233"/>
      <c r="L680" s="238"/>
      <c r="M680" s="239"/>
      <c r="N680" s="240"/>
      <c r="O680" s="240"/>
      <c r="P680" s="240"/>
      <c r="Q680" s="240"/>
      <c r="R680" s="240"/>
      <c r="S680" s="240"/>
      <c r="T680" s="241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2" t="s">
        <v>166</v>
      </c>
      <c r="AU680" s="242" t="s">
        <v>84</v>
      </c>
      <c r="AV680" s="14" t="s">
        <v>84</v>
      </c>
      <c r="AW680" s="14" t="s">
        <v>35</v>
      </c>
      <c r="AX680" s="14" t="s">
        <v>74</v>
      </c>
      <c r="AY680" s="242" t="s">
        <v>143</v>
      </c>
    </row>
    <row r="681" s="13" customFormat="1">
      <c r="A681" s="13"/>
      <c r="B681" s="222"/>
      <c r="C681" s="223"/>
      <c r="D681" s="215" t="s">
        <v>166</v>
      </c>
      <c r="E681" s="224" t="s">
        <v>19</v>
      </c>
      <c r="F681" s="225" t="s">
        <v>182</v>
      </c>
      <c r="G681" s="223"/>
      <c r="H681" s="224" t="s">
        <v>19</v>
      </c>
      <c r="I681" s="226"/>
      <c r="J681" s="223"/>
      <c r="K681" s="223"/>
      <c r="L681" s="227"/>
      <c r="M681" s="228"/>
      <c r="N681" s="229"/>
      <c r="O681" s="229"/>
      <c r="P681" s="229"/>
      <c r="Q681" s="229"/>
      <c r="R681" s="229"/>
      <c r="S681" s="229"/>
      <c r="T681" s="230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1" t="s">
        <v>166</v>
      </c>
      <c r="AU681" s="231" t="s">
        <v>84</v>
      </c>
      <c r="AV681" s="13" t="s">
        <v>82</v>
      </c>
      <c r="AW681" s="13" t="s">
        <v>35</v>
      </c>
      <c r="AX681" s="13" t="s">
        <v>74</v>
      </c>
      <c r="AY681" s="231" t="s">
        <v>143</v>
      </c>
    </row>
    <row r="682" s="14" customFormat="1">
      <c r="A682" s="14"/>
      <c r="B682" s="232"/>
      <c r="C682" s="233"/>
      <c r="D682" s="215" t="s">
        <v>166</v>
      </c>
      <c r="E682" s="234" t="s">
        <v>19</v>
      </c>
      <c r="F682" s="235" t="s">
        <v>972</v>
      </c>
      <c r="G682" s="233"/>
      <c r="H682" s="236">
        <v>65.299999999999997</v>
      </c>
      <c r="I682" s="237"/>
      <c r="J682" s="233"/>
      <c r="K682" s="233"/>
      <c r="L682" s="238"/>
      <c r="M682" s="239"/>
      <c r="N682" s="240"/>
      <c r="O682" s="240"/>
      <c r="P682" s="240"/>
      <c r="Q682" s="240"/>
      <c r="R682" s="240"/>
      <c r="S682" s="240"/>
      <c r="T682" s="241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2" t="s">
        <v>166</v>
      </c>
      <c r="AU682" s="242" t="s">
        <v>84</v>
      </c>
      <c r="AV682" s="14" t="s">
        <v>84</v>
      </c>
      <c r="AW682" s="14" t="s">
        <v>35</v>
      </c>
      <c r="AX682" s="14" t="s">
        <v>74</v>
      </c>
      <c r="AY682" s="242" t="s">
        <v>143</v>
      </c>
    </row>
    <row r="683" s="15" customFormat="1">
      <c r="A683" s="15"/>
      <c r="B683" s="243"/>
      <c r="C683" s="244"/>
      <c r="D683" s="215" t="s">
        <v>166</v>
      </c>
      <c r="E683" s="245" t="s">
        <v>19</v>
      </c>
      <c r="F683" s="246" t="s">
        <v>184</v>
      </c>
      <c r="G683" s="244"/>
      <c r="H683" s="247">
        <v>137.59999999999999</v>
      </c>
      <c r="I683" s="248"/>
      <c r="J683" s="244"/>
      <c r="K683" s="244"/>
      <c r="L683" s="249"/>
      <c r="M683" s="250"/>
      <c r="N683" s="251"/>
      <c r="O683" s="251"/>
      <c r="P683" s="251"/>
      <c r="Q683" s="251"/>
      <c r="R683" s="251"/>
      <c r="S683" s="251"/>
      <c r="T683" s="252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53" t="s">
        <v>166</v>
      </c>
      <c r="AU683" s="253" t="s">
        <v>84</v>
      </c>
      <c r="AV683" s="15" t="s">
        <v>150</v>
      </c>
      <c r="AW683" s="15" t="s">
        <v>35</v>
      </c>
      <c r="AX683" s="15" t="s">
        <v>82</v>
      </c>
      <c r="AY683" s="253" t="s">
        <v>143</v>
      </c>
    </row>
    <row r="684" s="2" customFormat="1" ht="16.5" customHeight="1">
      <c r="A684" s="40"/>
      <c r="B684" s="41"/>
      <c r="C684" s="254" t="s">
        <v>973</v>
      </c>
      <c r="D684" s="254" t="s">
        <v>379</v>
      </c>
      <c r="E684" s="255" t="s">
        <v>974</v>
      </c>
      <c r="F684" s="256" t="s">
        <v>975</v>
      </c>
      <c r="G684" s="257" t="s">
        <v>148</v>
      </c>
      <c r="H684" s="258">
        <v>158.24000000000001</v>
      </c>
      <c r="I684" s="259"/>
      <c r="J684" s="260">
        <f>ROUND(I684*H684,2)</f>
        <v>0</v>
      </c>
      <c r="K684" s="256" t="s">
        <v>149</v>
      </c>
      <c r="L684" s="261"/>
      <c r="M684" s="262" t="s">
        <v>19</v>
      </c>
      <c r="N684" s="263" t="s">
        <v>45</v>
      </c>
      <c r="O684" s="86"/>
      <c r="P684" s="211">
        <f>O684*H684</f>
        <v>0</v>
      </c>
      <c r="Q684" s="211">
        <v>0.00012</v>
      </c>
      <c r="R684" s="211">
        <f>Q684*H684</f>
        <v>0.0189888</v>
      </c>
      <c r="S684" s="211">
        <v>0</v>
      </c>
      <c r="T684" s="212">
        <f>S684*H684</f>
        <v>0</v>
      </c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R684" s="213" t="s">
        <v>378</v>
      </c>
      <c r="AT684" s="213" t="s">
        <v>379</v>
      </c>
      <c r="AU684" s="213" t="s">
        <v>84</v>
      </c>
      <c r="AY684" s="19" t="s">
        <v>143</v>
      </c>
      <c r="BE684" s="214">
        <f>IF(N684="základní",J684,0)</f>
        <v>0</v>
      </c>
      <c r="BF684" s="214">
        <f>IF(N684="snížená",J684,0)</f>
        <v>0</v>
      </c>
      <c r="BG684" s="214">
        <f>IF(N684="zákl. přenesená",J684,0)</f>
        <v>0</v>
      </c>
      <c r="BH684" s="214">
        <f>IF(N684="sníž. přenesená",J684,0)</f>
        <v>0</v>
      </c>
      <c r="BI684" s="214">
        <f>IF(N684="nulová",J684,0)</f>
        <v>0</v>
      </c>
      <c r="BJ684" s="19" t="s">
        <v>82</v>
      </c>
      <c r="BK684" s="214">
        <f>ROUND(I684*H684,2)</f>
        <v>0</v>
      </c>
      <c r="BL684" s="19" t="s">
        <v>264</v>
      </c>
      <c r="BM684" s="213" t="s">
        <v>976</v>
      </c>
    </row>
    <row r="685" s="2" customFormat="1">
      <c r="A685" s="40"/>
      <c r="B685" s="41"/>
      <c r="C685" s="42"/>
      <c r="D685" s="215" t="s">
        <v>152</v>
      </c>
      <c r="E685" s="42"/>
      <c r="F685" s="216" t="s">
        <v>975</v>
      </c>
      <c r="G685" s="42"/>
      <c r="H685" s="42"/>
      <c r="I685" s="217"/>
      <c r="J685" s="42"/>
      <c r="K685" s="42"/>
      <c r="L685" s="46"/>
      <c r="M685" s="218"/>
      <c r="N685" s="219"/>
      <c r="O685" s="86"/>
      <c r="P685" s="86"/>
      <c r="Q685" s="86"/>
      <c r="R685" s="86"/>
      <c r="S685" s="86"/>
      <c r="T685" s="87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T685" s="19" t="s">
        <v>152</v>
      </c>
      <c r="AU685" s="19" t="s">
        <v>84</v>
      </c>
    </row>
    <row r="686" s="14" customFormat="1">
      <c r="A686" s="14"/>
      <c r="B686" s="232"/>
      <c r="C686" s="233"/>
      <c r="D686" s="215" t="s">
        <v>166</v>
      </c>
      <c r="E686" s="233"/>
      <c r="F686" s="235" t="s">
        <v>977</v>
      </c>
      <c r="G686" s="233"/>
      <c r="H686" s="236">
        <v>158.24000000000001</v>
      </c>
      <c r="I686" s="237"/>
      <c r="J686" s="233"/>
      <c r="K686" s="233"/>
      <c r="L686" s="238"/>
      <c r="M686" s="239"/>
      <c r="N686" s="240"/>
      <c r="O686" s="240"/>
      <c r="P686" s="240"/>
      <c r="Q686" s="240"/>
      <c r="R686" s="240"/>
      <c r="S686" s="240"/>
      <c r="T686" s="241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2" t="s">
        <v>166</v>
      </c>
      <c r="AU686" s="242" t="s">
        <v>84</v>
      </c>
      <c r="AV686" s="14" t="s">
        <v>84</v>
      </c>
      <c r="AW686" s="14" t="s">
        <v>4</v>
      </c>
      <c r="AX686" s="14" t="s">
        <v>82</v>
      </c>
      <c r="AY686" s="242" t="s">
        <v>143</v>
      </c>
    </row>
    <row r="687" s="2" customFormat="1" ht="16.5" customHeight="1">
      <c r="A687" s="40"/>
      <c r="B687" s="41"/>
      <c r="C687" s="202" t="s">
        <v>978</v>
      </c>
      <c r="D687" s="202" t="s">
        <v>145</v>
      </c>
      <c r="E687" s="203" t="s">
        <v>979</v>
      </c>
      <c r="F687" s="204" t="s">
        <v>980</v>
      </c>
      <c r="G687" s="205" t="s">
        <v>148</v>
      </c>
      <c r="H687" s="206">
        <v>214.517</v>
      </c>
      <c r="I687" s="207"/>
      <c r="J687" s="208">
        <f>ROUND(I687*H687,2)</f>
        <v>0</v>
      </c>
      <c r="K687" s="204" t="s">
        <v>149</v>
      </c>
      <c r="L687" s="46"/>
      <c r="M687" s="209" t="s">
        <v>19</v>
      </c>
      <c r="N687" s="210" t="s">
        <v>45</v>
      </c>
      <c r="O687" s="86"/>
      <c r="P687" s="211">
        <f>O687*H687</f>
        <v>0</v>
      </c>
      <c r="Q687" s="211">
        <v>0</v>
      </c>
      <c r="R687" s="211">
        <f>Q687*H687</f>
        <v>0</v>
      </c>
      <c r="S687" s="211">
        <v>0</v>
      </c>
      <c r="T687" s="212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3" t="s">
        <v>264</v>
      </c>
      <c r="AT687" s="213" t="s">
        <v>145</v>
      </c>
      <c r="AU687" s="213" t="s">
        <v>84</v>
      </c>
      <c r="AY687" s="19" t="s">
        <v>143</v>
      </c>
      <c r="BE687" s="214">
        <f>IF(N687="základní",J687,0)</f>
        <v>0</v>
      </c>
      <c r="BF687" s="214">
        <f>IF(N687="snížená",J687,0)</f>
        <v>0</v>
      </c>
      <c r="BG687" s="214">
        <f>IF(N687="zákl. přenesená",J687,0)</f>
        <v>0</v>
      </c>
      <c r="BH687" s="214">
        <f>IF(N687="sníž. přenesená",J687,0)</f>
        <v>0</v>
      </c>
      <c r="BI687" s="214">
        <f>IF(N687="nulová",J687,0)</f>
        <v>0</v>
      </c>
      <c r="BJ687" s="19" t="s">
        <v>82</v>
      </c>
      <c r="BK687" s="214">
        <f>ROUND(I687*H687,2)</f>
        <v>0</v>
      </c>
      <c r="BL687" s="19" t="s">
        <v>264</v>
      </c>
      <c r="BM687" s="213" t="s">
        <v>981</v>
      </c>
    </row>
    <row r="688" s="2" customFormat="1">
      <c r="A688" s="40"/>
      <c r="B688" s="41"/>
      <c r="C688" s="42"/>
      <c r="D688" s="215" t="s">
        <v>152</v>
      </c>
      <c r="E688" s="42"/>
      <c r="F688" s="216" t="s">
        <v>982</v>
      </c>
      <c r="G688" s="42"/>
      <c r="H688" s="42"/>
      <c r="I688" s="217"/>
      <c r="J688" s="42"/>
      <c r="K688" s="42"/>
      <c r="L688" s="46"/>
      <c r="M688" s="218"/>
      <c r="N688" s="219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152</v>
      </c>
      <c r="AU688" s="19" t="s">
        <v>84</v>
      </c>
    </row>
    <row r="689" s="2" customFormat="1">
      <c r="A689" s="40"/>
      <c r="B689" s="41"/>
      <c r="C689" s="42"/>
      <c r="D689" s="220" t="s">
        <v>153</v>
      </c>
      <c r="E689" s="42"/>
      <c r="F689" s="221" t="s">
        <v>983</v>
      </c>
      <c r="G689" s="42"/>
      <c r="H689" s="42"/>
      <c r="I689" s="217"/>
      <c r="J689" s="42"/>
      <c r="K689" s="42"/>
      <c r="L689" s="46"/>
      <c r="M689" s="218"/>
      <c r="N689" s="219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9" t="s">
        <v>153</v>
      </c>
      <c r="AU689" s="19" t="s">
        <v>84</v>
      </c>
    </row>
    <row r="690" s="13" customFormat="1">
      <c r="A690" s="13"/>
      <c r="B690" s="222"/>
      <c r="C690" s="223"/>
      <c r="D690" s="215" t="s">
        <v>166</v>
      </c>
      <c r="E690" s="224" t="s">
        <v>19</v>
      </c>
      <c r="F690" s="225" t="s">
        <v>167</v>
      </c>
      <c r="G690" s="223"/>
      <c r="H690" s="224" t="s">
        <v>19</v>
      </c>
      <c r="I690" s="226"/>
      <c r="J690" s="223"/>
      <c r="K690" s="223"/>
      <c r="L690" s="227"/>
      <c r="M690" s="228"/>
      <c r="N690" s="229"/>
      <c r="O690" s="229"/>
      <c r="P690" s="229"/>
      <c r="Q690" s="229"/>
      <c r="R690" s="229"/>
      <c r="S690" s="229"/>
      <c r="T690" s="230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1" t="s">
        <v>166</v>
      </c>
      <c r="AU690" s="231" t="s">
        <v>84</v>
      </c>
      <c r="AV690" s="13" t="s">
        <v>82</v>
      </c>
      <c r="AW690" s="13" t="s">
        <v>35</v>
      </c>
      <c r="AX690" s="13" t="s">
        <v>74</v>
      </c>
      <c r="AY690" s="231" t="s">
        <v>143</v>
      </c>
    </row>
    <row r="691" s="14" customFormat="1">
      <c r="A691" s="14"/>
      <c r="B691" s="232"/>
      <c r="C691" s="233"/>
      <c r="D691" s="215" t="s">
        <v>166</v>
      </c>
      <c r="E691" s="234" t="s">
        <v>19</v>
      </c>
      <c r="F691" s="235" t="s">
        <v>984</v>
      </c>
      <c r="G691" s="233"/>
      <c r="H691" s="236">
        <v>104.592</v>
      </c>
      <c r="I691" s="237"/>
      <c r="J691" s="233"/>
      <c r="K691" s="233"/>
      <c r="L691" s="238"/>
      <c r="M691" s="239"/>
      <c r="N691" s="240"/>
      <c r="O691" s="240"/>
      <c r="P691" s="240"/>
      <c r="Q691" s="240"/>
      <c r="R691" s="240"/>
      <c r="S691" s="240"/>
      <c r="T691" s="241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2" t="s">
        <v>166</v>
      </c>
      <c r="AU691" s="242" t="s">
        <v>84</v>
      </c>
      <c r="AV691" s="14" t="s">
        <v>84</v>
      </c>
      <c r="AW691" s="14" t="s">
        <v>35</v>
      </c>
      <c r="AX691" s="14" t="s">
        <v>74</v>
      </c>
      <c r="AY691" s="242" t="s">
        <v>143</v>
      </c>
    </row>
    <row r="692" s="13" customFormat="1">
      <c r="A692" s="13"/>
      <c r="B692" s="222"/>
      <c r="C692" s="223"/>
      <c r="D692" s="215" t="s">
        <v>166</v>
      </c>
      <c r="E692" s="224" t="s">
        <v>19</v>
      </c>
      <c r="F692" s="225" t="s">
        <v>182</v>
      </c>
      <c r="G692" s="223"/>
      <c r="H692" s="224" t="s">
        <v>19</v>
      </c>
      <c r="I692" s="226"/>
      <c r="J692" s="223"/>
      <c r="K692" s="223"/>
      <c r="L692" s="227"/>
      <c r="M692" s="228"/>
      <c r="N692" s="229"/>
      <c r="O692" s="229"/>
      <c r="P692" s="229"/>
      <c r="Q692" s="229"/>
      <c r="R692" s="229"/>
      <c r="S692" s="229"/>
      <c r="T692" s="230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1" t="s">
        <v>166</v>
      </c>
      <c r="AU692" s="231" t="s">
        <v>84</v>
      </c>
      <c r="AV692" s="13" t="s">
        <v>82</v>
      </c>
      <c r="AW692" s="13" t="s">
        <v>35</v>
      </c>
      <c r="AX692" s="13" t="s">
        <v>74</v>
      </c>
      <c r="AY692" s="231" t="s">
        <v>143</v>
      </c>
    </row>
    <row r="693" s="14" customFormat="1">
      <c r="A693" s="14"/>
      <c r="B693" s="232"/>
      <c r="C693" s="233"/>
      <c r="D693" s="215" t="s">
        <v>166</v>
      </c>
      <c r="E693" s="234" t="s">
        <v>19</v>
      </c>
      <c r="F693" s="235" t="s">
        <v>985</v>
      </c>
      <c r="G693" s="233"/>
      <c r="H693" s="236">
        <v>109.925</v>
      </c>
      <c r="I693" s="237"/>
      <c r="J693" s="233"/>
      <c r="K693" s="233"/>
      <c r="L693" s="238"/>
      <c r="M693" s="239"/>
      <c r="N693" s="240"/>
      <c r="O693" s="240"/>
      <c r="P693" s="240"/>
      <c r="Q693" s="240"/>
      <c r="R693" s="240"/>
      <c r="S693" s="240"/>
      <c r="T693" s="241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2" t="s">
        <v>166</v>
      </c>
      <c r="AU693" s="242" t="s">
        <v>84</v>
      </c>
      <c r="AV693" s="14" t="s">
        <v>84</v>
      </c>
      <c r="AW693" s="14" t="s">
        <v>35</v>
      </c>
      <c r="AX693" s="14" t="s">
        <v>74</v>
      </c>
      <c r="AY693" s="242" t="s">
        <v>143</v>
      </c>
    </row>
    <row r="694" s="15" customFormat="1">
      <c r="A694" s="15"/>
      <c r="B694" s="243"/>
      <c r="C694" s="244"/>
      <c r="D694" s="215" t="s">
        <v>166</v>
      </c>
      <c r="E694" s="245" t="s">
        <v>19</v>
      </c>
      <c r="F694" s="246" t="s">
        <v>184</v>
      </c>
      <c r="G694" s="244"/>
      <c r="H694" s="247">
        <v>214.517</v>
      </c>
      <c r="I694" s="248"/>
      <c r="J694" s="244"/>
      <c r="K694" s="244"/>
      <c r="L694" s="249"/>
      <c r="M694" s="250"/>
      <c r="N694" s="251"/>
      <c r="O694" s="251"/>
      <c r="P694" s="251"/>
      <c r="Q694" s="251"/>
      <c r="R694" s="251"/>
      <c r="S694" s="251"/>
      <c r="T694" s="252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53" t="s">
        <v>166</v>
      </c>
      <c r="AU694" s="253" t="s">
        <v>84</v>
      </c>
      <c r="AV694" s="15" t="s">
        <v>150</v>
      </c>
      <c r="AW694" s="15" t="s">
        <v>35</v>
      </c>
      <c r="AX694" s="15" t="s">
        <v>82</v>
      </c>
      <c r="AY694" s="253" t="s">
        <v>143</v>
      </c>
    </row>
    <row r="695" s="2" customFormat="1" ht="16.5" customHeight="1">
      <c r="A695" s="40"/>
      <c r="B695" s="41"/>
      <c r="C695" s="254" t="s">
        <v>986</v>
      </c>
      <c r="D695" s="254" t="s">
        <v>379</v>
      </c>
      <c r="E695" s="255" t="s">
        <v>987</v>
      </c>
      <c r="F695" s="256" t="s">
        <v>988</v>
      </c>
      <c r="G695" s="257" t="s">
        <v>148</v>
      </c>
      <c r="H695" s="258">
        <v>246.69499999999999</v>
      </c>
      <c r="I695" s="259"/>
      <c r="J695" s="260">
        <f>ROUND(I695*H695,2)</f>
        <v>0</v>
      </c>
      <c r="K695" s="256" t="s">
        <v>149</v>
      </c>
      <c r="L695" s="261"/>
      <c r="M695" s="262" t="s">
        <v>19</v>
      </c>
      <c r="N695" s="263" t="s">
        <v>45</v>
      </c>
      <c r="O695" s="86"/>
      <c r="P695" s="211">
        <f>O695*H695</f>
        <v>0</v>
      </c>
      <c r="Q695" s="211">
        <v>0.00017000000000000001</v>
      </c>
      <c r="R695" s="211">
        <f>Q695*H695</f>
        <v>0.04193815</v>
      </c>
      <c r="S695" s="211">
        <v>0</v>
      </c>
      <c r="T695" s="212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3" t="s">
        <v>378</v>
      </c>
      <c r="AT695" s="213" t="s">
        <v>379</v>
      </c>
      <c r="AU695" s="213" t="s">
        <v>84</v>
      </c>
      <c r="AY695" s="19" t="s">
        <v>143</v>
      </c>
      <c r="BE695" s="214">
        <f>IF(N695="základní",J695,0)</f>
        <v>0</v>
      </c>
      <c r="BF695" s="214">
        <f>IF(N695="snížená",J695,0)</f>
        <v>0</v>
      </c>
      <c r="BG695" s="214">
        <f>IF(N695="zákl. přenesená",J695,0)</f>
        <v>0</v>
      </c>
      <c r="BH695" s="214">
        <f>IF(N695="sníž. přenesená",J695,0)</f>
        <v>0</v>
      </c>
      <c r="BI695" s="214">
        <f>IF(N695="nulová",J695,0)</f>
        <v>0</v>
      </c>
      <c r="BJ695" s="19" t="s">
        <v>82</v>
      </c>
      <c r="BK695" s="214">
        <f>ROUND(I695*H695,2)</f>
        <v>0</v>
      </c>
      <c r="BL695" s="19" t="s">
        <v>264</v>
      </c>
      <c r="BM695" s="213" t="s">
        <v>989</v>
      </c>
    </row>
    <row r="696" s="2" customFormat="1">
      <c r="A696" s="40"/>
      <c r="B696" s="41"/>
      <c r="C696" s="42"/>
      <c r="D696" s="215" t="s">
        <v>152</v>
      </c>
      <c r="E696" s="42"/>
      <c r="F696" s="216" t="s">
        <v>988</v>
      </c>
      <c r="G696" s="42"/>
      <c r="H696" s="42"/>
      <c r="I696" s="217"/>
      <c r="J696" s="42"/>
      <c r="K696" s="42"/>
      <c r="L696" s="46"/>
      <c r="M696" s="218"/>
      <c r="N696" s="219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152</v>
      </c>
      <c r="AU696" s="19" t="s">
        <v>84</v>
      </c>
    </row>
    <row r="697" s="14" customFormat="1">
      <c r="A697" s="14"/>
      <c r="B697" s="232"/>
      <c r="C697" s="233"/>
      <c r="D697" s="215" t="s">
        <v>166</v>
      </c>
      <c r="E697" s="233"/>
      <c r="F697" s="235" t="s">
        <v>990</v>
      </c>
      <c r="G697" s="233"/>
      <c r="H697" s="236">
        <v>246.69499999999999</v>
      </c>
      <c r="I697" s="237"/>
      <c r="J697" s="233"/>
      <c r="K697" s="233"/>
      <c r="L697" s="238"/>
      <c r="M697" s="239"/>
      <c r="N697" s="240"/>
      <c r="O697" s="240"/>
      <c r="P697" s="240"/>
      <c r="Q697" s="240"/>
      <c r="R697" s="240"/>
      <c r="S697" s="240"/>
      <c r="T697" s="241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42" t="s">
        <v>166</v>
      </c>
      <c r="AU697" s="242" t="s">
        <v>84</v>
      </c>
      <c r="AV697" s="14" t="s">
        <v>84</v>
      </c>
      <c r="AW697" s="14" t="s">
        <v>4</v>
      </c>
      <c r="AX697" s="14" t="s">
        <v>82</v>
      </c>
      <c r="AY697" s="242" t="s">
        <v>143</v>
      </c>
    </row>
    <row r="698" s="2" customFormat="1" ht="16.5" customHeight="1">
      <c r="A698" s="40"/>
      <c r="B698" s="41"/>
      <c r="C698" s="202" t="s">
        <v>991</v>
      </c>
      <c r="D698" s="202" t="s">
        <v>145</v>
      </c>
      <c r="E698" s="203" t="s">
        <v>992</v>
      </c>
      <c r="F698" s="204" t="s">
        <v>993</v>
      </c>
      <c r="G698" s="205" t="s">
        <v>148</v>
      </c>
      <c r="H698" s="206">
        <v>70.091999999999999</v>
      </c>
      <c r="I698" s="207"/>
      <c r="J698" s="208">
        <f>ROUND(I698*H698,2)</f>
        <v>0</v>
      </c>
      <c r="K698" s="204" t="s">
        <v>149</v>
      </c>
      <c r="L698" s="46"/>
      <c r="M698" s="209" t="s">
        <v>19</v>
      </c>
      <c r="N698" s="210" t="s">
        <v>45</v>
      </c>
      <c r="O698" s="86"/>
      <c r="P698" s="211">
        <f>O698*H698</f>
        <v>0</v>
      </c>
      <c r="Q698" s="211">
        <v>0</v>
      </c>
      <c r="R698" s="211">
        <f>Q698*H698</f>
        <v>0</v>
      </c>
      <c r="S698" s="211">
        <v>0</v>
      </c>
      <c r="T698" s="212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3" t="s">
        <v>264</v>
      </c>
      <c r="AT698" s="213" t="s">
        <v>145</v>
      </c>
      <c r="AU698" s="213" t="s">
        <v>84</v>
      </c>
      <c r="AY698" s="19" t="s">
        <v>143</v>
      </c>
      <c r="BE698" s="214">
        <f>IF(N698="základní",J698,0)</f>
        <v>0</v>
      </c>
      <c r="BF698" s="214">
        <f>IF(N698="snížená",J698,0)</f>
        <v>0</v>
      </c>
      <c r="BG698" s="214">
        <f>IF(N698="zákl. přenesená",J698,0)</f>
        <v>0</v>
      </c>
      <c r="BH698" s="214">
        <f>IF(N698="sníž. přenesená",J698,0)</f>
        <v>0</v>
      </c>
      <c r="BI698" s="214">
        <f>IF(N698="nulová",J698,0)</f>
        <v>0</v>
      </c>
      <c r="BJ698" s="19" t="s">
        <v>82</v>
      </c>
      <c r="BK698" s="214">
        <f>ROUND(I698*H698,2)</f>
        <v>0</v>
      </c>
      <c r="BL698" s="19" t="s">
        <v>264</v>
      </c>
      <c r="BM698" s="213" t="s">
        <v>994</v>
      </c>
    </row>
    <row r="699" s="2" customFormat="1">
      <c r="A699" s="40"/>
      <c r="B699" s="41"/>
      <c r="C699" s="42"/>
      <c r="D699" s="215" t="s">
        <v>152</v>
      </c>
      <c r="E699" s="42"/>
      <c r="F699" s="216" t="s">
        <v>995</v>
      </c>
      <c r="G699" s="42"/>
      <c r="H699" s="42"/>
      <c r="I699" s="217"/>
      <c r="J699" s="42"/>
      <c r="K699" s="42"/>
      <c r="L699" s="46"/>
      <c r="M699" s="218"/>
      <c r="N699" s="219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152</v>
      </c>
      <c r="AU699" s="19" t="s">
        <v>84</v>
      </c>
    </row>
    <row r="700" s="2" customFormat="1">
      <c r="A700" s="40"/>
      <c r="B700" s="41"/>
      <c r="C700" s="42"/>
      <c r="D700" s="220" t="s">
        <v>153</v>
      </c>
      <c r="E700" s="42"/>
      <c r="F700" s="221" t="s">
        <v>996</v>
      </c>
      <c r="G700" s="42"/>
      <c r="H700" s="42"/>
      <c r="I700" s="217"/>
      <c r="J700" s="42"/>
      <c r="K700" s="42"/>
      <c r="L700" s="46"/>
      <c r="M700" s="218"/>
      <c r="N700" s="219"/>
      <c r="O700" s="86"/>
      <c r="P700" s="86"/>
      <c r="Q700" s="86"/>
      <c r="R700" s="86"/>
      <c r="S700" s="86"/>
      <c r="T700" s="87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19" t="s">
        <v>153</v>
      </c>
      <c r="AU700" s="19" t="s">
        <v>84</v>
      </c>
    </row>
    <row r="701" s="13" customFormat="1">
      <c r="A701" s="13"/>
      <c r="B701" s="222"/>
      <c r="C701" s="223"/>
      <c r="D701" s="215" t="s">
        <v>166</v>
      </c>
      <c r="E701" s="224" t="s">
        <v>19</v>
      </c>
      <c r="F701" s="225" t="s">
        <v>167</v>
      </c>
      <c r="G701" s="223"/>
      <c r="H701" s="224" t="s">
        <v>19</v>
      </c>
      <c r="I701" s="226"/>
      <c r="J701" s="223"/>
      <c r="K701" s="223"/>
      <c r="L701" s="227"/>
      <c r="M701" s="228"/>
      <c r="N701" s="229"/>
      <c r="O701" s="229"/>
      <c r="P701" s="229"/>
      <c r="Q701" s="229"/>
      <c r="R701" s="229"/>
      <c r="S701" s="229"/>
      <c r="T701" s="230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1" t="s">
        <v>166</v>
      </c>
      <c r="AU701" s="231" t="s">
        <v>84</v>
      </c>
      <c r="AV701" s="13" t="s">
        <v>82</v>
      </c>
      <c r="AW701" s="13" t="s">
        <v>35</v>
      </c>
      <c r="AX701" s="13" t="s">
        <v>74</v>
      </c>
      <c r="AY701" s="231" t="s">
        <v>143</v>
      </c>
    </row>
    <row r="702" s="14" customFormat="1">
      <c r="A702" s="14"/>
      <c r="B702" s="232"/>
      <c r="C702" s="233"/>
      <c r="D702" s="215" t="s">
        <v>166</v>
      </c>
      <c r="E702" s="234" t="s">
        <v>19</v>
      </c>
      <c r="F702" s="235" t="s">
        <v>997</v>
      </c>
      <c r="G702" s="233"/>
      <c r="H702" s="236">
        <v>27.123999999999999</v>
      </c>
      <c r="I702" s="237"/>
      <c r="J702" s="233"/>
      <c r="K702" s="233"/>
      <c r="L702" s="238"/>
      <c r="M702" s="239"/>
      <c r="N702" s="240"/>
      <c r="O702" s="240"/>
      <c r="P702" s="240"/>
      <c r="Q702" s="240"/>
      <c r="R702" s="240"/>
      <c r="S702" s="240"/>
      <c r="T702" s="241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42" t="s">
        <v>166</v>
      </c>
      <c r="AU702" s="242" t="s">
        <v>84</v>
      </c>
      <c r="AV702" s="14" t="s">
        <v>84</v>
      </c>
      <c r="AW702" s="14" t="s">
        <v>35</v>
      </c>
      <c r="AX702" s="14" t="s">
        <v>74</v>
      </c>
      <c r="AY702" s="242" t="s">
        <v>143</v>
      </c>
    </row>
    <row r="703" s="13" customFormat="1">
      <c r="A703" s="13"/>
      <c r="B703" s="222"/>
      <c r="C703" s="223"/>
      <c r="D703" s="215" t="s">
        <v>166</v>
      </c>
      <c r="E703" s="224" t="s">
        <v>19</v>
      </c>
      <c r="F703" s="225" t="s">
        <v>182</v>
      </c>
      <c r="G703" s="223"/>
      <c r="H703" s="224" t="s">
        <v>19</v>
      </c>
      <c r="I703" s="226"/>
      <c r="J703" s="223"/>
      <c r="K703" s="223"/>
      <c r="L703" s="227"/>
      <c r="M703" s="228"/>
      <c r="N703" s="229"/>
      <c r="O703" s="229"/>
      <c r="P703" s="229"/>
      <c r="Q703" s="229"/>
      <c r="R703" s="229"/>
      <c r="S703" s="229"/>
      <c r="T703" s="230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1" t="s">
        <v>166</v>
      </c>
      <c r="AU703" s="231" t="s">
        <v>84</v>
      </c>
      <c r="AV703" s="13" t="s">
        <v>82</v>
      </c>
      <c r="AW703" s="13" t="s">
        <v>35</v>
      </c>
      <c r="AX703" s="13" t="s">
        <v>74</v>
      </c>
      <c r="AY703" s="231" t="s">
        <v>143</v>
      </c>
    </row>
    <row r="704" s="14" customFormat="1">
      <c r="A704" s="14"/>
      <c r="B704" s="232"/>
      <c r="C704" s="233"/>
      <c r="D704" s="215" t="s">
        <v>166</v>
      </c>
      <c r="E704" s="234" t="s">
        <v>19</v>
      </c>
      <c r="F704" s="235" t="s">
        <v>998</v>
      </c>
      <c r="G704" s="233"/>
      <c r="H704" s="236">
        <v>42.968000000000004</v>
      </c>
      <c r="I704" s="237"/>
      <c r="J704" s="233"/>
      <c r="K704" s="233"/>
      <c r="L704" s="238"/>
      <c r="M704" s="239"/>
      <c r="N704" s="240"/>
      <c r="O704" s="240"/>
      <c r="P704" s="240"/>
      <c r="Q704" s="240"/>
      <c r="R704" s="240"/>
      <c r="S704" s="240"/>
      <c r="T704" s="241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2" t="s">
        <v>166</v>
      </c>
      <c r="AU704" s="242" t="s">
        <v>84</v>
      </c>
      <c r="AV704" s="14" t="s">
        <v>84</v>
      </c>
      <c r="AW704" s="14" t="s">
        <v>35</v>
      </c>
      <c r="AX704" s="14" t="s">
        <v>74</v>
      </c>
      <c r="AY704" s="242" t="s">
        <v>143</v>
      </c>
    </row>
    <row r="705" s="15" customFormat="1">
      <c r="A705" s="15"/>
      <c r="B705" s="243"/>
      <c r="C705" s="244"/>
      <c r="D705" s="215" t="s">
        <v>166</v>
      </c>
      <c r="E705" s="245" t="s">
        <v>19</v>
      </c>
      <c r="F705" s="246" t="s">
        <v>184</v>
      </c>
      <c r="G705" s="244"/>
      <c r="H705" s="247">
        <v>70.091999999999999</v>
      </c>
      <c r="I705" s="248"/>
      <c r="J705" s="244"/>
      <c r="K705" s="244"/>
      <c r="L705" s="249"/>
      <c r="M705" s="250"/>
      <c r="N705" s="251"/>
      <c r="O705" s="251"/>
      <c r="P705" s="251"/>
      <c r="Q705" s="251"/>
      <c r="R705" s="251"/>
      <c r="S705" s="251"/>
      <c r="T705" s="252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53" t="s">
        <v>166</v>
      </c>
      <c r="AU705" s="253" t="s">
        <v>84</v>
      </c>
      <c r="AV705" s="15" t="s">
        <v>150</v>
      </c>
      <c r="AW705" s="15" t="s">
        <v>35</v>
      </c>
      <c r="AX705" s="15" t="s">
        <v>82</v>
      </c>
      <c r="AY705" s="253" t="s">
        <v>143</v>
      </c>
    </row>
    <row r="706" s="2" customFormat="1" ht="16.5" customHeight="1">
      <c r="A706" s="40"/>
      <c r="B706" s="41"/>
      <c r="C706" s="254" t="s">
        <v>999</v>
      </c>
      <c r="D706" s="254" t="s">
        <v>379</v>
      </c>
      <c r="E706" s="255" t="s">
        <v>1000</v>
      </c>
      <c r="F706" s="256" t="s">
        <v>1001</v>
      </c>
      <c r="G706" s="257" t="s">
        <v>148</v>
      </c>
      <c r="H706" s="258">
        <v>80.605999999999995</v>
      </c>
      <c r="I706" s="259"/>
      <c r="J706" s="260">
        <f>ROUND(I706*H706,2)</f>
        <v>0</v>
      </c>
      <c r="K706" s="256" t="s">
        <v>149</v>
      </c>
      <c r="L706" s="261"/>
      <c r="M706" s="262" t="s">
        <v>19</v>
      </c>
      <c r="N706" s="263" t="s">
        <v>45</v>
      </c>
      <c r="O706" s="86"/>
      <c r="P706" s="211">
        <f>O706*H706</f>
        <v>0</v>
      </c>
      <c r="Q706" s="211">
        <v>0.00016000000000000001</v>
      </c>
      <c r="R706" s="211">
        <f>Q706*H706</f>
        <v>0.012896960000000001</v>
      </c>
      <c r="S706" s="211">
        <v>0</v>
      </c>
      <c r="T706" s="212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13" t="s">
        <v>378</v>
      </c>
      <c r="AT706" s="213" t="s">
        <v>379</v>
      </c>
      <c r="AU706" s="213" t="s">
        <v>84</v>
      </c>
      <c r="AY706" s="19" t="s">
        <v>143</v>
      </c>
      <c r="BE706" s="214">
        <f>IF(N706="základní",J706,0)</f>
        <v>0</v>
      </c>
      <c r="BF706" s="214">
        <f>IF(N706="snížená",J706,0)</f>
        <v>0</v>
      </c>
      <c r="BG706" s="214">
        <f>IF(N706="zákl. přenesená",J706,0)</f>
        <v>0</v>
      </c>
      <c r="BH706" s="214">
        <f>IF(N706="sníž. přenesená",J706,0)</f>
        <v>0</v>
      </c>
      <c r="BI706" s="214">
        <f>IF(N706="nulová",J706,0)</f>
        <v>0</v>
      </c>
      <c r="BJ706" s="19" t="s">
        <v>82</v>
      </c>
      <c r="BK706" s="214">
        <f>ROUND(I706*H706,2)</f>
        <v>0</v>
      </c>
      <c r="BL706" s="19" t="s">
        <v>264</v>
      </c>
      <c r="BM706" s="213" t="s">
        <v>1002</v>
      </c>
    </row>
    <row r="707" s="2" customFormat="1">
      <c r="A707" s="40"/>
      <c r="B707" s="41"/>
      <c r="C707" s="42"/>
      <c r="D707" s="215" t="s">
        <v>152</v>
      </c>
      <c r="E707" s="42"/>
      <c r="F707" s="216" t="s">
        <v>1001</v>
      </c>
      <c r="G707" s="42"/>
      <c r="H707" s="42"/>
      <c r="I707" s="217"/>
      <c r="J707" s="42"/>
      <c r="K707" s="42"/>
      <c r="L707" s="46"/>
      <c r="M707" s="218"/>
      <c r="N707" s="219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152</v>
      </c>
      <c r="AU707" s="19" t="s">
        <v>84</v>
      </c>
    </row>
    <row r="708" s="14" customFormat="1">
      <c r="A708" s="14"/>
      <c r="B708" s="232"/>
      <c r="C708" s="233"/>
      <c r="D708" s="215" t="s">
        <v>166</v>
      </c>
      <c r="E708" s="233"/>
      <c r="F708" s="235" t="s">
        <v>1003</v>
      </c>
      <c r="G708" s="233"/>
      <c r="H708" s="236">
        <v>80.605999999999995</v>
      </c>
      <c r="I708" s="237"/>
      <c r="J708" s="233"/>
      <c r="K708" s="233"/>
      <c r="L708" s="238"/>
      <c r="M708" s="239"/>
      <c r="N708" s="240"/>
      <c r="O708" s="240"/>
      <c r="P708" s="240"/>
      <c r="Q708" s="240"/>
      <c r="R708" s="240"/>
      <c r="S708" s="240"/>
      <c r="T708" s="241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2" t="s">
        <v>166</v>
      </c>
      <c r="AU708" s="242" t="s">
        <v>84</v>
      </c>
      <c r="AV708" s="14" t="s">
        <v>84</v>
      </c>
      <c r="AW708" s="14" t="s">
        <v>4</v>
      </c>
      <c r="AX708" s="14" t="s">
        <v>82</v>
      </c>
      <c r="AY708" s="242" t="s">
        <v>143</v>
      </c>
    </row>
    <row r="709" s="2" customFormat="1" ht="16.5" customHeight="1">
      <c r="A709" s="40"/>
      <c r="B709" s="41"/>
      <c r="C709" s="202" t="s">
        <v>1004</v>
      </c>
      <c r="D709" s="202" t="s">
        <v>145</v>
      </c>
      <c r="E709" s="203" t="s">
        <v>1005</v>
      </c>
      <c r="F709" s="204" t="s">
        <v>1006</v>
      </c>
      <c r="G709" s="205" t="s">
        <v>204</v>
      </c>
      <c r="H709" s="206">
        <v>396</v>
      </c>
      <c r="I709" s="207"/>
      <c r="J709" s="208">
        <f>ROUND(I709*H709,2)</f>
        <v>0</v>
      </c>
      <c r="K709" s="204" t="s">
        <v>149</v>
      </c>
      <c r="L709" s="46"/>
      <c r="M709" s="209" t="s">
        <v>19</v>
      </c>
      <c r="N709" s="210" t="s">
        <v>45</v>
      </c>
      <c r="O709" s="86"/>
      <c r="P709" s="211">
        <f>O709*H709</f>
        <v>0</v>
      </c>
      <c r="Q709" s="211">
        <v>0</v>
      </c>
      <c r="R709" s="211">
        <f>Q709*H709</f>
        <v>0</v>
      </c>
      <c r="S709" s="211">
        <v>0</v>
      </c>
      <c r="T709" s="212">
        <f>S709*H709</f>
        <v>0</v>
      </c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R709" s="213" t="s">
        <v>264</v>
      </c>
      <c r="AT709" s="213" t="s">
        <v>145</v>
      </c>
      <c r="AU709" s="213" t="s">
        <v>84</v>
      </c>
      <c r="AY709" s="19" t="s">
        <v>143</v>
      </c>
      <c r="BE709" s="214">
        <f>IF(N709="základní",J709,0)</f>
        <v>0</v>
      </c>
      <c r="BF709" s="214">
        <f>IF(N709="snížená",J709,0)</f>
        <v>0</v>
      </c>
      <c r="BG709" s="214">
        <f>IF(N709="zákl. přenesená",J709,0)</f>
        <v>0</v>
      </c>
      <c r="BH709" s="214">
        <f>IF(N709="sníž. přenesená",J709,0)</f>
        <v>0</v>
      </c>
      <c r="BI709" s="214">
        <f>IF(N709="nulová",J709,0)</f>
        <v>0</v>
      </c>
      <c r="BJ709" s="19" t="s">
        <v>82</v>
      </c>
      <c r="BK709" s="214">
        <f>ROUND(I709*H709,2)</f>
        <v>0</v>
      </c>
      <c r="BL709" s="19" t="s">
        <v>264</v>
      </c>
      <c r="BM709" s="213" t="s">
        <v>1007</v>
      </c>
    </row>
    <row r="710" s="2" customFormat="1">
      <c r="A710" s="40"/>
      <c r="B710" s="41"/>
      <c r="C710" s="42"/>
      <c r="D710" s="215" t="s">
        <v>152</v>
      </c>
      <c r="E710" s="42"/>
      <c r="F710" s="216" t="s">
        <v>1008</v>
      </c>
      <c r="G710" s="42"/>
      <c r="H710" s="42"/>
      <c r="I710" s="217"/>
      <c r="J710" s="42"/>
      <c r="K710" s="42"/>
      <c r="L710" s="46"/>
      <c r="M710" s="218"/>
      <c r="N710" s="219"/>
      <c r="O710" s="86"/>
      <c r="P710" s="86"/>
      <c r="Q710" s="86"/>
      <c r="R710" s="86"/>
      <c r="S710" s="86"/>
      <c r="T710" s="87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T710" s="19" t="s">
        <v>152</v>
      </c>
      <c r="AU710" s="19" t="s">
        <v>84</v>
      </c>
    </row>
    <row r="711" s="2" customFormat="1">
      <c r="A711" s="40"/>
      <c r="B711" s="41"/>
      <c r="C711" s="42"/>
      <c r="D711" s="220" t="s">
        <v>153</v>
      </c>
      <c r="E711" s="42"/>
      <c r="F711" s="221" t="s">
        <v>1009</v>
      </c>
      <c r="G711" s="42"/>
      <c r="H711" s="42"/>
      <c r="I711" s="217"/>
      <c r="J711" s="42"/>
      <c r="K711" s="42"/>
      <c r="L711" s="46"/>
      <c r="M711" s="218"/>
      <c r="N711" s="219"/>
      <c r="O711" s="86"/>
      <c r="P711" s="86"/>
      <c r="Q711" s="86"/>
      <c r="R711" s="86"/>
      <c r="S711" s="86"/>
      <c r="T711" s="87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9" t="s">
        <v>153</v>
      </c>
      <c r="AU711" s="19" t="s">
        <v>84</v>
      </c>
    </row>
    <row r="712" s="2" customFormat="1" ht="16.5" customHeight="1">
      <c r="A712" s="40"/>
      <c r="B712" s="41"/>
      <c r="C712" s="202" t="s">
        <v>1010</v>
      </c>
      <c r="D712" s="202" t="s">
        <v>145</v>
      </c>
      <c r="E712" s="203" t="s">
        <v>1011</v>
      </c>
      <c r="F712" s="204" t="s">
        <v>1012</v>
      </c>
      <c r="G712" s="205" t="s">
        <v>204</v>
      </c>
      <c r="H712" s="206">
        <v>14</v>
      </c>
      <c r="I712" s="207"/>
      <c r="J712" s="208">
        <f>ROUND(I712*H712,2)</f>
        <v>0</v>
      </c>
      <c r="K712" s="204" t="s">
        <v>149</v>
      </c>
      <c r="L712" s="46"/>
      <c r="M712" s="209" t="s">
        <v>19</v>
      </c>
      <c r="N712" s="210" t="s">
        <v>45</v>
      </c>
      <c r="O712" s="86"/>
      <c r="P712" s="211">
        <f>O712*H712</f>
        <v>0</v>
      </c>
      <c r="Q712" s="211">
        <v>0</v>
      </c>
      <c r="R712" s="211">
        <f>Q712*H712</f>
        <v>0</v>
      </c>
      <c r="S712" s="211">
        <v>0</v>
      </c>
      <c r="T712" s="212">
        <f>S712*H712</f>
        <v>0</v>
      </c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R712" s="213" t="s">
        <v>264</v>
      </c>
      <c r="AT712" s="213" t="s">
        <v>145</v>
      </c>
      <c r="AU712" s="213" t="s">
        <v>84</v>
      </c>
      <c r="AY712" s="19" t="s">
        <v>143</v>
      </c>
      <c r="BE712" s="214">
        <f>IF(N712="základní",J712,0)</f>
        <v>0</v>
      </c>
      <c r="BF712" s="214">
        <f>IF(N712="snížená",J712,0)</f>
        <v>0</v>
      </c>
      <c r="BG712" s="214">
        <f>IF(N712="zákl. přenesená",J712,0)</f>
        <v>0</v>
      </c>
      <c r="BH712" s="214">
        <f>IF(N712="sníž. přenesená",J712,0)</f>
        <v>0</v>
      </c>
      <c r="BI712" s="214">
        <f>IF(N712="nulová",J712,0)</f>
        <v>0</v>
      </c>
      <c r="BJ712" s="19" t="s">
        <v>82</v>
      </c>
      <c r="BK712" s="214">
        <f>ROUND(I712*H712,2)</f>
        <v>0</v>
      </c>
      <c r="BL712" s="19" t="s">
        <v>264</v>
      </c>
      <c r="BM712" s="213" t="s">
        <v>1013</v>
      </c>
    </row>
    <row r="713" s="2" customFormat="1">
      <c r="A713" s="40"/>
      <c r="B713" s="41"/>
      <c r="C713" s="42"/>
      <c r="D713" s="215" t="s">
        <v>152</v>
      </c>
      <c r="E713" s="42"/>
      <c r="F713" s="216" t="s">
        <v>1014</v>
      </c>
      <c r="G713" s="42"/>
      <c r="H713" s="42"/>
      <c r="I713" s="217"/>
      <c r="J713" s="42"/>
      <c r="K713" s="42"/>
      <c r="L713" s="46"/>
      <c r="M713" s="218"/>
      <c r="N713" s="219"/>
      <c r="O713" s="86"/>
      <c r="P713" s="86"/>
      <c r="Q713" s="86"/>
      <c r="R713" s="86"/>
      <c r="S713" s="86"/>
      <c r="T713" s="87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T713" s="19" t="s">
        <v>152</v>
      </c>
      <c r="AU713" s="19" t="s">
        <v>84</v>
      </c>
    </row>
    <row r="714" s="2" customFormat="1">
      <c r="A714" s="40"/>
      <c r="B714" s="41"/>
      <c r="C714" s="42"/>
      <c r="D714" s="220" t="s">
        <v>153</v>
      </c>
      <c r="E714" s="42"/>
      <c r="F714" s="221" t="s">
        <v>1015</v>
      </c>
      <c r="G714" s="42"/>
      <c r="H714" s="42"/>
      <c r="I714" s="217"/>
      <c r="J714" s="42"/>
      <c r="K714" s="42"/>
      <c r="L714" s="46"/>
      <c r="M714" s="218"/>
      <c r="N714" s="219"/>
      <c r="O714" s="86"/>
      <c r="P714" s="86"/>
      <c r="Q714" s="86"/>
      <c r="R714" s="86"/>
      <c r="S714" s="86"/>
      <c r="T714" s="87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19" t="s">
        <v>153</v>
      </c>
      <c r="AU714" s="19" t="s">
        <v>84</v>
      </c>
    </row>
    <row r="715" s="13" customFormat="1">
      <c r="A715" s="13"/>
      <c r="B715" s="222"/>
      <c r="C715" s="223"/>
      <c r="D715" s="215" t="s">
        <v>166</v>
      </c>
      <c r="E715" s="224" t="s">
        <v>19</v>
      </c>
      <c r="F715" s="225" t="s">
        <v>167</v>
      </c>
      <c r="G715" s="223"/>
      <c r="H715" s="224" t="s">
        <v>19</v>
      </c>
      <c r="I715" s="226"/>
      <c r="J715" s="223"/>
      <c r="K715" s="223"/>
      <c r="L715" s="227"/>
      <c r="M715" s="228"/>
      <c r="N715" s="229"/>
      <c r="O715" s="229"/>
      <c r="P715" s="229"/>
      <c r="Q715" s="229"/>
      <c r="R715" s="229"/>
      <c r="S715" s="229"/>
      <c r="T715" s="230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1" t="s">
        <v>166</v>
      </c>
      <c r="AU715" s="231" t="s">
        <v>84</v>
      </c>
      <c r="AV715" s="13" t="s">
        <v>82</v>
      </c>
      <c r="AW715" s="13" t="s">
        <v>35</v>
      </c>
      <c r="AX715" s="13" t="s">
        <v>74</v>
      </c>
      <c r="AY715" s="231" t="s">
        <v>143</v>
      </c>
    </row>
    <row r="716" s="14" customFormat="1">
      <c r="A716" s="14"/>
      <c r="B716" s="232"/>
      <c r="C716" s="233"/>
      <c r="D716" s="215" t="s">
        <v>166</v>
      </c>
      <c r="E716" s="234" t="s">
        <v>19</v>
      </c>
      <c r="F716" s="235" t="s">
        <v>193</v>
      </c>
      <c r="G716" s="233"/>
      <c r="H716" s="236">
        <v>7</v>
      </c>
      <c r="I716" s="237"/>
      <c r="J716" s="233"/>
      <c r="K716" s="233"/>
      <c r="L716" s="238"/>
      <c r="M716" s="239"/>
      <c r="N716" s="240"/>
      <c r="O716" s="240"/>
      <c r="P716" s="240"/>
      <c r="Q716" s="240"/>
      <c r="R716" s="240"/>
      <c r="S716" s="240"/>
      <c r="T716" s="241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2" t="s">
        <v>166</v>
      </c>
      <c r="AU716" s="242" t="s">
        <v>84</v>
      </c>
      <c r="AV716" s="14" t="s">
        <v>84</v>
      </c>
      <c r="AW716" s="14" t="s">
        <v>35</v>
      </c>
      <c r="AX716" s="14" t="s">
        <v>74</v>
      </c>
      <c r="AY716" s="242" t="s">
        <v>143</v>
      </c>
    </row>
    <row r="717" s="13" customFormat="1">
      <c r="A717" s="13"/>
      <c r="B717" s="222"/>
      <c r="C717" s="223"/>
      <c r="D717" s="215" t="s">
        <v>166</v>
      </c>
      <c r="E717" s="224" t="s">
        <v>19</v>
      </c>
      <c r="F717" s="225" t="s">
        <v>182</v>
      </c>
      <c r="G717" s="223"/>
      <c r="H717" s="224" t="s">
        <v>19</v>
      </c>
      <c r="I717" s="226"/>
      <c r="J717" s="223"/>
      <c r="K717" s="223"/>
      <c r="L717" s="227"/>
      <c r="M717" s="228"/>
      <c r="N717" s="229"/>
      <c r="O717" s="229"/>
      <c r="P717" s="229"/>
      <c r="Q717" s="229"/>
      <c r="R717" s="229"/>
      <c r="S717" s="229"/>
      <c r="T717" s="230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1" t="s">
        <v>166</v>
      </c>
      <c r="AU717" s="231" t="s">
        <v>84</v>
      </c>
      <c r="AV717" s="13" t="s">
        <v>82</v>
      </c>
      <c r="AW717" s="13" t="s">
        <v>35</v>
      </c>
      <c r="AX717" s="13" t="s">
        <v>74</v>
      </c>
      <c r="AY717" s="231" t="s">
        <v>143</v>
      </c>
    </row>
    <row r="718" s="14" customFormat="1">
      <c r="A718" s="14"/>
      <c r="B718" s="232"/>
      <c r="C718" s="233"/>
      <c r="D718" s="215" t="s">
        <v>166</v>
      </c>
      <c r="E718" s="234" t="s">
        <v>19</v>
      </c>
      <c r="F718" s="235" t="s">
        <v>193</v>
      </c>
      <c r="G718" s="233"/>
      <c r="H718" s="236">
        <v>7</v>
      </c>
      <c r="I718" s="237"/>
      <c r="J718" s="233"/>
      <c r="K718" s="233"/>
      <c r="L718" s="238"/>
      <c r="M718" s="239"/>
      <c r="N718" s="240"/>
      <c r="O718" s="240"/>
      <c r="P718" s="240"/>
      <c r="Q718" s="240"/>
      <c r="R718" s="240"/>
      <c r="S718" s="240"/>
      <c r="T718" s="241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42" t="s">
        <v>166</v>
      </c>
      <c r="AU718" s="242" t="s">
        <v>84</v>
      </c>
      <c r="AV718" s="14" t="s">
        <v>84</v>
      </c>
      <c r="AW718" s="14" t="s">
        <v>35</v>
      </c>
      <c r="AX718" s="14" t="s">
        <v>74</v>
      </c>
      <c r="AY718" s="242" t="s">
        <v>143</v>
      </c>
    </row>
    <row r="719" s="15" customFormat="1">
      <c r="A719" s="15"/>
      <c r="B719" s="243"/>
      <c r="C719" s="244"/>
      <c r="D719" s="215" t="s">
        <v>166</v>
      </c>
      <c r="E719" s="245" t="s">
        <v>19</v>
      </c>
      <c r="F719" s="246" t="s">
        <v>184</v>
      </c>
      <c r="G719" s="244"/>
      <c r="H719" s="247">
        <v>14</v>
      </c>
      <c r="I719" s="248"/>
      <c r="J719" s="244"/>
      <c r="K719" s="244"/>
      <c r="L719" s="249"/>
      <c r="M719" s="250"/>
      <c r="N719" s="251"/>
      <c r="O719" s="251"/>
      <c r="P719" s="251"/>
      <c r="Q719" s="251"/>
      <c r="R719" s="251"/>
      <c r="S719" s="251"/>
      <c r="T719" s="252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53" t="s">
        <v>166</v>
      </c>
      <c r="AU719" s="253" t="s">
        <v>84</v>
      </c>
      <c r="AV719" s="15" t="s">
        <v>150</v>
      </c>
      <c r="AW719" s="15" t="s">
        <v>35</v>
      </c>
      <c r="AX719" s="15" t="s">
        <v>82</v>
      </c>
      <c r="AY719" s="253" t="s">
        <v>143</v>
      </c>
    </row>
    <row r="720" s="2" customFormat="1" ht="16.5" customHeight="1">
      <c r="A720" s="40"/>
      <c r="B720" s="41"/>
      <c r="C720" s="254" t="s">
        <v>1016</v>
      </c>
      <c r="D720" s="254" t="s">
        <v>379</v>
      </c>
      <c r="E720" s="255" t="s">
        <v>1017</v>
      </c>
      <c r="F720" s="256" t="s">
        <v>1018</v>
      </c>
      <c r="G720" s="257" t="s">
        <v>204</v>
      </c>
      <c r="H720" s="258">
        <v>14</v>
      </c>
      <c r="I720" s="259"/>
      <c r="J720" s="260">
        <f>ROUND(I720*H720,2)</f>
        <v>0</v>
      </c>
      <c r="K720" s="256" t="s">
        <v>149</v>
      </c>
      <c r="L720" s="261"/>
      <c r="M720" s="262" t="s">
        <v>19</v>
      </c>
      <c r="N720" s="263" t="s">
        <v>45</v>
      </c>
      <c r="O720" s="86"/>
      <c r="P720" s="211">
        <f>O720*H720</f>
        <v>0</v>
      </c>
      <c r="Q720" s="211">
        <v>4.0000000000000003E-05</v>
      </c>
      <c r="R720" s="211">
        <f>Q720*H720</f>
        <v>0.00056000000000000006</v>
      </c>
      <c r="S720" s="211">
        <v>0</v>
      </c>
      <c r="T720" s="212">
        <f>S720*H720</f>
        <v>0</v>
      </c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R720" s="213" t="s">
        <v>378</v>
      </c>
      <c r="AT720" s="213" t="s">
        <v>379</v>
      </c>
      <c r="AU720" s="213" t="s">
        <v>84</v>
      </c>
      <c r="AY720" s="19" t="s">
        <v>143</v>
      </c>
      <c r="BE720" s="214">
        <f>IF(N720="základní",J720,0)</f>
        <v>0</v>
      </c>
      <c r="BF720" s="214">
        <f>IF(N720="snížená",J720,0)</f>
        <v>0</v>
      </c>
      <c r="BG720" s="214">
        <f>IF(N720="zákl. přenesená",J720,0)</f>
        <v>0</v>
      </c>
      <c r="BH720" s="214">
        <f>IF(N720="sníž. přenesená",J720,0)</f>
        <v>0</v>
      </c>
      <c r="BI720" s="214">
        <f>IF(N720="nulová",J720,0)</f>
        <v>0</v>
      </c>
      <c r="BJ720" s="19" t="s">
        <v>82</v>
      </c>
      <c r="BK720" s="214">
        <f>ROUND(I720*H720,2)</f>
        <v>0</v>
      </c>
      <c r="BL720" s="19" t="s">
        <v>264</v>
      </c>
      <c r="BM720" s="213" t="s">
        <v>1019</v>
      </c>
    </row>
    <row r="721" s="2" customFormat="1">
      <c r="A721" s="40"/>
      <c r="B721" s="41"/>
      <c r="C721" s="42"/>
      <c r="D721" s="215" t="s">
        <v>152</v>
      </c>
      <c r="E721" s="42"/>
      <c r="F721" s="216" t="s">
        <v>1018</v>
      </c>
      <c r="G721" s="42"/>
      <c r="H721" s="42"/>
      <c r="I721" s="217"/>
      <c r="J721" s="42"/>
      <c r="K721" s="42"/>
      <c r="L721" s="46"/>
      <c r="M721" s="218"/>
      <c r="N721" s="219"/>
      <c r="O721" s="86"/>
      <c r="P721" s="86"/>
      <c r="Q721" s="86"/>
      <c r="R721" s="86"/>
      <c r="S721" s="86"/>
      <c r="T721" s="87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T721" s="19" t="s">
        <v>152</v>
      </c>
      <c r="AU721" s="19" t="s">
        <v>84</v>
      </c>
    </row>
    <row r="722" s="2" customFormat="1" ht="16.5" customHeight="1">
      <c r="A722" s="40"/>
      <c r="B722" s="41"/>
      <c r="C722" s="202" t="s">
        <v>1020</v>
      </c>
      <c r="D722" s="202" t="s">
        <v>145</v>
      </c>
      <c r="E722" s="203" t="s">
        <v>1021</v>
      </c>
      <c r="F722" s="204" t="s">
        <v>1022</v>
      </c>
      <c r="G722" s="205" t="s">
        <v>204</v>
      </c>
      <c r="H722" s="206">
        <v>8</v>
      </c>
      <c r="I722" s="207"/>
      <c r="J722" s="208">
        <f>ROUND(I722*H722,2)</f>
        <v>0</v>
      </c>
      <c r="K722" s="204" t="s">
        <v>149</v>
      </c>
      <c r="L722" s="46"/>
      <c r="M722" s="209" t="s">
        <v>19</v>
      </c>
      <c r="N722" s="210" t="s">
        <v>45</v>
      </c>
      <c r="O722" s="86"/>
      <c r="P722" s="211">
        <f>O722*H722</f>
        <v>0</v>
      </c>
      <c r="Q722" s="211">
        <v>0</v>
      </c>
      <c r="R722" s="211">
        <f>Q722*H722</f>
        <v>0</v>
      </c>
      <c r="S722" s="211">
        <v>0</v>
      </c>
      <c r="T722" s="212">
        <f>S722*H722</f>
        <v>0</v>
      </c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213" t="s">
        <v>264</v>
      </c>
      <c r="AT722" s="213" t="s">
        <v>145</v>
      </c>
      <c r="AU722" s="213" t="s">
        <v>84</v>
      </c>
      <c r="AY722" s="19" t="s">
        <v>143</v>
      </c>
      <c r="BE722" s="214">
        <f>IF(N722="základní",J722,0)</f>
        <v>0</v>
      </c>
      <c r="BF722" s="214">
        <f>IF(N722="snížená",J722,0)</f>
        <v>0</v>
      </c>
      <c r="BG722" s="214">
        <f>IF(N722="zákl. přenesená",J722,0)</f>
        <v>0</v>
      </c>
      <c r="BH722" s="214">
        <f>IF(N722="sníž. přenesená",J722,0)</f>
        <v>0</v>
      </c>
      <c r="BI722" s="214">
        <f>IF(N722="nulová",J722,0)</f>
        <v>0</v>
      </c>
      <c r="BJ722" s="19" t="s">
        <v>82</v>
      </c>
      <c r="BK722" s="214">
        <f>ROUND(I722*H722,2)</f>
        <v>0</v>
      </c>
      <c r="BL722" s="19" t="s">
        <v>264</v>
      </c>
      <c r="BM722" s="213" t="s">
        <v>1023</v>
      </c>
    </row>
    <row r="723" s="2" customFormat="1">
      <c r="A723" s="40"/>
      <c r="B723" s="41"/>
      <c r="C723" s="42"/>
      <c r="D723" s="215" t="s">
        <v>152</v>
      </c>
      <c r="E723" s="42"/>
      <c r="F723" s="216" t="s">
        <v>1024</v>
      </c>
      <c r="G723" s="42"/>
      <c r="H723" s="42"/>
      <c r="I723" s="217"/>
      <c r="J723" s="42"/>
      <c r="K723" s="42"/>
      <c r="L723" s="46"/>
      <c r="M723" s="218"/>
      <c r="N723" s="219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152</v>
      </c>
      <c r="AU723" s="19" t="s">
        <v>84</v>
      </c>
    </row>
    <row r="724" s="2" customFormat="1">
      <c r="A724" s="40"/>
      <c r="B724" s="41"/>
      <c r="C724" s="42"/>
      <c r="D724" s="220" t="s">
        <v>153</v>
      </c>
      <c r="E724" s="42"/>
      <c r="F724" s="221" t="s">
        <v>1025</v>
      </c>
      <c r="G724" s="42"/>
      <c r="H724" s="42"/>
      <c r="I724" s="217"/>
      <c r="J724" s="42"/>
      <c r="K724" s="42"/>
      <c r="L724" s="46"/>
      <c r="M724" s="218"/>
      <c r="N724" s="219"/>
      <c r="O724" s="86"/>
      <c r="P724" s="86"/>
      <c r="Q724" s="86"/>
      <c r="R724" s="86"/>
      <c r="S724" s="86"/>
      <c r="T724" s="87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9" t="s">
        <v>153</v>
      </c>
      <c r="AU724" s="19" t="s">
        <v>84</v>
      </c>
    </row>
    <row r="725" s="13" customFormat="1">
      <c r="A725" s="13"/>
      <c r="B725" s="222"/>
      <c r="C725" s="223"/>
      <c r="D725" s="215" t="s">
        <v>166</v>
      </c>
      <c r="E725" s="224" t="s">
        <v>19</v>
      </c>
      <c r="F725" s="225" t="s">
        <v>167</v>
      </c>
      <c r="G725" s="223"/>
      <c r="H725" s="224" t="s">
        <v>19</v>
      </c>
      <c r="I725" s="226"/>
      <c r="J725" s="223"/>
      <c r="K725" s="223"/>
      <c r="L725" s="227"/>
      <c r="M725" s="228"/>
      <c r="N725" s="229"/>
      <c r="O725" s="229"/>
      <c r="P725" s="229"/>
      <c r="Q725" s="229"/>
      <c r="R725" s="229"/>
      <c r="S725" s="229"/>
      <c r="T725" s="230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1" t="s">
        <v>166</v>
      </c>
      <c r="AU725" s="231" t="s">
        <v>84</v>
      </c>
      <c r="AV725" s="13" t="s">
        <v>82</v>
      </c>
      <c r="AW725" s="13" t="s">
        <v>35</v>
      </c>
      <c r="AX725" s="13" t="s">
        <v>74</v>
      </c>
      <c r="AY725" s="231" t="s">
        <v>143</v>
      </c>
    </row>
    <row r="726" s="14" customFormat="1">
      <c r="A726" s="14"/>
      <c r="B726" s="232"/>
      <c r="C726" s="233"/>
      <c r="D726" s="215" t="s">
        <v>166</v>
      </c>
      <c r="E726" s="234" t="s">
        <v>19</v>
      </c>
      <c r="F726" s="235" t="s">
        <v>150</v>
      </c>
      <c r="G726" s="233"/>
      <c r="H726" s="236">
        <v>4</v>
      </c>
      <c r="I726" s="237"/>
      <c r="J726" s="233"/>
      <c r="K726" s="233"/>
      <c r="L726" s="238"/>
      <c r="M726" s="239"/>
      <c r="N726" s="240"/>
      <c r="O726" s="240"/>
      <c r="P726" s="240"/>
      <c r="Q726" s="240"/>
      <c r="R726" s="240"/>
      <c r="S726" s="240"/>
      <c r="T726" s="241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42" t="s">
        <v>166</v>
      </c>
      <c r="AU726" s="242" t="s">
        <v>84</v>
      </c>
      <c r="AV726" s="14" t="s">
        <v>84</v>
      </c>
      <c r="AW726" s="14" t="s">
        <v>35</v>
      </c>
      <c r="AX726" s="14" t="s">
        <v>74</v>
      </c>
      <c r="AY726" s="242" t="s">
        <v>143</v>
      </c>
    </row>
    <row r="727" s="13" customFormat="1">
      <c r="A727" s="13"/>
      <c r="B727" s="222"/>
      <c r="C727" s="223"/>
      <c r="D727" s="215" t="s">
        <v>166</v>
      </c>
      <c r="E727" s="224" t="s">
        <v>19</v>
      </c>
      <c r="F727" s="225" t="s">
        <v>182</v>
      </c>
      <c r="G727" s="223"/>
      <c r="H727" s="224" t="s">
        <v>19</v>
      </c>
      <c r="I727" s="226"/>
      <c r="J727" s="223"/>
      <c r="K727" s="223"/>
      <c r="L727" s="227"/>
      <c r="M727" s="228"/>
      <c r="N727" s="229"/>
      <c r="O727" s="229"/>
      <c r="P727" s="229"/>
      <c r="Q727" s="229"/>
      <c r="R727" s="229"/>
      <c r="S727" s="229"/>
      <c r="T727" s="230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1" t="s">
        <v>166</v>
      </c>
      <c r="AU727" s="231" t="s">
        <v>84</v>
      </c>
      <c r="AV727" s="13" t="s">
        <v>82</v>
      </c>
      <c r="AW727" s="13" t="s">
        <v>35</v>
      </c>
      <c r="AX727" s="13" t="s">
        <v>74</v>
      </c>
      <c r="AY727" s="231" t="s">
        <v>143</v>
      </c>
    </row>
    <row r="728" s="14" customFormat="1">
      <c r="A728" s="14"/>
      <c r="B728" s="232"/>
      <c r="C728" s="233"/>
      <c r="D728" s="215" t="s">
        <v>166</v>
      </c>
      <c r="E728" s="234" t="s">
        <v>19</v>
      </c>
      <c r="F728" s="235" t="s">
        <v>150</v>
      </c>
      <c r="G728" s="233"/>
      <c r="H728" s="236">
        <v>4</v>
      </c>
      <c r="I728" s="237"/>
      <c r="J728" s="233"/>
      <c r="K728" s="233"/>
      <c r="L728" s="238"/>
      <c r="M728" s="239"/>
      <c r="N728" s="240"/>
      <c r="O728" s="240"/>
      <c r="P728" s="240"/>
      <c r="Q728" s="240"/>
      <c r="R728" s="240"/>
      <c r="S728" s="240"/>
      <c r="T728" s="241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2" t="s">
        <v>166</v>
      </c>
      <c r="AU728" s="242" t="s">
        <v>84</v>
      </c>
      <c r="AV728" s="14" t="s">
        <v>84</v>
      </c>
      <c r="AW728" s="14" t="s">
        <v>35</v>
      </c>
      <c r="AX728" s="14" t="s">
        <v>74</v>
      </c>
      <c r="AY728" s="242" t="s">
        <v>143</v>
      </c>
    </row>
    <row r="729" s="15" customFormat="1">
      <c r="A729" s="15"/>
      <c r="B729" s="243"/>
      <c r="C729" s="244"/>
      <c r="D729" s="215" t="s">
        <v>166</v>
      </c>
      <c r="E729" s="245" t="s">
        <v>19</v>
      </c>
      <c r="F729" s="246" t="s">
        <v>184</v>
      </c>
      <c r="G729" s="244"/>
      <c r="H729" s="247">
        <v>8</v>
      </c>
      <c r="I729" s="248"/>
      <c r="J729" s="244"/>
      <c r="K729" s="244"/>
      <c r="L729" s="249"/>
      <c r="M729" s="250"/>
      <c r="N729" s="251"/>
      <c r="O729" s="251"/>
      <c r="P729" s="251"/>
      <c r="Q729" s="251"/>
      <c r="R729" s="251"/>
      <c r="S729" s="251"/>
      <c r="T729" s="252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53" t="s">
        <v>166</v>
      </c>
      <c r="AU729" s="253" t="s">
        <v>84</v>
      </c>
      <c r="AV729" s="15" t="s">
        <v>150</v>
      </c>
      <c r="AW729" s="15" t="s">
        <v>35</v>
      </c>
      <c r="AX729" s="15" t="s">
        <v>82</v>
      </c>
      <c r="AY729" s="253" t="s">
        <v>143</v>
      </c>
    </row>
    <row r="730" s="2" customFormat="1" ht="16.5" customHeight="1">
      <c r="A730" s="40"/>
      <c r="B730" s="41"/>
      <c r="C730" s="254" t="s">
        <v>1026</v>
      </c>
      <c r="D730" s="254" t="s">
        <v>379</v>
      </c>
      <c r="E730" s="255" t="s">
        <v>1027</v>
      </c>
      <c r="F730" s="256" t="s">
        <v>1028</v>
      </c>
      <c r="G730" s="257" t="s">
        <v>204</v>
      </c>
      <c r="H730" s="258">
        <v>8</v>
      </c>
      <c r="I730" s="259"/>
      <c r="J730" s="260">
        <f>ROUND(I730*H730,2)</f>
        <v>0</v>
      </c>
      <c r="K730" s="256" t="s">
        <v>149</v>
      </c>
      <c r="L730" s="261"/>
      <c r="M730" s="262" t="s">
        <v>19</v>
      </c>
      <c r="N730" s="263" t="s">
        <v>45</v>
      </c>
      <c r="O730" s="86"/>
      <c r="P730" s="211">
        <f>O730*H730</f>
        <v>0</v>
      </c>
      <c r="Q730" s="211">
        <v>4.0000000000000003E-05</v>
      </c>
      <c r="R730" s="211">
        <f>Q730*H730</f>
        <v>0.00032000000000000003</v>
      </c>
      <c r="S730" s="211">
        <v>0</v>
      </c>
      <c r="T730" s="212">
        <f>S730*H730</f>
        <v>0</v>
      </c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13" t="s">
        <v>378</v>
      </c>
      <c r="AT730" s="213" t="s">
        <v>379</v>
      </c>
      <c r="AU730" s="213" t="s">
        <v>84</v>
      </c>
      <c r="AY730" s="19" t="s">
        <v>143</v>
      </c>
      <c r="BE730" s="214">
        <f>IF(N730="základní",J730,0)</f>
        <v>0</v>
      </c>
      <c r="BF730" s="214">
        <f>IF(N730="snížená",J730,0)</f>
        <v>0</v>
      </c>
      <c r="BG730" s="214">
        <f>IF(N730="zákl. přenesená",J730,0)</f>
        <v>0</v>
      </c>
      <c r="BH730" s="214">
        <f>IF(N730="sníž. přenesená",J730,0)</f>
        <v>0</v>
      </c>
      <c r="BI730" s="214">
        <f>IF(N730="nulová",J730,0)</f>
        <v>0</v>
      </c>
      <c r="BJ730" s="19" t="s">
        <v>82</v>
      </c>
      <c r="BK730" s="214">
        <f>ROUND(I730*H730,2)</f>
        <v>0</v>
      </c>
      <c r="BL730" s="19" t="s">
        <v>264</v>
      </c>
      <c r="BM730" s="213" t="s">
        <v>1029</v>
      </c>
    </row>
    <row r="731" s="2" customFormat="1">
      <c r="A731" s="40"/>
      <c r="B731" s="41"/>
      <c r="C731" s="42"/>
      <c r="D731" s="215" t="s">
        <v>152</v>
      </c>
      <c r="E731" s="42"/>
      <c r="F731" s="216" t="s">
        <v>1028</v>
      </c>
      <c r="G731" s="42"/>
      <c r="H731" s="42"/>
      <c r="I731" s="217"/>
      <c r="J731" s="42"/>
      <c r="K731" s="42"/>
      <c r="L731" s="46"/>
      <c r="M731" s="218"/>
      <c r="N731" s="219"/>
      <c r="O731" s="86"/>
      <c r="P731" s="86"/>
      <c r="Q731" s="86"/>
      <c r="R731" s="86"/>
      <c r="S731" s="86"/>
      <c r="T731" s="87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T731" s="19" t="s">
        <v>152</v>
      </c>
      <c r="AU731" s="19" t="s">
        <v>84</v>
      </c>
    </row>
    <row r="732" s="2" customFormat="1" ht="16.5" customHeight="1">
      <c r="A732" s="40"/>
      <c r="B732" s="41"/>
      <c r="C732" s="202" t="s">
        <v>1030</v>
      </c>
      <c r="D732" s="202" t="s">
        <v>145</v>
      </c>
      <c r="E732" s="203" t="s">
        <v>1031</v>
      </c>
      <c r="F732" s="204" t="s">
        <v>1032</v>
      </c>
      <c r="G732" s="205" t="s">
        <v>204</v>
      </c>
      <c r="H732" s="206">
        <v>4</v>
      </c>
      <c r="I732" s="207"/>
      <c r="J732" s="208">
        <f>ROUND(I732*H732,2)</f>
        <v>0</v>
      </c>
      <c r="K732" s="204" t="s">
        <v>149</v>
      </c>
      <c r="L732" s="46"/>
      <c r="M732" s="209" t="s">
        <v>19</v>
      </c>
      <c r="N732" s="210" t="s">
        <v>45</v>
      </c>
      <c r="O732" s="86"/>
      <c r="P732" s="211">
        <f>O732*H732</f>
        <v>0</v>
      </c>
      <c r="Q732" s="211">
        <v>0</v>
      </c>
      <c r="R732" s="211">
        <f>Q732*H732</f>
        <v>0</v>
      </c>
      <c r="S732" s="211">
        <v>0</v>
      </c>
      <c r="T732" s="212">
        <f>S732*H732</f>
        <v>0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213" t="s">
        <v>264</v>
      </c>
      <c r="AT732" s="213" t="s">
        <v>145</v>
      </c>
      <c r="AU732" s="213" t="s">
        <v>84</v>
      </c>
      <c r="AY732" s="19" t="s">
        <v>143</v>
      </c>
      <c r="BE732" s="214">
        <f>IF(N732="základní",J732,0)</f>
        <v>0</v>
      </c>
      <c r="BF732" s="214">
        <f>IF(N732="snížená",J732,0)</f>
        <v>0</v>
      </c>
      <c r="BG732" s="214">
        <f>IF(N732="zákl. přenesená",J732,0)</f>
        <v>0</v>
      </c>
      <c r="BH732" s="214">
        <f>IF(N732="sníž. přenesená",J732,0)</f>
        <v>0</v>
      </c>
      <c r="BI732" s="214">
        <f>IF(N732="nulová",J732,0)</f>
        <v>0</v>
      </c>
      <c r="BJ732" s="19" t="s">
        <v>82</v>
      </c>
      <c r="BK732" s="214">
        <f>ROUND(I732*H732,2)</f>
        <v>0</v>
      </c>
      <c r="BL732" s="19" t="s">
        <v>264</v>
      </c>
      <c r="BM732" s="213" t="s">
        <v>1033</v>
      </c>
    </row>
    <row r="733" s="2" customFormat="1">
      <c r="A733" s="40"/>
      <c r="B733" s="41"/>
      <c r="C733" s="42"/>
      <c r="D733" s="215" t="s">
        <v>152</v>
      </c>
      <c r="E733" s="42"/>
      <c r="F733" s="216" t="s">
        <v>1034</v>
      </c>
      <c r="G733" s="42"/>
      <c r="H733" s="42"/>
      <c r="I733" s="217"/>
      <c r="J733" s="42"/>
      <c r="K733" s="42"/>
      <c r="L733" s="46"/>
      <c r="M733" s="218"/>
      <c r="N733" s="219"/>
      <c r="O733" s="86"/>
      <c r="P733" s="86"/>
      <c r="Q733" s="86"/>
      <c r="R733" s="86"/>
      <c r="S733" s="86"/>
      <c r="T733" s="87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19" t="s">
        <v>152</v>
      </c>
      <c r="AU733" s="19" t="s">
        <v>84</v>
      </c>
    </row>
    <row r="734" s="2" customFormat="1">
      <c r="A734" s="40"/>
      <c r="B734" s="41"/>
      <c r="C734" s="42"/>
      <c r="D734" s="220" t="s">
        <v>153</v>
      </c>
      <c r="E734" s="42"/>
      <c r="F734" s="221" t="s">
        <v>1035</v>
      </c>
      <c r="G734" s="42"/>
      <c r="H734" s="42"/>
      <c r="I734" s="217"/>
      <c r="J734" s="42"/>
      <c r="K734" s="42"/>
      <c r="L734" s="46"/>
      <c r="M734" s="218"/>
      <c r="N734" s="219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153</v>
      </c>
      <c r="AU734" s="19" t="s">
        <v>84</v>
      </c>
    </row>
    <row r="735" s="13" customFormat="1">
      <c r="A735" s="13"/>
      <c r="B735" s="222"/>
      <c r="C735" s="223"/>
      <c r="D735" s="215" t="s">
        <v>166</v>
      </c>
      <c r="E735" s="224" t="s">
        <v>19</v>
      </c>
      <c r="F735" s="225" t="s">
        <v>167</v>
      </c>
      <c r="G735" s="223"/>
      <c r="H735" s="224" t="s">
        <v>19</v>
      </c>
      <c r="I735" s="226"/>
      <c r="J735" s="223"/>
      <c r="K735" s="223"/>
      <c r="L735" s="227"/>
      <c r="M735" s="228"/>
      <c r="N735" s="229"/>
      <c r="O735" s="229"/>
      <c r="P735" s="229"/>
      <c r="Q735" s="229"/>
      <c r="R735" s="229"/>
      <c r="S735" s="229"/>
      <c r="T735" s="230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1" t="s">
        <v>166</v>
      </c>
      <c r="AU735" s="231" t="s">
        <v>84</v>
      </c>
      <c r="AV735" s="13" t="s">
        <v>82</v>
      </c>
      <c r="AW735" s="13" t="s">
        <v>35</v>
      </c>
      <c r="AX735" s="13" t="s">
        <v>74</v>
      </c>
      <c r="AY735" s="231" t="s">
        <v>143</v>
      </c>
    </row>
    <row r="736" s="14" customFormat="1">
      <c r="A736" s="14"/>
      <c r="B736" s="232"/>
      <c r="C736" s="233"/>
      <c r="D736" s="215" t="s">
        <v>166</v>
      </c>
      <c r="E736" s="234" t="s">
        <v>19</v>
      </c>
      <c r="F736" s="235" t="s">
        <v>84</v>
      </c>
      <c r="G736" s="233"/>
      <c r="H736" s="236">
        <v>2</v>
      </c>
      <c r="I736" s="237"/>
      <c r="J736" s="233"/>
      <c r="K736" s="233"/>
      <c r="L736" s="238"/>
      <c r="M736" s="239"/>
      <c r="N736" s="240"/>
      <c r="O736" s="240"/>
      <c r="P736" s="240"/>
      <c r="Q736" s="240"/>
      <c r="R736" s="240"/>
      <c r="S736" s="240"/>
      <c r="T736" s="241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2" t="s">
        <v>166</v>
      </c>
      <c r="AU736" s="242" t="s">
        <v>84</v>
      </c>
      <c r="AV736" s="14" t="s">
        <v>84</v>
      </c>
      <c r="AW736" s="14" t="s">
        <v>35</v>
      </c>
      <c r="AX736" s="14" t="s">
        <v>74</v>
      </c>
      <c r="AY736" s="242" t="s">
        <v>143</v>
      </c>
    </row>
    <row r="737" s="13" customFormat="1">
      <c r="A737" s="13"/>
      <c r="B737" s="222"/>
      <c r="C737" s="223"/>
      <c r="D737" s="215" t="s">
        <v>166</v>
      </c>
      <c r="E737" s="224" t="s">
        <v>19</v>
      </c>
      <c r="F737" s="225" t="s">
        <v>182</v>
      </c>
      <c r="G737" s="223"/>
      <c r="H737" s="224" t="s">
        <v>19</v>
      </c>
      <c r="I737" s="226"/>
      <c r="J737" s="223"/>
      <c r="K737" s="223"/>
      <c r="L737" s="227"/>
      <c r="M737" s="228"/>
      <c r="N737" s="229"/>
      <c r="O737" s="229"/>
      <c r="P737" s="229"/>
      <c r="Q737" s="229"/>
      <c r="R737" s="229"/>
      <c r="S737" s="229"/>
      <c r="T737" s="230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1" t="s">
        <v>166</v>
      </c>
      <c r="AU737" s="231" t="s">
        <v>84</v>
      </c>
      <c r="AV737" s="13" t="s">
        <v>82</v>
      </c>
      <c r="AW737" s="13" t="s">
        <v>35</v>
      </c>
      <c r="AX737" s="13" t="s">
        <v>74</v>
      </c>
      <c r="AY737" s="231" t="s">
        <v>143</v>
      </c>
    </row>
    <row r="738" s="14" customFormat="1">
      <c r="A738" s="14"/>
      <c r="B738" s="232"/>
      <c r="C738" s="233"/>
      <c r="D738" s="215" t="s">
        <v>166</v>
      </c>
      <c r="E738" s="234" t="s">
        <v>19</v>
      </c>
      <c r="F738" s="235" t="s">
        <v>84</v>
      </c>
      <c r="G738" s="233"/>
      <c r="H738" s="236">
        <v>2</v>
      </c>
      <c r="I738" s="237"/>
      <c r="J738" s="233"/>
      <c r="K738" s="233"/>
      <c r="L738" s="238"/>
      <c r="M738" s="239"/>
      <c r="N738" s="240"/>
      <c r="O738" s="240"/>
      <c r="P738" s="240"/>
      <c r="Q738" s="240"/>
      <c r="R738" s="240"/>
      <c r="S738" s="240"/>
      <c r="T738" s="241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2" t="s">
        <v>166</v>
      </c>
      <c r="AU738" s="242" t="s">
        <v>84</v>
      </c>
      <c r="AV738" s="14" t="s">
        <v>84</v>
      </c>
      <c r="AW738" s="14" t="s">
        <v>35</v>
      </c>
      <c r="AX738" s="14" t="s">
        <v>74</v>
      </c>
      <c r="AY738" s="242" t="s">
        <v>143</v>
      </c>
    </row>
    <row r="739" s="15" customFormat="1">
      <c r="A739" s="15"/>
      <c r="B739" s="243"/>
      <c r="C739" s="244"/>
      <c r="D739" s="215" t="s">
        <v>166</v>
      </c>
      <c r="E739" s="245" t="s">
        <v>19</v>
      </c>
      <c r="F739" s="246" t="s">
        <v>184</v>
      </c>
      <c r="G739" s="244"/>
      <c r="H739" s="247">
        <v>4</v>
      </c>
      <c r="I739" s="248"/>
      <c r="J739" s="244"/>
      <c r="K739" s="244"/>
      <c r="L739" s="249"/>
      <c r="M739" s="250"/>
      <c r="N739" s="251"/>
      <c r="O739" s="251"/>
      <c r="P739" s="251"/>
      <c r="Q739" s="251"/>
      <c r="R739" s="251"/>
      <c r="S739" s="251"/>
      <c r="T739" s="252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53" t="s">
        <v>166</v>
      </c>
      <c r="AU739" s="253" t="s">
        <v>84</v>
      </c>
      <c r="AV739" s="15" t="s">
        <v>150</v>
      </c>
      <c r="AW739" s="15" t="s">
        <v>35</v>
      </c>
      <c r="AX739" s="15" t="s">
        <v>82</v>
      </c>
      <c r="AY739" s="253" t="s">
        <v>143</v>
      </c>
    </row>
    <row r="740" s="2" customFormat="1" ht="16.5" customHeight="1">
      <c r="A740" s="40"/>
      <c r="B740" s="41"/>
      <c r="C740" s="254" t="s">
        <v>1036</v>
      </c>
      <c r="D740" s="254" t="s">
        <v>379</v>
      </c>
      <c r="E740" s="255" t="s">
        <v>1037</v>
      </c>
      <c r="F740" s="256" t="s">
        <v>1038</v>
      </c>
      <c r="G740" s="257" t="s">
        <v>204</v>
      </c>
      <c r="H740" s="258">
        <v>4</v>
      </c>
      <c r="I740" s="259"/>
      <c r="J740" s="260">
        <f>ROUND(I740*H740,2)</f>
        <v>0</v>
      </c>
      <c r="K740" s="256" t="s">
        <v>149</v>
      </c>
      <c r="L740" s="261"/>
      <c r="M740" s="262" t="s">
        <v>19</v>
      </c>
      <c r="N740" s="263" t="s">
        <v>45</v>
      </c>
      <c r="O740" s="86"/>
      <c r="P740" s="211">
        <f>O740*H740</f>
        <v>0</v>
      </c>
      <c r="Q740" s="211">
        <v>6.0000000000000002E-05</v>
      </c>
      <c r="R740" s="211">
        <f>Q740*H740</f>
        <v>0.00024000000000000001</v>
      </c>
      <c r="S740" s="211">
        <v>0</v>
      </c>
      <c r="T740" s="212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13" t="s">
        <v>378</v>
      </c>
      <c r="AT740" s="213" t="s">
        <v>379</v>
      </c>
      <c r="AU740" s="213" t="s">
        <v>84</v>
      </c>
      <c r="AY740" s="19" t="s">
        <v>143</v>
      </c>
      <c r="BE740" s="214">
        <f>IF(N740="základní",J740,0)</f>
        <v>0</v>
      </c>
      <c r="BF740" s="214">
        <f>IF(N740="snížená",J740,0)</f>
        <v>0</v>
      </c>
      <c r="BG740" s="214">
        <f>IF(N740="zákl. přenesená",J740,0)</f>
        <v>0</v>
      </c>
      <c r="BH740" s="214">
        <f>IF(N740="sníž. přenesená",J740,0)</f>
        <v>0</v>
      </c>
      <c r="BI740" s="214">
        <f>IF(N740="nulová",J740,0)</f>
        <v>0</v>
      </c>
      <c r="BJ740" s="19" t="s">
        <v>82</v>
      </c>
      <c r="BK740" s="214">
        <f>ROUND(I740*H740,2)</f>
        <v>0</v>
      </c>
      <c r="BL740" s="19" t="s">
        <v>264</v>
      </c>
      <c r="BM740" s="213" t="s">
        <v>1039</v>
      </c>
    </row>
    <row r="741" s="2" customFormat="1">
      <c r="A741" s="40"/>
      <c r="B741" s="41"/>
      <c r="C741" s="42"/>
      <c r="D741" s="215" t="s">
        <v>152</v>
      </c>
      <c r="E741" s="42"/>
      <c r="F741" s="216" t="s">
        <v>1038</v>
      </c>
      <c r="G741" s="42"/>
      <c r="H741" s="42"/>
      <c r="I741" s="217"/>
      <c r="J741" s="42"/>
      <c r="K741" s="42"/>
      <c r="L741" s="46"/>
      <c r="M741" s="218"/>
      <c r="N741" s="219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9" t="s">
        <v>152</v>
      </c>
      <c r="AU741" s="19" t="s">
        <v>84</v>
      </c>
    </row>
    <row r="742" s="2" customFormat="1" ht="16.5" customHeight="1">
      <c r="A742" s="40"/>
      <c r="B742" s="41"/>
      <c r="C742" s="202" t="s">
        <v>1040</v>
      </c>
      <c r="D742" s="202" t="s">
        <v>145</v>
      </c>
      <c r="E742" s="203" t="s">
        <v>1041</v>
      </c>
      <c r="F742" s="204" t="s">
        <v>1042</v>
      </c>
      <c r="G742" s="205" t="s">
        <v>204</v>
      </c>
      <c r="H742" s="206">
        <v>58</v>
      </c>
      <c r="I742" s="207"/>
      <c r="J742" s="208">
        <f>ROUND(I742*H742,2)</f>
        <v>0</v>
      </c>
      <c r="K742" s="204" t="s">
        <v>149</v>
      </c>
      <c r="L742" s="46"/>
      <c r="M742" s="209" t="s">
        <v>19</v>
      </c>
      <c r="N742" s="210" t="s">
        <v>45</v>
      </c>
      <c r="O742" s="86"/>
      <c r="P742" s="211">
        <f>O742*H742</f>
        <v>0</v>
      </c>
      <c r="Q742" s="211">
        <v>0</v>
      </c>
      <c r="R742" s="211">
        <f>Q742*H742</f>
        <v>0</v>
      </c>
      <c r="S742" s="211">
        <v>0</v>
      </c>
      <c r="T742" s="212">
        <f>S742*H742</f>
        <v>0</v>
      </c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R742" s="213" t="s">
        <v>264</v>
      </c>
      <c r="AT742" s="213" t="s">
        <v>145</v>
      </c>
      <c r="AU742" s="213" t="s">
        <v>84</v>
      </c>
      <c r="AY742" s="19" t="s">
        <v>143</v>
      </c>
      <c r="BE742" s="214">
        <f>IF(N742="základní",J742,0)</f>
        <v>0</v>
      </c>
      <c r="BF742" s="214">
        <f>IF(N742="snížená",J742,0)</f>
        <v>0</v>
      </c>
      <c r="BG742" s="214">
        <f>IF(N742="zákl. přenesená",J742,0)</f>
        <v>0</v>
      </c>
      <c r="BH742" s="214">
        <f>IF(N742="sníž. přenesená",J742,0)</f>
        <v>0</v>
      </c>
      <c r="BI742" s="214">
        <f>IF(N742="nulová",J742,0)</f>
        <v>0</v>
      </c>
      <c r="BJ742" s="19" t="s">
        <v>82</v>
      </c>
      <c r="BK742" s="214">
        <f>ROUND(I742*H742,2)</f>
        <v>0</v>
      </c>
      <c r="BL742" s="19" t="s">
        <v>264</v>
      </c>
      <c r="BM742" s="213" t="s">
        <v>1043</v>
      </c>
    </row>
    <row r="743" s="2" customFormat="1">
      <c r="A743" s="40"/>
      <c r="B743" s="41"/>
      <c r="C743" s="42"/>
      <c r="D743" s="215" t="s">
        <v>152</v>
      </c>
      <c r="E743" s="42"/>
      <c r="F743" s="216" t="s">
        <v>1044</v>
      </c>
      <c r="G743" s="42"/>
      <c r="H743" s="42"/>
      <c r="I743" s="217"/>
      <c r="J743" s="42"/>
      <c r="K743" s="42"/>
      <c r="L743" s="46"/>
      <c r="M743" s="218"/>
      <c r="N743" s="219"/>
      <c r="O743" s="86"/>
      <c r="P743" s="86"/>
      <c r="Q743" s="86"/>
      <c r="R743" s="86"/>
      <c r="S743" s="86"/>
      <c r="T743" s="87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T743" s="19" t="s">
        <v>152</v>
      </c>
      <c r="AU743" s="19" t="s">
        <v>84</v>
      </c>
    </row>
    <row r="744" s="2" customFormat="1">
      <c r="A744" s="40"/>
      <c r="B744" s="41"/>
      <c r="C744" s="42"/>
      <c r="D744" s="220" t="s">
        <v>153</v>
      </c>
      <c r="E744" s="42"/>
      <c r="F744" s="221" t="s">
        <v>1045</v>
      </c>
      <c r="G744" s="42"/>
      <c r="H744" s="42"/>
      <c r="I744" s="217"/>
      <c r="J744" s="42"/>
      <c r="K744" s="42"/>
      <c r="L744" s="46"/>
      <c r="M744" s="218"/>
      <c r="N744" s="219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153</v>
      </c>
      <c r="AU744" s="19" t="s">
        <v>84</v>
      </c>
    </row>
    <row r="745" s="13" customFormat="1">
      <c r="A745" s="13"/>
      <c r="B745" s="222"/>
      <c r="C745" s="223"/>
      <c r="D745" s="215" t="s">
        <v>166</v>
      </c>
      <c r="E745" s="224" t="s">
        <v>19</v>
      </c>
      <c r="F745" s="225" t="s">
        <v>167</v>
      </c>
      <c r="G745" s="223"/>
      <c r="H745" s="224" t="s">
        <v>19</v>
      </c>
      <c r="I745" s="226"/>
      <c r="J745" s="223"/>
      <c r="K745" s="223"/>
      <c r="L745" s="227"/>
      <c r="M745" s="228"/>
      <c r="N745" s="229"/>
      <c r="O745" s="229"/>
      <c r="P745" s="229"/>
      <c r="Q745" s="229"/>
      <c r="R745" s="229"/>
      <c r="S745" s="229"/>
      <c r="T745" s="230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1" t="s">
        <v>166</v>
      </c>
      <c r="AU745" s="231" t="s">
        <v>84</v>
      </c>
      <c r="AV745" s="13" t="s">
        <v>82</v>
      </c>
      <c r="AW745" s="13" t="s">
        <v>35</v>
      </c>
      <c r="AX745" s="13" t="s">
        <v>74</v>
      </c>
      <c r="AY745" s="231" t="s">
        <v>143</v>
      </c>
    </row>
    <row r="746" s="14" customFormat="1">
      <c r="A746" s="14"/>
      <c r="B746" s="232"/>
      <c r="C746" s="233"/>
      <c r="D746" s="215" t="s">
        <v>166</v>
      </c>
      <c r="E746" s="234" t="s">
        <v>19</v>
      </c>
      <c r="F746" s="235" t="s">
        <v>353</v>
      </c>
      <c r="G746" s="233"/>
      <c r="H746" s="236">
        <v>29</v>
      </c>
      <c r="I746" s="237"/>
      <c r="J746" s="233"/>
      <c r="K746" s="233"/>
      <c r="L746" s="238"/>
      <c r="M746" s="239"/>
      <c r="N746" s="240"/>
      <c r="O746" s="240"/>
      <c r="P746" s="240"/>
      <c r="Q746" s="240"/>
      <c r="R746" s="240"/>
      <c r="S746" s="240"/>
      <c r="T746" s="241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2" t="s">
        <v>166</v>
      </c>
      <c r="AU746" s="242" t="s">
        <v>84</v>
      </c>
      <c r="AV746" s="14" t="s">
        <v>84</v>
      </c>
      <c r="AW746" s="14" t="s">
        <v>35</v>
      </c>
      <c r="AX746" s="14" t="s">
        <v>74</v>
      </c>
      <c r="AY746" s="242" t="s">
        <v>143</v>
      </c>
    </row>
    <row r="747" s="13" customFormat="1">
      <c r="A747" s="13"/>
      <c r="B747" s="222"/>
      <c r="C747" s="223"/>
      <c r="D747" s="215" t="s">
        <v>166</v>
      </c>
      <c r="E747" s="224" t="s">
        <v>19</v>
      </c>
      <c r="F747" s="225" t="s">
        <v>182</v>
      </c>
      <c r="G747" s="223"/>
      <c r="H747" s="224" t="s">
        <v>19</v>
      </c>
      <c r="I747" s="226"/>
      <c r="J747" s="223"/>
      <c r="K747" s="223"/>
      <c r="L747" s="227"/>
      <c r="M747" s="228"/>
      <c r="N747" s="229"/>
      <c r="O747" s="229"/>
      <c r="P747" s="229"/>
      <c r="Q747" s="229"/>
      <c r="R747" s="229"/>
      <c r="S747" s="229"/>
      <c r="T747" s="230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1" t="s">
        <v>166</v>
      </c>
      <c r="AU747" s="231" t="s">
        <v>84</v>
      </c>
      <c r="AV747" s="13" t="s">
        <v>82</v>
      </c>
      <c r="AW747" s="13" t="s">
        <v>35</v>
      </c>
      <c r="AX747" s="13" t="s">
        <v>74</v>
      </c>
      <c r="AY747" s="231" t="s">
        <v>143</v>
      </c>
    </row>
    <row r="748" s="14" customFormat="1">
      <c r="A748" s="14"/>
      <c r="B748" s="232"/>
      <c r="C748" s="233"/>
      <c r="D748" s="215" t="s">
        <v>166</v>
      </c>
      <c r="E748" s="234" t="s">
        <v>19</v>
      </c>
      <c r="F748" s="235" t="s">
        <v>353</v>
      </c>
      <c r="G748" s="233"/>
      <c r="H748" s="236">
        <v>29</v>
      </c>
      <c r="I748" s="237"/>
      <c r="J748" s="233"/>
      <c r="K748" s="233"/>
      <c r="L748" s="238"/>
      <c r="M748" s="239"/>
      <c r="N748" s="240"/>
      <c r="O748" s="240"/>
      <c r="P748" s="240"/>
      <c r="Q748" s="240"/>
      <c r="R748" s="240"/>
      <c r="S748" s="240"/>
      <c r="T748" s="241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42" t="s">
        <v>166</v>
      </c>
      <c r="AU748" s="242" t="s">
        <v>84</v>
      </c>
      <c r="AV748" s="14" t="s">
        <v>84</v>
      </c>
      <c r="AW748" s="14" t="s">
        <v>35</v>
      </c>
      <c r="AX748" s="14" t="s">
        <v>74</v>
      </c>
      <c r="AY748" s="242" t="s">
        <v>143</v>
      </c>
    </row>
    <row r="749" s="15" customFormat="1">
      <c r="A749" s="15"/>
      <c r="B749" s="243"/>
      <c r="C749" s="244"/>
      <c r="D749" s="215" t="s">
        <v>166</v>
      </c>
      <c r="E749" s="245" t="s">
        <v>19</v>
      </c>
      <c r="F749" s="246" t="s">
        <v>184</v>
      </c>
      <c r="G749" s="244"/>
      <c r="H749" s="247">
        <v>58</v>
      </c>
      <c r="I749" s="248"/>
      <c r="J749" s="244"/>
      <c r="K749" s="244"/>
      <c r="L749" s="249"/>
      <c r="M749" s="250"/>
      <c r="N749" s="251"/>
      <c r="O749" s="251"/>
      <c r="P749" s="251"/>
      <c r="Q749" s="251"/>
      <c r="R749" s="251"/>
      <c r="S749" s="251"/>
      <c r="T749" s="252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53" t="s">
        <v>166</v>
      </c>
      <c r="AU749" s="253" t="s">
        <v>84</v>
      </c>
      <c r="AV749" s="15" t="s">
        <v>150</v>
      </c>
      <c r="AW749" s="15" t="s">
        <v>35</v>
      </c>
      <c r="AX749" s="15" t="s">
        <v>82</v>
      </c>
      <c r="AY749" s="253" t="s">
        <v>143</v>
      </c>
    </row>
    <row r="750" s="2" customFormat="1" ht="16.5" customHeight="1">
      <c r="A750" s="40"/>
      <c r="B750" s="41"/>
      <c r="C750" s="254" t="s">
        <v>1046</v>
      </c>
      <c r="D750" s="254" t="s">
        <v>379</v>
      </c>
      <c r="E750" s="255" t="s">
        <v>1047</v>
      </c>
      <c r="F750" s="256" t="s">
        <v>1048</v>
      </c>
      <c r="G750" s="257" t="s">
        <v>204</v>
      </c>
      <c r="H750" s="258">
        <v>58</v>
      </c>
      <c r="I750" s="259"/>
      <c r="J750" s="260">
        <f>ROUND(I750*H750,2)</f>
        <v>0</v>
      </c>
      <c r="K750" s="256" t="s">
        <v>149</v>
      </c>
      <c r="L750" s="261"/>
      <c r="M750" s="262" t="s">
        <v>19</v>
      </c>
      <c r="N750" s="263" t="s">
        <v>45</v>
      </c>
      <c r="O750" s="86"/>
      <c r="P750" s="211">
        <f>O750*H750</f>
        <v>0</v>
      </c>
      <c r="Q750" s="211">
        <v>6.9999999999999994E-05</v>
      </c>
      <c r="R750" s="211">
        <f>Q750*H750</f>
        <v>0.0040599999999999994</v>
      </c>
      <c r="S750" s="211">
        <v>0</v>
      </c>
      <c r="T750" s="212">
        <f>S750*H750</f>
        <v>0</v>
      </c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R750" s="213" t="s">
        <v>378</v>
      </c>
      <c r="AT750" s="213" t="s">
        <v>379</v>
      </c>
      <c r="AU750" s="213" t="s">
        <v>84</v>
      </c>
      <c r="AY750" s="19" t="s">
        <v>143</v>
      </c>
      <c r="BE750" s="214">
        <f>IF(N750="základní",J750,0)</f>
        <v>0</v>
      </c>
      <c r="BF750" s="214">
        <f>IF(N750="snížená",J750,0)</f>
        <v>0</v>
      </c>
      <c r="BG750" s="214">
        <f>IF(N750="zákl. přenesená",J750,0)</f>
        <v>0</v>
      </c>
      <c r="BH750" s="214">
        <f>IF(N750="sníž. přenesená",J750,0)</f>
        <v>0</v>
      </c>
      <c r="BI750" s="214">
        <f>IF(N750="nulová",J750,0)</f>
        <v>0</v>
      </c>
      <c r="BJ750" s="19" t="s">
        <v>82</v>
      </c>
      <c r="BK750" s="214">
        <f>ROUND(I750*H750,2)</f>
        <v>0</v>
      </c>
      <c r="BL750" s="19" t="s">
        <v>264</v>
      </c>
      <c r="BM750" s="213" t="s">
        <v>1049</v>
      </c>
    </row>
    <row r="751" s="2" customFormat="1">
      <c r="A751" s="40"/>
      <c r="B751" s="41"/>
      <c r="C751" s="42"/>
      <c r="D751" s="215" t="s">
        <v>152</v>
      </c>
      <c r="E751" s="42"/>
      <c r="F751" s="216" t="s">
        <v>1048</v>
      </c>
      <c r="G751" s="42"/>
      <c r="H751" s="42"/>
      <c r="I751" s="217"/>
      <c r="J751" s="42"/>
      <c r="K751" s="42"/>
      <c r="L751" s="46"/>
      <c r="M751" s="218"/>
      <c r="N751" s="219"/>
      <c r="O751" s="86"/>
      <c r="P751" s="86"/>
      <c r="Q751" s="86"/>
      <c r="R751" s="86"/>
      <c r="S751" s="86"/>
      <c r="T751" s="87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T751" s="19" t="s">
        <v>152</v>
      </c>
      <c r="AU751" s="19" t="s">
        <v>84</v>
      </c>
    </row>
    <row r="752" s="2" customFormat="1" ht="16.5" customHeight="1">
      <c r="A752" s="40"/>
      <c r="B752" s="41"/>
      <c r="C752" s="202" t="s">
        <v>1050</v>
      </c>
      <c r="D752" s="202" t="s">
        <v>145</v>
      </c>
      <c r="E752" s="203" t="s">
        <v>1051</v>
      </c>
      <c r="F752" s="204" t="s">
        <v>1052</v>
      </c>
      <c r="G752" s="205" t="s">
        <v>204</v>
      </c>
      <c r="H752" s="206">
        <v>26</v>
      </c>
      <c r="I752" s="207"/>
      <c r="J752" s="208">
        <f>ROUND(I752*H752,2)</f>
        <v>0</v>
      </c>
      <c r="K752" s="204" t="s">
        <v>149</v>
      </c>
      <c r="L752" s="46"/>
      <c r="M752" s="209" t="s">
        <v>19</v>
      </c>
      <c r="N752" s="210" t="s">
        <v>45</v>
      </c>
      <c r="O752" s="86"/>
      <c r="P752" s="211">
        <f>O752*H752</f>
        <v>0</v>
      </c>
      <c r="Q752" s="211">
        <v>0</v>
      </c>
      <c r="R752" s="211">
        <f>Q752*H752</f>
        <v>0</v>
      </c>
      <c r="S752" s="211">
        <v>0</v>
      </c>
      <c r="T752" s="212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3" t="s">
        <v>264</v>
      </c>
      <c r="AT752" s="213" t="s">
        <v>145</v>
      </c>
      <c r="AU752" s="213" t="s">
        <v>84</v>
      </c>
      <c r="AY752" s="19" t="s">
        <v>143</v>
      </c>
      <c r="BE752" s="214">
        <f>IF(N752="základní",J752,0)</f>
        <v>0</v>
      </c>
      <c r="BF752" s="214">
        <f>IF(N752="snížená",J752,0)</f>
        <v>0</v>
      </c>
      <c r="BG752" s="214">
        <f>IF(N752="zákl. přenesená",J752,0)</f>
        <v>0</v>
      </c>
      <c r="BH752" s="214">
        <f>IF(N752="sníž. přenesená",J752,0)</f>
        <v>0</v>
      </c>
      <c r="BI752" s="214">
        <f>IF(N752="nulová",J752,0)</f>
        <v>0</v>
      </c>
      <c r="BJ752" s="19" t="s">
        <v>82</v>
      </c>
      <c r="BK752" s="214">
        <f>ROUND(I752*H752,2)</f>
        <v>0</v>
      </c>
      <c r="BL752" s="19" t="s">
        <v>264</v>
      </c>
      <c r="BM752" s="213" t="s">
        <v>1053</v>
      </c>
    </row>
    <row r="753" s="2" customFormat="1">
      <c r="A753" s="40"/>
      <c r="B753" s="41"/>
      <c r="C753" s="42"/>
      <c r="D753" s="215" t="s">
        <v>152</v>
      </c>
      <c r="E753" s="42"/>
      <c r="F753" s="216" t="s">
        <v>1054</v>
      </c>
      <c r="G753" s="42"/>
      <c r="H753" s="42"/>
      <c r="I753" s="217"/>
      <c r="J753" s="42"/>
      <c r="K753" s="42"/>
      <c r="L753" s="46"/>
      <c r="M753" s="218"/>
      <c r="N753" s="219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152</v>
      </c>
      <c r="AU753" s="19" t="s">
        <v>84</v>
      </c>
    </row>
    <row r="754" s="2" customFormat="1">
      <c r="A754" s="40"/>
      <c r="B754" s="41"/>
      <c r="C754" s="42"/>
      <c r="D754" s="220" t="s">
        <v>153</v>
      </c>
      <c r="E754" s="42"/>
      <c r="F754" s="221" t="s">
        <v>1055</v>
      </c>
      <c r="G754" s="42"/>
      <c r="H754" s="42"/>
      <c r="I754" s="217"/>
      <c r="J754" s="42"/>
      <c r="K754" s="42"/>
      <c r="L754" s="46"/>
      <c r="M754" s="218"/>
      <c r="N754" s="219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153</v>
      </c>
      <c r="AU754" s="19" t="s">
        <v>84</v>
      </c>
    </row>
    <row r="755" s="13" customFormat="1">
      <c r="A755" s="13"/>
      <c r="B755" s="222"/>
      <c r="C755" s="223"/>
      <c r="D755" s="215" t="s">
        <v>166</v>
      </c>
      <c r="E755" s="224" t="s">
        <v>19</v>
      </c>
      <c r="F755" s="225" t="s">
        <v>167</v>
      </c>
      <c r="G755" s="223"/>
      <c r="H755" s="224" t="s">
        <v>19</v>
      </c>
      <c r="I755" s="226"/>
      <c r="J755" s="223"/>
      <c r="K755" s="223"/>
      <c r="L755" s="227"/>
      <c r="M755" s="228"/>
      <c r="N755" s="229"/>
      <c r="O755" s="229"/>
      <c r="P755" s="229"/>
      <c r="Q755" s="229"/>
      <c r="R755" s="229"/>
      <c r="S755" s="229"/>
      <c r="T755" s="230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1" t="s">
        <v>166</v>
      </c>
      <c r="AU755" s="231" t="s">
        <v>84</v>
      </c>
      <c r="AV755" s="13" t="s">
        <v>82</v>
      </c>
      <c r="AW755" s="13" t="s">
        <v>35</v>
      </c>
      <c r="AX755" s="13" t="s">
        <v>74</v>
      </c>
      <c r="AY755" s="231" t="s">
        <v>143</v>
      </c>
    </row>
    <row r="756" s="14" customFormat="1">
      <c r="A756" s="14"/>
      <c r="B756" s="232"/>
      <c r="C756" s="233"/>
      <c r="D756" s="215" t="s">
        <v>166</v>
      </c>
      <c r="E756" s="234" t="s">
        <v>19</v>
      </c>
      <c r="F756" s="235" t="s">
        <v>240</v>
      </c>
      <c r="G756" s="233"/>
      <c r="H756" s="236">
        <v>13</v>
      </c>
      <c r="I756" s="237"/>
      <c r="J756" s="233"/>
      <c r="K756" s="233"/>
      <c r="L756" s="238"/>
      <c r="M756" s="239"/>
      <c r="N756" s="240"/>
      <c r="O756" s="240"/>
      <c r="P756" s="240"/>
      <c r="Q756" s="240"/>
      <c r="R756" s="240"/>
      <c r="S756" s="240"/>
      <c r="T756" s="241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42" t="s">
        <v>166</v>
      </c>
      <c r="AU756" s="242" t="s">
        <v>84</v>
      </c>
      <c r="AV756" s="14" t="s">
        <v>84</v>
      </c>
      <c r="AW756" s="14" t="s">
        <v>35</v>
      </c>
      <c r="AX756" s="14" t="s">
        <v>74</v>
      </c>
      <c r="AY756" s="242" t="s">
        <v>143</v>
      </c>
    </row>
    <row r="757" s="13" customFormat="1">
      <c r="A757" s="13"/>
      <c r="B757" s="222"/>
      <c r="C757" s="223"/>
      <c r="D757" s="215" t="s">
        <v>166</v>
      </c>
      <c r="E757" s="224" t="s">
        <v>19</v>
      </c>
      <c r="F757" s="225" t="s">
        <v>182</v>
      </c>
      <c r="G757" s="223"/>
      <c r="H757" s="224" t="s">
        <v>19</v>
      </c>
      <c r="I757" s="226"/>
      <c r="J757" s="223"/>
      <c r="K757" s="223"/>
      <c r="L757" s="227"/>
      <c r="M757" s="228"/>
      <c r="N757" s="229"/>
      <c r="O757" s="229"/>
      <c r="P757" s="229"/>
      <c r="Q757" s="229"/>
      <c r="R757" s="229"/>
      <c r="S757" s="229"/>
      <c r="T757" s="230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1" t="s">
        <v>166</v>
      </c>
      <c r="AU757" s="231" t="s">
        <v>84</v>
      </c>
      <c r="AV757" s="13" t="s">
        <v>82</v>
      </c>
      <c r="AW757" s="13" t="s">
        <v>35</v>
      </c>
      <c r="AX757" s="13" t="s">
        <v>74</v>
      </c>
      <c r="AY757" s="231" t="s">
        <v>143</v>
      </c>
    </row>
    <row r="758" s="14" customFormat="1">
      <c r="A758" s="14"/>
      <c r="B758" s="232"/>
      <c r="C758" s="233"/>
      <c r="D758" s="215" t="s">
        <v>166</v>
      </c>
      <c r="E758" s="234" t="s">
        <v>19</v>
      </c>
      <c r="F758" s="235" t="s">
        <v>240</v>
      </c>
      <c r="G758" s="233"/>
      <c r="H758" s="236">
        <v>13</v>
      </c>
      <c r="I758" s="237"/>
      <c r="J758" s="233"/>
      <c r="K758" s="233"/>
      <c r="L758" s="238"/>
      <c r="M758" s="239"/>
      <c r="N758" s="240"/>
      <c r="O758" s="240"/>
      <c r="P758" s="240"/>
      <c r="Q758" s="240"/>
      <c r="R758" s="240"/>
      <c r="S758" s="240"/>
      <c r="T758" s="241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2" t="s">
        <v>166</v>
      </c>
      <c r="AU758" s="242" t="s">
        <v>84</v>
      </c>
      <c r="AV758" s="14" t="s">
        <v>84</v>
      </c>
      <c r="AW758" s="14" t="s">
        <v>35</v>
      </c>
      <c r="AX758" s="14" t="s">
        <v>74</v>
      </c>
      <c r="AY758" s="242" t="s">
        <v>143</v>
      </c>
    </row>
    <row r="759" s="15" customFormat="1">
      <c r="A759" s="15"/>
      <c r="B759" s="243"/>
      <c r="C759" s="244"/>
      <c r="D759" s="215" t="s">
        <v>166</v>
      </c>
      <c r="E759" s="245" t="s">
        <v>19</v>
      </c>
      <c r="F759" s="246" t="s">
        <v>184</v>
      </c>
      <c r="G759" s="244"/>
      <c r="H759" s="247">
        <v>26</v>
      </c>
      <c r="I759" s="248"/>
      <c r="J759" s="244"/>
      <c r="K759" s="244"/>
      <c r="L759" s="249"/>
      <c r="M759" s="250"/>
      <c r="N759" s="251"/>
      <c r="O759" s="251"/>
      <c r="P759" s="251"/>
      <c r="Q759" s="251"/>
      <c r="R759" s="251"/>
      <c r="S759" s="251"/>
      <c r="T759" s="252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53" t="s">
        <v>166</v>
      </c>
      <c r="AU759" s="253" t="s">
        <v>84</v>
      </c>
      <c r="AV759" s="15" t="s">
        <v>150</v>
      </c>
      <c r="AW759" s="15" t="s">
        <v>35</v>
      </c>
      <c r="AX759" s="15" t="s">
        <v>82</v>
      </c>
      <c r="AY759" s="253" t="s">
        <v>143</v>
      </c>
    </row>
    <row r="760" s="2" customFormat="1" ht="16.5" customHeight="1">
      <c r="A760" s="40"/>
      <c r="B760" s="41"/>
      <c r="C760" s="254" t="s">
        <v>1056</v>
      </c>
      <c r="D760" s="254" t="s">
        <v>379</v>
      </c>
      <c r="E760" s="255" t="s">
        <v>1057</v>
      </c>
      <c r="F760" s="256" t="s">
        <v>1058</v>
      </c>
      <c r="G760" s="257" t="s">
        <v>204</v>
      </c>
      <c r="H760" s="258">
        <v>11</v>
      </c>
      <c r="I760" s="259"/>
      <c r="J760" s="260">
        <f>ROUND(I760*H760,2)</f>
        <v>0</v>
      </c>
      <c r="K760" s="256" t="s">
        <v>149</v>
      </c>
      <c r="L760" s="261"/>
      <c r="M760" s="262" t="s">
        <v>19</v>
      </c>
      <c r="N760" s="263" t="s">
        <v>45</v>
      </c>
      <c r="O760" s="86"/>
      <c r="P760" s="211">
        <f>O760*H760</f>
        <v>0</v>
      </c>
      <c r="Q760" s="211">
        <v>0.00040000000000000002</v>
      </c>
      <c r="R760" s="211">
        <f>Q760*H760</f>
        <v>0.0044000000000000003</v>
      </c>
      <c r="S760" s="211">
        <v>0</v>
      </c>
      <c r="T760" s="212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13" t="s">
        <v>378</v>
      </c>
      <c r="AT760" s="213" t="s">
        <v>379</v>
      </c>
      <c r="AU760" s="213" t="s">
        <v>84</v>
      </c>
      <c r="AY760" s="19" t="s">
        <v>143</v>
      </c>
      <c r="BE760" s="214">
        <f>IF(N760="základní",J760,0)</f>
        <v>0</v>
      </c>
      <c r="BF760" s="214">
        <f>IF(N760="snížená",J760,0)</f>
        <v>0</v>
      </c>
      <c r="BG760" s="214">
        <f>IF(N760="zákl. přenesená",J760,0)</f>
        <v>0</v>
      </c>
      <c r="BH760" s="214">
        <f>IF(N760="sníž. přenesená",J760,0)</f>
        <v>0</v>
      </c>
      <c r="BI760" s="214">
        <f>IF(N760="nulová",J760,0)</f>
        <v>0</v>
      </c>
      <c r="BJ760" s="19" t="s">
        <v>82</v>
      </c>
      <c r="BK760" s="214">
        <f>ROUND(I760*H760,2)</f>
        <v>0</v>
      </c>
      <c r="BL760" s="19" t="s">
        <v>264</v>
      </c>
      <c r="BM760" s="213" t="s">
        <v>1059</v>
      </c>
    </row>
    <row r="761" s="2" customFormat="1">
      <c r="A761" s="40"/>
      <c r="B761" s="41"/>
      <c r="C761" s="42"/>
      <c r="D761" s="215" t="s">
        <v>152</v>
      </c>
      <c r="E761" s="42"/>
      <c r="F761" s="216" t="s">
        <v>1058</v>
      </c>
      <c r="G761" s="42"/>
      <c r="H761" s="42"/>
      <c r="I761" s="217"/>
      <c r="J761" s="42"/>
      <c r="K761" s="42"/>
      <c r="L761" s="46"/>
      <c r="M761" s="218"/>
      <c r="N761" s="219"/>
      <c r="O761" s="86"/>
      <c r="P761" s="86"/>
      <c r="Q761" s="86"/>
      <c r="R761" s="86"/>
      <c r="S761" s="86"/>
      <c r="T761" s="87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19" t="s">
        <v>152</v>
      </c>
      <c r="AU761" s="19" t="s">
        <v>84</v>
      </c>
    </row>
    <row r="762" s="2" customFormat="1" ht="16.5" customHeight="1">
      <c r="A762" s="40"/>
      <c r="B762" s="41"/>
      <c r="C762" s="254" t="s">
        <v>1060</v>
      </c>
      <c r="D762" s="254" t="s">
        <v>379</v>
      </c>
      <c r="E762" s="255" t="s">
        <v>1061</v>
      </c>
      <c r="F762" s="256" t="s">
        <v>1062</v>
      </c>
      <c r="G762" s="257" t="s">
        <v>204</v>
      </c>
      <c r="H762" s="258">
        <v>15</v>
      </c>
      <c r="I762" s="259"/>
      <c r="J762" s="260">
        <f>ROUND(I762*H762,2)</f>
        <v>0</v>
      </c>
      <c r="K762" s="256" t="s">
        <v>149</v>
      </c>
      <c r="L762" s="261"/>
      <c r="M762" s="262" t="s">
        <v>19</v>
      </c>
      <c r="N762" s="263" t="s">
        <v>45</v>
      </c>
      <c r="O762" s="86"/>
      <c r="P762" s="211">
        <f>O762*H762</f>
        <v>0</v>
      </c>
      <c r="Q762" s="211">
        <v>0.00040000000000000002</v>
      </c>
      <c r="R762" s="211">
        <f>Q762*H762</f>
        <v>0.0060000000000000001</v>
      </c>
      <c r="S762" s="211">
        <v>0</v>
      </c>
      <c r="T762" s="212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13" t="s">
        <v>378</v>
      </c>
      <c r="AT762" s="213" t="s">
        <v>379</v>
      </c>
      <c r="AU762" s="213" t="s">
        <v>84</v>
      </c>
      <c r="AY762" s="19" t="s">
        <v>143</v>
      </c>
      <c r="BE762" s="214">
        <f>IF(N762="základní",J762,0)</f>
        <v>0</v>
      </c>
      <c r="BF762" s="214">
        <f>IF(N762="snížená",J762,0)</f>
        <v>0</v>
      </c>
      <c r="BG762" s="214">
        <f>IF(N762="zákl. přenesená",J762,0)</f>
        <v>0</v>
      </c>
      <c r="BH762" s="214">
        <f>IF(N762="sníž. přenesená",J762,0)</f>
        <v>0</v>
      </c>
      <c r="BI762" s="214">
        <f>IF(N762="nulová",J762,0)</f>
        <v>0</v>
      </c>
      <c r="BJ762" s="19" t="s">
        <v>82</v>
      </c>
      <c r="BK762" s="214">
        <f>ROUND(I762*H762,2)</f>
        <v>0</v>
      </c>
      <c r="BL762" s="19" t="s">
        <v>264</v>
      </c>
      <c r="BM762" s="213" t="s">
        <v>1063</v>
      </c>
    </row>
    <row r="763" s="2" customFormat="1">
      <c r="A763" s="40"/>
      <c r="B763" s="41"/>
      <c r="C763" s="42"/>
      <c r="D763" s="215" t="s">
        <v>152</v>
      </c>
      <c r="E763" s="42"/>
      <c r="F763" s="216" t="s">
        <v>1062</v>
      </c>
      <c r="G763" s="42"/>
      <c r="H763" s="42"/>
      <c r="I763" s="217"/>
      <c r="J763" s="42"/>
      <c r="K763" s="42"/>
      <c r="L763" s="46"/>
      <c r="M763" s="218"/>
      <c r="N763" s="219"/>
      <c r="O763" s="86"/>
      <c r="P763" s="86"/>
      <c r="Q763" s="86"/>
      <c r="R763" s="86"/>
      <c r="S763" s="86"/>
      <c r="T763" s="87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T763" s="19" t="s">
        <v>152</v>
      </c>
      <c r="AU763" s="19" t="s">
        <v>84</v>
      </c>
    </row>
    <row r="764" s="2" customFormat="1" ht="21.75" customHeight="1">
      <c r="A764" s="40"/>
      <c r="B764" s="41"/>
      <c r="C764" s="202" t="s">
        <v>1064</v>
      </c>
      <c r="D764" s="202" t="s">
        <v>145</v>
      </c>
      <c r="E764" s="203" t="s">
        <v>1065</v>
      </c>
      <c r="F764" s="204" t="s">
        <v>1066</v>
      </c>
      <c r="G764" s="205" t="s">
        <v>204</v>
      </c>
      <c r="H764" s="206">
        <v>13</v>
      </c>
      <c r="I764" s="207"/>
      <c r="J764" s="208">
        <f>ROUND(I764*H764,2)</f>
        <v>0</v>
      </c>
      <c r="K764" s="204" t="s">
        <v>149</v>
      </c>
      <c r="L764" s="46"/>
      <c r="M764" s="209" t="s">
        <v>19</v>
      </c>
      <c r="N764" s="210" t="s">
        <v>45</v>
      </c>
      <c r="O764" s="86"/>
      <c r="P764" s="211">
        <f>O764*H764</f>
        <v>0</v>
      </c>
      <c r="Q764" s="211">
        <v>0</v>
      </c>
      <c r="R764" s="211">
        <f>Q764*H764</f>
        <v>0</v>
      </c>
      <c r="S764" s="211">
        <v>0</v>
      </c>
      <c r="T764" s="212">
        <f>S764*H764</f>
        <v>0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13" t="s">
        <v>264</v>
      </c>
      <c r="AT764" s="213" t="s">
        <v>145</v>
      </c>
      <c r="AU764" s="213" t="s">
        <v>84</v>
      </c>
      <c r="AY764" s="19" t="s">
        <v>143</v>
      </c>
      <c r="BE764" s="214">
        <f>IF(N764="základní",J764,0)</f>
        <v>0</v>
      </c>
      <c r="BF764" s="214">
        <f>IF(N764="snížená",J764,0)</f>
        <v>0</v>
      </c>
      <c r="BG764" s="214">
        <f>IF(N764="zákl. přenesená",J764,0)</f>
        <v>0</v>
      </c>
      <c r="BH764" s="214">
        <f>IF(N764="sníž. přenesená",J764,0)</f>
        <v>0</v>
      </c>
      <c r="BI764" s="214">
        <f>IF(N764="nulová",J764,0)</f>
        <v>0</v>
      </c>
      <c r="BJ764" s="19" t="s">
        <v>82</v>
      </c>
      <c r="BK764" s="214">
        <f>ROUND(I764*H764,2)</f>
        <v>0</v>
      </c>
      <c r="BL764" s="19" t="s">
        <v>264</v>
      </c>
      <c r="BM764" s="213" t="s">
        <v>1067</v>
      </c>
    </row>
    <row r="765" s="2" customFormat="1">
      <c r="A765" s="40"/>
      <c r="B765" s="41"/>
      <c r="C765" s="42"/>
      <c r="D765" s="215" t="s">
        <v>152</v>
      </c>
      <c r="E765" s="42"/>
      <c r="F765" s="216" t="s">
        <v>1068</v>
      </c>
      <c r="G765" s="42"/>
      <c r="H765" s="42"/>
      <c r="I765" s="217"/>
      <c r="J765" s="42"/>
      <c r="K765" s="42"/>
      <c r="L765" s="46"/>
      <c r="M765" s="218"/>
      <c r="N765" s="219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152</v>
      </c>
      <c r="AU765" s="19" t="s">
        <v>84</v>
      </c>
    </row>
    <row r="766" s="2" customFormat="1">
      <c r="A766" s="40"/>
      <c r="B766" s="41"/>
      <c r="C766" s="42"/>
      <c r="D766" s="220" t="s">
        <v>153</v>
      </c>
      <c r="E766" s="42"/>
      <c r="F766" s="221" t="s">
        <v>1069</v>
      </c>
      <c r="G766" s="42"/>
      <c r="H766" s="42"/>
      <c r="I766" s="217"/>
      <c r="J766" s="42"/>
      <c r="K766" s="42"/>
      <c r="L766" s="46"/>
      <c r="M766" s="218"/>
      <c r="N766" s="219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153</v>
      </c>
      <c r="AU766" s="19" t="s">
        <v>84</v>
      </c>
    </row>
    <row r="767" s="13" customFormat="1">
      <c r="A767" s="13"/>
      <c r="B767" s="222"/>
      <c r="C767" s="223"/>
      <c r="D767" s="215" t="s">
        <v>166</v>
      </c>
      <c r="E767" s="224" t="s">
        <v>19</v>
      </c>
      <c r="F767" s="225" t="s">
        <v>167</v>
      </c>
      <c r="G767" s="223"/>
      <c r="H767" s="224" t="s">
        <v>19</v>
      </c>
      <c r="I767" s="226"/>
      <c r="J767" s="223"/>
      <c r="K767" s="223"/>
      <c r="L767" s="227"/>
      <c r="M767" s="228"/>
      <c r="N767" s="229"/>
      <c r="O767" s="229"/>
      <c r="P767" s="229"/>
      <c r="Q767" s="229"/>
      <c r="R767" s="229"/>
      <c r="S767" s="229"/>
      <c r="T767" s="230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1" t="s">
        <v>166</v>
      </c>
      <c r="AU767" s="231" t="s">
        <v>84</v>
      </c>
      <c r="AV767" s="13" t="s">
        <v>82</v>
      </c>
      <c r="AW767" s="13" t="s">
        <v>35</v>
      </c>
      <c r="AX767" s="13" t="s">
        <v>74</v>
      </c>
      <c r="AY767" s="231" t="s">
        <v>143</v>
      </c>
    </row>
    <row r="768" s="14" customFormat="1">
      <c r="A768" s="14"/>
      <c r="B768" s="232"/>
      <c r="C768" s="233"/>
      <c r="D768" s="215" t="s">
        <v>166</v>
      </c>
      <c r="E768" s="234" t="s">
        <v>19</v>
      </c>
      <c r="F768" s="235" t="s">
        <v>193</v>
      </c>
      <c r="G768" s="233"/>
      <c r="H768" s="236">
        <v>7</v>
      </c>
      <c r="I768" s="237"/>
      <c r="J768" s="233"/>
      <c r="K768" s="233"/>
      <c r="L768" s="238"/>
      <c r="M768" s="239"/>
      <c r="N768" s="240"/>
      <c r="O768" s="240"/>
      <c r="P768" s="240"/>
      <c r="Q768" s="240"/>
      <c r="R768" s="240"/>
      <c r="S768" s="240"/>
      <c r="T768" s="241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2" t="s">
        <v>166</v>
      </c>
      <c r="AU768" s="242" t="s">
        <v>84</v>
      </c>
      <c r="AV768" s="14" t="s">
        <v>84</v>
      </c>
      <c r="AW768" s="14" t="s">
        <v>35</v>
      </c>
      <c r="AX768" s="14" t="s">
        <v>74</v>
      </c>
      <c r="AY768" s="242" t="s">
        <v>143</v>
      </c>
    </row>
    <row r="769" s="13" customFormat="1">
      <c r="A769" s="13"/>
      <c r="B769" s="222"/>
      <c r="C769" s="223"/>
      <c r="D769" s="215" t="s">
        <v>166</v>
      </c>
      <c r="E769" s="224" t="s">
        <v>19</v>
      </c>
      <c r="F769" s="225" t="s">
        <v>182</v>
      </c>
      <c r="G769" s="223"/>
      <c r="H769" s="224" t="s">
        <v>19</v>
      </c>
      <c r="I769" s="226"/>
      <c r="J769" s="223"/>
      <c r="K769" s="223"/>
      <c r="L769" s="227"/>
      <c r="M769" s="228"/>
      <c r="N769" s="229"/>
      <c r="O769" s="229"/>
      <c r="P769" s="229"/>
      <c r="Q769" s="229"/>
      <c r="R769" s="229"/>
      <c r="S769" s="229"/>
      <c r="T769" s="230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1" t="s">
        <v>166</v>
      </c>
      <c r="AU769" s="231" t="s">
        <v>84</v>
      </c>
      <c r="AV769" s="13" t="s">
        <v>82</v>
      </c>
      <c r="AW769" s="13" t="s">
        <v>35</v>
      </c>
      <c r="AX769" s="13" t="s">
        <v>74</v>
      </c>
      <c r="AY769" s="231" t="s">
        <v>143</v>
      </c>
    </row>
    <row r="770" s="14" customFormat="1">
      <c r="A770" s="14"/>
      <c r="B770" s="232"/>
      <c r="C770" s="233"/>
      <c r="D770" s="215" t="s">
        <v>166</v>
      </c>
      <c r="E770" s="234" t="s">
        <v>19</v>
      </c>
      <c r="F770" s="235" t="s">
        <v>185</v>
      </c>
      <c r="G770" s="233"/>
      <c r="H770" s="236">
        <v>6</v>
      </c>
      <c r="I770" s="237"/>
      <c r="J770" s="233"/>
      <c r="K770" s="233"/>
      <c r="L770" s="238"/>
      <c r="M770" s="239"/>
      <c r="N770" s="240"/>
      <c r="O770" s="240"/>
      <c r="P770" s="240"/>
      <c r="Q770" s="240"/>
      <c r="R770" s="240"/>
      <c r="S770" s="240"/>
      <c r="T770" s="241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42" t="s">
        <v>166</v>
      </c>
      <c r="AU770" s="242" t="s">
        <v>84</v>
      </c>
      <c r="AV770" s="14" t="s">
        <v>84</v>
      </c>
      <c r="AW770" s="14" t="s">
        <v>35</v>
      </c>
      <c r="AX770" s="14" t="s">
        <v>74</v>
      </c>
      <c r="AY770" s="242" t="s">
        <v>143</v>
      </c>
    </row>
    <row r="771" s="15" customFormat="1">
      <c r="A771" s="15"/>
      <c r="B771" s="243"/>
      <c r="C771" s="244"/>
      <c r="D771" s="215" t="s">
        <v>166</v>
      </c>
      <c r="E771" s="245" t="s">
        <v>19</v>
      </c>
      <c r="F771" s="246" t="s">
        <v>184</v>
      </c>
      <c r="G771" s="244"/>
      <c r="H771" s="247">
        <v>13</v>
      </c>
      <c r="I771" s="248"/>
      <c r="J771" s="244"/>
      <c r="K771" s="244"/>
      <c r="L771" s="249"/>
      <c r="M771" s="250"/>
      <c r="N771" s="251"/>
      <c r="O771" s="251"/>
      <c r="P771" s="251"/>
      <c r="Q771" s="251"/>
      <c r="R771" s="251"/>
      <c r="S771" s="251"/>
      <c r="T771" s="252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53" t="s">
        <v>166</v>
      </c>
      <c r="AU771" s="253" t="s">
        <v>84</v>
      </c>
      <c r="AV771" s="15" t="s">
        <v>150</v>
      </c>
      <c r="AW771" s="15" t="s">
        <v>35</v>
      </c>
      <c r="AX771" s="15" t="s">
        <v>82</v>
      </c>
      <c r="AY771" s="253" t="s">
        <v>143</v>
      </c>
    </row>
    <row r="772" s="2" customFormat="1" ht="16.5" customHeight="1">
      <c r="A772" s="40"/>
      <c r="B772" s="41"/>
      <c r="C772" s="254" t="s">
        <v>1070</v>
      </c>
      <c r="D772" s="254" t="s">
        <v>379</v>
      </c>
      <c r="E772" s="255" t="s">
        <v>1071</v>
      </c>
      <c r="F772" s="256" t="s">
        <v>1072</v>
      </c>
      <c r="G772" s="257" t="s">
        <v>204</v>
      </c>
      <c r="H772" s="258">
        <v>13</v>
      </c>
      <c r="I772" s="259"/>
      <c r="J772" s="260">
        <f>ROUND(I772*H772,2)</f>
        <v>0</v>
      </c>
      <c r="K772" s="256" t="s">
        <v>149</v>
      </c>
      <c r="L772" s="261"/>
      <c r="M772" s="262" t="s">
        <v>19</v>
      </c>
      <c r="N772" s="263" t="s">
        <v>45</v>
      </c>
      <c r="O772" s="86"/>
      <c r="P772" s="211">
        <f>O772*H772</f>
        <v>0</v>
      </c>
      <c r="Q772" s="211">
        <v>0.00048000000000000001</v>
      </c>
      <c r="R772" s="211">
        <f>Q772*H772</f>
        <v>0.0062399999999999999</v>
      </c>
      <c r="S772" s="211">
        <v>0</v>
      </c>
      <c r="T772" s="212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13" t="s">
        <v>378</v>
      </c>
      <c r="AT772" s="213" t="s">
        <v>379</v>
      </c>
      <c r="AU772" s="213" t="s">
        <v>84</v>
      </c>
      <c r="AY772" s="19" t="s">
        <v>143</v>
      </c>
      <c r="BE772" s="214">
        <f>IF(N772="základní",J772,0)</f>
        <v>0</v>
      </c>
      <c r="BF772" s="214">
        <f>IF(N772="snížená",J772,0)</f>
        <v>0</v>
      </c>
      <c r="BG772" s="214">
        <f>IF(N772="zákl. přenesená",J772,0)</f>
        <v>0</v>
      </c>
      <c r="BH772" s="214">
        <f>IF(N772="sníž. přenesená",J772,0)</f>
        <v>0</v>
      </c>
      <c r="BI772" s="214">
        <f>IF(N772="nulová",J772,0)</f>
        <v>0</v>
      </c>
      <c r="BJ772" s="19" t="s">
        <v>82</v>
      </c>
      <c r="BK772" s="214">
        <f>ROUND(I772*H772,2)</f>
        <v>0</v>
      </c>
      <c r="BL772" s="19" t="s">
        <v>264</v>
      </c>
      <c r="BM772" s="213" t="s">
        <v>1073</v>
      </c>
    </row>
    <row r="773" s="2" customFormat="1">
      <c r="A773" s="40"/>
      <c r="B773" s="41"/>
      <c r="C773" s="42"/>
      <c r="D773" s="215" t="s">
        <v>152</v>
      </c>
      <c r="E773" s="42"/>
      <c r="F773" s="216" t="s">
        <v>1072</v>
      </c>
      <c r="G773" s="42"/>
      <c r="H773" s="42"/>
      <c r="I773" s="217"/>
      <c r="J773" s="42"/>
      <c r="K773" s="42"/>
      <c r="L773" s="46"/>
      <c r="M773" s="218"/>
      <c r="N773" s="219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9" t="s">
        <v>152</v>
      </c>
      <c r="AU773" s="19" t="s">
        <v>84</v>
      </c>
    </row>
    <row r="774" s="2" customFormat="1" ht="21.75" customHeight="1">
      <c r="A774" s="40"/>
      <c r="B774" s="41"/>
      <c r="C774" s="202" t="s">
        <v>1074</v>
      </c>
      <c r="D774" s="202" t="s">
        <v>145</v>
      </c>
      <c r="E774" s="203" t="s">
        <v>1075</v>
      </c>
      <c r="F774" s="204" t="s">
        <v>1076</v>
      </c>
      <c r="G774" s="205" t="s">
        <v>204</v>
      </c>
      <c r="H774" s="206">
        <v>10</v>
      </c>
      <c r="I774" s="207"/>
      <c r="J774" s="208">
        <f>ROUND(I774*H774,2)</f>
        <v>0</v>
      </c>
      <c r="K774" s="204" t="s">
        <v>149</v>
      </c>
      <c r="L774" s="46"/>
      <c r="M774" s="209" t="s">
        <v>19</v>
      </c>
      <c r="N774" s="210" t="s">
        <v>45</v>
      </c>
      <c r="O774" s="86"/>
      <c r="P774" s="211">
        <f>O774*H774</f>
        <v>0</v>
      </c>
      <c r="Q774" s="211">
        <v>0</v>
      </c>
      <c r="R774" s="211">
        <f>Q774*H774</f>
        <v>0</v>
      </c>
      <c r="S774" s="211">
        <v>0</v>
      </c>
      <c r="T774" s="212">
        <f>S774*H774</f>
        <v>0</v>
      </c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R774" s="213" t="s">
        <v>264</v>
      </c>
      <c r="AT774" s="213" t="s">
        <v>145</v>
      </c>
      <c r="AU774" s="213" t="s">
        <v>84</v>
      </c>
      <c r="AY774" s="19" t="s">
        <v>143</v>
      </c>
      <c r="BE774" s="214">
        <f>IF(N774="základní",J774,0)</f>
        <v>0</v>
      </c>
      <c r="BF774" s="214">
        <f>IF(N774="snížená",J774,0)</f>
        <v>0</v>
      </c>
      <c r="BG774" s="214">
        <f>IF(N774="zákl. přenesená",J774,0)</f>
        <v>0</v>
      </c>
      <c r="BH774" s="214">
        <f>IF(N774="sníž. přenesená",J774,0)</f>
        <v>0</v>
      </c>
      <c r="BI774" s="214">
        <f>IF(N774="nulová",J774,0)</f>
        <v>0</v>
      </c>
      <c r="BJ774" s="19" t="s">
        <v>82</v>
      </c>
      <c r="BK774" s="214">
        <f>ROUND(I774*H774,2)</f>
        <v>0</v>
      </c>
      <c r="BL774" s="19" t="s">
        <v>264</v>
      </c>
      <c r="BM774" s="213" t="s">
        <v>1077</v>
      </c>
    </row>
    <row r="775" s="2" customFormat="1">
      <c r="A775" s="40"/>
      <c r="B775" s="41"/>
      <c r="C775" s="42"/>
      <c r="D775" s="215" t="s">
        <v>152</v>
      </c>
      <c r="E775" s="42"/>
      <c r="F775" s="216" t="s">
        <v>1078</v>
      </c>
      <c r="G775" s="42"/>
      <c r="H775" s="42"/>
      <c r="I775" s="217"/>
      <c r="J775" s="42"/>
      <c r="K775" s="42"/>
      <c r="L775" s="46"/>
      <c r="M775" s="218"/>
      <c r="N775" s="219"/>
      <c r="O775" s="86"/>
      <c r="P775" s="86"/>
      <c r="Q775" s="86"/>
      <c r="R775" s="86"/>
      <c r="S775" s="86"/>
      <c r="T775" s="87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T775" s="19" t="s">
        <v>152</v>
      </c>
      <c r="AU775" s="19" t="s">
        <v>84</v>
      </c>
    </row>
    <row r="776" s="2" customFormat="1">
      <c r="A776" s="40"/>
      <c r="B776" s="41"/>
      <c r="C776" s="42"/>
      <c r="D776" s="220" t="s">
        <v>153</v>
      </c>
      <c r="E776" s="42"/>
      <c r="F776" s="221" t="s">
        <v>1079</v>
      </c>
      <c r="G776" s="42"/>
      <c r="H776" s="42"/>
      <c r="I776" s="217"/>
      <c r="J776" s="42"/>
      <c r="K776" s="42"/>
      <c r="L776" s="46"/>
      <c r="M776" s="218"/>
      <c r="N776" s="219"/>
      <c r="O776" s="86"/>
      <c r="P776" s="86"/>
      <c r="Q776" s="86"/>
      <c r="R776" s="86"/>
      <c r="S776" s="86"/>
      <c r="T776" s="87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T776" s="19" t="s">
        <v>153</v>
      </c>
      <c r="AU776" s="19" t="s">
        <v>84</v>
      </c>
    </row>
    <row r="777" s="13" customFormat="1">
      <c r="A777" s="13"/>
      <c r="B777" s="222"/>
      <c r="C777" s="223"/>
      <c r="D777" s="215" t="s">
        <v>166</v>
      </c>
      <c r="E777" s="224" t="s">
        <v>19</v>
      </c>
      <c r="F777" s="225" t="s">
        <v>167</v>
      </c>
      <c r="G777" s="223"/>
      <c r="H777" s="224" t="s">
        <v>19</v>
      </c>
      <c r="I777" s="226"/>
      <c r="J777" s="223"/>
      <c r="K777" s="223"/>
      <c r="L777" s="227"/>
      <c r="M777" s="228"/>
      <c r="N777" s="229"/>
      <c r="O777" s="229"/>
      <c r="P777" s="229"/>
      <c r="Q777" s="229"/>
      <c r="R777" s="229"/>
      <c r="S777" s="229"/>
      <c r="T777" s="230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1" t="s">
        <v>166</v>
      </c>
      <c r="AU777" s="231" t="s">
        <v>84</v>
      </c>
      <c r="AV777" s="13" t="s">
        <v>82</v>
      </c>
      <c r="AW777" s="13" t="s">
        <v>35</v>
      </c>
      <c r="AX777" s="13" t="s">
        <v>74</v>
      </c>
      <c r="AY777" s="231" t="s">
        <v>143</v>
      </c>
    </row>
    <row r="778" s="14" customFormat="1">
      <c r="A778" s="14"/>
      <c r="B778" s="232"/>
      <c r="C778" s="233"/>
      <c r="D778" s="215" t="s">
        <v>166</v>
      </c>
      <c r="E778" s="234" t="s">
        <v>19</v>
      </c>
      <c r="F778" s="235" t="s">
        <v>175</v>
      </c>
      <c r="G778" s="233"/>
      <c r="H778" s="236">
        <v>5</v>
      </c>
      <c r="I778" s="237"/>
      <c r="J778" s="233"/>
      <c r="K778" s="233"/>
      <c r="L778" s="238"/>
      <c r="M778" s="239"/>
      <c r="N778" s="240"/>
      <c r="O778" s="240"/>
      <c r="P778" s="240"/>
      <c r="Q778" s="240"/>
      <c r="R778" s="240"/>
      <c r="S778" s="240"/>
      <c r="T778" s="241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2" t="s">
        <v>166</v>
      </c>
      <c r="AU778" s="242" t="s">
        <v>84</v>
      </c>
      <c r="AV778" s="14" t="s">
        <v>84</v>
      </c>
      <c r="AW778" s="14" t="s">
        <v>35</v>
      </c>
      <c r="AX778" s="14" t="s">
        <v>74</v>
      </c>
      <c r="AY778" s="242" t="s">
        <v>143</v>
      </c>
    </row>
    <row r="779" s="13" customFormat="1">
      <c r="A779" s="13"/>
      <c r="B779" s="222"/>
      <c r="C779" s="223"/>
      <c r="D779" s="215" t="s">
        <v>166</v>
      </c>
      <c r="E779" s="224" t="s">
        <v>19</v>
      </c>
      <c r="F779" s="225" t="s">
        <v>182</v>
      </c>
      <c r="G779" s="223"/>
      <c r="H779" s="224" t="s">
        <v>19</v>
      </c>
      <c r="I779" s="226"/>
      <c r="J779" s="223"/>
      <c r="K779" s="223"/>
      <c r="L779" s="227"/>
      <c r="M779" s="228"/>
      <c r="N779" s="229"/>
      <c r="O779" s="229"/>
      <c r="P779" s="229"/>
      <c r="Q779" s="229"/>
      <c r="R779" s="229"/>
      <c r="S779" s="229"/>
      <c r="T779" s="230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1" t="s">
        <v>166</v>
      </c>
      <c r="AU779" s="231" t="s">
        <v>84</v>
      </c>
      <c r="AV779" s="13" t="s">
        <v>82</v>
      </c>
      <c r="AW779" s="13" t="s">
        <v>35</v>
      </c>
      <c r="AX779" s="13" t="s">
        <v>74</v>
      </c>
      <c r="AY779" s="231" t="s">
        <v>143</v>
      </c>
    </row>
    <row r="780" s="14" customFormat="1">
      <c r="A780" s="14"/>
      <c r="B780" s="232"/>
      <c r="C780" s="233"/>
      <c r="D780" s="215" t="s">
        <v>166</v>
      </c>
      <c r="E780" s="234" t="s">
        <v>19</v>
      </c>
      <c r="F780" s="235" t="s">
        <v>175</v>
      </c>
      <c r="G780" s="233"/>
      <c r="H780" s="236">
        <v>5</v>
      </c>
      <c r="I780" s="237"/>
      <c r="J780" s="233"/>
      <c r="K780" s="233"/>
      <c r="L780" s="238"/>
      <c r="M780" s="239"/>
      <c r="N780" s="240"/>
      <c r="O780" s="240"/>
      <c r="P780" s="240"/>
      <c r="Q780" s="240"/>
      <c r="R780" s="240"/>
      <c r="S780" s="240"/>
      <c r="T780" s="241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2" t="s">
        <v>166</v>
      </c>
      <c r="AU780" s="242" t="s">
        <v>84</v>
      </c>
      <c r="AV780" s="14" t="s">
        <v>84</v>
      </c>
      <c r="AW780" s="14" t="s">
        <v>35</v>
      </c>
      <c r="AX780" s="14" t="s">
        <v>74</v>
      </c>
      <c r="AY780" s="242" t="s">
        <v>143</v>
      </c>
    </row>
    <row r="781" s="15" customFormat="1">
      <c r="A781" s="15"/>
      <c r="B781" s="243"/>
      <c r="C781" s="244"/>
      <c r="D781" s="215" t="s">
        <v>166</v>
      </c>
      <c r="E781" s="245" t="s">
        <v>19</v>
      </c>
      <c r="F781" s="246" t="s">
        <v>184</v>
      </c>
      <c r="G781" s="244"/>
      <c r="H781" s="247">
        <v>10</v>
      </c>
      <c r="I781" s="248"/>
      <c r="J781" s="244"/>
      <c r="K781" s="244"/>
      <c r="L781" s="249"/>
      <c r="M781" s="250"/>
      <c r="N781" s="251"/>
      <c r="O781" s="251"/>
      <c r="P781" s="251"/>
      <c r="Q781" s="251"/>
      <c r="R781" s="251"/>
      <c r="S781" s="251"/>
      <c r="T781" s="252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53" t="s">
        <v>166</v>
      </c>
      <c r="AU781" s="253" t="s">
        <v>84</v>
      </c>
      <c r="AV781" s="15" t="s">
        <v>150</v>
      </c>
      <c r="AW781" s="15" t="s">
        <v>35</v>
      </c>
      <c r="AX781" s="15" t="s">
        <v>82</v>
      </c>
      <c r="AY781" s="253" t="s">
        <v>143</v>
      </c>
    </row>
    <row r="782" s="2" customFormat="1" ht="16.5" customHeight="1">
      <c r="A782" s="40"/>
      <c r="B782" s="41"/>
      <c r="C782" s="254" t="s">
        <v>1080</v>
      </c>
      <c r="D782" s="254" t="s">
        <v>379</v>
      </c>
      <c r="E782" s="255" t="s">
        <v>1081</v>
      </c>
      <c r="F782" s="256" t="s">
        <v>1082</v>
      </c>
      <c r="G782" s="257" t="s">
        <v>204</v>
      </c>
      <c r="H782" s="258">
        <v>10</v>
      </c>
      <c r="I782" s="259"/>
      <c r="J782" s="260">
        <f>ROUND(I782*H782,2)</f>
        <v>0</v>
      </c>
      <c r="K782" s="256" t="s">
        <v>149</v>
      </c>
      <c r="L782" s="261"/>
      <c r="M782" s="262" t="s">
        <v>19</v>
      </c>
      <c r="N782" s="263" t="s">
        <v>45</v>
      </c>
      <c r="O782" s="86"/>
      <c r="P782" s="211">
        <f>O782*H782</f>
        <v>0</v>
      </c>
      <c r="Q782" s="211">
        <v>0.0011000000000000001</v>
      </c>
      <c r="R782" s="211">
        <f>Q782*H782</f>
        <v>0.011000000000000001</v>
      </c>
      <c r="S782" s="211">
        <v>0</v>
      </c>
      <c r="T782" s="212">
        <f>S782*H782</f>
        <v>0</v>
      </c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R782" s="213" t="s">
        <v>378</v>
      </c>
      <c r="AT782" s="213" t="s">
        <v>379</v>
      </c>
      <c r="AU782" s="213" t="s">
        <v>84</v>
      </c>
      <c r="AY782" s="19" t="s">
        <v>143</v>
      </c>
      <c r="BE782" s="214">
        <f>IF(N782="základní",J782,0)</f>
        <v>0</v>
      </c>
      <c r="BF782" s="214">
        <f>IF(N782="snížená",J782,0)</f>
        <v>0</v>
      </c>
      <c r="BG782" s="214">
        <f>IF(N782="zákl. přenesená",J782,0)</f>
        <v>0</v>
      </c>
      <c r="BH782" s="214">
        <f>IF(N782="sníž. přenesená",J782,0)</f>
        <v>0</v>
      </c>
      <c r="BI782" s="214">
        <f>IF(N782="nulová",J782,0)</f>
        <v>0</v>
      </c>
      <c r="BJ782" s="19" t="s">
        <v>82</v>
      </c>
      <c r="BK782" s="214">
        <f>ROUND(I782*H782,2)</f>
        <v>0</v>
      </c>
      <c r="BL782" s="19" t="s">
        <v>264</v>
      </c>
      <c r="BM782" s="213" t="s">
        <v>1083</v>
      </c>
    </row>
    <row r="783" s="2" customFormat="1">
      <c r="A783" s="40"/>
      <c r="B783" s="41"/>
      <c r="C783" s="42"/>
      <c r="D783" s="215" t="s">
        <v>152</v>
      </c>
      <c r="E783" s="42"/>
      <c r="F783" s="216" t="s">
        <v>1082</v>
      </c>
      <c r="G783" s="42"/>
      <c r="H783" s="42"/>
      <c r="I783" s="217"/>
      <c r="J783" s="42"/>
      <c r="K783" s="42"/>
      <c r="L783" s="46"/>
      <c r="M783" s="218"/>
      <c r="N783" s="219"/>
      <c r="O783" s="86"/>
      <c r="P783" s="86"/>
      <c r="Q783" s="86"/>
      <c r="R783" s="86"/>
      <c r="S783" s="86"/>
      <c r="T783" s="87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T783" s="19" t="s">
        <v>152</v>
      </c>
      <c r="AU783" s="19" t="s">
        <v>84</v>
      </c>
    </row>
    <row r="784" s="2" customFormat="1" ht="21.75" customHeight="1">
      <c r="A784" s="40"/>
      <c r="B784" s="41"/>
      <c r="C784" s="202" t="s">
        <v>1084</v>
      </c>
      <c r="D784" s="202" t="s">
        <v>145</v>
      </c>
      <c r="E784" s="203" t="s">
        <v>1085</v>
      </c>
      <c r="F784" s="204" t="s">
        <v>1076</v>
      </c>
      <c r="G784" s="205" t="s">
        <v>204</v>
      </c>
      <c r="H784" s="206">
        <v>2</v>
      </c>
      <c r="I784" s="207"/>
      <c r="J784" s="208">
        <f>ROUND(I784*H784,2)</f>
        <v>0</v>
      </c>
      <c r="K784" s="204" t="s">
        <v>19</v>
      </c>
      <c r="L784" s="46"/>
      <c r="M784" s="209" t="s">
        <v>19</v>
      </c>
      <c r="N784" s="210" t="s">
        <v>45</v>
      </c>
      <c r="O784" s="86"/>
      <c r="P784" s="211">
        <f>O784*H784</f>
        <v>0</v>
      </c>
      <c r="Q784" s="211">
        <v>0</v>
      </c>
      <c r="R784" s="211">
        <f>Q784*H784</f>
        <v>0</v>
      </c>
      <c r="S784" s="211">
        <v>0</v>
      </c>
      <c r="T784" s="212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3" t="s">
        <v>264</v>
      </c>
      <c r="AT784" s="213" t="s">
        <v>145</v>
      </c>
      <c r="AU784" s="213" t="s">
        <v>84</v>
      </c>
      <c r="AY784" s="19" t="s">
        <v>143</v>
      </c>
      <c r="BE784" s="214">
        <f>IF(N784="základní",J784,0)</f>
        <v>0</v>
      </c>
      <c r="BF784" s="214">
        <f>IF(N784="snížená",J784,0)</f>
        <v>0</v>
      </c>
      <c r="BG784" s="214">
        <f>IF(N784="zákl. přenesená",J784,0)</f>
        <v>0</v>
      </c>
      <c r="BH784" s="214">
        <f>IF(N784="sníž. přenesená",J784,0)</f>
        <v>0</v>
      </c>
      <c r="BI784" s="214">
        <f>IF(N784="nulová",J784,0)</f>
        <v>0</v>
      </c>
      <c r="BJ784" s="19" t="s">
        <v>82</v>
      </c>
      <c r="BK784" s="214">
        <f>ROUND(I784*H784,2)</f>
        <v>0</v>
      </c>
      <c r="BL784" s="19" t="s">
        <v>264</v>
      </c>
      <c r="BM784" s="213" t="s">
        <v>1086</v>
      </c>
    </row>
    <row r="785" s="2" customFormat="1">
      <c r="A785" s="40"/>
      <c r="B785" s="41"/>
      <c r="C785" s="42"/>
      <c r="D785" s="215" t="s">
        <v>152</v>
      </c>
      <c r="E785" s="42"/>
      <c r="F785" s="216" t="s">
        <v>1087</v>
      </c>
      <c r="G785" s="42"/>
      <c r="H785" s="42"/>
      <c r="I785" s="217"/>
      <c r="J785" s="42"/>
      <c r="K785" s="42"/>
      <c r="L785" s="46"/>
      <c r="M785" s="218"/>
      <c r="N785" s="219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152</v>
      </c>
      <c r="AU785" s="19" t="s">
        <v>84</v>
      </c>
    </row>
    <row r="786" s="2" customFormat="1" ht="16.5" customHeight="1">
      <c r="A786" s="40"/>
      <c r="B786" s="41"/>
      <c r="C786" s="254" t="s">
        <v>1088</v>
      </c>
      <c r="D786" s="254" t="s">
        <v>379</v>
      </c>
      <c r="E786" s="255" t="s">
        <v>1089</v>
      </c>
      <c r="F786" s="256" t="s">
        <v>1090</v>
      </c>
      <c r="G786" s="257" t="s">
        <v>204</v>
      </c>
      <c r="H786" s="258">
        <v>1</v>
      </c>
      <c r="I786" s="259"/>
      <c r="J786" s="260">
        <f>ROUND(I786*H786,2)</f>
        <v>0</v>
      </c>
      <c r="K786" s="256" t="s">
        <v>19</v>
      </c>
      <c r="L786" s="261"/>
      <c r="M786" s="262" t="s">
        <v>19</v>
      </c>
      <c r="N786" s="263" t="s">
        <v>45</v>
      </c>
      <c r="O786" s="86"/>
      <c r="P786" s="211">
        <f>O786*H786</f>
        <v>0</v>
      </c>
      <c r="Q786" s="211">
        <v>0.002</v>
      </c>
      <c r="R786" s="211">
        <f>Q786*H786</f>
        <v>0.002</v>
      </c>
      <c r="S786" s="211">
        <v>0</v>
      </c>
      <c r="T786" s="212">
        <f>S786*H786</f>
        <v>0</v>
      </c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R786" s="213" t="s">
        <v>378</v>
      </c>
      <c r="AT786" s="213" t="s">
        <v>379</v>
      </c>
      <c r="AU786" s="213" t="s">
        <v>84</v>
      </c>
      <c r="AY786" s="19" t="s">
        <v>143</v>
      </c>
      <c r="BE786" s="214">
        <f>IF(N786="základní",J786,0)</f>
        <v>0</v>
      </c>
      <c r="BF786" s="214">
        <f>IF(N786="snížená",J786,0)</f>
        <v>0</v>
      </c>
      <c r="BG786" s="214">
        <f>IF(N786="zákl. přenesená",J786,0)</f>
        <v>0</v>
      </c>
      <c r="BH786" s="214">
        <f>IF(N786="sníž. přenesená",J786,0)</f>
        <v>0</v>
      </c>
      <c r="BI786" s="214">
        <f>IF(N786="nulová",J786,0)</f>
        <v>0</v>
      </c>
      <c r="BJ786" s="19" t="s">
        <v>82</v>
      </c>
      <c r="BK786" s="214">
        <f>ROUND(I786*H786,2)</f>
        <v>0</v>
      </c>
      <c r="BL786" s="19" t="s">
        <v>264</v>
      </c>
      <c r="BM786" s="213" t="s">
        <v>1091</v>
      </c>
    </row>
    <row r="787" s="2" customFormat="1">
      <c r="A787" s="40"/>
      <c r="B787" s="41"/>
      <c r="C787" s="42"/>
      <c r="D787" s="215" t="s">
        <v>152</v>
      </c>
      <c r="E787" s="42"/>
      <c r="F787" s="216" t="s">
        <v>1090</v>
      </c>
      <c r="G787" s="42"/>
      <c r="H787" s="42"/>
      <c r="I787" s="217"/>
      <c r="J787" s="42"/>
      <c r="K787" s="42"/>
      <c r="L787" s="46"/>
      <c r="M787" s="218"/>
      <c r="N787" s="219"/>
      <c r="O787" s="86"/>
      <c r="P787" s="86"/>
      <c r="Q787" s="86"/>
      <c r="R787" s="86"/>
      <c r="S787" s="86"/>
      <c r="T787" s="87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T787" s="19" t="s">
        <v>152</v>
      </c>
      <c r="AU787" s="19" t="s">
        <v>84</v>
      </c>
    </row>
    <row r="788" s="2" customFormat="1" ht="16.5" customHeight="1">
      <c r="A788" s="40"/>
      <c r="B788" s="41"/>
      <c r="C788" s="254" t="s">
        <v>1092</v>
      </c>
      <c r="D788" s="254" t="s">
        <v>379</v>
      </c>
      <c r="E788" s="255" t="s">
        <v>1093</v>
      </c>
      <c r="F788" s="256" t="s">
        <v>1094</v>
      </c>
      <c r="G788" s="257" t="s">
        <v>204</v>
      </c>
      <c r="H788" s="258">
        <v>1</v>
      </c>
      <c r="I788" s="259"/>
      <c r="J788" s="260">
        <f>ROUND(I788*H788,2)</f>
        <v>0</v>
      </c>
      <c r="K788" s="256" t="s">
        <v>19</v>
      </c>
      <c r="L788" s="261"/>
      <c r="M788" s="262" t="s">
        <v>19</v>
      </c>
      <c r="N788" s="263" t="s">
        <v>45</v>
      </c>
      <c r="O788" s="86"/>
      <c r="P788" s="211">
        <f>O788*H788</f>
        <v>0</v>
      </c>
      <c r="Q788" s="211">
        <v>0.0030000000000000001</v>
      </c>
      <c r="R788" s="211">
        <f>Q788*H788</f>
        <v>0.0030000000000000001</v>
      </c>
      <c r="S788" s="211">
        <v>0</v>
      </c>
      <c r="T788" s="212">
        <f>S788*H788</f>
        <v>0</v>
      </c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R788" s="213" t="s">
        <v>378</v>
      </c>
      <c r="AT788" s="213" t="s">
        <v>379</v>
      </c>
      <c r="AU788" s="213" t="s">
        <v>84</v>
      </c>
      <c r="AY788" s="19" t="s">
        <v>143</v>
      </c>
      <c r="BE788" s="214">
        <f>IF(N788="základní",J788,0)</f>
        <v>0</v>
      </c>
      <c r="BF788" s="214">
        <f>IF(N788="snížená",J788,0)</f>
        <v>0</v>
      </c>
      <c r="BG788" s="214">
        <f>IF(N788="zákl. přenesená",J788,0)</f>
        <v>0</v>
      </c>
      <c r="BH788" s="214">
        <f>IF(N788="sníž. přenesená",J788,0)</f>
        <v>0</v>
      </c>
      <c r="BI788" s="214">
        <f>IF(N788="nulová",J788,0)</f>
        <v>0</v>
      </c>
      <c r="BJ788" s="19" t="s">
        <v>82</v>
      </c>
      <c r="BK788" s="214">
        <f>ROUND(I788*H788,2)</f>
        <v>0</v>
      </c>
      <c r="BL788" s="19" t="s">
        <v>264</v>
      </c>
      <c r="BM788" s="213" t="s">
        <v>1095</v>
      </c>
    </row>
    <row r="789" s="2" customFormat="1">
      <c r="A789" s="40"/>
      <c r="B789" s="41"/>
      <c r="C789" s="42"/>
      <c r="D789" s="215" t="s">
        <v>152</v>
      </c>
      <c r="E789" s="42"/>
      <c r="F789" s="216" t="s">
        <v>1094</v>
      </c>
      <c r="G789" s="42"/>
      <c r="H789" s="42"/>
      <c r="I789" s="217"/>
      <c r="J789" s="42"/>
      <c r="K789" s="42"/>
      <c r="L789" s="46"/>
      <c r="M789" s="218"/>
      <c r="N789" s="219"/>
      <c r="O789" s="86"/>
      <c r="P789" s="86"/>
      <c r="Q789" s="86"/>
      <c r="R789" s="86"/>
      <c r="S789" s="86"/>
      <c r="T789" s="87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T789" s="19" t="s">
        <v>152</v>
      </c>
      <c r="AU789" s="19" t="s">
        <v>84</v>
      </c>
    </row>
    <row r="790" s="2" customFormat="1" ht="16.5" customHeight="1">
      <c r="A790" s="40"/>
      <c r="B790" s="41"/>
      <c r="C790" s="202" t="s">
        <v>1096</v>
      </c>
      <c r="D790" s="202" t="s">
        <v>145</v>
      </c>
      <c r="E790" s="203" t="s">
        <v>1097</v>
      </c>
      <c r="F790" s="204" t="s">
        <v>1098</v>
      </c>
      <c r="G790" s="205" t="s">
        <v>204</v>
      </c>
      <c r="H790" s="206">
        <v>1</v>
      </c>
      <c r="I790" s="207"/>
      <c r="J790" s="208">
        <f>ROUND(I790*H790,2)</f>
        <v>0</v>
      </c>
      <c r="K790" s="204" t="s">
        <v>149</v>
      </c>
      <c r="L790" s="46"/>
      <c r="M790" s="209" t="s">
        <v>19</v>
      </c>
      <c r="N790" s="210" t="s">
        <v>45</v>
      </c>
      <c r="O790" s="86"/>
      <c r="P790" s="211">
        <f>O790*H790</f>
        <v>0</v>
      </c>
      <c r="Q790" s="211">
        <v>0</v>
      </c>
      <c r="R790" s="211">
        <f>Q790*H790</f>
        <v>0</v>
      </c>
      <c r="S790" s="211">
        <v>0</v>
      </c>
      <c r="T790" s="212">
        <f>S790*H790</f>
        <v>0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213" t="s">
        <v>264</v>
      </c>
      <c r="AT790" s="213" t="s">
        <v>145</v>
      </c>
      <c r="AU790" s="213" t="s">
        <v>84</v>
      </c>
      <c r="AY790" s="19" t="s">
        <v>143</v>
      </c>
      <c r="BE790" s="214">
        <f>IF(N790="základní",J790,0)</f>
        <v>0</v>
      </c>
      <c r="BF790" s="214">
        <f>IF(N790="snížená",J790,0)</f>
        <v>0</v>
      </c>
      <c r="BG790" s="214">
        <f>IF(N790="zákl. přenesená",J790,0)</f>
        <v>0</v>
      </c>
      <c r="BH790" s="214">
        <f>IF(N790="sníž. přenesená",J790,0)</f>
        <v>0</v>
      </c>
      <c r="BI790" s="214">
        <f>IF(N790="nulová",J790,0)</f>
        <v>0</v>
      </c>
      <c r="BJ790" s="19" t="s">
        <v>82</v>
      </c>
      <c r="BK790" s="214">
        <f>ROUND(I790*H790,2)</f>
        <v>0</v>
      </c>
      <c r="BL790" s="19" t="s">
        <v>264</v>
      </c>
      <c r="BM790" s="213" t="s">
        <v>1099</v>
      </c>
    </row>
    <row r="791" s="2" customFormat="1">
      <c r="A791" s="40"/>
      <c r="B791" s="41"/>
      <c r="C791" s="42"/>
      <c r="D791" s="215" t="s">
        <v>152</v>
      </c>
      <c r="E791" s="42"/>
      <c r="F791" s="216" t="s">
        <v>1100</v>
      </c>
      <c r="G791" s="42"/>
      <c r="H791" s="42"/>
      <c r="I791" s="217"/>
      <c r="J791" s="42"/>
      <c r="K791" s="42"/>
      <c r="L791" s="46"/>
      <c r="M791" s="218"/>
      <c r="N791" s="219"/>
      <c r="O791" s="86"/>
      <c r="P791" s="86"/>
      <c r="Q791" s="86"/>
      <c r="R791" s="86"/>
      <c r="S791" s="86"/>
      <c r="T791" s="87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19" t="s">
        <v>152</v>
      </c>
      <c r="AU791" s="19" t="s">
        <v>84</v>
      </c>
    </row>
    <row r="792" s="2" customFormat="1">
      <c r="A792" s="40"/>
      <c r="B792" s="41"/>
      <c r="C792" s="42"/>
      <c r="D792" s="220" t="s">
        <v>153</v>
      </c>
      <c r="E792" s="42"/>
      <c r="F792" s="221" t="s">
        <v>1101</v>
      </c>
      <c r="G792" s="42"/>
      <c r="H792" s="42"/>
      <c r="I792" s="217"/>
      <c r="J792" s="42"/>
      <c r="K792" s="42"/>
      <c r="L792" s="46"/>
      <c r="M792" s="218"/>
      <c r="N792" s="219"/>
      <c r="O792" s="86"/>
      <c r="P792" s="86"/>
      <c r="Q792" s="86"/>
      <c r="R792" s="86"/>
      <c r="S792" s="86"/>
      <c r="T792" s="87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19" t="s">
        <v>153</v>
      </c>
      <c r="AU792" s="19" t="s">
        <v>84</v>
      </c>
    </row>
    <row r="793" s="2" customFormat="1" ht="16.5" customHeight="1">
      <c r="A793" s="40"/>
      <c r="B793" s="41"/>
      <c r="C793" s="202" t="s">
        <v>1102</v>
      </c>
      <c r="D793" s="202" t="s">
        <v>145</v>
      </c>
      <c r="E793" s="203" t="s">
        <v>1103</v>
      </c>
      <c r="F793" s="204" t="s">
        <v>1104</v>
      </c>
      <c r="G793" s="205" t="s">
        <v>655</v>
      </c>
      <c r="H793" s="206">
        <v>1</v>
      </c>
      <c r="I793" s="207"/>
      <c r="J793" s="208">
        <f>ROUND(I793*H793,2)</f>
        <v>0</v>
      </c>
      <c r="K793" s="204" t="s">
        <v>149</v>
      </c>
      <c r="L793" s="46"/>
      <c r="M793" s="209" t="s">
        <v>19</v>
      </c>
      <c r="N793" s="210" t="s">
        <v>45</v>
      </c>
      <c r="O793" s="86"/>
      <c r="P793" s="211">
        <f>O793*H793</f>
        <v>0</v>
      </c>
      <c r="Q793" s="211">
        <v>0</v>
      </c>
      <c r="R793" s="211">
        <f>Q793*H793</f>
        <v>0</v>
      </c>
      <c r="S793" s="211">
        <v>0</v>
      </c>
      <c r="T793" s="212">
        <f>S793*H793</f>
        <v>0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13" t="s">
        <v>264</v>
      </c>
      <c r="AT793" s="213" t="s">
        <v>145</v>
      </c>
      <c r="AU793" s="213" t="s">
        <v>84</v>
      </c>
      <c r="AY793" s="19" t="s">
        <v>143</v>
      </c>
      <c r="BE793" s="214">
        <f>IF(N793="základní",J793,0)</f>
        <v>0</v>
      </c>
      <c r="BF793" s="214">
        <f>IF(N793="snížená",J793,0)</f>
        <v>0</v>
      </c>
      <c r="BG793" s="214">
        <f>IF(N793="zákl. přenesená",J793,0)</f>
        <v>0</v>
      </c>
      <c r="BH793" s="214">
        <f>IF(N793="sníž. přenesená",J793,0)</f>
        <v>0</v>
      </c>
      <c r="BI793" s="214">
        <f>IF(N793="nulová",J793,0)</f>
        <v>0</v>
      </c>
      <c r="BJ793" s="19" t="s">
        <v>82</v>
      </c>
      <c r="BK793" s="214">
        <f>ROUND(I793*H793,2)</f>
        <v>0</v>
      </c>
      <c r="BL793" s="19" t="s">
        <v>264</v>
      </c>
      <c r="BM793" s="213" t="s">
        <v>1105</v>
      </c>
    </row>
    <row r="794" s="2" customFormat="1">
      <c r="A794" s="40"/>
      <c r="B794" s="41"/>
      <c r="C794" s="42"/>
      <c r="D794" s="215" t="s">
        <v>152</v>
      </c>
      <c r="E794" s="42"/>
      <c r="F794" s="216" t="s">
        <v>1106</v>
      </c>
      <c r="G794" s="42"/>
      <c r="H794" s="42"/>
      <c r="I794" s="217"/>
      <c r="J794" s="42"/>
      <c r="K794" s="42"/>
      <c r="L794" s="46"/>
      <c r="M794" s="218"/>
      <c r="N794" s="219"/>
      <c r="O794" s="86"/>
      <c r="P794" s="86"/>
      <c r="Q794" s="86"/>
      <c r="R794" s="86"/>
      <c r="S794" s="86"/>
      <c r="T794" s="87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T794" s="19" t="s">
        <v>152</v>
      </c>
      <c r="AU794" s="19" t="s">
        <v>84</v>
      </c>
    </row>
    <row r="795" s="2" customFormat="1">
      <c r="A795" s="40"/>
      <c r="B795" s="41"/>
      <c r="C795" s="42"/>
      <c r="D795" s="220" t="s">
        <v>153</v>
      </c>
      <c r="E795" s="42"/>
      <c r="F795" s="221" t="s">
        <v>1107</v>
      </c>
      <c r="G795" s="42"/>
      <c r="H795" s="42"/>
      <c r="I795" s="217"/>
      <c r="J795" s="42"/>
      <c r="K795" s="42"/>
      <c r="L795" s="46"/>
      <c r="M795" s="218"/>
      <c r="N795" s="219"/>
      <c r="O795" s="86"/>
      <c r="P795" s="86"/>
      <c r="Q795" s="86"/>
      <c r="R795" s="86"/>
      <c r="S795" s="86"/>
      <c r="T795" s="87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T795" s="19" t="s">
        <v>153</v>
      </c>
      <c r="AU795" s="19" t="s">
        <v>84</v>
      </c>
    </row>
    <row r="796" s="2" customFormat="1" ht="16.5" customHeight="1">
      <c r="A796" s="40"/>
      <c r="B796" s="41"/>
      <c r="C796" s="202" t="s">
        <v>1108</v>
      </c>
      <c r="D796" s="202" t="s">
        <v>145</v>
      </c>
      <c r="E796" s="203" t="s">
        <v>1109</v>
      </c>
      <c r="F796" s="204" t="s">
        <v>1110</v>
      </c>
      <c r="G796" s="205" t="s">
        <v>188</v>
      </c>
      <c r="H796" s="206">
        <v>0.126</v>
      </c>
      <c r="I796" s="207"/>
      <c r="J796" s="208">
        <f>ROUND(I796*H796,2)</f>
        <v>0</v>
      </c>
      <c r="K796" s="204" t="s">
        <v>149</v>
      </c>
      <c r="L796" s="46"/>
      <c r="M796" s="209" t="s">
        <v>19</v>
      </c>
      <c r="N796" s="210" t="s">
        <v>45</v>
      </c>
      <c r="O796" s="86"/>
      <c r="P796" s="211">
        <f>O796*H796</f>
        <v>0</v>
      </c>
      <c r="Q796" s="211">
        <v>0</v>
      </c>
      <c r="R796" s="211">
        <f>Q796*H796</f>
        <v>0</v>
      </c>
      <c r="S796" s="211">
        <v>0</v>
      </c>
      <c r="T796" s="212">
        <f>S796*H796</f>
        <v>0</v>
      </c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R796" s="213" t="s">
        <v>264</v>
      </c>
      <c r="AT796" s="213" t="s">
        <v>145</v>
      </c>
      <c r="AU796" s="213" t="s">
        <v>84</v>
      </c>
      <c r="AY796" s="19" t="s">
        <v>143</v>
      </c>
      <c r="BE796" s="214">
        <f>IF(N796="základní",J796,0)</f>
        <v>0</v>
      </c>
      <c r="BF796" s="214">
        <f>IF(N796="snížená",J796,0)</f>
        <v>0</v>
      </c>
      <c r="BG796" s="214">
        <f>IF(N796="zákl. přenesená",J796,0)</f>
        <v>0</v>
      </c>
      <c r="BH796" s="214">
        <f>IF(N796="sníž. přenesená",J796,0)</f>
        <v>0</v>
      </c>
      <c r="BI796" s="214">
        <f>IF(N796="nulová",J796,0)</f>
        <v>0</v>
      </c>
      <c r="BJ796" s="19" t="s">
        <v>82</v>
      </c>
      <c r="BK796" s="214">
        <f>ROUND(I796*H796,2)</f>
        <v>0</v>
      </c>
      <c r="BL796" s="19" t="s">
        <v>264</v>
      </c>
      <c r="BM796" s="213" t="s">
        <v>1111</v>
      </c>
    </row>
    <row r="797" s="2" customFormat="1">
      <c r="A797" s="40"/>
      <c r="B797" s="41"/>
      <c r="C797" s="42"/>
      <c r="D797" s="215" t="s">
        <v>152</v>
      </c>
      <c r="E797" s="42"/>
      <c r="F797" s="216" t="s">
        <v>1112</v>
      </c>
      <c r="G797" s="42"/>
      <c r="H797" s="42"/>
      <c r="I797" s="217"/>
      <c r="J797" s="42"/>
      <c r="K797" s="42"/>
      <c r="L797" s="46"/>
      <c r="M797" s="218"/>
      <c r="N797" s="219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152</v>
      </c>
      <c r="AU797" s="19" t="s">
        <v>84</v>
      </c>
    </row>
    <row r="798" s="2" customFormat="1">
      <c r="A798" s="40"/>
      <c r="B798" s="41"/>
      <c r="C798" s="42"/>
      <c r="D798" s="220" t="s">
        <v>153</v>
      </c>
      <c r="E798" s="42"/>
      <c r="F798" s="221" t="s">
        <v>1113</v>
      </c>
      <c r="G798" s="42"/>
      <c r="H798" s="42"/>
      <c r="I798" s="217"/>
      <c r="J798" s="42"/>
      <c r="K798" s="42"/>
      <c r="L798" s="46"/>
      <c r="M798" s="218"/>
      <c r="N798" s="219"/>
      <c r="O798" s="86"/>
      <c r="P798" s="86"/>
      <c r="Q798" s="86"/>
      <c r="R798" s="86"/>
      <c r="S798" s="86"/>
      <c r="T798" s="87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T798" s="19" t="s">
        <v>153</v>
      </c>
      <c r="AU798" s="19" t="s">
        <v>84</v>
      </c>
    </row>
    <row r="799" s="12" customFormat="1" ht="22.8" customHeight="1">
      <c r="A799" s="12"/>
      <c r="B799" s="186"/>
      <c r="C799" s="187"/>
      <c r="D799" s="188" t="s">
        <v>73</v>
      </c>
      <c r="E799" s="200" t="s">
        <v>1114</v>
      </c>
      <c r="F799" s="200" t="s">
        <v>1115</v>
      </c>
      <c r="G799" s="187"/>
      <c r="H799" s="187"/>
      <c r="I799" s="190"/>
      <c r="J799" s="201">
        <f>BK799</f>
        <v>0</v>
      </c>
      <c r="K799" s="187"/>
      <c r="L799" s="192"/>
      <c r="M799" s="193"/>
      <c r="N799" s="194"/>
      <c r="O799" s="194"/>
      <c r="P799" s="195">
        <f>SUM(P800:P830)</f>
        <v>0</v>
      </c>
      <c r="Q799" s="194"/>
      <c r="R799" s="195">
        <f>SUM(R800:R830)</f>
        <v>0.015320000000000002</v>
      </c>
      <c r="S799" s="194"/>
      <c r="T799" s="196">
        <f>SUM(T800:T830)</f>
        <v>0</v>
      </c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R799" s="197" t="s">
        <v>84</v>
      </c>
      <c r="AT799" s="198" t="s">
        <v>73</v>
      </c>
      <c r="AU799" s="198" t="s">
        <v>82</v>
      </c>
      <c r="AY799" s="197" t="s">
        <v>143</v>
      </c>
      <c r="BK799" s="199">
        <f>SUM(BK800:BK830)</f>
        <v>0</v>
      </c>
    </row>
    <row r="800" s="2" customFormat="1" ht="16.5" customHeight="1">
      <c r="A800" s="40"/>
      <c r="B800" s="41"/>
      <c r="C800" s="202" t="s">
        <v>1116</v>
      </c>
      <c r="D800" s="202" t="s">
        <v>145</v>
      </c>
      <c r="E800" s="203" t="s">
        <v>1117</v>
      </c>
      <c r="F800" s="204" t="s">
        <v>1118</v>
      </c>
      <c r="G800" s="205" t="s">
        <v>148</v>
      </c>
      <c r="H800" s="206">
        <v>124</v>
      </c>
      <c r="I800" s="207"/>
      <c r="J800" s="208">
        <f>ROUND(I800*H800,2)</f>
        <v>0</v>
      </c>
      <c r="K800" s="204" t="s">
        <v>149</v>
      </c>
      <c r="L800" s="46"/>
      <c r="M800" s="209" t="s">
        <v>19</v>
      </c>
      <c r="N800" s="210" t="s">
        <v>45</v>
      </c>
      <c r="O800" s="86"/>
      <c r="P800" s="211">
        <f>O800*H800</f>
        <v>0</v>
      </c>
      <c r="Q800" s="211">
        <v>0</v>
      </c>
      <c r="R800" s="211">
        <f>Q800*H800</f>
        <v>0</v>
      </c>
      <c r="S800" s="211">
        <v>0</v>
      </c>
      <c r="T800" s="212">
        <f>S800*H800</f>
        <v>0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13" t="s">
        <v>264</v>
      </c>
      <c r="AT800" s="213" t="s">
        <v>145</v>
      </c>
      <c r="AU800" s="213" t="s">
        <v>84</v>
      </c>
      <c r="AY800" s="19" t="s">
        <v>143</v>
      </c>
      <c r="BE800" s="214">
        <f>IF(N800="základní",J800,0)</f>
        <v>0</v>
      </c>
      <c r="BF800" s="214">
        <f>IF(N800="snížená",J800,0)</f>
        <v>0</v>
      </c>
      <c r="BG800" s="214">
        <f>IF(N800="zákl. přenesená",J800,0)</f>
        <v>0</v>
      </c>
      <c r="BH800" s="214">
        <f>IF(N800="sníž. přenesená",J800,0)</f>
        <v>0</v>
      </c>
      <c r="BI800" s="214">
        <f>IF(N800="nulová",J800,0)</f>
        <v>0</v>
      </c>
      <c r="BJ800" s="19" t="s">
        <v>82</v>
      </c>
      <c r="BK800" s="214">
        <f>ROUND(I800*H800,2)</f>
        <v>0</v>
      </c>
      <c r="BL800" s="19" t="s">
        <v>264</v>
      </c>
      <c r="BM800" s="213" t="s">
        <v>1119</v>
      </c>
    </row>
    <row r="801" s="2" customFormat="1">
      <c r="A801" s="40"/>
      <c r="B801" s="41"/>
      <c r="C801" s="42"/>
      <c r="D801" s="215" t="s">
        <v>152</v>
      </c>
      <c r="E801" s="42"/>
      <c r="F801" s="216" t="s">
        <v>1120</v>
      </c>
      <c r="G801" s="42"/>
      <c r="H801" s="42"/>
      <c r="I801" s="217"/>
      <c r="J801" s="42"/>
      <c r="K801" s="42"/>
      <c r="L801" s="46"/>
      <c r="M801" s="218"/>
      <c r="N801" s="219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152</v>
      </c>
      <c r="AU801" s="19" t="s">
        <v>84</v>
      </c>
    </row>
    <row r="802" s="2" customFormat="1">
      <c r="A802" s="40"/>
      <c r="B802" s="41"/>
      <c r="C802" s="42"/>
      <c r="D802" s="220" t="s">
        <v>153</v>
      </c>
      <c r="E802" s="42"/>
      <c r="F802" s="221" t="s">
        <v>1121</v>
      </c>
      <c r="G802" s="42"/>
      <c r="H802" s="42"/>
      <c r="I802" s="217"/>
      <c r="J802" s="42"/>
      <c r="K802" s="42"/>
      <c r="L802" s="46"/>
      <c r="M802" s="218"/>
      <c r="N802" s="219"/>
      <c r="O802" s="86"/>
      <c r="P802" s="86"/>
      <c r="Q802" s="86"/>
      <c r="R802" s="86"/>
      <c r="S802" s="86"/>
      <c r="T802" s="87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T802" s="19" t="s">
        <v>153</v>
      </c>
      <c r="AU802" s="19" t="s">
        <v>84</v>
      </c>
    </row>
    <row r="803" s="14" customFormat="1">
      <c r="A803" s="14"/>
      <c r="B803" s="232"/>
      <c r="C803" s="233"/>
      <c r="D803" s="215" t="s">
        <v>166</v>
      </c>
      <c r="E803" s="234" t="s">
        <v>19</v>
      </c>
      <c r="F803" s="235" t="s">
        <v>1122</v>
      </c>
      <c r="G803" s="233"/>
      <c r="H803" s="236">
        <v>124</v>
      </c>
      <c r="I803" s="237"/>
      <c r="J803" s="233"/>
      <c r="K803" s="233"/>
      <c r="L803" s="238"/>
      <c r="M803" s="239"/>
      <c r="N803" s="240"/>
      <c r="O803" s="240"/>
      <c r="P803" s="240"/>
      <c r="Q803" s="240"/>
      <c r="R803" s="240"/>
      <c r="S803" s="240"/>
      <c r="T803" s="241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2" t="s">
        <v>166</v>
      </c>
      <c r="AU803" s="242" t="s">
        <v>84</v>
      </c>
      <c r="AV803" s="14" t="s">
        <v>84</v>
      </c>
      <c r="AW803" s="14" t="s">
        <v>35</v>
      </c>
      <c r="AX803" s="14" t="s">
        <v>82</v>
      </c>
      <c r="AY803" s="242" t="s">
        <v>143</v>
      </c>
    </row>
    <row r="804" s="2" customFormat="1" ht="16.5" customHeight="1">
      <c r="A804" s="40"/>
      <c r="B804" s="41"/>
      <c r="C804" s="254" t="s">
        <v>1123</v>
      </c>
      <c r="D804" s="254" t="s">
        <v>379</v>
      </c>
      <c r="E804" s="255" t="s">
        <v>1124</v>
      </c>
      <c r="F804" s="256" t="s">
        <v>1125</v>
      </c>
      <c r="G804" s="257" t="s">
        <v>148</v>
      </c>
      <c r="H804" s="258">
        <v>130.19999999999999</v>
      </c>
      <c r="I804" s="259"/>
      <c r="J804" s="260">
        <f>ROUND(I804*H804,2)</f>
        <v>0</v>
      </c>
      <c r="K804" s="256" t="s">
        <v>149</v>
      </c>
      <c r="L804" s="261"/>
      <c r="M804" s="262" t="s">
        <v>19</v>
      </c>
      <c r="N804" s="263" t="s">
        <v>45</v>
      </c>
      <c r="O804" s="86"/>
      <c r="P804" s="211">
        <f>O804*H804</f>
        <v>0</v>
      </c>
      <c r="Q804" s="211">
        <v>5.0000000000000002E-05</v>
      </c>
      <c r="R804" s="211">
        <f>Q804*H804</f>
        <v>0.0065100000000000002</v>
      </c>
      <c r="S804" s="211">
        <v>0</v>
      </c>
      <c r="T804" s="212">
        <f>S804*H804</f>
        <v>0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13" t="s">
        <v>378</v>
      </c>
      <c r="AT804" s="213" t="s">
        <v>379</v>
      </c>
      <c r="AU804" s="213" t="s">
        <v>84</v>
      </c>
      <c r="AY804" s="19" t="s">
        <v>143</v>
      </c>
      <c r="BE804" s="214">
        <f>IF(N804="základní",J804,0)</f>
        <v>0</v>
      </c>
      <c r="BF804" s="214">
        <f>IF(N804="snížená",J804,0)</f>
        <v>0</v>
      </c>
      <c r="BG804" s="214">
        <f>IF(N804="zákl. přenesená",J804,0)</f>
        <v>0</v>
      </c>
      <c r="BH804" s="214">
        <f>IF(N804="sníž. přenesená",J804,0)</f>
        <v>0</v>
      </c>
      <c r="BI804" s="214">
        <f>IF(N804="nulová",J804,0)</f>
        <v>0</v>
      </c>
      <c r="BJ804" s="19" t="s">
        <v>82</v>
      </c>
      <c r="BK804" s="214">
        <f>ROUND(I804*H804,2)</f>
        <v>0</v>
      </c>
      <c r="BL804" s="19" t="s">
        <v>264</v>
      </c>
      <c r="BM804" s="213" t="s">
        <v>1126</v>
      </c>
    </row>
    <row r="805" s="2" customFormat="1">
      <c r="A805" s="40"/>
      <c r="B805" s="41"/>
      <c r="C805" s="42"/>
      <c r="D805" s="215" t="s">
        <v>152</v>
      </c>
      <c r="E805" s="42"/>
      <c r="F805" s="216" t="s">
        <v>1125</v>
      </c>
      <c r="G805" s="42"/>
      <c r="H805" s="42"/>
      <c r="I805" s="217"/>
      <c r="J805" s="42"/>
      <c r="K805" s="42"/>
      <c r="L805" s="46"/>
      <c r="M805" s="218"/>
      <c r="N805" s="219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152</v>
      </c>
      <c r="AU805" s="19" t="s">
        <v>84</v>
      </c>
    </row>
    <row r="806" s="14" customFormat="1">
      <c r="A806" s="14"/>
      <c r="B806" s="232"/>
      <c r="C806" s="233"/>
      <c r="D806" s="215" t="s">
        <v>166</v>
      </c>
      <c r="E806" s="233"/>
      <c r="F806" s="235" t="s">
        <v>1127</v>
      </c>
      <c r="G806" s="233"/>
      <c r="H806" s="236">
        <v>130.19999999999999</v>
      </c>
      <c r="I806" s="237"/>
      <c r="J806" s="233"/>
      <c r="K806" s="233"/>
      <c r="L806" s="238"/>
      <c r="M806" s="239"/>
      <c r="N806" s="240"/>
      <c r="O806" s="240"/>
      <c r="P806" s="240"/>
      <c r="Q806" s="240"/>
      <c r="R806" s="240"/>
      <c r="S806" s="240"/>
      <c r="T806" s="241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2" t="s">
        <v>166</v>
      </c>
      <c r="AU806" s="242" t="s">
        <v>84</v>
      </c>
      <c r="AV806" s="14" t="s">
        <v>84</v>
      </c>
      <c r="AW806" s="14" t="s">
        <v>4</v>
      </c>
      <c r="AX806" s="14" t="s">
        <v>82</v>
      </c>
      <c r="AY806" s="242" t="s">
        <v>143</v>
      </c>
    </row>
    <row r="807" s="2" customFormat="1" ht="16.5" customHeight="1">
      <c r="A807" s="40"/>
      <c r="B807" s="41"/>
      <c r="C807" s="202" t="s">
        <v>1128</v>
      </c>
      <c r="D807" s="202" t="s">
        <v>145</v>
      </c>
      <c r="E807" s="203" t="s">
        <v>1129</v>
      </c>
      <c r="F807" s="204" t="s">
        <v>1130</v>
      </c>
      <c r="G807" s="205" t="s">
        <v>204</v>
      </c>
      <c r="H807" s="206">
        <v>7</v>
      </c>
      <c r="I807" s="207"/>
      <c r="J807" s="208">
        <f>ROUND(I807*H807,2)</f>
        <v>0</v>
      </c>
      <c r="K807" s="204" t="s">
        <v>149</v>
      </c>
      <c r="L807" s="46"/>
      <c r="M807" s="209" t="s">
        <v>19</v>
      </c>
      <c r="N807" s="210" t="s">
        <v>45</v>
      </c>
      <c r="O807" s="86"/>
      <c r="P807" s="211">
        <f>O807*H807</f>
        <v>0</v>
      </c>
      <c r="Q807" s="211">
        <v>0</v>
      </c>
      <c r="R807" s="211">
        <f>Q807*H807</f>
        <v>0</v>
      </c>
      <c r="S807" s="211">
        <v>0</v>
      </c>
      <c r="T807" s="212">
        <f>S807*H807</f>
        <v>0</v>
      </c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R807" s="213" t="s">
        <v>264</v>
      </c>
      <c r="AT807" s="213" t="s">
        <v>145</v>
      </c>
      <c r="AU807" s="213" t="s">
        <v>84</v>
      </c>
      <c r="AY807" s="19" t="s">
        <v>143</v>
      </c>
      <c r="BE807" s="214">
        <f>IF(N807="základní",J807,0)</f>
        <v>0</v>
      </c>
      <c r="BF807" s="214">
        <f>IF(N807="snížená",J807,0)</f>
        <v>0</v>
      </c>
      <c r="BG807" s="214">
        <f>IF(N807="zákl. přenesená",J807,0)</f>
        <v>0</v>
      </c>
      <c r="BH807" s="214">
        <f>IF(N807="sníž. přenesená",J807,0)</f>
        <v>0</v>
      </c>
      <c r="BI807" s="214">
        <f>IF(N807="nulová",J807,0)</f>
        <v>0</v>
      </c>
      <c r="BJ807" s="19" t="s">
        <v>82</v>
      </c>
      <c r="BK807" s="214">
        <f>ROUND(I807*H807,2)</f>
        <v>0</v>
      </c>
      <c r="BL807" s="19" t="s">
        <v>264</v>
      </c>
      <c r="BM807" s="213" t="s">
        <v>1131</v>
      </c>
    </row>
    <row r="808" s="2" customFormat="1">
      <c r="A808" s="40"/>
      <c r="B808" s="41"/>
      <c r="C808" s="42"/>
      <c r="D808" s="215" t="s">
        <v>152</v>
      </c>
      <c r="E808" s="42"/>
      <c r="F808" s="216" t="s">
        <v>1132</v>
      </c>
      <c r="G808" s="42"/>
      <c r="H808" s="42"/>
      <c r="I808" s="217"/>
      <c r="J808" s="42"/>
      <c r="K808" s="42"/>
      <c r="L808" s="46"/>
      <c r="M808" s="218"/>
      <c r="N808" s="219"/>
      <c r="O808" s="86"/>
      <c r="P808" s="86"/>
      <c r="Q808" s="86"/>
      <c r="R808" s="86"/>
      <c r="S808" s="86"/>
      <c r="T808" s="87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T808" s="19" t="s">
        <v>152</v>
      </c>
      <c r="AU808" s="19" t="s">
        <v>84</v>
      </c>
    </row>
    <row r="809" s="2" customFormat="1">
      <c r="A809" s="40"/>
      <c r="B809" s="41"/>
      <c r="C809" s="42"/>
      <c r="D809" s="220" t="s">
        <v>153</v>
      </c>
      <c r="E809" s="42"/>
      <c r="F809" s="221" t="s">
        <v>1133</v>
      </c>
      <c r="G809" s="42"/>
      <c r="H809" s="42"/>
      <c r="I809" s="217"/>
      <c r="J809" s="42"/>
      <c r="K809" s="42"/>
      <c r="L809" s="46"/>
      <c r="M809" s="218"/>
      <c r="N809" s="219"/>
      <c r="O809" s="86"/>
      <c r="P809" s="86"/>
      <c r="Q809" s="86"/>
      <c r="R809" s="86"/>
      <c r="S809" s="86"/>
      <c r="T809" s="87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19" t="s">
        <v>153</v>
      </c>
      <c r="AU809" s="19" t="s">
        <v>84</v>
      </c>
    </row>
    <row r="810" s="2" customFormat="1" ht="16.5" customHeight="1">
      <c r="A810" s="40"/>
      <c r="B810" s="41"/>
      <c r="C810" s="254" t="s">
        <v>1134</v>
      </c>
      <c r="D810" s="254" t="s">
        <v>379</v>
      </c>
      <c r="E810" s="255" t="s">
        <v>1135</v>
      </c>
      <c r="F810" s="256" t="s">
        <v>1136</v>
      </c>
      <c r="G810" s="257" t="s">
        <v>204</v>
      </c>
      <c r="H810" s="258">
        <v>7</v>
      </c>
      <c r="I810" s="259"/>
      <c r="J810" s="260">
        <f>ROUND(I810*H810,2)</f>
        <v>0</v>
      </c>
      <c r="K810" s="256" t="s">
        <v>149</v>
      </c>
      <c r="L810" s="261"/>
      <c r="M810" s="262" t="s">
        <v>19</v>
      </c>
      <c r="N810" s="263" t="s">
        <v>45</v>
      </c>
      <c r="O810" s="86"/>
      <c r="P810" s="211">
        <f>O810*H810</f>
        <v>0</v>
      </c>
      <c r="Q810" s="211">
        <v>4.0000000000000003E-05</v>
      </c>
      <c r="R810" s="211">
        <f>Q810*H810</f>
        <v>0.00028000000000000003</v>
      </c>
      <c r="S810" s="211">
        <v>0</v>
      </c>
      <c r="T810" s="212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13" t="s">
        <v>378</v>
      </c>
      <c r="AT810" s="213" t="s">
        <v>379</v>
      </c>
      <c r="AU810" s="213" t="s">
        <v>84</v>
      </c>
      <c r="AY810" s="19" t="s">
        <v>143</v>
      </c>
      <c r="BE810" s="214">
        <f>IF(N810="základní",J810,0)</f>
        <v>0</v>
      </c>
      <c r="BF810" s="214">
        <f>IF(N810="snížená",J810,0)</f>
        <v>0</v>
      </c>
      <c r="BG810" s="214">
        <f>IF(N810="zákl. přenesená",J810,0)</f>
        <v>0</v>
      </c>
      <c r="BH810" s="214">
        <f>IF(N810="sníž. přenesená",J810,0)</f>
        <v>0</v>
      </c>
      <c r="BI810" s="214">
        <f>IF(N810="nulová",J810,0)</f>
        <v>0</v>
      </c>
      <c r="BJ810" s="19" t="s">
        <v>82</v>
      </c>
      <c r="BK810" s="214">
        <f>ROUND(I810*H810,2)</f>
        <v>0</v>
      </c>
      <c r="BL810" s="19" t="s">
        <v>264</v>
      </c>
      <c r="BM810" s="213" t="s">
        <v>1137</v>
      </c>
    </row>
    <row r="811" s="2" customFormat="1">
      <c r="A811" s="40"/>
      <c r="B811" s="41"/>
      <c r="C811" s="42"/>
      <c r="D811" s="215" t="s">
        <v>152</v>
      </c>
      <c r="E811" s="42"/>
      <c r="F811" s="216" t="s">
        <v>1136</v>
      </c>
      <c r="G811" s="42"/>
      <c r="H811" s="42"/>
      <c r="I811" s="217"/>
      <c r="J811" s="42"/>
      <c r="K811" s="42"/>
      <c r="L811" s="46"/>
      <c r="M811" s="218"/>
      <c r="N811" s="219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9" t="s">
        <v>152</v>
      </c>
      <c r="AU811" s="19" t="s">
        <v>84</v>
      </c>
    </row>
    <row r="812" s="2" customFormat="1" ht="16.5" customHeight="1">
      <c r="A812" s="40"/>
      <c r="B812" s="41"/>
      <c r="C812" s="202" t="s">
        <v>1138</v>
      </c>
      <c r="D812" s="202" t="s">
        <v>145</v>
      </c>
      <c r="E812" s="203" t="s">
        <v>1139</v>
      </c>
      <c r="F812" s="204" t="s">
        <v>1140</v>
      </c>
      <c r="G812" s="205" t="s">
        <v>204</v>
      </c>
      <c r="H812" s="206">
        <v>28</v>
      </c>
      <c r="I812" s="207"/>
      <c r="J812" s="208">
        <f>ROUND(I812*H812,2)</f>
        <v>0</v>
      </c>
      <c r="K812" s="204" t="s">
        <v>149</v>
      </c>
      <c r="L812" s="46"/>
      <c r="M812" s="209" t="s">
        <v>19</v>
      </c>
      <c r="N812" s="210" t="s">
        <v>45</v>
      </c>
      <c r="O812" s="86"/>
      <c r="P812" s="211">
        <f>O812*H812</f>
        <v>0</v>
      </c>
      <c r="Q812" s="211">
        <v>0</v>
      </c>
      <c r="R812" s="211">
        <f>Q812*H812</f>
        <v>0</v>
      </c>
      <c r="S812" s="211">
        <v>0</v>
      </c>
      <c r="T812" s="212">
        <f>S812*H812</f>
        <v>0</v>
      </c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213" t="s">
        <v>264</v>
      </c>
      <c r="AT812" s="213" t="s">
        <v>145</v>
      </c>
      <c r="AU812" s="213" t="s">
        <v>84</v>
      </c>
      <c r="AY812" s="19" t="s">
        <v>143</v>
      </c>
      <c r="BE812" s="214">
        <f>IF(N812="základní",J812,0)</f>
        <v>0</v>
      </c>
      <c r="BF812" s="214">
        <f>IF(N812="snížená",J812,0)</f>
        <v>0</v>
      </c>
      <c r="BG812" s="214">
        <f>IF(N812="zákl. přenesená",J812,0)</f>
        <v>0</v>
      </c>
      <c r="BH812" s="214">
        <f>IF(N812="sníž. přenesená",J812,0)</f>
        <v>0</v>
      </c>
      <c r="BI812" s="214">
        <f>IF(N812="nulová",J812,0)</f>
        <v>0</v>
      </c>
      <c r="BJ812" s="19" t="s">
        <v>82</v>
      </c>
      <c r="BK812" s="214">
        <f>ROUND(I812*H812,2)</f>
        <v>0</v>
      </c>
      <c r="BL812" s="19" t="s">
        <v>264</v>
      </c>
      <c r="BM812" s="213" t="s">
        <v>1141</v>
      </c>
    </row>
    <row r="813" s="2" customFormat="1">
      <c r="A813" s="40"/>
      <c r="B813" s="41"/>
      <c r="C813" s="42"/>
      <c r="D813" s="215" t="s">
        <v>152</v>
      </c>
      <c r="E813" s="42"/>
      <c r="F813" s="216" t="s">
        <v>1142</v>
      </c>
      <c r="G813" s="42"/>
      <c r="H813" s="42"/>
      <c r="I813" s="217"/>
      <c r="J813" s="42"/>
      <c r="K813" s="42"/>
      <c r="L813" s="46"/>
      <c r="M813" s="218"/>
      <c r="N813" s="219"/>
      <c r="O813" s="86"/>
      <c r="P813" s="86"/>
      <c r="Q813" s="86"/>
      <c r="R813" s="86"/>
      <c r="S813" s="86"/>
      <c r="T813" s="87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T813" s="19" t="s">
        <v>152</v>
      </c>
      <c r="AU813" s="19" t="s">
        <v>84</v>
      </c>
    </row>
    <row r="814" s="2" customFormat="1">
      <c r="A814" s="40"/>
      <c r="B814" s="41"/>
      <c r="C814" s="42"/>
      <c r="D814" s="220" t="s">
        <v>153</v>
      </c>
      <c r="E814" s="42"/>
      <c r="F814" s="221" t="s">
        <v>1143</v>
      </c>
      <c r="G814" s="42"/>
      <c r="H814" s="42"/>
      <c r="I814" s="217"/>
      <c r="J814" s="42"/>
      <c r="K814" s="42"/>
      <c r="L814" s="46"/>
      <c r="M814" s="218"/>
      <c r="N814" s="219"/>
      <c r="O814" s="86"/>
      <c r="P814" s="86"/>
      <c r="Q814" s="86"/>
      <c r="R814" s="86"/>
      <c r="S814" s="86"/>
      <c r="T814" s="87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T814" s="19" t="s">
        <v>153</v>
      </c>
      <c r="AU814" s="19" t="s">
        <v>84</v>
      </c>
    </row>
    <row r="815" s="2" customFormat="1" ht="16.5" customHeight="1">
      <c r="A815" s="40"/>
      <c r="B815" s="41"/>
      <c r="C815" s="254" t="s">
        <v>1144</v>
      </c>
      <c r="D815" s="254" t="s">
        <v>379</v>
      </c>
      <c r="E815" s="255" t="s">
        <v>1145</v>
      </c>
      <c r="F815" s="256" t="s">
        <v>1146</v>
      </c>
      <c r="G815" s="257" t="s">
        <v>204</v>
      </c>
      <c r="H815" s="258">
        <v>28</v>
      </c>
      <c r="I815" s="259"/>
      <c r="J815" s="260">
        <f>ROUND(I815*H815,2)</f>
        <v>0</v>
      </c>
      <c r="K815" s="256" t="s">
        <v>149</v>
      </c>
      <c r="L815" s="261"/>
      <c r="M815" s="262" t="s">
        <v>19</v>
      </c>
      <c r="N815" s="263" t="s">
        <v>45</v>
      </c>
      <c r="O815" s="86"/>
      <c r="P815" s="211">
        <f>O815*H815</f>
        <v>0</v>
      </c>
      <c r="Q815" s="211">
        <v>1.0000000000000001E-05</v>
      </c>
      <c r="R815" s="211">
        <f>Q815*H815</f>
        <v>0.00028000000000000003</v>
      </c>
      <c r="S815" s="211">
        <v>0</v>
      </c>
      <c r="T815" s="212">
        <f>S815*H815</f>
        <v>0</v>
      </c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R815" s="213" t="s">
        <v>378</v>
      </c>
      <c r="AT815" s="213" t="s">
        <v>379</v>
      </c>
      <c r="AU815" s="213" t="s">
        <v>84</v>
      </c>
      <c r="AY815" s="19" t="s">
        <v>143</v>
      </c>
      <c r="BE815" s="214">
        <f>IF(N815="základní",J815,0)</f>
        <v>0</v>
      </c>
      <c r="BF815" s="214">
        <f>IF(N815="snížená",J815,0)</f>
        <v>0</v>
      </c>
      <c r="BG815" s="214">
        <f>IF(N815="zákl. přenesená",J815,0)</f>
        <v>0</v>
      </c>
      <c r="BH815" s="214">
        <f>IF(N815="sníž. přenesená",J815,0)</f>
        <v>0</v>
      </c>
      <c r="BI815" s="214">
        <f>IF(N815="nulová",J815,0)</f>
        <v>0</v>
      </c>
      <c r="BJ815" s="19" t="s">
        <v>82</v>
      </c>
      <c r="BK815" s="214">
        <f>ROUND(I815*H815,2)</f>
        <v>0</v>
      </c>
      <c r="BL815" s="19" t="s">
        <v>264</v>
      </c>
      <c r="BM815" s="213" t="s">
        <v>1147</v>
      </c>
    </row>
    <row r="816" s="2" customFormat="1">
      <c r="A816" s="40"/>
      <c r="B816" s="41"/>
      <c r="C816" s="42"/>
      <c r="D816" s="215" t="s">
        <v>152</v>
      </c>
      <c r="E816" s="42"/>
      <c r="F816" s="216" t="s">
        <v>1146</v>
      </c>
      <c r="G816" s="42"/>
      <c r="H816" s="42"/>
      <c r="I816" s="217"/>
      <c r="J816" s="42"/>
      <c r="K816" s="42"/>
      <c r="L816" s="46"/>
      <c r="M816" s="218"/>
      <c r="N816" s="219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9" t="s">
        <v>152</v>
      </c>
      <c r="AU816" s="19" t="s">
        <v>84</v>
      </c>
    </row>
    <row r="817" s="2" customFormat="1" ht="16.5" customHeight="1">
      <c r="A817" s="40"/>
      <c r="B817" s="41"/>
      <c r="C817" s="202" t="s">
        <v>1148</v>
      </c>
      <c r="D817" s="202" t="s">
        <v>145</v>
      </c>
      <c r="E817" s="203" t="s">
        <v>1149</v>
      </c>
      <c r="F817" s="204" t="s">
        <v>1150</v>
      </c>
      <c r="G817" s="205" t="s">
        <v>148</v>
      </c>
      <c r="H817" s="206">
        <v>150</v>
      </c>
      <c r="I817" s="207"/>
      <c r="J817" s="208">
        <f>ROUND(I817*H817,2)</f>
        <v>0</v>
      </c>
      <c r="K817" s="204" t="s">
        <v>149</v>
      </c>
      <c r="L817" s="46"/>
      <c r="M817" s="209" t="s">
        <v>19</v>
      </c>
      <c r="N817" s="210" t="s">
        <v>45</v>
      </c>
      <c r="O817" s="86"/>
      <c r="P817" s="211">
        <f>O817*H817</f>
        <v>0</v>
      </c>
      <c r="Q817" s="211">
        <v>0</v>
      </c>
      <c r="R817" s="211">
        <f>Q817*H817</f>
        <v>0</v>
      </c>
      <c r="S817" s="211">
        <v>0</v>
      </c>
      <c r="T817" s="212">
        <f>S817*H817</f>
        <v>0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13" t="s">
        <v>264</v>
      </c>
      <c r="AT817" s="213" t="s">
        <v>145</v>
      </c>
      <c r="AU817" s="213" t="s">
        <v>84</v>
      </c>
      <c r="AY817" s="19" t="s">
        <v>143</v>
      </c>
      <c r="BE817" s="214">
        <f>IF(N817="základní",J817,0)</f>
        <v>0</v>
      </c>
      <c r="BF817" s="214">
        <f>IF(N817="snížená",J817,0)</f>
        <v>0</v>
      </c>
      <c r="BG817" s="214">
        <f>IF(N817="zákl. přenesená",J817,0)</f>
        <v>0</v>
      </c>
      <c r="BH817" s="214">
        <f>IF(N817="sníž. přenesená",J817,0)</f>
        <v>0</v>
      </c>
      <c r="BI817" s="214">
        <f>IF(N817="nulová",J817,0)</f>
        <v>0</v>
      </c>
      <c r="BJ817" s="19" t="s">
        <v>82</v>
      </c>
      <c r="BK817" s="214">
        <f>ROUND(I817*H817,2)</f>
        <v>0</v>
      </c>
      <c r="BL817" s="19" t="s">
        <v>264</v>
      </c>
      <c r="BM817" s="213" t="s">
        <v>1151</v>
      </c>
    </row>
    <row r="818" s="2" customFormat="1">
      <c r="A818" s="40"/>
      <c r="B818" s="41"/>
      <c r="C818" s="42"/>
      <c r="D818" s="215" t="s">
        <v>152</v>
      </c>
      <c r="E818" s="42"/>
      <c r="F818" s="216" t="s">
        <v>1150</v>
      </c>
      <c r="G818" s="42"/>
      <c r="H818" s="42"/>
      <c r="I818" s="217"/>
      <c r="J818" s="42"/>
      <c r="K818" s="42"/>
      <c r="L818" s="46"/>
      <c r="M818" s="218"/>
      <c r="N818" s="219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9" t="s">
        <v>152</v>
      </c>
      <c r="AU818" s="19" t="s">
        <v>84</v>
      </c>
    </row>
    <row r="819" s="2" customFormat="1">
      <c r="A819" s="40"/>
      <c r="B819" s="41"/>
      <c r="C819" s="42"/>
      <c r="D819" s="220" t="s">
        <v>153</v>
      </c>
      <c r="E819" s="42"/>
      <c r="F819" s="221" t="s">
        <v>1152</v>
      </c>
      <c r="G819" s="42"/>
      <c r="H819" s="42"/>
      <c r="I819" s="217"/>
      <c r="J819" s="42"/>
      <c r="K819" s="42"/>
      <c r="L819" s="46"/>
      <c r="M819" s="218"/>
      <c r="N819" s="219"/>
      <c r="O819" s="86"/>
      <c r="P819" s="86"/>
      <c r="Q819" s="86"/>
      <c r="R819" s="86"/>
      <c r="S819" s="86"/>
      <c r="T819" s="87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9" t="s">
        <v>153</v>
      </c>
      <c r="AU819" s="19" t="s">
        <v>84</v>
      </c>
    </row>
    <row r="820" s="2" customFormat="1" ht="16.5" customHeight="1">
      <c r="A820" s="40"/>
      <c r="B820" s="41"/>
      <c r="C820" s="254" t="s">
        <v>1153</v>
      </c>
      <c r="D820" s="254" t="s">
        <v>379</v>
      </c>
      <c r="E820" s="255" t="s">
        <v>1154</v>
      </c>
      <c r="F820" s="256" t="s">
        <v>1155</v>
      </c>
      <c r="G820" s="257" t="s">
        <v>148</v>
      </c>
      <c r="H820" s="258">
        <v>180</v>
      </c>
      <c r="I820" s="259"/>
      <c r="J820" s="260">
        <f>ROUND(I820*H820,2)</f>
        <v>0</v>
      </c>
      <c r="K820" s="256" t="s">
        <v>149</v>
      </c>
      <c r="L820" s="261"/>
      <c r="M820" s="262" t="s">
        <v>19</v>
      </c>
      <c r="N820" s="263" t="s">
        <v>45</v>
      </c>
      <c r="O820" s="86"/>
      <c r="P820" s="211">
        <f>O820*H820</f>
        <v>0</v>
      </c>
      <c r="Q820" s="211">
        <v>4.0000000000000003E-05</v>
      </c>
      <c r="R820" s="211">
        <f>Q820*H820</f>
        <v>0.0072000000000000007</v>
      </c>
      <c r="S820" s="211">
        <v>0</v>
      </c>
      <c r="T820" s="212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13" t="s">
        <v>378</v>
      </c>
      <c r="AT820" s="213" t="s">
        <v>379</v>
      </c>
      <c r="AU820" s="213" t="s">
        <v>84</v>
      </c>
      <c r="AY820" s="19" t="s">
        <v>143</v>
      </c>
      <c r="BE820" s="214">
        <f>IF(N820="základní",J820,0)</f>
        <v>0</v>
      </c>
      <c r="BF820" s="214">
        <f>IF(N820="snížená",J820,0)</f>
        <v>0</v>
      </c>
      <c r="BG820" s="214">
        <f>IF(N820="zákl. přenesená",J820,0)</f>
        <v>0</v>
      </c>
      <c r="BH820" s="214">
        <f>IF(N820="sníž. přenesená",J820,0)</f>
        <v>0</v>
      </c>
      <c r="BI820" s="214">
        <f>IF(N820="nulová",J820,0)</f>
        <v>0</v>
      </c>
      <c r="BJ820" s="19" t="s">
        <v>82</v>
      </c>
      <c r="BK820" s="214">
        <f>ROUND(I820*H820,2)</f>
        <v>0</v>
      </c>
      <c r="BL820" s="19" t="s">
        <v>264</v>
      </c>
      <c r="BM820" s="213" t="s">
        <v>1156</v>
      </c>
    </row>
    <row r="821" s="2" customFormat="1">
      <c r="A821" s="40"/>
      <c r="B821" s="41"/>
      <c r="C821" s="42"/>
      <c r="D821" s="215" t="s">
        <v>152</v>
      </c>
      <c r="E821" s="42"/>
      <c r="F821" s="216" t="s">
        <v>1155</v>
      </c>
      <c r="G821" s="42"/>
      <c r="H821" s="42"/>
      <c r="I821" s="217"/>
      <c r="J821" s="42"/>
      <c r="K821" s="42"/>
      <c r="L821" s="46"/>
      <c r="M821" s="218"/>
      <c r="N821" s="219"/>
      <c r="O821" s="86"/>
      <c r="P821" s="86"/>
      <c r="Q821" s="86"/>
      <c r="R821" s="86"/>
      <c r="S821" s="86"/>
      <c r="T821" s="87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T821" s="19" t="s">
        <v>152</v>
      </c>
      <c r="AU821" s="19" t="s">
        <v>84</v>
      </c>
    </row>
    <row r="822" s="14" customFormat="1">
      <c r="A822" s="14"/>
      <c r="B822" s="232"/>
      <c r="C822" s="233"/>
      <c r="D822" s="215" t="s">
        <v>166</v>
      </c>
      <c r="E822" s="233"/>
      <c r="F822" s="235" t="s">
        <v>1157</v>
      </c>
      <c r="G822" s="233"/>
      <c r="H822" s="236">
        <v>180</v>
      </c>
      <c r="I822" s="237"/>
      <c r="J822" s="233"/>
      <c r="K822" s="233"/>
      <c r="L822" s="238"/>
      <c r="M822" s="239"/>
      <c r="N822" s="240"/>
      <c r="O822" s="240"/>
      <c r="P822" s="240"/>
      <c r="Q822" s="240"/>
      <c r="R822" s="240"/>
      <c r="S822" s="240"/>
      <c r="T822" s="241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2" t="s">
        <v>166</v>
      </c>
      <c r="AU822" s="242" t="s">
        <v>84</v>
      </c>
      <c r="AV822" s="14" t="s">
        <v>84</v>
      </c>
      <c r="AW822" s="14" t="s">
        <v>4</v>
      </c>
      <c r="AX822" s="14" t="s">
        <v>82</v>
      </c>
      <c r="AY822" s="242" t="s">
        <v>143</v>
      </c>
    </row>
    <row r="823" s="2" customFormat="1" ht="16.5" customHeight="1">
      <c r="A823" s="40"/>
      <c r="B823" s="41"/>
      <c r="C823" s="202" t="s">
        <v>1158</v>
      </c>
      <c r="D823" s="202" t="s">
        <v>145</v>
      </c>
      <c r="E823" s="203" t="s">
        <v>1159</v>
      </c>
      <c r="F823" s="204" t="s">
        <v>1160</v>
      </c>
      <c r="G823" s="205" t="s">
        <v>204</v>
      </c>
      <c r="H823" s="206">
        <v>7</v>
      </c>
      <c r="I823" s="207"/>
      <c r="J823" s="208">
        <f>ROUND(I823*H823,2)</f>
        <v>0</v>
      </c>
      <c r="K823" s="204" t="s">
        <v>149</v>
      </c>
      <c r="L823" s="46"/>
      <c r="M823" s="209" t="s">
        <v>19</v>
      </c>
      <c r="N823" s="210" t="s">
        <v>45</v>
      </c>
      <c r="O823" s="86"/>
      <c r="P823" s="211">
        <f>O823*H823</f>
        <v>0</v>
      </c>
      <c r="Q823" s="211">
        <v>0</v>
      </c>
      <c r="R823" s="211">
        <f>Q823*H823</f>
        <v>0</v>
      </c>
      <c r="S823" s="211">
        <v>0</v>
      </c>
      <c r="T823" s="212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13" t="s">
        <v>264</v>
      </c>
      <c r="AT823" s="213" t="s">
        <v>145</v>
      </c>
      <c r="AU823" s="213" t="s">
        <v>84</v>
      </c>
      <c r="AY823" s="19" t="s">
        <v>143</v>
      </c>
      <c r="BE823" s="214">
        <f>IF(N823="základní",J823,0)</f>
        <v>0</v>
      </c>
      <c r="BF823" s="214">
        <f>IF(N823="snížená",J823,0)</f>
        <v>0</v>
      </c>
      <c r="BG823" s="214">
        <f>IF(N823="zákl. přenesená",J823,0)</f>
        <v>0</v>
      </c>
      <c r="BH823" s="214">
        <f>IF(N823="sníž. přenesená",J823,0)</f>
        <v>0</v>
      </c>
      <c r="BI823" s="214">
        <f>IF(N823="nulová",J823,0)</f>
        <v>0</v>
      </c>
      <c r="BJ823" s="19" t="s">
        <v>82</v>
      </c>
      <c r="BK823" s="214">
        <f>ROUND(I823*H823,2)</f>
        <v>0</v>
      </c>
      <c r="BL823" s="19" t="s">
        <v>264</v>
      </c>
      <c r="BM823" s="213" t="s">
        <v>1161</v>
      </c>
    </row>
    <row r="824" s="2" customFormat="1">
      <c r="A824" s="40"/>
      <c r="B824" s="41"/>
      <c r="C824" s="42"/>
      <c r="D824" s="215" t="s">
        <v>152</v>
      </c>
      <c r="E824" s="42"/>
      <c r="F824" s="216" t="s">
        <v>1162</v>
      </c>
      <c r="G824" s="42"/>
      <c r="H824" s="42"/>
      <c r="I824" s="217"/>
      <c r="J824" s="42"/>
      <c r="K824" s="42"/>
      <c r="L824" s="46"/>
      <c r="M824" s="218"/>
      <c r="N824" s="219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9" t="s">
        <v>152</v>
      </c>
      <c r="AU824" s="19" t="s">
        <v>84</v>
      </c>
    </row>
    <row r="825" s="2" customFormat="1">
      <c r="A825" s="40"/>
      <c r="B825" s="41"/>
      <c r="C825" s="42"/>
      <c r="D825" s="220" t="s">
        <v>153</v>
      </c>
      <c r="E825" s="42"/>
      <c r="F825" s="221" t="s">
        <v>1163</v>
      </c>
      <c r="G825" s="42"/>
      <c r="H825" s="42"/>
      <c r="I825" s="217"/>
      <c r="J825" s="42"/>
      <c r="K825" s="42"/>
      <c r="L825" s="46"/>
      <c r="M825" s="218"/>
      <c r="N825" s="219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153</v>
      </c>
      <c r="AU825" s="19" t="s">
        <v>84</v>
      </c>
    </row>
    <row r="826" s="2" customFormat="1" ht="16.5" customHeight="1">
      <c r="A826" s="40"/>
      <c r="B826" s="41"/>
      <c r="C826" s="254" t="s">
        <v>1164</v>
      </c>
      <c r="D826" s="254" t="s">
        <v>379</v>
      </c>
      <c r="E826" s="255" t="s">
        <v>1165</v>
      </c>
      <c r="F826" s="256" t="s">
        <v>1166</v>
      </c>
      <c r="G826" s="257" t="s">
        <v>204</v>
      </c>
      <c r="H826" s="258">
        <v>7</v>
      </c>
      <c r="I826" s="259"/>
      <c r="J826" s="260">
        <f>ROUND(I826*H826,2)</f>
        <v>0</v>
      </c>
      <c r="K826" s="256" t="s">
        <v>149</v>
      </c>
      <c r="L826" s="261"/>
      <c r="M826" s="262" t="s">
        <v>19</v>
      </c>
      <c r="N826" s="263" t="s">
        <v>45</v>
      </c>
      <c r="O826" s="86"/>
      <c r="P826" s="211">
        <f>O826*H826</f>
        <v>0</v>
      </c>
      <c r="Q826" s="211">
        <v>0.00014999999999999999</v>
      </c>
      <c r="R826" s="211">
        <f>Q826*H826</f>
        <v>0.0010499999999999999</v>
      </c>
      <c r="S826" s="211">
        <v>0</v>
      </c>
      <c r="T826" s="212">
        <f>S826*H826</f>
        <v>0</v>
      </c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R826" s="213" t="s">
        <v>378</v>
      </c>
      <c r="AT826" s="213" t="s">
        <v>379</v>
      </c>
      <c r="AU826" s="213" t="s">
        <v>84</v>
      </c>
      <c r="AY826" s="19" t="s">
        <v>143</v>
      </c>
      <c r="BE826" s="214">
        <f>IF(N826="základní",J826,0)</f>
        <v>0</v>
      </c>
      <c r="BF826" s="214">
        <f>IF(N826="snížená",J826,0)</f>
        <v>0</v>
      </c>
      <c r="BG826" s="214">
        <f>IF(N826="zákl. přenesená",J826,0)</f>
        <v>0</v>
      </c>
      <c r="BH826" s="214">
        <f>IF(N826="sníž. přenesená",J826,0)</f>
        <v>0</v>
      </c>
      <c r="BI826" s="214">
        <f>IF(N826="nulová",J826,0)</f>
        <v>0</v>
      </c>
      <c r="BJ826" s="19" t="s">
        <v>82</v>
      </c>
      <c r="BK826" s="214">
        <f>ROUND(I826*H826,2)</f>
        <v>0</v>
      </c>
      <c r="BL826" s="19" t="s">
        <v>264</v>
      </c>
      <c r="BM826" s="213" t="s">
        <v>1167</v>
      </c>
    </row>
    <row r="827" s="2" customFormat="1">
      <c r="A827" s="40"/>
      <c r="B827" s="41"/>
      <c r="C827" s="42"/>
      <c r="D827" s="215" t="s">
        <v>152</v>
      </c>
      <c r="E827" s="42"/>
      <c r="F827" s="216" t="s">
        <v>1166</v>
      </c>
      <c r="G827" s="42"/>
      <c r="H827" s="42"/>
      <c r="I827" s="217"/>
      <c r="J827" s="42"/>
      <c r="K827" s="42"/>
      <c r="L827" s="46"/>
      <c r="M827" s="218"/>
      <c r="N827" s="219"/>
      <c r="O827" s="86"/>
      <c r="P827" s="86"/>
      <c r="Q827" s="86"/>
      <c r="R827" s="86"/>
      <c r="S827" s="86"/>
      <c r="T827" s="87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T827" s="19" t="s">
        <v>152</v>
      </c>
      <c r="AU827" s="19" t="s">
        <v>84</v>
      </c>
    </row>
    <row r="828" s="2" customFormat="1" ht="16.5" customHeight="1">
      <c r="A828" s="40"/>
      <c r="B828" s="41"/>
      <c r="C828" s="202" t="s">
        <v>1168</v>
      </c>
      <c r="D828" s="202" t="s">
        <v>145</v>
      </c>
      <c r="E828" s="203" t="s">
        <v>1169</v>
      </c>
      <c r="F828" s="204" t="s">
        <v>1170</v>
      </c>
      <c r="G828" s="205" t="s">
        <v>188</v>
      </c>
      <c r="H828" s="206">
        <v>0.014999999999999999</v>
      </c>
      <c r="I828" s="207"/>
      <c r="J828" s="208">
        <f>ROUND(I828*H828,2)</f>
        <v>0</v>
      </c>
      <c r="K828" s="204" t="s">
        <v>149</v>
      </c>
      <c r="L828" s="46"/>
      <c r="M828" s="209" t="s">
        <v>19</v>
      </c>
      <c r="N828" s="210" t="s">
        <v>45</v>
      </c>
      <c r="O828" s="86"/>
      <c r="P828" s="211">
        <f>O828*H828</f>
        <v>0</v>
      </c>
      <c r="Q828" s="211">
        <v>0</v>
      </c>
      <c r="R828" s="211">
        <f>Q828*H828</f>
        <v>0</v>
      </c>
      <c r="S828" s="211">
        <v>0</v>
      </c>
      <c r="T828" s="212">
        <f>S828*H828</f>
        <v>0</v>
      </c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R828" s="213" t="s">
        <v>264</v>
      </c>
      <c r="AT828" s="213" t="s">
        <v>145</v>
      </c>
      <c r="AU828" s="213" t="s">
        <v>84</v>
      </c>
      <c r="AY828" s="19" t="s">
        <v>143</v>
      </c>
      <c r="BE828" s="214">
        <f>IF(N828="základní",J828,0)</f>
        <v>0</v>
      </c>
      <c r="BF828" s="214">
        <f>IF(N828="snížená",J828,0)</f>
        <v>0</v>
      </c>
      <c r="BG828" s="214">
        <f>IF(N828="zákl. přenesená",J828,0)</f>
        <v>0</v>
      </c>
      <c r="BH828" s="214">
        <f>IF(N828="sníž. přenesená",J828,0)</f>
        <v>0</v>
      </c>
      <c r="BI828" s="214">
        <f>IF(N828="nulová",J828,0)</f>
        <v>0</v>
      </c>
      <c r="BJ828" s="19" t="s">
        <v>82</v>
      </c>
      <c r="BK828" s="214">
        <f>ROUND(I828*H828,2)</f>
        <v>0</v>
      </c>
      <c r="BL828" s="19" t="s">
        <v>264</v>
      </c>
      <c r="BM828" s="213" t="s">
        <v>1171</v>
      </c>
    </row>
    <row r="829" s="2" customFormat="1">
      <c r="A829" s="40"/>
      <c r="B829" s="41"/>
      <c r="C829" s="42"/>
      <c r="D829" s="215" t="s">
        <v>152</v>
      </c>
      <c r="E829" s="42"/>
      <c r="F829" s="216" t="s">
        <v>1172</v>
      </c>
      <c r="G829" s="42"/>
      <c r="H829" s="42"/>
      <c r="I829" s="217"/>
      <c r="J829" s="42"/>
      <c r="K829" s="42"/>
      <c r="L829" s="46"/>
      <c r="M829" s="218"/>
      <c r="N829" s="219"/>
      <c r="O829" s="86"/>
      <c r="P829" s="86"/>
      <c r="Q829" s="86"/>
      <c r="R829" s="86"/>
      <c r="S829" s="86"/>
      <c r="T829" s="87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T829" s="19" t="s">
        <v>152</v>
      </c>
      <c r="AU829" s="19" t="s">
        <v>84</v>
      </c>
    </row>
    <row r="830" s="2" customFormat="1">
      <c r="A830" s="40"/>
      <c r="B830" s="41"/>
      <c r="C830" s="42"/>
      <c r="D830" s="220" t="s">
        <v>153</v>
      </c>
      <c r="E830" s="42"/>
      <c r="F830" s="221" t="s">
        <v>1173</v>
      </c>
      <c r="G830" s="42"/>
      <c r="H830" s="42"/>
      <c r="I830" s="217"/>
      <c r="J830" s="42"/>
      <c r="K830" s="42"/>
      <c r="L830" s="46"/>
      <c r="M830" s="218"/>
      <c r="N830" s="219"/>
      <c r="O830" s="86"/>
      <c r="P830" s="86"/>
      <c r="Q830" s="86"/>
      <c r="R830" s="86"/>
      <c r="S830" s="86"/>
      <c r="T830" s="87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19" t="s">
        <v>153</v>
      </c>
      <c r="AU830" s="19" t="s">
        <v>84</v>
      </c>
    </row>
    <row r="831" s="12" customFormat="1" ht="22.8" customHeight="1">
      <c r="A831" s="12"/>
      <c r="B831" s="186"/>
      <c r="C831" s="187"/>
      <c r="D831" s="188" t="s">
        <v>73</v>
      </c>
      <c r="E831" s="200" t="s">
        <v>1174</v>
      </c>
      <c r="F831" s="200" t="s">
        <v>1175</v>
      </c>
      <c r="G831" s="187"/>
      <c r="H831" s="187"/>
      <c r="I831" s="190"/>
      <c r="J831" s="201">
        <f>BK831</f>
        <v>0</v>
      </c>
      <c r="K831" s="187"/>
      <c r="L831" s="192"/>
      <c r="M831" s="193"/>
      <c r="N831" s="194"/>
      <c r="O831" s="194"/>
      <c r="P831" s="195">
        <f>SUM(P832:P889)</f>
        <v>0</v>
      </c>
      <c r="Q831" s="194"/>
      <c r="R831" s="195">
        <f>SUM(R832:R889)</f>
        <v>0.084062100000000001</v>
      </c>
      <c r="S831" s="194"/>
      <c r="T831" s="196">
        <f>SUM(T832:T889)</f>
        <v>0</v>
      </c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R831" s="197" t="s">
        <v>84</v>
      </c>
      <c r="AT831" s="198" t="s">
        <v>73</v>
      </c>
      <c r="AU831" s="198" t="s">
        <v>82</v>
      </c>
      <c r="AY831" s="197" t="s">
        <v>143</v>
      </c>
      <c r="BK831" s="199">
        <f>SUM(BK832:BK889)</f>
        <v>0</v>
      </c>
    </row>
    <row r="832" s="2" customFormat="1" ht="16.5" customHeight="1">
      <c r="A832" s="40"/>
      <c r="B832" s="41"/>
      <c r="C832" s="202" t="s">
        <v>1176</v>
      </c>
      <c r="D832" s="202" t="s">
        <v>145</v>
      </c>
      <c r="E832" s="203" t="s">
        <v>1177</v>
      </c>
      <c r="F832" s="204" t="s">
        <v>1178</v>
      </c>
      <c r="G832" s="205" t="s">
        <v>204</v>
      </c>
      <c r="H832" s="206">
        <v>9</v>
      </c>
      <c r="I832" s="207"/>
      <c r="J832" s="208">
        <f>ROUND(I832*H832,2)</f>
        <v>0</v>
      </c>
      <c r="K832" s="204" t="s">
        <v>149</v>
      </c>
      <c r="L832" s="46"/>
      <c r="M832" s="209" t="s">
        <v>19</v>
      </c>
      <c r="N832" s="210" t="s">
        <v>45</v>
      </c>
      <c r="O832" s="86"/>
      <c r="P832" s="211">
        <f>O832*H832</f>
        <v>0</v>
      </c>
      <c r="Q832" s="211">
        <v>0</v>
      </c>
      <c r="R832" s="211">
        <f>Q832*H832</f>
        <v>0</v>
      </c>
      <c r="S832" s="211">
        <v>0</v>
      </c>
      <c r="T832" s="212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13" t="s">
        <v>264</v>
      </c>
      <c r="AT832" s="213" t="s">
        <v>145</v>
      </c>
      <c r="AU832" s="213" t="s">
        <v>84</v>
      </c>
      <c r="AY832" s="19" t="s">
        <v>143</v>
      </c>
      <c r="BE832" s="214">
        <f>IF(N832="základní",J832,0)</f>
        <v>0</v>
      </c>
      <c r="BF832" s="214">
        <f>IF(N832="snížená",J832,0)</f>
        <v>0</v>
      </c>
      <c r="BG832" s="214">
        <f>IF(N832="zákl. přenesená",J832,0)</f>
        <v>0</v>
      </c>
      <c r="BH832" s="214">
        <f>IF(N832="sníž. přenesená",J832,0)</f>
        <v>0</v>
      </c>
      <c r="BI832" s="214">
        <f>IF(N832="nulová",J832,0)</f>
        <v>0</v>
      </c>
      <c r="BJ832" s="19" t="s">
        <v>82</v>
      </c>
      <c r="BK832" s="214">
        <f>ROUND(I832*H832,2)</f>
        <v>0</v>
      </c>
      <c r="BL832" s="19" t="s">
        <v>264</v>
      </c>
      <c r="BM832" s="213" t="s">
        <v>1179</v>
      </c>
    </row>
    <row r="833" s="2" customFormat="1">
      <c r="A833" s="40"/>
      <c r="B833" s="41"/>
      <c r="C833" s="42"/>
      <c r="D833" s="215" t="s">
        <v>152</v>
      </c>
      <c r="E833" s="42"/>
      <c r="F833" s="216" t="s">
        <v>1180</v>
      </c>
      <c r="G833" s="42"/>
      <c r="H833" s="42"/>
      <c r="I833" s="217"/>
      <c r="J833" s="42"/>
      <c r="K833" s="42"/>
      <c r="L833" s="46"/>
      <c r="M833" s="218"/>
      <c r="N833" s="219"/>
      <c r="O833" s="86"/>
      <c r="P833" s="86"/>
      <c r="Q833" s="86"/>
      <c r="R833" s="86"/>
      <c r="S833" s="86"/>
      <c r="T833" s="87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T833" s="19" t="s">
        <v>152</v>
      </c>
      <c r="AU833" s="19" t="s">
        <v>84</v>
      </c>
    </row>
    <row r="834" s="2" customFormat="1">
      <c r="A834" s="40"/>
      <c r="B834" s="41"/>
      <c r="C834" s="42"/>
      <c r="D834" s="220" t="s">
        <v>153</v>
      </c>
      <c r="E834" s="42"/>
      <c r="F834" s="221" t="s">
        <v>1181</v>
      </c>
      <c r="G834" s="42"/>
      <c r="H834" s="42"/>
      <c r="I834" s="217"/>
      <c r="J834" s="42"/>
      <c r="K834" s="42"/>
      <c r="L834" s="46"/>
      <c r="M834" s="218"/>
      <c r="N834" s="219"/>
      <c r="O834" s="86"/>
      <c r="P834" s="86"/>
      <c r="Q834" s="86"/>
      <c r="R834" s="86"/>
      <c r="S834" s="86"/>
      <c r="T834" s="87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T834" s="19" t="s">
        <v>153</v>
      </c>
      <c r="AU834" s="19" t="s">
        <v>84</v>
      </c>
    </row>
    <row r="835" s="13" customFormat="1">
      <c r="A835" s="13"/>
      <c r="B835" s="222"/>
      <c r="C835" s="223"/>
      <c r="D835" s="215" t="s">
        <v>166</v>
      </c>
      <c r="E835" s="224" t="s">
        <v>19</v>
      </c>
      <c r="F835" s="225" t="s">
        <v>167</v>
      </c>
      <c r="G835" s="223"/>
      <c r="H835" s="224" t="s">
        <v>19</v>
      </c>
      <c r="I835" s="226"/>
      <c r="J835" s="223"/>
      <c r="K835" s="223"/>
      <c r="L835" s="227"/>
      <c r="M835" s="228"/>
      <c r="N835" s="229"/>
      <c r="O835" s="229"/>
      <c r="P835" s="229"/>
      <c r="Q835" s="229"/>
      <c r="R835" s="229"/>
      <c r="S835" s="229"/>
      <c r="T835" s="230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1" t="s">
        <v>166</v>
      </c>
      <c r="AU835" s="231" t="s">
        <v>84</v>
      </c>
      <c r="AV835" s="13" t="s">
        <v>82</v>
      </c>
      <c r="AW835" s="13" t="s">
        <v>35</v>
      </c>
      <c r="AX835" s="13" t="s">
        <v>74</v>
      </c>
      <c r="AY835" s="231" t="s">
        <v>143</v>
      </c>
    </row>
    <row r="836" s="14" customFormat="1">
      <c r="A836" s="14"/>
      <c r="B836" s="232"/>
      <c r="C836" s="233"/>
      <c r="D836" s="215" t="s">
        <v>166</v>
      </c>
      <c r="E836" s="234" t="s">
        <v>19</v>
      </c>
      <c r="F836" s="235" t="s">
        <v>150</v>
      </c>
      <c r="G836" s="233"/>
      <c r="H836" s="236">
        <v>4</v>
      </c>
      <c r="I836" s="237"/>
      <c r="J836" s="233"/>
      <c r="K836" s="233"/>
      <c r="L836" s="238"/>
      <c r="M836" s="239"/>
      <c r="N836" s="240"/>
      <c r="O836" s="240"/>
      <c r="P836" s="240"/>
      <c r="Q836" s="240"/>
      <c r="R836" s="240"/>
      <c r="S836" s="240"/>
      <c r="T836" s="241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42" t="s">
        <v>166</v>
      </c>
      <c r="AU836" s="242" t="s">
        <v>84</v>
      </c>
      <c r="AV836" s="14" t="s">
        <v>84</v>
      </c>
      <c r="AW836" s="14" t="s">
        <v>35</v>
      </c>
      <c r="AX836" s="14" t="s">
        <v>74</v>
      </c>
      <c r="AY836" s="242" t="s">
        <v>143</v>
      </c>
    </row>
    <row r="837" s="13" customFormat="1">
      <c r="A837" s="13"/>
      <c r="B837" s="222"/>
      <c r="C837" s="223"/>
      <c r="D837" s="215" t="s">
        <v>166</v>
      </c>
      <c r="E837" s="224" t="s">
        <v>19</v>
      </c>
      <c r="F837" s="225" t="s">
        <v>182</v>
      </c>
      <c r="G837" s="223"/>
      <c r="H837" s="224" t="s">
        <v>19</v>
      </c>
      <c r="I837" s="226"/>
      <c r="J837" s="223"/>
      <c r="K837" s="223"/>
      <c r="L837" s="227"/>
      <c r="M837" s="228"/>
      <c r="N837" s="229"/>
      <c r="O837" s="229"/>
      <c r="P837" s="229"/>
      <c r="Q837" s="229"/>
      <c r="R837" s="229"/>
      <c r="S837" s="229"/>
      <c r="T837" s="230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1" t="s">
        <v>166</v>
      </c>
      <c r="AU837" s="231" t="s">
        <v>84</v>
      </c>
      <c r="AV837" s="13" t="s">
        <v>82</v>
      </c>
      <c r="AW837" s="13" t="s">
        <v>35</v>
      </c>
      <c r="AX837" s="13" t="s">
        <v>74</v>
      </c>
      <c r="AY837" s="231" t="s">
        <v>143</v>
      </c>
    </row>
    <row r="838" s="14" customFormat="1">
      <c r="A838" s="14"/>
      <c r="B838" s="232"/>
      <c r="C838" s="233"/>
      <c r="D838" s="215" t="s">
        <v>166</v>
      </c>
      <c r="E838" s="234" t="s">
        <v>19</v>
      </c>
      <c r="F838" s="235" t="s">
        <v>175</v>
      </c>
      <c r="G838" s="233"/>
      <c r="H838" s="236">
        <v>5</v>
      </c>
      <c r="I838" s="237"/>
      <c r="J838" s="233"/>
      <c r="K838" s="233"/>
      <c r="L838" s="238"/>
      <c r="M838" s="239"/>
      <c r="N838" s="240"/>
      <c r="O838" s="240"/>
      <c r="P838" s="240"/>
      <c r="Q838" s="240"/>
      <c r="R838" s="240"/>
      <c r="S838" s="240"/>
      <c r="T838" s="241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2" t="s">
        <v>166</v>
      </c>
      <c r="AU838" s="242" t="s">
        <v>84</v>
      </c>
      <c r="AV838" s="14" t="s">
        <v>84</v>
      </c>
      <c r="AW838" s="14" t="s">
        <v>35</v>
      </c>
      <c r="AX838" s="14" t="s">
        <v>74</v>
      </c>
      <c r="AY838" s="242" t="s">
        <v>143</v>
      </c>
    </row>
    <row r="839" s="15" customFormat="1">
      <c r="A839" s="15"/>
      <c r="B839" s="243"/>
      <c r="C839" s="244"/>
      <c r="D839" s="215" t="s">
        <v>166</v>
      </c>
      <c r="E839" s="245" t="s">
        <v>19</v>
      </c>
      <c r="F839" s="246" t="s">
        <v>184</v>
      </c>
      <c r="G839" s="244"/>
      <c r="H839" s="247">
        <v>9</v>
      </c>
      <c r="I839" s="248"/>
      <c r="J839" s="244"/>
      <c r="K839" s="244"/>
      <c r="L839" s="249"/>
      <c r="M839" s="250"/>
      <c r="N839" s="251"/>
      <c r="O839" s="251"/>
      <c r="P839" s="251"/>
      <c r="Q839" s="251"/>
      <c r="R839" s="251"/>
      <c r="S839" s="251"/>
      <c r="T839" s="252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53" t="s">
        <v>166</v>
      </c>
      <c r="AU839" s="253" t="s">
        <v>84</v>
      </c>
      <c r="AV839" s="15" t="s">
        <v>150</v>
      </c>
      <c r="AW839" s="15" t="s">
        <v>35</v>
      </c>
      <c r="AX839" s="15" t="s">
        <v>82</v>
      </c>
      <c r="AY839" s="253" t="s">
        <v>143</v>
      </c>
    </row>
    <row r="840" s="2" customFormat="1" ht="24.15" customHeight="1">
      <c r="A840" s="40"/>
      <c r="B840" s="41"/>
      <c r="C840" s="254" t="s">
        <v>1182</v>
      </c>
      <c r="D840" s="254" t="s">
        <v>379</v>
      </c>
      <c r="E840" s="255" t="s">
        <v>1183</v>
      </c>
      <c r="F840" s="256" t="s">
        <v>1184</v>
      </c>
      <c r="G840" s="257" t="s">
        <v>204</v>
      </c>
      <c r="H840" s="258">
        <v>9</v>
      </c>
      <c r="I840" s="259"/>
      <c r="J840" s="260">
        <f>ROUND(I840*H840,2)</f>
        <v>0</v>
      </c>
      <c r="K840" s="256" t="s">
        <v>149</v>
      </c>
      <c r="L840" s="261"/>
      <c r="M840" s="262" t="s">
        <v>19</v>
      </c>
      <c r="N840" s="263" t="s">
        <v>45</v>
      </c>
      <c r="O840" s="86"/>
      <c r="P840" s="211">
        <f>O840*H840</f>
        <v>0</v>
      </c>
      <c r="Q840" s="211">
        <v>0.00044000000000000002</v>
      </c>
      <c r="R840" s="211">
        <f>Q840*H840</f>
        <v>0.00396</v>
      </c>
      <c r="S840" s="211">
        <v>0</v>
      </c>
      <c r="T840" s="212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13" t="s">
        <v>378</v>
      </c>
      <c r="AT840" s="213" t="s">
        <v>379</v>
      </c>
      <c r="AU840" s="213" t="s">
        <v>84</v>
      </c>
      <c r="AY840" s="19" t="s">
        <v>143</v>
      </c>
      <c r="BE840" s="214">
        <f>IF(N840="základní",J840,0)</f>
        <v>0</v>
      </c>
      <c r="BF840" s="214">
        <f>IF(N840="snížená",J840,0)</f>
        <v>0</v>
      </c>
      <c r="BG840" s="214">
        <f>IF(N840="zákl. přenesená",J840,0)</f>
        <v>0</v>
      </c>
      <c r="BH840" s="214">
        <f>IF(N840="sníž. přenesená",J840,0)</f>
        <v>0</v>
      </c>
      <c r="BI840" s="214">
        <f>IF(N840="nulová",J840,0)</f>
        <v>0</v>
      </c>
      <c r="BJ840" s="19" t="s">
        <v>82</v>
      </c>
      <c r="BK840" s="214">
        <f>ROUND(I840*H840,2)</f>
        <v>0</v>
      </c>
      <c r="BL840" s="19" t="s">
        <v>264</v>
      </c>
      <c r="BM840" s="213" t="s">
        <v>1185</v>
      </c>
    </row>
    <row r="841" s="2" customFormat="1">
      <c r="A841" s="40"/>
      <c r="B841" s="41"/>
      <c r="C841" s="42"/>
      <c r="D841" s="215" t="s">
        <v>152</v>
      </c>
      <c r="E841" s="42"/>
      <c r="F841" s="216" t="s">
        <v>1184</v>
      </c>
      <c r="G841" s="42"/>
      <c r="H841" s="42"/>
      <c r="I841" s="217"/>
      <c r="J841" s="42"/>
      <c r="K841" s="42"/>
      <c r="L841" s="46"/>
      <c r="M841" s="218"/>
      <c r="N841" s="219"/>
      <c r="O841" s="86"/>
      <c r="P841" s="86"/>
      <c r="Q841" s="86"/>
      <c r="R841" s="86"/>
      <c r="S841" s="86"/>
      <c r="T841" s="87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T841" s="19" t="s">
        <v>152</v>
      </c>
      <c r="AU841" s="19" t="s">
        <v>84</v>
      </c>
    </row>
    <row r="842" s="2" customFormat="1" ht="16.5" customHeight="1">
      <c r="A842" s="40"/>
      <c r="B842" s="41"/>
      <c r="C842" s="202" t="s">
        <v>1186</v>
      </c>
      <c r="D842" s="202" t="s">
        <v>145</v>
      </c>
      <c r="E842" s="203" t="s">
        <v>1187</v>
      </c>
      <c r="F842" s="204" t="s">
        <v>1188</v>
      </c>
      <c r="G842" s="205" t="s">
        <v>204</v>
      </c>
      <c r="H842" s="206">
        <v>1</v>
      </c>
      <c r="I842" s="207"/>
      <c r="J842" s="208">
        <f>ROUND(I842*H842,2)</f>
        <v>0</v>
      </c>
      <c r="K842" s="204" t="s">
        <v>149</v>
      </c>
      <c r="L842" s="46"/>
      <c r="M842" s="209" t="s">
        <v>19</v>
      </c>
      <c r="N842" s="210" t="s">
        <v>45</v>
      </c>
      <c r="O842" s="86"/>
      <c r="P842" s="211">
        <f>O842*H842</f>
        <v>0</v>
      </c>
      <c r="Q842" s="211">
        <v>0</v>
      </c>
      <c r="R842" s="211">
        <f>Q842*H842</f>
        <v>0</v>
      </c>
      <c r="S842" s="211">
        <v>0</v>
      </c>
      <c r="T842" s="212">
        <f>S842*H842</f>
        <v>0</v>
      </c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R842" s="213" t="s">
        <v>264</v>
      </c>
      <c r="AT842" s="213" t="s">
        <v>145</v>
      </c>
      <c r="AU842" s="213" t="s">
        <v>84</v>
      </c>
      <c r="AY842" s="19" t="s">
        <v>143</v>
      </c>
      <c r="BE842" s="214">
        <f>IF(N842="základní",J842,0)</f>
        <v>0</v>
      </c>
      <c r="BF842" s="214">
        <f>IF(N842="snížená",J842,0)</f>
        <v>0</v>
      </c>
      <c r="BG842" s="214">
        <f>IF(N842="zákl. přenesená",J842,0)</f>
        <v>0</v>
      </c>
      <c r="BH842" s="214">
        <f>IF(N842="sníž. přenesená",J842,0)</f>
        <v>0</v>
      </c>
      <c r="BI842" s="214">
        <f>IF(N842="nulová",J842,0)</f>
        <v>0</v>
      </c>
      <c r="BJ842" s="19" t="s">
        <v>82</v>
      </c>
      <c r="BK842" s="214">
        <f>ROUND(I842*H842,2)</f>
        <v>0</v>
      </c>
      <c r="BL842" s="19" t="s">
        <v>264</v>
      </c>
      <c r="BM842" s="213" t="s">
        <v>1189</v>
      </c>
    </row>
    <row r="843" s="2" customFormat="1">
      <c r="A843" s="40"/>
      <c r="B843" s="41"/>
      <c r="C843" s="42"/>
      <c r="D843" s="215" t="s">
        <v>152</v>
      </c>
      <c r="E843" s="42"/>
      <c r="F843" s="216" t="s">
        <v>1190</v>
      </c>
      <c r="G843" s="42"/>
      <c r="H843" s="42"/>
      <c r="I843" s="217"/>
      <c r="J843" s="42"/>
      <c r="K843" s="42"/>
      <c r="L843" s="46"/>
      <c r="M843" s="218"/>
      <c r="N843" s="219"/>
      <c r="O843" s="86"/>
      <c r="P843" s="86"/>
      <c r="Q843" s="86"/>
      <c r="R843" s="86"/>
      <c r="S843" s="86"/>
      <c r="T843" s="87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T843" s="19" t="s">
        <v>152</v>
      </c>
      <c r="AU843" s="19" t="s">
        <v>84</v>
      </c>
    </row>
    <row r="844" s="2" customFormat="1">
      <c r="A844" s="40"/>
      <c r="B844" s="41"/>
      <c r="C844" s="42"/>
      <c r="D844" s="220" t="s">
        <v>153</v>
      </c>
      <c r="E844" s="42"/>
      <c r="F844" s="221" t="s">
        <v>1191</v>
      </c>
      <c r="G844" s="42"/>
      <c r="H844" s="42"/>
      <c r="I844" s="217"/>
      <c r="J844" s="42"/>
      <c r="K844" s="42"/>
      <c r="L844" s="46"/>
      <c r="M844" s="218"/>
      <c r="N844" s="219"/>
      <c r="O844" s="86"/>
      <c r="P844" s="86"/>
      <c r="Q844" s="86"/>
      <c r="R844" s="86"/>
      <c r="S844" s="86"/>
      <c r="T844" s="87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T844" s="19" t="s">
        <v>153</v>
      </c>
      <c r="AU844" s="19" t="s">
        <v>84</v>
      </c>
    </row>
    <row r="845" s="2" customFormat="1" ht="16.5" customHeight="1">
      <c r="A845" s="40"/>
      <c r="B845" s="41"/>
      <c r="C845" s="254" t="s">
        <v>1192</v>
      </c>
      <c r="D845" s="254" t="s">
        <v>379</v>
      </c>
      <c r="E845" s="255" t="s">
        <v>1193</v>
      </c>
      <c r="F845" s="256" t="s">
        <v>1194</v>
      </c>
      <c r="G845" s="257" t="s">
        <v>204</v>
      </c>
      <c r="H845" s="258">
        <v>1</v>
      </c>
      <c r="I845" s="259"/>
      <c r="J845" s="260">
        <f>ROUND(I845*H845,2)</f>
        <v>0</v>
      </c>
      <c r="K845" s="256" t="s">
        <v>149</v>
      </c>
      <c r="L845" s="261"/>
      <c r="M845" s="262" t="s">
        <v>19</v>
      </c>
      <c r="N845" s="263" t="s">
        <v>45</v>
      </c>
      <c r="O845" s="86"/>
      <c r="P845" s="211">
        <f>O845*H845</f>
        <v>0</v>
      </c>
      <c r="Q845" s="211">
        <v>0.0057000000000000002</v>
      </c>
      <c r="R845" s="211">
        <f>Q845*H845</f>
        <v>0.0057000000000000002</v>
      </c>
      <c r="S845" s="211">
        <v>0</v>
      </c>
      <c r="T845" s="212">
        <f>S845*H845</f>
        <v>0</v>
      </c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R845" s="213" t="s">
        <v>378</v>
      </c>
      <c r="AT845" s="213" t="s">
        <v>379</v>
      </c>
      <c r="AU845" s="213" t="s">
        <v>84</v>
      </c>
      <c r="AY845" s="19" t="s">
        <v>143</v>
      </c>
      <c r="BE845" s="214">
        <f>IF(N845="základní",J845,0)</f>
        <v>0</v>
      </c>
      <c r="BF845" s="214">
        <f>IF(N845="snížená",J845,0)</f>
        <v>0</v>
      </c>
      <c r="BG845" s="214">
        <f>IF(N845="zákl. přenesená",J845,0)</f>
        <v>0</v>
      </c>
      <c r="BH845" s="214">
        <f>IF(N845="sníž. přenesená",J845,0)</f>
        <v>0</v>
      </c>
      <c r="BI845" s="214">
        <f>IF(N845="nulová",J845,0)</f>
        <v>0</v>
      </c>
      <c r="BJ845" s="19" t="s">
        <v>82</v>
      </c>
      <c r="BK845" s="214">
        <f>ROUND(I845*H845,2)</f>
        <v>0</v>
      </c>
      <c r="BL845" s="19" t="s">
        <v>264</v>
      </c>
      <c r="BM845" s="213" t="s">
        <v>1195</v>
      </c>
    </row>
    <row r="846" s="2" customFormat="1">
      <c r="A846" s="40"/>
      <c r="B846" s="41"/>
      <c r="C846" s="42"/>
      <c r="D846" s="215" t="s">
        <v>152</v>
      </c>
      <c r="E846" s="42"/>
      <c r="F846" s="216" t="s">
        <v>1194</v>
      </c>
      <c r="G846" s="42"/>
      <c r="H846" s="42"/>
      <c r="I846" s="217"/>
      <c r="J846" s="42"/>
      <c r="K846" s="42"/>
      <c r="L846" s="46"/>
      <c r="M846" s="218"/>
      <c r="N846" s="219"/>
      <c r="O846" s="86"/>
      <c r="P846" s="86"/>
      <c r="Q846" s="86"/>
      <c r="R846" s="86"/>
      <c r="S846" s="86"/>
      <c r="T846" s="87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T846" s="19" t="s">
        <v>152</v>
      </c>
      <c r="AU846" s="19" t="s">
        <v>84</v>
      </c>
    </row>
    <row r="847" s="2" customFormat="1" ht="21.75" customHeight="1">
      <c r="A847" s="40"/>
      <c r="B847" s="41"/>
      <c r="C847" s="202" t="s">
        <v>1196</v>
      </c>
      <c r="D847" s="202" t="s">
        <v>145</v>
      </c>
      <c r="E847" s="203" t="s">
        <v>1197</v>
      </c>
      <c r="F847" s="204" t="s">
        <v>1198</v>
      </c>
      <c r="G847" s="205" t="s">
        <v>148</v>
      </c>
      <c r="H847" s="206">
        <v>7.3150000000000004</v>
      </c>
      <c r="I847" s="207"/>
      <c r="J847" s="208">
        <f>ROUND(I847*H847,2)</f>
        <v>0</v>
      </c>
      <c r="K847" s="204" t="s">
        <v>149</v>
      </c>
      <c r="L847" s="46"/>
      <c r="M847" s="209" t="s">
        <v>19</v>
      </c>
      <c r="N847" s="210" t="s">
        <v>45</v>
      </c>
      <c r="O847" s="86"/>
      <c r="P847" s="211">
        <f>O847*H847</f>
        <v>0</v>
      </c>
      <c r="Q847" s="211">
        <v>0.0016800000000000001</v>
      </c>
      <c r="R847" s="211">
        <f>Q847*H847</f>
        <v>0.012289200000000002</v>
      </c>
      <c r="S847" s="211">
        <v>0</v>
      </c>
      <c r="T847" s="212">
        <f>S847*H847</f>
        <v>0</v>
      </c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R847" s="213" t="s">
        <v>264</v>
      </c>
      <c r="AT847" s="213" t="s">
        <v>145</v>
      </c>
      <c r="AU847" s="213" t="s">
        <v>84</v>
      </c>
      <c r="AY847" s="19" t="s">
        <v>143</v>
      </c>
      <c r="BE847" s="214">
        <f>IF(N847="základní",J847,0)</f>
        <v>0</v>
      </c>
      <c r="BF847" s="214">
        <f>IF(N847="snížená",J847,0)</f>
        <v>0</v>
      </c>
      <c r="BG847" s="214">
        <f>IF(N847="zákl. přenesená",J847,0)</f>
        <v>0</v>
      </c>
      <c r="BH847" s="214">
        <f>IF(N847="sníž. přenesená",J847,0)</f>
        <v>0</v>
      </c>
      <c r="BI847" s="214">
        <f>IF(N847="nulová",J847,0)</f>
        <v>0</v>
      </c>
      <c r="BJ847" s="19" t="s">
        <v>82</v>
      </c>
      <c r="BK847" s="214">
        <f>ROUND(I847*H847,2)</f>
        <v>0</v>
      </c>
      <c r="BL847" s="19" t="s">
        <v>264</v>
      </c>
      <c r="BM847" s="213" t="s">
        <v>1199</v>
      </c>
    </row>
    <row r="848" s="2" customFormat="1">
      <c r="A848" s="40"/>
      <c r="B848" s="41"/>
      <c r="C848" s="42"/>
      <c r="D848" s="215" t="s">
        <v>152</v>
      </c>
      <c r="E848" s="42"/>
      <c r="F848" s="216" t="s">
        <v>1200</v>
      </c>
      <c r="G848" s="42"/>
      <c r="H848" s="42"/>
      <c r="I848" s="217"/>
      <c r="J848" s="42"/>
      <c r="K848" s="42"/>
      <c r="L848" s="46"/>
      <c r="M848" s="218"/>
      <c r="N848" s="219"/>
      <c r="O848" s="86"/>
      <c r="P848" s="86"/>
      <c r="Q848" s="86"/>
      <c r="R848" s="86"/>
      <c r="S848" s="86"/>
      <c r="T848" s="87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T848" s="19" t="s">
        <v>152</v>
      </c>
      <c r="AU848" s="19" t="s">
        <v>84</v>
      </c>
    </row>
    <row r="849" s="2" customFormat="1">
      <c r="A849" s="40"/>
      <c r="B849" s="41"/>
      <c r="C849" s="42"/>
      <c r="D849" s="220" t="s">
        <v>153</v>
      </c>
      <c r="E849" s="42"/>
      <c r="F849" s="221" t="s">
        <v>1201</v>
      </c>
      <c r="G849" s="42"/>
      <c r="H849" s="42"/>
      <c r="I849" s="217"/>
      <c r="J849" s="42"/>
      <c r="K849" s="42"/>
      <c r="L849" s="46"/>
      <c r="M849" s="218"/>
      <c r="N849" s="219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153</v>
      </c>
      <c r="AU849" s="19" t="s">
        <v>84</v>
      </c>
    </row>
    <row r="850" s="13" customFormat="1">
      <c r="A850" s="13"/>
      <c r="B850" s="222"/>
      <c r="C850" s="223"/>
      <c r="D850" s="215" t="s">
        <v>166</v>
      </c>
      <c r="E850" s="224" t="s">
        <v>19</v>
      </c>
      <c r="F850" s="225" t="s">
        <v>167</v>
      </c>
      <c r="G850" s="223"/>
      <c r="H850" s="224" t="s">
        <v>19</v>
      </c>
      <c r="I850" s="226"/>
      <c r="J850" s="223"/>
      <c r="K850" s="223"/>
      <c r="L850" s="227"/>
      <c r="M850" s="228"/>
      <c r="N850" s="229"/>
      <c r="O850" s="229"/>
      <c r="P850" s="229"/>
      <c r="Q850" s="229"/>
      <c r="R850" s="229"/>
      <c r="S850" s="229"/>
      <c r="T850" s="230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1" t="s">
        <v>166</v>
      </c>
      <c r="AU850" s="231" t="s">
        <v>84</v>
      </c>
      <c r="AV850" s="13" t="s">
        <v>82</v>
      </c>
      <c r="AW850" s="13" t="s">
        <v>35</v>
      </c>
      <c r="AX850" s="13" t="s">
        <v>74</v>
      </c>
      <c r="AY850" s="231" t="s">
        <v>143</v>
      </c>
    </row>
    <row r="851" s="14" customFormat="1">
      <c r="A851" s="14"/>
      <c r="B851" s="232"/>
      <c r="C851" s="233"/>
      <c r="D851" s="215" t="s">
        <v>166</v>
      </c>
      <c r="E851" s="234" t="s">
        <v>19</v>
      </c>
      <c r="F851" s="235" t="s">
        <v>1202</v>
      </c>
      <c r="G851" s="233"/>
      <c r="H851" s="236">
        <v>1.375</v>
      </c>
      <c r="I851" s="237"/>
      <c r="J851" s="233"/>
      <c r="K851" s="233"/>
      <c r="L851" s="238"/>
      <c r="M851" s="239"/>
      <c r="N851" s="240"/>
      <c r="O851" s="240"/>
      <c r="P851" s="240"/>
      <c r="Q851" s="240"/>
      <c r="R851" s="240"/>
      <c r="S851" s="240"/>
      <c r="T851" s="241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2" t="s">
        <v>166</v>
      </c>
      <c r="AU851" s="242" t="s">
        <v>84</v>
      </c>
      <c r="AV851" s="14" t="s">
        <v>84</v>
      </c>
      <c r="AW851" s="14" t="s">
        <v>35</v>
      </c>
      <c r="AX851" s="14" t="s">
        <v>74</v>
      </c>
      <c r="AY851" s="242" t="s">
        <v>143</v>
      </c>
    </row>
    <row r="852" s="13" customFormat="1">
      <c r="A852" s="13"/>
      <c r="B852" s="222"/>
      <c r="C852" s="223"/>
      <c r="D852" s="215" t="s">
        <v>166</v>
      </c>
      <c r="E852" s="224" t="s">
        <v>19</v>
      </c>
      <c r="F852" s="225" t="s">
        <v>182</v>
      </c>
      <c r="G852" s="223"/>
      <c r="H852" s="224" t="s">
        <v>19</v>
      </c>
      <c r="I852" s="226"/>
      <c r="J852" s="223"/>
      <c r="K852" s="223"/>
      <c r="L852" s="227"/>
      <c r="M852" s="228"/>
      <c r="N852" s="229"/>
      <c r="O852" s="229"/>
      <c r="P852" s="229"/>
      <c r="Q852" s="229"/>
      <c r="R852" s="229"/>
      <c r="S852" s="229"/>
      <c r="T852" s="230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1" t="s">
        <v>166</v>
      </c>
      <c r="AU852" s="231" t="s">
        <v>84</v>
      </c>
      <c r="AV852" s="13" t="s">
        <v>82</v>
      </c>
      <c r="AW852" s="13" t="s">
        <v>35</v>
      </c>
      <c r="AX852" s="13" t="s">
        <v>74</v>
      </c>
      <c r="AY852" s="231" t="s">
        <v>143</v>
      </c>
    </row>
    <row r="853" s="14" customFormat="1">
      <c r="A853" s="14"/>
      <c r="B853" s="232"/>
      <c r="C853" s="233"/>
      <c r="D853" s="215" t="s">
        <v>166</v>
      </c>
      <c r="E853" s="234" t="s">
        <v>19</v>
      </c>
      <c r="F853" s="235" t="s">
        <v>1203</v>
      </c>
      <c r="G853" s="233"/>
      <c r="H853" s="236">
        <v>5.9400000000000004</v>
      </c>
      <c r="I853" s="237"/>
      <c r="J853" s="233"/>
      <c r="K853" s="233"/>
      <c r="L853" s="238"/>
      <c r="M853" s="239"/>
      <c r="N853" s="240"/>
      <c r="O853" s="240"/>
      <c r="P853" s="240"/>
      <c r="Q853" s="240"/>
      <c r="R853" s="240"/>
      <c r="S853" s="240"/>
      <c r="T853" s="241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42" t="s">
        <v>166</v>
      </c>
      <c r="AU853" s="242" t="s">
        <v>84</v>
      </c>
      <c r="AV853" s="14" t="s">
        <v>84</v>
      </c>
      <c r="AW853" s="14" t="s">
        <v>35</v>
      </c>
      <c r="AX853" s="14" t="s">
        <v>74</v>
      </c>
      <c r="AY853" s="242" t="s">
        <v>143</v>
      </c>
    </row>
    <row r="854" s="15" customFormat="1">
      <c r="A854" s="15"/>
      <c r="B854" s="243"/>
      <c r="C854" s="244"/>
      <c r="D854" s="215" t="s">
        <v>166</v>
      </c>
      <c r="E854" s="245" t="s">
        <v>19</v>
      </c>
      <c r="F854" s="246" t="s">
        <v>184</v>
      </c>
      <c r="G854" s="244"/>
      <c r="H854" s="247">
        <v>7.3150000000000004</v>
      </c>
      <c r="I854" s="248"/>
      <c r="J854" s="244"/>
      <c r="K854" s="244"/>
      <c r="L854" s="249"/>
      <c r="M854" s="250"/>
      <c r="N854" s="251"/>
      <c r="O854" s="251"/>
      <c r="P854" s="251"/>
      <c r="Q854" s="251"/>
      <c r="R854" s="251"/>
      <c r="S854" s="251"/>
      <c r="T854" s="252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T854" s="253" t="s">
        <v>166</v>
      </c>
      <c r="AU854" s="253" t="s">
        <v>84</v>
      </c>
      <c r="AV854" s="15" t="s">
        <v>150</v>
      </c>
      <c r="AW854" s="15" t="s">
        <v>35</v>
      </c>
      <c r="AX854" s="15" t="s">
        <v>82</v>
      </c>
      <c r="AY854" s="253" t="s">
        <v>143</v>
      </c>
    </row>
    <row r="855" s="2" customFormat="1" ht="24.15" customHeight="1">
      <c r="A855" s="40"/>
      <c r="B855" s="41"/>
      <c r="C855" s="202" t="s">
        <v>1204</v>
      </c>
      <c r="D855" s="202" t="s">
        <v>145</v>
      </c>
      <c r="E855" s="203" t="s">
        <v>1205</v>
      </c>
      <c r="F855" s="204" t="s">
        <v>1206</v>
      </c>
      <c r="G855" s="205" t="s">
        <v>148</v>
      </c>
      <c r="H855" s="206">
        <v>14.09</v>
      </c>
      <c r="I855" s="207"/>
      <c r="J855" s="208">
        <f>ROUND(I855*H855,2)</f>
        <v>0</v>
      </c>
      <c r="K855" s="204" t="s">
        <v>149</v>
      </c>
      <c r="L855" s="46"/>
      <c r="M855" s="209" t="s">
        <v>19</v>
      </c>
      <c r="N855" s="210" t="s">
        <v>45</v>
      </c>
      <c r="O855" s="86"/>
      <c r="P855" s="211">
        <f>O855*H855</f>
        <v>0</v>
      </c>
      <c r="Q855" s="211">
        <v>0.0034499999999999999</v>
      </c>
      <c r="R855" s="211">
        <f>Q855*H855</f>
        <v>0.048610500000000001</v>
      </c>
      <c r="S855" s="211">
        <v>0</v>
      </c>
      <c r="T855" s="212">
        <f>S855*H855</f>
        <v>0</v>
      </c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R855" s="213" t="s">
        <v>264</v>
      </c>
      <c r="AT855" s="213" t="s">
        <v>145</v>
      </c>
      <c r="AU855" s="213" t="s">
        <v>84</v>
      </c>
      <c r="AY855" s="19" t="s">
        <v>143</v>
      </c>
      <c r="BE855" s="214">
        <f>IF(N855="základní",J855,0)</f>
        <v>0</v>
      </c>
      <c r="BF855" s="214">
        <f>IF(N855="snížená",J855,0)</f>
        <v>0</v>
      </c>
      <c r="BG855" s="214">
        <f>IF(N855="zákl. přenesená",J855,0)</f>
        <v>0</v>
      </c>
      <c r="BH855" s="214">
        <f>IF(N855="sníž. přenesená",J855,0)</f>
        <v>0</v>
      </c>
      <c r="BI855" s="214">
        <f>IF(N855="nulová",J855,0)</f>
        <v>0</v>
      </c>
      <c r="BJ855" s="19" t="s">
        <v>82</v>
      </c>
      <c r="BK855" s="214">
        <f>ROUND(I855*H855,2)</f>
        <v>0</v>
      </c>
      <c r="BL855" s="19" t="s">
        <v>264</v>
      </c>
      <c r="BM855" s="213" t="s">
        <v>1207</v>
      </c>
    </row>
    <row r="856" s="2" customFormat="1">
      <c r="A856" s="40"/>
      <c r="B856" s="41"/>
      <c r="C856" s="42"/>
      <c r="D856" s="215" t="s">
        <v>152</v>
      </c>
      <c r="E856" s="42"/>
      <c r="F856" s="216" t="s">
        <v>1208</v>
      </c>
      <c r="G856" s="42"/>
      <c r="H856" s="42"/>
      <c r="I856" s="217"/>
      <c r="J856" s="42"/>
      <c r="K856" s="42"/>
      <c r="L856" s="46"/>
      <c r="M856" s="218"/>
      <c r="N856" s="219"/>
      <c r="O856" s="86"/>
      <c r="P856" s="86"/>
      <c r="Q856" s="86"/>
      <c r="R856" s="86"/>
      <c r="S856" s="86"/>
      <c r="T856" s="87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T856" s="19" t="s">
        <v>152</v>
      </c>
      <c r="AU856" s="19" t="s">
        <v>84</v>
      </c>
    </row>
    <row r="857" s="2" customFormat="1">
      <c r="A857" s="40"/>
      <c r="B857" s="41"/>
      <c r="C857" s="42"/>
      <c r="D857" s="220" t="s">
        <v>153</v>
      </c>
      <c r="E857" s="42"/>
      <c r="F857" s="221" t="s">
        <v>1209</v>
      </c>
      <c r="G857" s="42"/>
      <c r="H857" s="42"/>
      <c r="I857" s="217"/>
      <c r="J857" s="42"/>
      <c r="K857" s="42"/>
      <c r="L857" s="46"/>
      <c r="M857" s="218"/>
      <c r="N857" s="219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9" t="s">
        <v>153</v>
      </c>
      <c r="AU857" s="19" t="s">
        <v>84</v>
      </c>
    </row>
    <row r="858" s="13" customFormat="1">
      <c r="A858" s="13"/>
      <c r="B858" s="222"/>
      <c r="C858" s="223"/>
      <c r="D858" s="215" t="s">
        <v>166</v>
      </c>
      <c r="E858" s="224" t="s">
        <v>19</v>
      </c>
      <c r="F858" s="225" t="s">
        <v>167</v>
      </c>
      <c r="G858" s="223"/>
      <c r="H858" s="224" t="s">
        <v>19</v>
      </c>
      <c r="I858" s="226"/>
      <c r="J858" s="223"/>
      <c r="K858" s="223"/>
      <c r="L858" s="227"/>
      <c r="M858" s="228"/>
      <c r="N858" s="229"/>
      <c r="O858" s="229"/>
      <c r="P858" s="229"/>
      <c r="Q858" s="229"/>
      <c r="R858" s="229"/>
      <c r="S858" s="229"/>
      <c r="T858" s="230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1" t="s">
        <v>166</v>
      </c>
      <c r="AU858" s="231" t="s">
        <v>84</v>
      </c>
      <c r="AV858" s="13" t="s">
        <v>82</v>
      </c>
      <c r="AW858" s="13" t="s">
        <v>35</v>
      </c>
      <c r="AX858" s="13" t="s">
        <v>74</v>
      </c>
      <c r="AY858" s="231" t="s">
        <v>143</v>
      </c>
    </row>
    <row r="859" s="14" customFormat="1">
      <c r="A859" s="14"/>
      <c r="B859" s="232"/>
      <c r="C859" s="233"/>
      <c r="D859" s="215" t="s">
        <v>166</v>
      </c>
      <c r="E859" s="234" t="s">
        <v>19</v>
      </c>
      <c r="F859" s="235" t="s">
        <v>1210</v>
      </c>
      <c r="G859" s="233"/>
      <c r="H859" s="236">
        <v>4.5199999999999996</v>
      </c>
      <c r="I859" s="237"/>
      <c r="J859" s="233"/>
      <c r="K859" s="233"/>
      <c r="L859" s="238"/>
      <c r="M859" s="239"/>
      <c r="N859" s="240"/>
      <c r="O859" s="240"/>
      <c r="P859" s="240"/>
      <c r="Q859" s="240"/>
      <c r="R859" s="240"/>
      <c r="S859" s="240"/>
      <c r="T859" s="241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42" t="s">
        <v>166</v>
      </c>
      <c r="AU859" s="242" t="s">
        <v>84</v>
      </c>
      <c r="AV859" s="14" t="s">
        <v>84</v>
      </c>
      <c r="AW859" s="14" t="s">
        <v>35</v>
      </c>
      <c r="AX859" s="14" t="s">
        <v>74</v>
      </c>
      <c r="AY859" s="242" t="s">
        <v>143</v>
      </c>
    </row>
    <row r="860" s="13" customFormat="1">
      <c r="A860" s="13"/>
      <c r="B860" s="222"/>
      <c r="C860" s="223"/>
      <c r="D860" s="215" t="s">
        <v>166</v>
      </c>
      <c r="E860" s="224" t="s">
        <v>19</v>
      </c>
      <c r="F860" s="225" t="s">
        <v>182</v>
      </c>
      <c r="G860" s="223"/>
      <c r="H860" s="224" t="s">
        <v>19</v>
      </c>
      <c r="I860" s="226"/>
      <c r="J860" s="223"/>
      <c r="K860" s="223"/>
      <c r="L860" s="227"/>
      <c r="M860" s="228"/>
      <c r="N860" s="229"/>
      <c r="O860" s="229"/>
      <c r="P860" s="229"/>
      <c r="Q860" s="229"/>
      <c r="R860" s="229"/>
      <c r="S860" s="229"/>
      <c r="T860" s="230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1" t="s">
        <v>166</v>
      </c>
      <c r="AU860" s="231" t="s">
        <v>84</v>
      </c>
      <c r="AV860" s="13" t="s">
        <v>82</v>
      </c>
      <c r="AW860" s="13" t="s">
        <v>35</v>
      </c>
      <c r="AX860" s="13" t="s">
        <v>74</v>
      </c>
      <c r="AY860" s="231" t="s">
        <v>143</v>
      </c>
    </row>
    <row r="861" s="14" customFormat="1">
      <c r="A861" s="14"/>
      <c r="B861" s="232"/>
      <c r="C861" s="233"/>
      <c r="D861" s="215" t="s">
        <v>166</v>
      </c>
      <c r="E861" s="234" t="s">
        <v>19</v>
      </c>
      <c r="F861" s="235" t="s">
        <v>1211</v>
      </c>
      <c r="G861" s="233"/>
      <c r="H861" s="236">
        <v>9.5700000000000003</v>
      </c>
      <c r="I861" s="237"/>
      <c r="J861" s="233"/>
      <c r="K861" s="233"/>
      <c r="L861" s="238"/>
      <c r="M861" s="239"/>
      <c r="N861" s="240"/>
      <c r="O861" s="240"/>
      <c r="P861" s="240"/>
      <c r="Q861" s="240"/>
      <c r="R861" s="240"/>
      <c r="S861" s="240"/>
      <c r="T861" s="241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42" t="s">
        <v>166</v>
      </c>
      <c r="AU861" s="242" t="s">
        <v>84</v>
      </c>
      <c r="AV861" s="14" t="s">
        <v>84</v>
      </c>
      <c r="AW861" s="14" t="s">
        <v>35</v>
      </c>
      <c r="AX861" s="14" t="s">
        <v>74</v>
      </c>
      <c r="AY861" s="242" t="s">
        <v>143</v>
      </c>
    </row>
    <row r="862" s="15" customFormat="1">
      <c r="A862" s="15"/>
      <c r="B862" s="243"/>
      <c r="C862" s="244"/>
      <c r="D862" s="215" t="s">
        <v>166</v>
      </c>
      <c r="E862" s="245" t="s">
        <v>19</v>
      </c>
      <c r="F862" s="246" t="s">
        <v>184</v>
      </c>
      <c r="G862" s="244"/>
      <c r="H862" s="247">
        <v>14.09</v>
      </c>
      <c r="I862" s="248"/>
      <c r="J862" s="244"/>
      <c r="K862" s="244"/>
      <c r="L862" s="249"/>
      <c r="M862" s="250"/>
      <c r="N862" s="251"/>
      <c r="O862" s="251"/>
      <c r="P862" s="251"/>
      <c r="Q862" s="251"/>
      <c r="R862" s="251"/>
      <c r="S862" s="251"/>
      <c r="T862" s="252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53" t="s">
        <v>166</v>
      </c>
      <c r="AU862" s="253" t="s">
        <v>84</v>
      </c>
      <c r="AV862" s="15" t="s">
        <v>150</v>
      </c>
      <c r="AW862" s="15" t="s">
        <v>35</v>
      </c>
      <c r="AX862" s="15" t="s">
        <v>82</v>
      </c>
      <c r="AY862" s="253" t="s">
        <v>143</v>
      </c>
    </row>
    <row r="863" s="2" customFormat="1" ht="24.15" customHeight="1">
      <c r="A863" s="40"/>
      <c r="B863" s="41"/>
      <c r="C863" s="202" t="s">
        <v>1212</v>
      </c>
      <c r="D863" s="202" t="s">
        <v>145</v>
      </c>
      <c r="E863" s="203" t="s">
        <v>1213</v>
      </c>
      <c r="F863" s="204" t="s">
        <v>1214</v>
      </c>
      <c r="G863" s="205" t="s">
        <v>204</v>
      </c>
      <c r="H863" s="206">
        <v>1</v>
      </c>
      <c r="I863" s="207"/>
      <c r="J863" s="208">
        <f>ROUND(I863*H863,2)</f>
        <v>0</v>
      </c>
      <c r="K863" s="204" t="s">
        <v>149</v>
      </c>
      <c r="L863" s="46"/>
      <c r="M863" s="209" t="s">
        <v>19</v>
      </c>
      <c r="N863" s="210" t="s">
        <v>45</v>
      </c>
      <c r="O863" s="86"/>
      <c r="P863" s="211">
        <f>O863*H863</f>
        <v>0</v>
      </c>
      <c r="Q863" s="211">
        <v>0</v>
      </c>
      <c r="R863" s="211">
        <f>Q863*H863</f>
        <v>0</v>
      </c>
      <c r="S863" s="211">
        <v>0</v>
      </c>
      <c r="T863" s="212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13" t="s">
        <v>264</v>
      </c>
      <c r="AT863" s="213" t="s">
        <v>145</v>
      </c>
      <c r="AU863" s="213" t="s">
        <v>84</v>
      </c>
      <c r="AY863" s="19" t="s">
        <v>143</v>
      </c>
      <c r="BE863" s="214">
        <f>IF(N863="základní",J863,0)</f>
        <v>0</v>
      </c>
      <c r="BF863" s="214">
        <f>IF(N863="snížená",J863,0)</f>
        <v>0</v>
      </c>
      <c r="BG863" s="214">
        <f>IF(N863="zákl. přenesená",J863,0)</f>
        <v>0</v>
      </c>
      <c r="BH863" s="214">
        <f>IF(N863="sníž. přenesená",J863,0)</f>
        <v>0</v>
      </c>
      <c r="BI863" s="214">
        <f>IF(N863="nulová",J863,0)</f>
        <v>0</v>
      </c>
      <c r="BJ863" s="19" t="s">
        <v>82</v>
      </c>
      <c r="BK863" s="214">
        <f>ROUND(I863*H863,2)</f>
        <v>0</v>
      </c>
      <c r="BL863" s="19" t="s">
        <v>264</v>
      </c>
      <c r="BM863" s="213" t="s">
        <v>1215</v>
      </c>
    </row>
    <row r="864" s="2" customFormat="1">
      <c r="A864" s="40"/>
      <c r="B864" s="41"/>
      <c r="C864" s="42"/>
      <c r="D864" s="215" t="s">
        <v>152</v>
      </c>
      <c r="E864" s="42"/>
      <c r="F864" s="216" t="s">
        <v>1216</v>
      </c>
      <c r="G864" s="42"/>
      <c r="H864" s="42"/>
      <c r="I864" s="217"/>
      <c r="J864" s="42"/>
      <c r="K864" s="42"/>
      <c r="L864" s="46"/>
      <c r="M864" s="218"/>
      <c r="N864" s="219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T864" s="19" t="s">
        <v>152</v>
      </c>
      <c r="AU864" s="19" t="s">
        <v>84</v>
      </c>
    </row>
    <row r="865" s="2" customFormat="1">
      <c r="A865" s="40"/>
      <c r="B865" s="41"/>
      <c r="C865" s="42"/>
      <c r="D865" s="220" t="s">
        <v>153</v>
      </c>
      <c r="E865" s="42"/>
      <c r="F865" s="221" t="s">
        <v>1217</v>
      </c>
      <c r="G865" s="42"/>
      <c r="H865" s="42"/>
      <c r="I865" s="217"/>
      <c r="J865" s="42"/>
      <c r="K865" s="42"/>
      <c r="L865" s="46"/>
      <c r="M865" s="218"/>
      <c r="N865" s="219"/>
      <c r="O865" s="86"/>
      <c r="P865" s="86"/>
      <c r="Q865" s="86"/>
      <c r="R865" s="86"/>
      <c r="S865" s="86"/>
      <c r="T865" s="87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T865" s="19" t="s">
        <v>153</v>
      </c>
      <c r="AU865" s="19" t="s">
        <v>84</v>
      </c>
    </row>
    <row r="866" s="2" customFormat="1" ht="16.5" customHeight="1">
      <c r="A866" s="40"/>
      <c r="B866" s="41"/>
      <c r="C866" s="254" t="s">
        <v>1218</v>
      </c>
      <c r="D866" s="254" t="s">
        <v>379</v>
      </c>
      <c r="E866" s="255" t="s">
        <v>1219</v>
      </c>
      <c r="F866" s="256" t="s">
        <v>1220</v>
      </c>
      <c r="G866" s="257" t="s">
        <v>204</v>
      </c>
      <c r="H866" s="258">
        <v>1</v>
      </c>
      <c r="I866" s="259"/>
      <c r="J866" s="260">
        <f>ROUND(I866*H866,2)</f>
        <v>0</v>
      </c>
      <c r="K866" s="256" t="s">
        <v>149</v>
      </c>
      <c r="L866" s="261"/>
      <c r="M866" s="262" t="s">
        <v>19</v>
      </c>
      <c r="N866" s="263" t="s">
        <v>45</v>
      </c>
      <c r="O866" s="86"/>
      <c r="P866" s="211">
        <f>O866*H866</f>
        <v>0</v>
      </c>
      <c r="Q866" s="211">
        <v>0.0038999999999999998</v>
      </c>
      <c r="R866" s="211">
        <f>Q866*H866</f>
        <v>0.0038999999999999998</v>
      </c>
      <c r="S866" s="211">
        <v>0</v>
      </c>
      <c r="T866" s="212">
        <f>S866*H866</f>
        <v>0</v>
      </c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R866" s="213" t="s">
        <v>378</v>
      </c>
      <c r="AT866" s="213" t="s">
        <v>379</v>
      </c>
      <c r="AU866" s="213" t="s">
        <v>84</v>
      </c>
      <c r="AY866" s="19" t="s">
        <v>143</v>
      </c>
      <c r="BE866" s="214">
        <f>IF(N866="základní",J866,0)</f>
        <v>0</v>
      </c>
      <c r="BF866" s="214">
        <f>IF(N866="snížená",J866,0)</f>
        <v>0</v>
      </c>
      <c r="BG866" s="214">
        <f>IF(N866="zákl. přenesená",J866,0)</f>
        <v>0</v>
      </c>
      <c r="BH866" s="214">
        <f>IF(N866="sníž. přenesená",J866,0)</f>
        <v>0</v>
      </c>
      <c r="BI866" s="214">
        <f>IF(N866="nulová",J866,0)</f>
        <v>0</v>
      </c>
      <c r="BJ866" s="19" t="s">
        <v>82</v>
      </c>
      <c r="BK866" s="214">
        <f>ROUND(I866*H866,2)</f>
        <v>0</v>
      </c>
      <c r="BL866" s="19" t="s">
        <v>264</v>
      </c>
      <c r="BM866" s="213" t="s">
        <v>1221</v>
      </c>
    </row>
    <row r="867" s="2" customFormat="1">
      <c r="A867" s="40"/>
      <c r="B867" s="41"/>
      <c r="C867" s="42"/>
      <c r="D867" s="215" t="s">
        <v>152</v>
      </c>
      <c r="E867" s="42"/>
      <c r="F867" s="216" t="s">
        <v>1220</v>
      </c>
      <c r="G867" s="42"/>
      <c r="H867" s="42"/>
      <c r="I867" s="217"/>
      <c r="J867" s="42"/>
      <c r="K867" s="42"/>
      <c r="L867" s="46"/>
      <c r="M867" s="218"/>
      <c r="N867" s="219"/>
      <c r="O867" s="86"/>
      <c r="P867" s="86"/>
      <c r="Q867" s="86"/>
      <c r="R867" s="86"/>
      <c r="S867" s="86"/>
      <c r="T867" s="87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T867" s="19" t="s">
        <v>152</v>
      </c>
      <c r="AU867" s="19" t="s">
        <v>84</v>
      </c>
    </row>
    <row r="868" s="2" customFormat="1" ht="16.5" customHeight="1">
      <c r="A868" s="40"/>
      <c r="B868" s="41"/>
      <c r="C868" s="202" t="s">
        <v>1222</v>
      </c>
      <c r="D868" s="202" t="s">
        <v>145</v>
      </c>
      <c r="E868" s="203" t="s">
        <v>1223</v>
      </c>
      <c r="F868" s="204" t="s">
        <v>1224</v>
      </c>
      <c r="G868" s="205" t="s">
        <v>148</v>
      </c>
      <c r="H868" s="206">
        <v>14.231999999999999</v>
      </c>
      <c r="I868" s="207"/>
      <c r="J868" s="208">
        <f>ROUND(I868*H868,2)</f>
        <v>0</v>
      </c>
      <c r="K868" s="204" t="s">
        <v>149</v>
      </c>
      <c r="L868" s="46"/>
      <c r="M868" s="209" t="s">
        <v>19</v>
      </c>
      <c r="N868" s="210" t="s">
        <v>45</v>
      </c>
      <c r="O868" s="86"/>
      <c r="P868" s="211">
        <f>O868*H868</f>
        <v>0</v>
      </c>
      <c r="Q868" s="211">
        <v>0</v>
      </c>
      <c r="R868" s="211">
        <f>Q868*H868</f>
        <v>0</v>
      </c>
      <c r="S868" s="211">
        <v>0</v>
      </c>
      <c r="T868" s="212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13" t="s">
        <v>264</v>
      </c>
      <c r="AT868" s="213" t="s">
        <v>145</v>
      </c>
      <c r="AU868" s="213" t="s">
        <v>84</v>
      </c>
      <c r="AY868" s="19" t="s">
        <v>143</v>
      </c>
      <c r="BE868" s="214">
        <f>IF(N868="základní",J868,0)</f>
        <v>0</v>
      </c>
      <c r="BF868" s="214">
        <f>IF(N868="snížená",J868,0)</f>
        <v>0</v>
      </c>
      <c r="BG868" s="214">
        <f>IF(N868="zákl. přenesená",J868,0)</f>
        <v>0</v>
      </c>
      <c r="BH868" s="214">
        <f>IF(N868="sníž. přenesená",J868,0)</f>
        <v>0</v>
      </c>
      <c r="BI868" s="214">
        <f>IF(N868="nulová",J868,0)</f>
        <v>0</v>
      </c>
      <c r="BJ868" s="19" t="s">
        <v>82</v>
      </c>
      <c r="BK868" s="214">
        <f>ROUND(I868*H868,2)</f>
        <v>0</v>
      </c>
      <c r="BL868" s="19" t="s">
        <v>264</v>
      </c>
      <c r="BM868" s="213" t="s">
        <v>1225</v>
      </c>
    </row>
    <row r="869" s="2" customFormat="1">
      <c r="A869" s="40"/>
      <c r="B869" s="41"/>
      <c r="C869" s="42"/>
      <c r="D869" s="215" t="s">
        <v>152</v>
      </c>
      <c r="E869" s="42"/>
      <c r="F869" s="216" t="s">
        <v>1226</v>
      </c>
      <c r="G869" s="42"/>
      <c r="H869" s="42"/>
      <c r="I869" s="217"/>
      <c r="J869" s="42"/>
      <c r="K869" s="42"/>
      <c r="L869" s="46"/>
      <c r="M869" s="218"/>
      <c r="N869" s="219"/>
      <c r="O869" s="86"/>
      <c r="P869" s="86"/>
      <c r="Q869" s="86"/>
      <c r="R869" s="86"/>
      <c r="S869" s="86"/>
      <c r="T869" s="87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T869" s="19" t="s">
        <v>152</v>
      </c>
      <c r="AU869" s="19" t="s">
        <v>84</v>
      </c>
    </row>
    <row r="870" s="2" customFormat="1">
      <c r="A870" s="40"/>
      <c r="B870" s="41"/>
      <c r="C870" s="42"/>
      <c r="D870" s="220" t="s">
        <v>153</v>
      </c>
      <c r="E870" s="42"/>
      <c r="F870" s="221" t="s">
        <v>1227</v>
      </c>
      <c r="G870" s="42"/>
      <c r="H870" s="42"/>
      <c r="I870" s="217"/>
      <c r="J870" s="42"/>
      <c r="K870" s="42"/>
      <c r="L870" s="46"/>
      <c r="M870" s="218"/>
      <c r="N870" s="219"/>
      <c r="O870" s="86"/>
      <c r="P870" s="86"/>
      <c r="Q870" s="86"/>
      <c r="R870" s="86"/>
      <c r="S870" s="86"/>
      <c r="T870" s="87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T870" s="19" t="s">
        <v>153</v>
      </c>
      <c r="AU870" s="19" t="s">
        <v>84</v>
      </c>
    </row>
    <row r="871" s="13" customFormat="1">
      <c r="A871" s="13"/>
      <c r="B871" s="222"/>
      <c r="C871" s="223"/>
      <c r="D871" s="215" t="s">
        <v>166</v>
      </c>
      <c r="E871" s="224" t="s">
        <v>19</v>
      </c>
      <c r="F871" s="225" t="s">
        <v>167</v>
      </c>
      <c r="G871" s="223"/>
      <c r="H871" s="224" t="s">
        <v>19</v>
      </c>
      <c r="I871" s="226"/>
      <c r="J871" s="223"/>
      <c r="K871" s="223"/>
      <c r="L871" s="227"/>
      <c r="M871" s="228"/>
      <c r="N871" s="229"/>
      <c r="O871" s="229"/>
      <c r="P871" s="229"/>
      <c r="Q871" s="229"/>
      <c r="R871" s="229"/>
      <c r="S871" s="229"/>
      <c r="T871" s="230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1" t="s">
        <v>166</v>
      </c>
      <c r="AU871" s="231" t="s">
        <v>84</v>
      </c>
      <c r="AV871" s="13" t="s">
        <v>82</v>
      </c>
      <c r="AW871" s="13" t="s">
        <v>35</v>
      </c>
      <c r="AX871" s="13" t="s">
        <v>74</v>
      </c>
      <c r="AY871" s="231" t="s">
        <v>143</v>
      </c>
    </row>
    <row r="872" s="14" customFormat="1">
      <c r="A872" s="14"/>
      <c r="B872" s="232"/>
      <c r="C872" s="233"/>
      <c r="D872" s="215" t="s">
        <v>166</v>
      </c>
      <c r="E872" s="234" t="s">
        <v>19</v>
      </c>
      <c r="F872" s="235" t="s">
        <v>1228</v>
      </c>
      <c r="G872" s="233"/>
      <c r="H872" s="236">
        <v>4.9699999999999998</v>
      </c>
      <c r="I872" s="237"/>
      <c r="J872" s="233"/>
      <c r="K872" s="233"/>
      <c r="L872" s="238"/>
      <c r="M872" s="239"/>
      <c r="N872" s="240"/>
      <c r="O872" s="240"/>
      <c r="P872" s="240"/>
      <c r="Q872" s="240"/>
      <c r="R872" s="240"/>
      <c r="S872" s="240"/>
      <c r="T872" s="241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42" t="s">
        <v>166</v>
      </c>
      <c r="AU872" s="242" t="s">
        <v>84</v>
      </c>
      <c r="AV872" s="14" t="s">
        <v>84</v>
      </c>
      <c r="AW872" s="14" t="s">
        <v>35</v>
      </c>
      <c r="AX872" s="14" t="s">
        <v>74</v>
      </c>
      <c r="AY872" s="242" t="s">
        <v>143</v>
      </c>
    </row>
    <row r="873" s="13" customFormat="1">
      <c r="A873" s="13"/>
      <c r="B873" s="222"/>
      <c r="C873" s="223"/>
      <c r="D873" s="215" t="s">
        <v>166</v>
      </c>
      <c r="E873" s="224" t="s">
        <v>19</v>
      </c>
      <c r="F873" s="225" t="s">
        <v>182</v>
      </c>
      <c r="G873" s="223"/>
      <c r="H873" s="224" t="s">
        <v>19</v>
      </c>
      <c r="I873" s="226"/>
      <c r="J873" s="223"/>
      <c r="K873" s="223"/>
      <c r="L873" s="227"/>
      <c r="M873" s="228"/>
      <c r="N873" s="229"/>
      <c r="O873" s="229"/>
      <c r="P873" s="229"/>
      <c r="Q873" s="229"/>
      <c r="R873" s="229"/>
      <c r="S873" s="229"/>
      <c r="T873" s="230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1" t="s">
        <v>166</v>
      </c>
      <c r="AU873" s="231" t="s">
        <v>84</v>
      </c>
      <c r="AV873" s="13" t="s">
        <v>82</v>
      </c>
      <c r="AW873" s="13" t="s">
        <v>35</v>
      </c>
      <c r="AX873" s="13" t="s">
        <v>74</v>
      </c>
      <c r="AY873" s="231" t="s">
        <v>143</v>
      </c>
    </row>
    <row r="874" s="14" customFormat="1">
      <c r="A874" s="14"/>
      <c r="B874" s="232"/>
      <c r="C874" s="233"/>
      <c r="D874" s="215" t="s">
        <v>166</v>
      </c>
      <c r="E874" s="234" t="s">
        <v>19</v>
      </c>
      <c r="F874" s="235" t="s">
        <v>1229</v>
      </c>
      <c r="G874" s="233"/>
      <c r="H874" s="236">
        <v>9.2620000000000005</v>
      </c>
      <c r="I874" s="237"/>
      <c r="J874" s="233"/>
      <c r="K874" s="233"/>
      <c r="L874" s="238"/>
      <c r="M874" s="239"/>
      <c r="N874" s="240"/>
      <c r="O874" s="240"/>
      <c r="P874" s="240"/>
      <c r="Q874" s="240"/>
      <c r="R874" s="240"/>
      <c r="S874" s="240"/>
      <c r="T874" s="241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42" t="s">
        <v>166</v>
      </c>
      <c r="AU874" s="242" t="s">
        <v>84</v>
      </c>
      <c r="AV874" s="14" t="s">
        <v>84</v>
      </c>
      <c r="AW874" s="14" t="s">
        <v>35</v>
      </c>
      <c r="AX874" s="14" t="s">
        <v>74</v>
      </c>
      <c r="AY874" s="242" t="s">
        <v>143</v>
      </c>
    </row>
    <row r="875" s="15" customFormat="1">
      <c r="A875" s="15"/>
      <c r="B875" s="243"/>
      <c r="C875" s="244"/>
      <c r="D875" s="215" t="s">
        <v>166</v>
      </c>
      <c r="E875" s="245" t="s">
        <v>19</v>
      </c>
      <c r="F875" s="246" t="s">
        <v>184</v>
      </c>
      <c r="G875" s="244"/>
      <c r="H875" s="247">
        <v>14.231999999999999</v>
      </c>
      <c r="I875" s="248"/>
      <c r="J875" s="244"/>
      <c r="K875" s="244"/>
      <c r="L875" s="249"/>
      <c r="M875" s="250"/>
      <c r="N875" s="251"/>
      <c r="O875" s="251"/>
      <c r="P875" s="251"/>
      <c r="Q875" s="251"/>
      <c r="R875" s="251"/>
      <c r="S875" s="251"/>
      <c r="T875" s="252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53" t="s">
        <v>166</v>
      </c>
      <c r="AU875" s="253" t="s">
        <v>84</v>
      </c>
      <c r="AV875" s="15" t="s">
        <v>150</v>
      </c>
      <c r="AW875" s="15" t="s">
        <v>35</v>
      </c>
      <c r="AX875" s="15" t="s">
        <v>82</v>
      </c>
      <c r="AY875" s="253" t="s">
        <v>143</v>
      </c>
    </row>
    <row r="876" s="2" customFormat="1" ht="16.5" customHeight="1">
      <c r="A876" s="40"/>
      <c r="B876" s="41"/>
      <c r="C876" s="254" t="s">
        <v>1230</v>
      </c>
      <c r="D876" s="254" t="s">
        <v>379</v>
      </c>
      <c r="E876" s="255" t="s">
        <v>1231</v>
      </c>
      <c r="F876" s="256" t="s">
        <v>1232</v>
      </c>
      <c r="G876" s="257" t="s">
        <v>204</v>
      </c>
      <c r="H876" s="258">
        <v>1.5660000000000001</v>
      </c>
      <c r="I876" s="259"/>
      <c r="J876" s="260">
        <f>ROUND(I876*H876,2)</f>
        <v>0</v>
      </c>
      <c r="K876" s="256" t="s">
        <v>149</v>
      </c>
      <c r="L876" s="261"/>
      <c r="M876" s="262" t="s">
        <v>19</v>
      </c>
      <c r="N876" s="263" t="s">
        <v>45</v>
      </c>
      <c r="O876" s="86"/>
      <c r="P876" s="211">
        <f>O876*H876</f>
        <v>0</v>
      </c>
      <c r="Q876" s="211">
        <v>0.0053</v>
      </c>
      <c r="R876" s="211">
        <f>Q876*H876</f>
        <v>0.0082997999999999995</v>
      </c>
      <c r="S876" s="211">
        <v>0</v>
      </c>
      <c r="T876" s="212">
        <f>S876*H876</f>
        <v>0</v>
      </c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R876" s="213" t="s">
        <v>378</v>
      </c>
      <c r="AT876" s="213" t="s">
        <v>379</v>
      </c>
      <c r="AU876" s="213" t="s">
        <v>84</v>
      </c>
      <c r="AY876" s="19" t="s">
        <v>143</v>
      </c>
      <c r="BE876" s="214">
        <f>IF(N876="základní",J876,0)</f>
        <v>0</v>
      </c>
      <c r="BF876" s="214">
        <f>IF(N876="snížená",J876,0)</f>
        <v>0</v>
      </c>
      <c r="BG876" s="214">
        <f>IF(N876="zákl. přenesená",J876,0)</f>
        <v>0</v>
      </c>
      <c r="BH876" s="214">
        <f>IF(N876="sníž. přenesená",J876,0)</f>
        <v>0</v>
      </c>
      <c r="BI876" s="214">
        <f>IF(N876="nulová",J876,0)</f>
        <v>0</v>
      </c>
      <c r="BJ876" s="19" t="s">
        <v>82</v>
      </c>
      <c r="BK876" s="214">
        <f>ROUND(I876*H876,2)</f>
        <v>0</v>
      </c>
      <c r="BL876" s="19" t="s">
        <v>264</v>
      </c>
      <c r="BM876" s="213" t="s">
        <v>1233</v>
      </c>
    </row>
    <row r="877" s="2" customFormat="1">
      <c r="A877" s="40"/>
      <c r="B877" s="41"/>
      <c r="C877" s="42"/>
      <c r="D877" s="215" t="s">
        <v>152</v>
      </c>
      <c r="E877" s="42"/>
      <c r="F877" s="216" t="s">
        <v>1232</v>
      </c>
      <c r="G877" s="42"/>
      <c r="H877" s="42"/>
      <c r="I877" s="217"/>
      <c r="J877" s="42"/>
      <c r="K877" s="42"/>
      <c r="L877" s="46"/>
      <c r="M877" s="218"/>
      <c r="N877" s="219"/>
      <c r="O877" s="86"/>
      <c r="P877" s="86"/>
      <c r="Q877" s="86"/>
      <c r="R877" s="86"/>
      <c r="S877" s="86"/>
      <c r="T877" s="87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T877" s="19" t="s">
        <v>152</v>
      </c>
      <c r="AU877" s="19" t="s">
        <v>84</v>
      </c>
    </row>
    <row r="878" s="14" customFormat="1">
      <c r="A878" s="14"/>
      <c r="B878" s="232"/>
      <c r="C878" s="233"/>
      <c r="D878" s="215" t="s">
        <v>166</v>
      </c>
      <c r="E878" s="233"/>
      <c r="F878" s="235" t="s">
        <v>1234</v>
      </c>
      <c r="G878" s="233"/>
      <c r="H878" s="236">
        <v>1.5660000000000001</v>
      </c>
      <c r="I878" s="237"/>
      <c r="J878" s="233"/>
      <c r="K878" s="233"/>
      <c r="L878" s="238"/>
      <c r="M878" s="239"/>
      <c r="N878" s="240"/>
      <c r="O878" s="240"/>
      <c r="P878" s="240"/>
      <c r="Q878" s="240"/>
      <c r="R878" s="240"/>
      <c r="S878" s="240"/>
      <c r="T878" s="241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42" t="s">
        <v>166</v>
      </c>
      <c r="AU878" s="242" t="s">
        <v>84</v>
      </c>
      <c r="AV878" s="14" t="s">
        <v>84</v>
      </c>
      <c r="AW878" s="14" t="s">
        <v>4</v>
      </c>
      <c r="AX878" s="14" t="s">
        <v>82</v>
      </c>
      <c r="AY878" s="242" t="s">
        <v>143</v>
      </c>
    </row>
    <row r="879" s="2" customFormat="1" ht="21.75" customHeight="1">
      <c r="A879" s="40"/>
      <c r="B879" s="41"/>
      <c r="C879" s="202" t="s">
        <v>1235</v>
      </c>
      <c r="D879" s="202" t="s">
        <v>145</v>
      </c>
      <c r="E879" s="203" t="s">
        <v>1236</v>
      </c>
      <c r="F879" s="204" t="s">
        <v>1237</v>
      </c>
      <c r="G879" s="205" t="s">
        <v>148</v>
      </c>
      <c r="H879" s="206">
        <v>1.52</v>
      </c>
      <c r="I879" s="207"/>
      <c r="J879" s="208">
        <f>ROUND(I879*H879,2)</f>
        <v>0</v>
      </c>
      <c r="K879" s="204" t="s">
        <v>149</v>
      </c>
      <c r="L879" s="46"/>
      <c r="M879" s="209" t="s">
        <v>19</v>
      </c>
      <c r="N879" s="210" t="s">
        <v>45</v>
      </c>
      <c r="O879" s="86"/>
      <c r="P879" s="211">
        <f>O879*H879</f>
        <v>0</v>
      </c>
      <c r="Q879" s="211">
        <v>0</v>
      </c>
      <c r="R879" s="211">
        <f>Q879*H879</f>
        <v>0</v>
      </c>
      <c r="S879" s="211">
        <v>0</v>
      </c>
      <c r="T879" s="212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13" t="s">
        <v>264</v>
      </c>
      <c r="AT879" s="213" t="s">
        <v>145</v>
      </c>
      <c r="AU879" s="213" t="s">
        <v>84</v>
      </c>
      <c r="AY879" s="19" t="s">
        <v>143</v>
      </c>
      <c r="BE879" s="214">
        <f>IF(N879="základní",J879,0)</f>
        <v>0</v>
      </c>
      <c r="BF879" s="214">
        <f>IF(N879="snížená",J879,0)</f>
        <v>0</v>
      </c>
      <c r="BG879" s="214">
        <f>IF(N879="zákl. přenesená",J879,0)</f>
        <v>0</v>
      </c>
      <c r="BH879" s="214">
        <f>IF(N879="sníž. přenesená",J879,0)</f>
        <v>0</v>
      </c>
      <c r="BI879" s="214">
        <f>IF(N879="nulová",J879,0)</f>
        <v>0</v>
      </c>
      <c r="BJ879" s="19" t="s">
        <v>82</v>
      </c>
      <c r="BK879" s="214">
        <f>ROUND(I879*H879,2)</f>
        <v>0</v>
      </c>
      <c r="BL879" s="19" t="s">
        <v>264</v>
      </c>
      <c r="BM879" s="213" t="s">
        <v>1238</v>
      </c>
    </row>
    <row r="880" s="2" customFormat="1">
      <c r="A880" s="40"/>
      <c r="B880" s="41"/>
      <c r="C880" s="42"/>
      <c r="D880" s="215" t="s">
        <v>152</v>
      </c>
      <c r="E880" s="42"/>
      <c r="F880" s="216" t="s">
        <v>1239</v>
      </c>
      <c r="G880" s="42"/>
      <c r="H880" s="42"/>
      <c r="I880" s="217"/>
      <c r="J880" s="42"/>
      <c r="K880" s="42"/>
      <c r="L880" s="46"/>
      <c r="M880" s="218"/>
      <c r="N880" s="219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152</v>
      </c>
      <c r="AU880" s="19" t="s">
        <v>84</v>
      </c>
    </row>
    <row r="881" s="2" customFormat="1">
      <c r="A881" s="40"/>
      <c r="B881" s="41"/>
      <c r="C881" s="42"/>
      <c r="D881" s="220" t="s">
        <v>153</v>
      </c>
      <c r="E881" s="42"/>
      <c r="F881" s="221" t="s">
        <v>1240</v>
      </c>
      <c r="G881" s="42"/>
      <c r="H881" s="42"/>
      <c r="I881" s="217"/>
      <c r="J881" s="42"/>
      <c r="K881" s="42"/>
      <c r="L881" s="46"/>
      <c r="M881" s="218"/>
      <c r="N881" s="219"/>
      <c r="O881" s="86"/>
      <c r="P881" s="86"/>
      <c r="Q881" s="86"/>
      <c r="R881" s="86"/>
      <c r="S881" s="86"/>
      <c r="T881" s="87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T881" s="19" t="s">
        <v>153</v>
      </c>
      <c r="AU881" s="19" t="s">
        <v>84</v>
      </c>
    </row>
    <row r="882" s="13" customFormat="1">
      <c r="A882" s="13"/>
      <c r="B882" s="222"/>
      <c r="C882" s="223"/>
      <c r="D882" s="215" t="s">
        <v>166</v>
      </c>
      <c r="E882" s="224" t="s">
        <v>19</v>
      </c>
      <c r="F882" s="225" t="s">
        <v>182</v>
      </c>
      <c r="G882" s="223"/>
      <c r="H882" s="224" t="s">
        <v>19</v>
      </c>
      <c r="I882" s="226"/>
      <c r="J882" s="223"/>
      <c r="K882" s="223"/>
      <c r="L882" s="227"/>
      <c r="M882" s="228"/>
      <c r="N882" s="229"/>
      <c r="O882" s="229"/>
      <c r="P882" s="229"/>
      <c r="Q882" s="229"/>
      <c r="R882" s="229"/>
      <c r="S882" s="229"/>
      <c r="T882" s="230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1" t="s">
        <v>166</v>
      </c>
      <c r="AU882" s="231" t="s">
        <v>84</v>
      </c>
      <c r="AV882" s="13" t="s">
        <v>82</v>
      </c>
      <c r="AW882" s="13" t="s">
        <v>35</v>
      </c>
      <c r="AX882" s="13" t="s">
        <v>74</v>
      </c>
      <c r="AY882" s="231" t="s">
        <v>143</v>
      </c>
    </row>
    <row r="883" s="14" customFormat="1">
      <c r="A883" s="14"/>
      <c r="B883" s="232"/>
      <c r="C883" s="233"/>
      <c r="D883" s="215" t="s">
        <v>166</v>
      </c>
      <c r="E883" s="234" t="s">
        <v>19</v>
      </c>
      <c r="F883" s="235" t="s">
        <v>1241</v>
      </c>
      <c r="G883" s="233"/>
      <c r="H883" s="236">
        <v>1.52</v>
      </c>
      <c r="I883" s="237"/>
      <c r="J883" s="233"/>
      <c r="K883" s="233"/>
      <c r="L883" s="238"/>
      <c r="M883" s="239"/>
      <c r="N883" s="240"/>
      <c r="O883" s="240"/>
      <c r="P883" s="240"/>
      <c r="Q883" s="240"/>
      <c r="R883" s="240"/>
      <c r="S883" s="240"/>
      <c r="T883" s="241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42" t="s">
        <v>166</v>
      </c>
      <c r="AU883" s="242" t="s">
        <v>84</v>
      </c>
      <c r="AV883" s="14" t="s">
        <v>84</v>
      </c>
      <c r="AW883" s="14" t="s">
        <v>35</v>
      </c>
      <c r="AX883" s="14" t="s">
        <v>82</v>
      </c>
      <c r="AY883" s="242" t="s">
        <v>143</v>
      </c>
    </row>
    <row r="884" s="2" customFormat="1" ht="16.5" customHeight="1">
      <c r="A884" s="40"/>
      <c r="B884" s="41"/>
      <c r="C884" s="254" t="s">
        <v>1242</v>
      </c>
      <c r="D884" s="254" t="s">
        <v>379</v>
      </c>
      <c r="E884" s="255" t="s">
        <v>1243</v>
      </c>
      <c r="F884" s="256" t="s">
        <v>1244</v>
      </c>
      <c r="G884" s="257" t="s">
        <v>204</v>
      </c>
      <c r="H884" s="258">
        <v>0.16700000000000001</v>
      </c>
      <c r="I884" s="259"/>
      <c r="J884" s="260">
        <f>ROUND(I884*H884,2)</f>
        <v>0</v>
      </c>
      <c r="K884" s="256" t="s">
        <v>149</v>
      </c>
      <c r="L884" s="261"/>
      <c r="M884" s="262" t="s">
        <v>19</v>
      </c>
      <c r="N884" s="263" t="s">
        <v>45</v>
      </c>
      <c r="O884" s="86"/>
      <c r="P884" s="211">
        <f>O884*H884</f>
        <v>0</v>
      </c>
      <c r="Q884" s="211">
        <v>0.0077999999999999996</v>
      </c>
      <c r="R884" s="211">
        <f>Q884*H884</f>
        <v>0.0013026000000000001</v>
      </c>
      <c r="S884" s="211">
        <v>0</v>
      </c>
      <c r="T884" s="212">
        <f>S884*H884</f>
        <v>0</v>
      </c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R884" s="213" t="s">
        <v>378</v>
      </c>
      <c r="AT884" s="213" t="s">
        <v>379</v>
      </c>
      <c r="AU884" s="213" t="s">
        <v>84</v>
      </c>
      <c r="AY884" s="19" t="s">
        <v>143</v>
      </c>
      <c r="BE884" s="214">
        <f>IF(N884="základní",J884,0)</f>
        <v>0</v>
      </c>
      <c r="BF884" s="214">
        <f>IF(N884="snížená",J884,0)</f>
        <v>0</v>
      </c>
      <c r="BG884" s="214">
        <f>IF(N884="zákl. přenesená",J884,0)</f>
        <v>0</v>
      </c>
      <c r="BH884" s="214">
        <f>IF(N884="sníž. přenesená",J884,0)</f>
        <v>0</v>
      </c>
      <c r="BI884" s="214">
        <f>IF(N884="nulová",J884,0)</f>
        <v>0</v>
      </c>
      <c r="BJ884" s="19" t="s">
        <v>82</v>
      </c>
      <c r="BK884" s="214">
        <f>ROUND(I884*H884,2)</f>
        <v>0</v>
      </c>
      <c r="BL884" s="19" t="s">
        <v>264</v>
      </c>
      <c r="BM884" s="213" t="s">
        <v>1245</v>
      </c>
    </row>
    <row r="885" s="2" customFormat="1">
      <c r="A885" s="40"/>
      <c r="B885" s="41"/>
      <c r="C885" s="42"/>
      <c r="D885" s="215" t="s">
        <v>152</v>
      </c>
      <c r="E885" s="42"/>
      <c r="F885" s="216" t="s">
        <v>1244</v>
      </c>
      <c r="G885" s="42"/>
      <c r="H885" s="42"/>
      <c r="I885" s="217"/>
      <c r="J885" s="42"/>
      <c r="K885" s="42"/>
      <c r="L885" s="46"/>
      <c r="M885" s="218"/>
      <c r="N885" s="219"/>
      <c r="O885" s="86"/>
      <c r="P885" s="86"/>
      <c r="Q885" s="86"/>
      <c r="R885" s="86"/>
      <c r="S885" s="86"/>
      <c r="T885" s="87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T885" s="19" t="s">
        <v>152</v>
      </c>
      <c r="AU885" s="19" t="s">
        <v>84</v>
      </c>
    </row>
    <row r="886" s="14" customFormat="1">
      <c r="A886" s="14"/>
      <c r="B886" s="232"/>
      <c r="C886" s="233"/>
      <c r="D886" s="215" t="s">
        <v>166</v>
      </c>
      <c r="E886" s="233"/>
      <c r="F886" s="235" t="s">
        <v>1246</v>
      </c>
      <c r="G886" s="233"/>
      <c r="H886" s="236">
        <v>0.16700000000000001</v>
      </c>
      <c r="I886" s="237"/>
      <c r="J886" s="233"/>
      <c r="K886" s="233"/>
      <c r="L886" s="238"/>
      <c r="M886" s="239"/>
      <c r="N886" s="240"/>
      <c r="O886" s="240"/>
      <c r="P886" s="240"/>
      <c r="Q886" s="240"/>
      <c r="R886" s="240"/>
      <c r="S886" s="240"/>
      <c r="T886" s="241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2" t="s">
        <v>166</v>
      </c>
      <c r="AU886" s="242" t="s">
        <v>84</v>
      </c>
      <c r="AV886" s="14" t="s">
        <v>84</v>
      </c>
      <c r="AW886" s="14" t="s">
        <v>4</v>
      </c>
      <c r="AX886" s="14" t="s">
        <v>82</v>
      </c>
      <c r="AY886" s="242" t="s">
        <v>143</v>
      </c>
    </row>
    <row r="887" s="2" customFormat="1" ht="16.5" customHeight="1">
      <c r="A887" s="40"/>
      <c r="B887" s="41"/>
      <c r="C887" s="202" t="s">
        <v>1247</v>
      </c>
      <c r="D887" s="202" t="s">
        <v>145</v>
      </c>
      <c r="E887" s="203" t="s">
        <v>1248</v>
      </c>
      <c r="F887" s="204" t="s">
        <v>1249</v>
      </c>
      <c r="G887" s="205" t="s">
        <v>188</v>
      </c>
      <c r="H887" s="206">
        <v>0.084000000000000005</v>
      </c>
      <c r="I887" s="207"/>
      <c r="J887" s="208">
        <f>ROUND(I887*H887,2)</f>
        <v>0</v>
      </c>
      <c r="K887" s="204" t="s">
        <v>149</v>
      </c>
      <c r="L887" s="46"/>
      <c r="M887" s="209" t="s">
        <v>19</v>
      </c>
      <c r="N887" s="210" t="s">
        <v>45</v>
      </c>
      <c r="O887" s="86"/>
      <c r="P887" s="211">
        <f>O887*H887</f>
        <v>0</v>
      </c>
      <c r="Q887" s="211">
        <v>0</v>
      </c>
      <c r="R887" s="211">
        <f>Q887*H887</f>
        <v>0</v>
      </c>
      <c r="S887" s="211">
        <v>0</v>
      </c>
      <c r="T887" s="212">
        <f>S887*H887</f>
        <v>0</v>
      </c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R887" s="213" t="s">
        <v>264</v>
      </c>
      <c r="AT887" s="213" t="s">
        <v>145</v>
      </c>
      <c r="AU887" s="213" t="s">
        <v>84</v>
      </c>
      <c r="AY887" s="19" t="s">
        <v>143</v>
      </c>
      <c r="BE887" s="214">
        <f>IF(N887="základní",J887,0)</f>
        <v>0</v>
      </c>
      <c r="BF887" s="214">
        <f>IF(N887="snížená",J887,0)</f>
        <v>0</v>
      </c>
      <c r="BG887" s="214">
        <f>IF(N887="zákl. přenesená",J887,0)</f>
        <v>0</v>
      </c>
      <c r="BH887" s="214">
        <f>IF(N887="sníž. přenesená",J887,0)</f>
        <v>0</v>
      </c>
      <c r="BI887" s="214">
        <f>IF(N887="nulová",J887,0)</f>
        <v>0</v>
      </c>
      <c r="BJ887" s="19" t="s">
        <v>82</v>
      </c>
      <c r="BK887" s="214">
        <f>ROUND(I887*H887,2)</f>
        <v>0</v>
      </c>
      <c r="BL887" s="19" t="s">
        <v>264</v>
      </c>
      <c r="BM887" s="213" t="s">
        <v>1250</v>
      </c>
    </row>
    <row r="888" s="2" customFormat="1">
      <c r="A888" s="40"/>
      <c r="B888" s="41"/>
      <c r="C888" s="42"/>
      <c r="D888" s="215" t="s">
        <v>152</v>
      </c>
      <c r="E888" s="42"/>
      <c r="F888" s="216" t="s">
        <v>1251</v>
      </c>
      <c r="G888" s="42"/>
      <c r="H888" s="42"/>
      <c r="I888" s="217"/>
      <c r="J888" s="42"/>
      <c r="K888" s="42"/>
      <c r="L888" s="46"/>
      <c r="M888" s="218"/>
      <c r="N888" s="219"/>
      <c r="O888" s="86"/>
      <c r="P888" s="86"/>
      <c r="Q888" s="86"/>
      <c r="R888" s="86"/>
      <c r="S888" s="86"/>
      <c r="T888" s="87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T888" s="19" t="s">
        <v>152</v>
      </c>
      <c r="AU888" s="19" t="s">
        <v>84</v>
      </c>
    </row>
    <row r="889" s="2" customFormat="1">
      <c r="A889" s="40"/>
      <c r="B889" s="41"/>
      <c r="C889" s="42"/>
      <c r="D889" s="220" t="s">
        <v>153</v>
      </c>
      <c r="E889" s="42"/>
      <c r="F889" s="221" t="s">
        <v>1252</v>
      </c>
      <c r="G889" s="42"/>
      <c r="H889" s="42"/>
      <c r="I889" s="217"/>
      <c r="J889" s="42"/>
      <c r="K889" s="42"/>
      <c r="L889" s="46"/>
      <c r="M889" s="218"/>
      <c r="N889" s="219"/>
      <c r="O889" s="86"/>
      <c r="P889" s="86"/>
      <c r="Q889" s="86"/>
      <c r="R889" s="86"/>
      <c r="S889" s="86"/>
      <c r="T889" s="87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T889" s="19" t="s">
        <v>153</v>
      </c>
      <c r="AU889" s="19" t="s">
        <v>84</v>
      </c>
    </row>
    <row r="890" s="12" customFormat="1" ht="22.8" customHeight="1">
      <c r="A890" s="12"/>
      <c r="B890" s="186"/>
      <c r="C890" s="187"/>
      <c r="D890" s="188" t="s">
        <v>73</v>
      </c>
      <c r="E890" s="200" t="s">
        <v>1253</v>
      </c>
      <c r="F890" s="200" t="s">
        <v>1254</v>
      </c>
      <c r="G890" s="187"/>
      <c r="H890" s="187"/>
      <c r="I890" s="190"/>
      <c r="J890" s="201">
        <f>BK890</f>
        <v>0</v>
      </c>
      <c r="K890" s="187"/>
      <c r="L890" s="192"/>
      <c r="M890" s="193"/>
      <c r="N890" s="194"/>
      <c r="O890" s="194"/>
      <c r="P890" s="195">
        <f>SUM(P891:P899)</f>
        <v>0</v>
      </c>
      <c r="Q890" s="194"/>
      <c r="R890" s="195">
        <f>SUM(R891:R899)</f>
        <v>0</v>
      </c>
      <c r="S890" s="194"/>
      <c r="T890" s="196">
        <f>SUM(T891:T899)</f>
        <v>2.1994699999999998</v>
      </c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R890" s="197" t="s">
        <v>84</v>
      </c>
      <c r="AT890" s="198" t="s">
        <v>73</v>
      </c>
      <c r="AU890" s="198" t="s">
        <v>82</v>
      </c>
      <c r="AY890" s="197" t="s">
        <v>143</v>
      </c>
      <c r="BK890" s="199">
        <f>SUM(BK891:BK899)</f>
        <v>0</v>
      </c>
    </row>
    <row r="891" s="2" customFormat="1" ht="16.5" customHeight="1">
      <c r="A891" s="40"/>
      <c r="B891" s="41"/>
      <c r="C891" s="202" t="s">
        <v>1255</v>
      </c>
      <c r="D891" s="202" t="s">
        <v>145</v>
      </c>
      <c r="E891" s="203" t="s">
        <v>1256</v>
      </c>
      <c r="F891" s="204" t="s">
        <v>1257</v>
      </c>
      <c r="G891" s="205" t="s">
        <v>212</v>
      </c>
      <c r="H891" s="206">
        <v>58.564999999999998</v>
      </c>
      <c r="I891" s="207"/>
      <c r="J891" s="208">
        <f>ROUND(I891*H891,2)</f>
        <v>0</v>
      </c>
      <c r="K891" s="204" t="s">
        <v>149</v>
      </c>
      <c r="L891" s="46"/>
      <c r="M891" s="209" t="s">
        <v>19</v>
      </c>
      <c r="N891" s="210" t="s">
        <v>45</v>
      </c>
      <c r="O891" s="86"/>
      <c r="P891" s="211">
        <f>O891*H891</f>
        <v>0</v>
      </c>
      <c r="Q891" s="211">
        <v>0</v>
      </c>
      <c r="R891" s="211">
        <f>Q891*H891</f>
        <v>0</v>
      </c>
      <c r="S891" s="211">
        <v>0.029999999999999999</v>
      </c>
      <c r="T891" s="212">
        <f>S891*H891</f>
        <v>1.7569499999999998</v>
      </c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R891" s="213" t="s">
        <v>264</v>
      </c>
      <c r="AT891" s="213" t="s">
        <v>145</v>
      </c>
      <c r="AU891" s="213" t="s">
        <v>84</v>
      </c>
      <c r="AY891" s="19" t="s">
        <v>143</v>
      </c>
      <c r="BE891" s="214">
        <f>IF(N891="základní",J891,0)</f>
        <v>0</v>
      </c>
      <c r="BF891" s="214">
        <f>IF(N891="snížená",J891,0)</f>
        <v>0</v>
      </c>
      <c r="BG891" s="214">
        <f>IF(N891="zákl. přenesená",J891,0)</f>
        <v>0</v>
      </c>
      <c r="BH891" s="214">
        <f>IF(N891="sníž. přenesená",J891,0)</f>
        <v>0</v>
      </c>
      <c r="BI891" s="214">
        <f>IF(N891="nulová",J891,0)</f>
        <v>0</v>
      </c>
      <c r="BJ891" s="19" t="s">
        <v>82</v>
      </c>
      <c r="BK891" s="214">
        <f>ROUND(I891*H891,2)</f>
        <v>0</v>
      </c>
      <c r="BL891" s="19" t="s">
        <v>264</v>
      </c>
      <c r="BM891" s="213" t="s">
        <v>1258</v>
      </c>
    </row>
    <row r="892" s="2" customFormat="1">
      <c r="A892" s="40"/>
      <c r="B892" s="41"/>
      <c r="C892" s="42"/>
      <c r="D892" s="215" t="s">
        <v>152</v>
      </c>
      <c r="E892" s="42"/>
      <c r="F892" s="216" t="s">
        <v>1259</v>
      </c>
      <c r="G892" s="42"/>
      <c r="H892" s="42"/>
      <c r="I892" s="217"/>
      <c r="J892" s="42"/>
      <c r="K892" s="42"/>
      <c r="L892" s="46"/>
      <c r="M892" s="218"/>
      <c r="N892" s="219"/>
      <c r="O892" s="86"/>
      <c r="P892" s="86"/>
      <c r="Q892" s="86"/>
      <c r="R892" s="86"/>
      <c r="S892" s="86"/>
      <c r="T892" s="87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T892" s="19" t="s">
        <v>152</v>
      </c>
      <c r="AU892" s="19" t="s">
        <v>84</v>
      </c>
    </row>
    <row r="893" s="2" customFormat="1">
      <c r="A893" s="40"/>
      <c r="B893" s="41"/>
      <c r="C893" s="42"/>
      <c r="D893" s="220" t="s">
        <v>153</v>
      </c>
      <c r="E893" s="42"/>
      <c r="F893" s="221" t="s">
        <v>1260</v>
      </c>
      <c r="G893" s="42"/>
      <c r="H893" s="42"/>
      <c r="I893" s="217"/>
      <c r="J893" s="42"/>
      <c r="K893" s="42"/>
      <c r="L893" s="46"/>
      <c r="M893" s="218"/>
      <c r="N893" s="219"/>
      <c r="O893" s="86"/>
      <c r="P893" s="86"/>
      <c r="Q893" s="86"/>
      <c r="R893" s="86"/>
      <c r="S893" s="86"/>
      <c r="T893" s="87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T893" s="19" t="s">
        <v>153</v>
      </c>
      <c r="AU893" s="19" t="s">
        <v>84</v>
      </c>
    </row>
    <row r="894" s="2" customFormat="1" ht="16.5" customHeight="1">
      <c r="A894" s="40"/>
      <c r="B894" s="41"/>
      <c r="C894" s="202" t="s">
        <v>1261</v>
      </c>
      <c r="D894" s="202" t="s">
        <v>145</v>
      </c>
      <c r="E894" s="203" t="s">
        <v>1262</v>
      </c>
      <c r="F894" s="204" t="s">
        <v>1263</v>
      </c>
      <c r="G894" s="205" t="s">
        <v>148</v>
      </c>
      <c r="H894" s="206">
        <v>20</v>
      </c>
      <c r="I894" s="207"/>
      <c r="J894" s="208">
        <f>ROUND(I894*H894,2)</f>
        <v>0</v>
      </c>
      <c r="K894" s="204" t="s">
        <v>149</v>
      </c>
      <c r="L894" s="46"/>
      <c r="M894" s="209" t="s">
        <v>19</v>
      </c>
      <c r="N894" s="210" t="s">
        <v>45</v>
      </c>
      <c r="O894" s="86"/>
      <c r="P894" s="211">
        <f>O894*H894</f>
        <v>0</v>
      </c>
      <c r="Q894" s="211">
        <v>0</v>
      </c>
      <c r="R894" s="211">
        <f>Q894*H894</f>
        <v>0</v>
      </c>
      <c r="S894" s="211">
        <v>0.0080000000000000002</v>
      </c>
      <c r="T894" s="212">
        <f>S894*H894</f>
        <v>0.16</v>
      </c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R894" s="213" t="s">
        <v>264</v>
      </c>
      <c r="AT894" s="213" t="s">
        <v>145</v>
      </c>
      <c r="AU894" s="213" t="s">
        <v>84</v>
      </c>
      <c r="AY894" s="19" t="s">
        <v>143</v>
      </c>
      <c r="BE894" s="214">
        <f>IF(N894="základní",J894,0)</f>
        <v>0</v>
      </c>
      <c r="BF894" s="214">
        <f>IF(N894="snížená",J894,0)</f>
        <v>0</v>
      </c>
      <c r="BG894" s="214">
        <f>IF(N894="zákl. přenesená",J894,0)</f>
        <v>0</v>
      </c>
      <c r="BH894" s="214">
        <f>IF(N894="sníž. přenesená",J894,0)</f>
        <v>0</v>
      </c>
      <c r="BI894" s="214">
        <f>IF(N894="nulová",J894,0)</f>
        <v>0</v>
      </c>
      <c r="BJ894" s="19" t="s">
        <v>82</v>
      </c>
      <c r="BK894" s="214">
        <f>ROUND(I894*H894,2)</f>
        <v>0</v>
      </c>
      <c r="BL894" s="19" t="s">
        <v>264</v>
      </c>
      <c r="BM894" s="213" t="s">
        <v>1264</v>
      </c>
    </row>
    <row r="895" s="2" customFormat="1">
      <c r="A895" s="40"/>
      <c r="B895" s="41"/>
      <c r="C895" s="42"/>
      <c r="D895" s="215" t="s">
        <v>152</v>
      </c>
      <c r="E895" s="42"/>
      <c r="F895" s="216" t="s">
        <v>1265</v>
      </c>
      <c r="G895" s="42"/>
      <c r="H895" s="42"/>
      <c r="I895" s="217"/>
      <c r="J895" s="42"/>
      <c r="K895" s="42"/>
      <c r="L895" s="46"/>
      <c r="M895" s="218"/>
      <c r="N895" s="219"/>
      <c r="O895" s="86"/>
      <c r="P895" s="86"/>
      <c r="Q895" s="86"/>
      <c r="R895" s="86"/>
      <c r="S895" s="86"/>
      <c r="T895" s="87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T895" s="19" t="s">
        <v>152</v>
      </c>
      <c r="AU895" s="19" t="s">
        <v>84</v>
      </c>
    </row>
    <row r="896" s="2" customFormat="1">
      <c r="A896" s="40"/>
      <c r="B896" s="41"/>
      <c r="C896" s="42"/>
      <c r="D896" s="220" t="s">
        <v>153</v>
      </c>
      <c r="E896" s="42"/>
      <c r="F896" s="221" t="s">
        <v>1266</v>
      </c>
      <c r="G896" s="42"/>
      <c r="H896" s="42"/>
      <c r="I896" s="217"/>
      <c r="J896" s="42"/>
      <c r="K896" s="42"/>
      <c r="L896" s="46"/>
      <c r="M896" s="218"/>
      <c r="N896" s="219"/>
      <c r="O896" s="86"/>
      <c r="P896" s="86"/>
      <c r="Q896" s="86"/>
      <c r="R896" s="86"/>
      <c r="S896" s="86"/>
      <c r="T896" s="87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T896" s="19" t="s">
        <v>153</v>
      </c>
      <c r="AU896" s="19" t="s">
        <v>84</v>
      </c>
    </row>
    <row r="897" s="2" customFormat="1" ht="16.5" customHeight="1">
      <c r="A897" s="40"/>
      <c r="B897" s="41"/>
      <c r="C897" s="202" t="s">
        <v>1267</v>
      </c>
      <c r="D897" s="202" t="s">
        <v>145</v>
      </c>
      <c r="E897" s="203" t="s">
        <v>1268</v>
      </c>
      <c r="F897" s="204" t="s">
        <v>1269</v>
      </c>
      <c r="G897" s="205" t="s">
        <v>212</v>
      </c>
      <c r="H897" s="206">
        <v>20.18</v>
      </c>
      <c r="I897" s="207"/>
      <c r="J897" s="208">
        <f>ROUND(I897*H897,2)</f>
        <v>0</v>
      </c>
      <c r="K897" s="204" t="s">
        <v>149</v>
      </c>
      <c r="L897" s="46"/>
      <c r="M897" s="209" t="s">
        <v>19</v>
      </c>
      <c r="N897" s="210" t="s">
        <v>45</v>
      </c>
      <c r="O897" s="86"/>
      <c r="P897" s="211">
        <f>O897*H897</f>
        <v>0</v>
      </c>
      <c r="Q897" s="211">
        <v>0</v>
      </c>
      <c r="R897" s="211">
        <f>Q897*H897</f>
        <v>0</v>
      </c>
      <c r="S897" s="211">
        <v>0.014</v>
      </c>
      <c r="T897" s="212">
        <f>S897*H897</f>
        <v>0.28251999999999999</v>
      </c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R897" s="213" t="s">
        <v>264</v>
      </c>
      <c r="AT897" s="213" t="s">
        <v>145</v>
      </c>
      <c r="AU897" s="213" t="s">
        <v>84</v>
      </c>
      <c r="AY897" s="19" t="s">
        <v>143</v>
      </c>
      <c r="BE897" s="214">
        <f>IF(N897="základní",J897,0)</f>
        <v>0</v>
      </c>
      <c r="BF897" s="214">
        <f>IF(N897="snížená",J897,0)</f>
        <v>0</v>
      </c>
      <c r="BG897" s="214">
        <f>IF(N897="zákl. přenesená",J897,0)</f>
        <v>0</v>
      </c>
      <c r="BH897" s="214">
        <f>IF(N897="sníž. přenesená",J897,0)</f>
        <v>0</v>
      </c>
      <c r="BI897" s="214">
        <f>IF(N897="nulová",J897,0)</f>
        <v>0</v>
      </c>
      <c r="BJ897" s="19" t="s">
        <v>82</v>
      </c>
      <c r="BK897" s="214">
        <f>ROUND(I897*H897,2)</f>
        <v>0</v>
      </c>
      <c r="BL897" s="19" t="s">
        <v>264</v>
      </c>
      <c r="BM897" s="213" t="s">
        <v>1270</v>
      </c>
    </row>
    <row r="898" s="2" customFormat="1">
      <c r="A898" s="40"/>
      <c r="B898" s="41"/>
      <c r="C898" s="42"/>
      <c r="D898" s="215" t="s">
        <v>152</v>
      </c>
      <c r="E898" s="42"/>
      <c r="F898" s="216" t="s">
        <v>1271</v>
      </c>
      <c r="G898" s="42"/>
      <c r="H898" s="42"/>
      <c r="I898" s="217"/>
      <c r="J898" s="42"/>
      <c r="K898" s="42"/>
      <c r="L898" s="46"/>
      <c r="M898" s="218"/>
      <c r="N898" s="219"/>
      <c r="O898" s="86"/>
      <c r="P898" s="86"/>
      <c r="Q898" s="86"/>
      <c r="R898" s="86"/>
      <c r="S898" s="86"/>
      <c r="T898" s="87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T898" s="19" t="s">
        <v>152</v>
      </c>
      <c r="AU898" s="19" t="s">
        <v>84</v>
      </c>
    </row>
    <row r="899" s="2" customFormat="1">
      <c r="A899" s="40"/>
      <c r="B899" s="41"/>
      <c r="C899" s="42"/>
      <c r="D899" s="220" t="s">
        <v>153</v>
      </c>
      <c r="E899" s="42"/>
      <c r="F899" s="221" t="s">
        <v>1272</v>
      </c>
      <c r="G899" s="42"/>
      <c r="H899" s="42"/>
      <c r="I899" s="217"/>
      <c r="J899" s="42"/>
      <c r="K899" s="42"/>
      <c r="L899" s="46"/>
      <c r="M899" s="218"/>
      <c r="N899" s="219"/>
      <c r="O899" s="86"/>
      <c r="P899" s="86"/>
      <c r="Q899" s="86"/>
      <c r="R899" s="86"/>
      <c r="S899" s="86"/>
      <c r="T899" s="87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T899" s="19" t="s">
        <v>153</v>
      </c>
      <c r="AU899" s="19" t="s">
        <v>84</v>
      </c>
    </row>
    <row r="900" s="12" customFormat="1" ht="22.8" customHeight="1">
      <c r="A900" s="12"/>
      <c r="B900" s="186"/>
      <c r="C900" s="187"/>
      <c r="D900" s="188" t="s">
        <v>73</v>
      </c>
      <c r="E900" s="200" t="s">
        <v>1273</v>
      </c>
      <c r="F900" s="200" t="s">
        <v>1274</v>
      </c>
      <c r="G900" s="187"/>
      <c r="H900" s="187"/>
      <c r="I900" s="190"/>
      <c r="J900" s="201">
        <f>BK900</f>
        <v>0</v>
      </c>
      <c r="K900" s="187"/>
      <c r="L900" s="192"/>
      <c r="M900" s="193"/>
      <c r="N900" s="194"/>
      <c r="O900" s="194"/>
      <c r="P900" s="195">
        <f>SUM(P901:P953)</f>
        <v>0</v>
      </c>
      <c r="Q900" s="194"/>
      <c r="R900" s="195">
        <f>SUM(R901:R953)</f>
        <v>10.43780147</v>
      </c>
      <c r="S900" s="194"/>
      <c r="T900" s="196">
        <f>SUM(T901:T953)</f>
        <v>0.6006450000000001</v>
      </c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R900" s="197" t="s">
        <v>84</v>
      </c>
      <c r="AT900" s="198" t="s">
        <v>73</v>
      </c>
      <c r="AU900" s="198" t="s">
        <v>82</v>
      </c>
      <c r="AY900" s="197" t="s">
        <v>143</v>
      </c>
      <c r="BK900" s="199">
        <f>SUM(BK901:BK953)</f>
        <v>0</v>
      </c>
    </row>
    <row r="901" s="2" customFormat="1" ht="16.5" customHeight="1">
      <c r="A901" s="40"/>
      <c r="B901" s="41"/>
      <c r="C901" s="202" t="s">
        <v>1275</v>
      </c>
      <c r="D901" s="202" t="s">
        <v>145</v>
      </c>
      <c r="E901" s="203" t="s">
        <v>1276</v>
      </c>
      <c r="F901" s="204" t="s">
        <v>1277</v>
      </c>
      <c r="G901" s="205" t="s">
        <v>212</v>
      </c>
      <c r="H901" s="206">
        <v>116.06100000000001</v>
      </c>
      <c r="I901" s="207"/>
      <c r="J901" s="208">
        <f>ROUND(I901*H901,2)</f>
        <v>0</v>
      </c>
      <c r="K901" s="204" t="s">
        <v>149</v>
      </c>
      <c r="L901" s="46"/>
      <c r="M901" s="209" t="s">
        <v>19</v>
      </c>
      <c r="N901" s="210" t="s">
        <v>45</v>
      </c>
      <c r="O901" s="86"/>
      <c r="P901" s="211">
        <f>O901*H901</f>
        <v>0</v>
      </c>
      <c r="Q901" s="211">
        <v>0.045030000000000001</v>
      </c>
      <c r="R901" s="211">
        <f>Q901*H901</f>
        <v>5.2262268300000008</v>
      </c>
      <c r="S901" s="211">
        <v>0</v>
      </c>
      <c r="T901" s="212">
        <f>S901*H901</f>
        <v>0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213" t="s">
        <v>264</v>
      </c>
      <c r="AT901" s="213" t="s">
        <v>145</v>
      </c>
      <c r="AU901" s="213" t="s">
        <v>84</v>
      </c>
      <c r="AY901" s="19" t="s">
        <v>143</v>
      </c>
      <c r="BE901" s="214">
        <f>IF(N901="základní",J901,0)</f>
        <v>0</v>
      </c>
      <c r="BF901" s="214">
        <f>IF(N901="snížená",J901,0)</f>
        <v>0</v>
      </c>
      <c r="BG901" s="214">
        <f>IF(N901="zákl. přenesená",J901,0)</f>
        <v>0</v>
      </c>
      <c r="BH901" s="214">
        <f>IF(N901="sníž. přenesená",J901,0)</f>
        <v>0</v>
      </c>
      <c r="BI901" s="214">
        <f>IF(N901="nulová",J901,0)</f>
        <v>0</v>
      </c>
      <c r="BJ901" s="19" t="s">
        <v>82</v>
      </c>
      <c r="BK901" s="214">
        <f>ROUND(I901*H901,2)</f>
        <v>0</v>
      </c>
      <c r="BL901" s="19" t="s">
        <v>264</v>
      </c>
      <c r="BM901" s="213" t="s">
        <v>1278</v>
      </c>
    </row>
    <row r="902" s="2" customFormat="1">
      <c r="A902" s="40"/>
      <c r="B902" s="41"/>
      <c r="C902" s="42"/>
      <c r="D902" s="215" t="s">
        <v>152</v>
      </c>
      <c r="E902" s="42"/>
      <c r="F902" s="216" t="s">
        <v>1279</v>
      </c>
      <c r="G902" s="42"/>
      <c r="H902" s="42"/>
      <c r="I902" s="217"/>
      <c r="J902" s="42"/>
      <c r="K902" s="42"/>
      <c r="L902" s="46"/>
      <c r="M902" s="218"/>
      <c r="N902" s="219"/>
      <c r="O902" s="86"/>
      <c r="P902" s="86"/>
      <c r="Q902" s="86"/>
      <c r="R902" s="86"/>
      <c r="S902" s="86"/>
      <c r="T902" s="87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T902" s="19" t="s">
        <v>152</v>
      </c>
      <c r="AU902" s="19" t="s">
        <v>84</v>
      </c>
    </row>
    <row r="903" s="2" customFormat="1">
      <c r="A903" s="40"/>
      <c r="B903" s="41"/>
      <c r="C903" s="42"/>
      <c r="D903" s="220" t="s">
        <v>153</v>
      </c>
      <c r="E903" s="42"/>
      <c r="F903" s="221" t="s">
        <v>1280</v>
      </c>
      <c r="G903" s="42"/>
      <c r="H903" s="42"/>
      <c r="I903" s="217"/>
      <c r="J903" s="42"/>
      <c r="K903" s="42"/>
      <c r="L903" s="46"/>
      <c r="M903" s="218"/>
      <c r="N903" s="219"/>
      <c r="O903" s="86"/>
      <c r="P903" s="86"/>
      <c r="Q903" s="86"/>
      <c r="R903" s="86"/>
      <c r="S903" s="86"/>
      <c r="T903" s="87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T903" s="19" t="s">
        <v>153</v>
      </c>
      <c r="AU903" s="19" t="s">
        <v>84</v>
      </c>
    </row>
    <row r="904" s="13" customFormat="1">
      <c r="A904" s="13"/>
      <c r="B904" s="222"/>
      <c r="C904" s="223"/>
      <c r="D904" s="215" t="s">
        <v>166</v>
      </c>
      <c r="E904" s="224" t="s">
        <v>19</v>
      </c>
      <c r="F904" s="225" t="s">
        <v>167</v>
      </c>
      <c r="G904" s="223"/>
      <c r="H904" s="224" t="s">
        <v>19</v>
      </c>
      <c r="I904" s="226"/>
      <c r="J904" s="223"/>
      <c r="K904" s="223"/>
      <c r="L904" s="227"/>
      <c r="M904" s="228"/>
      <c r="N904" s="229"/>
      <c r="O904" s="229"/>
      <c r="P904" s="229"/>
      <c r="Q904" s="229"/>
      <c r="R904" s="229"/>
      <c r="S904" s="229"/>
      <c r="T904" s="230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1" t="s">
        <v>166</v>
      </c>
      <c r="AU904" s="231" t="s">
        <v>84</v>
      </c>
      <c r="AV904" s="13" t="s">
        <v>82</v>
      </c>
      <c r="AW904" s="13" t="s">
        <v>35</v>
      </c>
      <c r="AX904" s="13" t="s">
        <v>74</v>
      </c>
      <c r="AY904" s="231" t="s">
        <v>143</v>
      </c>
    </row>
    <row r="905" s="14" customFormat="1">
      <c r="A905" s="14"/>
      <c r="B905" s="232"/>
      <c r="C905" s="233"/>
      <c r="D905" s="215" t="s">
        <v>166</v>
      </c>
      <c r="E905" s="234" t="s">
        <v>19</v>
      </c>
      <c r="F905" s="235" t="s">
        <v>1281</v>
      </c>
      <c r="G905" s="233"/>
      <c r="H905" s="236">
        <v>69.183999999999998</v>
      </c>
      <c r="I905" s="237"/>
      <c r="J905" s="233"/>
      <c r="K905" s="233"/>
      <c r="L905" s="238"/>
      <c r="M905" s="239"/>
      <c r="N905" s="240"/>
      <c r="O905" s="240"/>
      <c r="P905" s="240"/>
      <c r="Q905" s="240"/>
      <c r="R905" s="240"/>
      <c r="S905" s="240"/>
      <c r="T905" s="241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42" t="s">
        <v>166</v>
      </c>
      <c r="AU905" s="242" t="s">
        <v>84</v>
      </c>
      <c r="AV905" s="14" t="s">
        <v>84</v>
      </c>
      <c r="AW905" s="14" t="s">
        <v>35</v>
      </c>
      <c r="AX905" s="14" t="s">
        <v>74</v>
      </c>
      <c r="AY905" s="242" t="s">
        <v>143</v>
      </c>
    </row>
    <row r="906" s="13" customFormat="1">
      <c r="A906" s="13"/>
      <c r="B906" s="222"/>
      <c r="C906" s="223"/>
      <c r="D906" s="215" t="s">
        <v>166</v>
      </c>
      <c r="E906" s="224" t="s">
        <v>19</v>
      </c>
      <c r="F906" s="225" t="s">
        <v>182</v>
      </c>
      <c r="G906" s="223"/>
      <c r="H906" s="224" t="s">
        <v>19</v>
      </c>
      <c r="I906" s="226"/>
      <c r="J906" s="223"/>
      <c r="K906" s="223"/>
      <c r="L906" s="227"/>
      <c r="M906" s="228"/>
      <c r="N906" s="229"/>
      <c r="O906" s="229"/>
      <c r="P906" s="229"/>
      <c r="Q906" s="229"/>
      <c r="R906" s="229"/>
      <c r="S906" s="229"/>
      <c r="T906" s="230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1" t="s">
        <v>166</v>
      </c>
      <c r="AU906" s="231" t="s">
        <v>84</v>
      </c>
      <c r="AV906" s="13" t="s">
        <v>82</v>
      </c>
      <c r="AW906" s="13" t="s">
        <v>35</v>
      </c>
      <c r="AX906" s="13" t="s">
        <v>74</v>
      </c>
      <c r="AY906" s="231" t="s">
        <v>143</v>
      </c>
    </row>
    <row r="907" s="14" customFormat="1">
      <c r="A907" s="14"/>
      <c r="B907" s="232"/>
      <c r="C907" s="233"/>
      <c r="D907" s="215" t="s">
        <v>166</v>
      </c>
      <c r="E907" s="234" t="s">
        <v>19</v>
      </c>
      <c r="F907" s="235" t="s">
        <v>1282</v>
      </c>
      <c r="G907" s="233"/>
      <c r="H907" s="236">
        <v>46.877000000000002</v>
      </c>
      <c r="I907" s="237"/>
      <c r="J907" s="233"/>
      <c r="K907" s="233"/>
      <c r="L907" s="238"/>
      <c r="M907" s="239"/>
      <c r="N907" s="240"/>
      <c r="O907" s="240"/>
      <c r="P907" s="240"/>
      <c r="Q907" s="240"/>
      <c r="R907" s="240"/>
      <c r="S907" s="240"/>
      <c r="T907" s="241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42" t="s">
        <v>166</v>
      </c>
      <c r="AU907" s="242" t="s">
        <v>84</v>
      </c>
      <c r="AV907" s="14" t="s">
        <v>84</v>
      </c>
      <c r="AW907" s="14" t="s">
        <v>35</v>
      </c>
      <c r="AX907" s="14" t="s">
        <v>74</v>
      </c>
      <c r="AY907" s="242" t="s">
        <v>143</v>
      </c>
    </row>
    <row r="908" s="15" customFormat="1">
      <c r="A908" s="15"/>
      <c r="B908" s="243"/>
      <c r="C908" s="244"/>
      <c r="D908" s="215" t="s">
        <v>166</v>
      </c>
      <c r="E908" s="245" t="s">
        <v>19</v>
      </c>
      <c r="F908" s="246" t="s">
        <v>184</v>
      </c>
      <c r="G908" s="244"/>
      <c r="H908" s="247">
        <v>116.06100000000001</v>
      </c>
      <c r="I908" s="248"/>
      <c r="J908" s="244"/>
      <c r="K908" s="244"/>
      <c r="L908" s="249"/>
      <c r="M908" s="250"/>
      <c r="N908" s="251"/>
      <c r="O908" s="251"/>
      <c r="P908" s="251"/>
      <c r="Q908" s="251"/>
      <c r="R908" s="251"/>
      <c r="S908" s="251"/>
      <c r="T908" s="252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53" t="s">
        <v>166</v>
      </c>
      <c r="AU908" s="253" t="s">
        <v>84</v>
      </c>
      <c r="AV908" s="15" t="s">
        <v>150</v>
      </c>
      <c r="AW908" s="15" t="s">
        <v>35</v>
      </c>
      <c r="AX908" s="15" t="s">
        <v>82</v>
      </c>
      <c r="AY908" s="253" t="s">
        <v>143</v>
      </c>
    </row>
    <row r="909" s="2" customFormat="1" ht="21.75" customHeight="1">
      <c r="A909" s="40"/>
      <c r="B909" s="41"/>
      <c r="C909" s="202" t="s">
        <v>1283</v>
      </c>
      <c r="D909" s="202" t="s">
        <v>145</v>
      </c>
      <c r="E909" s="203" t="s">
        <v>1284</v>
      </c>
      <c r="F909" s="204" t="s">
        <v>1285</v>
      </c>
      <c r="G909" s="205" t="s">
        <v>212</v>
      </c>
      <c r="H909" s="206">
        <v>9.6389999999999993</v>
      </c>
      <c r="I909" s="207"/>
      <c r="J909" s="208">
        <f>ROUND(I909*H909,2)</f>
        <v>0</v>
      </c>
      <c r="K909" s="204" t="s">
        <v>149</v>
      </c>
      <c r="L909" s="46"/>
      <c r="M909" s="209" t="s">
        <v>19</v>
      </c>
      <c r="N909" s="210" t="s">
        <v>45</v>
      </c>
      <c r="O909" s="86"/>
      <c r="P909" s="211">
        <f>O909*H909</f>
        <v>0</v>
      </c>
      <c r="Q909" s="211">
        <v>0.049959999999999997</v>
      </c>
      <c r="R909" s="211">
        <f>Q909*H909</f>
        <v>0.48156443999999993</v>
      </c>
      <c r="S909" s="211">
        <v>0</v>
      </c>
      <c r="T909" s="212">
        <f>S909*H909</f>
        <v>0</v>
      </c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R909" s="213" t="s">
        <v>264</v>
      </c>
      <c r="AT909" s="213" t="s">
        <v>145</v>
      </c>
      <c r="AU909" s="213" t="s">
        <v>84</v>
      </c>
      <c r="AY909" s="19" t="s">
        <v>143</v>
      </c>
      <c r="BE909" s="214">
        <f>IF(N909="základní",J909,0)</f>
        <v>0</v>
      </c>
      <c r="BF909" s="214">
        <f>IF(N909="snížená",J909,0)</f>
        <v>0</v>
      </c>
      <c r="BG909" s="214">
        <f>IF(N909="zákl. přenesená",J909,0)</f>
        <v>0</v>
      </c>
      <c r="BH909" s="214">
        <f>IF(N909="sníž. přenesená",J909,0)</f>
        <v>0</v>
      </c>
      <c r="BI909" s="214">
        <f>IF(N909="nulová",J909,0)</f>
        <v>0</v>
      </c>
      <c r="BJ909" s="19" t="s">
        <v>82</v>
      </c>
      <c r="BK909" s="214">
        <f>ROUND(I909*H909,2)</f>
        <v>0</v>
      </c>
      <c r="BL909" s="19" t="s">
        <v>264</v>
      </c>
      <c r="BM909" s="213" t="s">
        <v>1286</v>
      </c>
    </row>
    <row r="910" s="2" customFormat="1">
      <c r="A910" s="40"/>
      <c r="B910" s="41"/>
      <c r="C910" s="42"/>
      <c r="D910" s="215" t="s">
        <v>152</v>
      </c>
      <c r="E910" s="42"/>
      <c r="F910" s="216" t="s">
        <v>1287</v>
      </c>
      <c r="G910" s="42"/>
      <c r="H910" s="42"/>
      <c r="I910" s="217"/>
      <c r="J910" s="42"/>
      <c r="K910" s="42"/>
      <c r="L910" s="46"/>
      <c r="M910" s="218"/>
      <c r="N910" s="219"/>
      <c r="O910" s="86"/>
      <c r="P910" s="86"/>
      <c r="Q910" s="86"/>
      <c r="R910" s="86"/>
      <c r="S910" s="86"/>
      <c r="T910" s="87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T910" s="19" t="s">
        <v>152</v>
      </c>
      <c r="AU910" s="19" t="s">
        <v>84</v>
      </c>
    </row>
    <row r="911" s="2" customFormat="1">
      <c r="A911" s="40"/>
      <c r="B911" s="41"/>
      <c r="C911" s="42"/>
      <c r="D911" s="220" t="s">
        <v>153</v>
      </c>
      <c r="E911" s="42"/>
      <c r="F911" s="221" t="s">
        <v>1288</v>
      </c>
      <c r="G911" s="42"/>
      <c r="H911" s="42"/>
      <c r="I911" s="217"/>
      <c r="J911" s="42"/>
      <c r="K911" s="42"/>
      <c r="L911" s="46"/>
      <c r="M911" s="218"/>
      <c r="N911" s="219"/>
      <c r="O911" s="86"/>
      <c r="P911" s="86"/>
      <c r="Q911" s="86"/>
      <c r="R911" s="86"/>
      <c r="S911" s="86"/>
      <c r="T911" s="87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T911" s="19" t="s">
        <v>153</v>
      </c>
      <c r="AU911" s="19" t="s">
        <v>84</v>
      </c>
    </row>
    <row r="912" s="13" customFormat="1">
      <c r="A912" s="13"/>
      <c r="B912" s="222"/>
      <c r="C912" s="223"/>
      <c r="D912" s="215" t="s">
        <v>166</v>
      </c>
      <c r="E912" s="224" t="s">
        <v>19</v>
      </c>
      <c r="F912" s="225" t="s">
        <v>167</v>
      </c>
      <c r="G912" s="223"/>
      <c r="H912" s="224" t="s">
        <v>19</v>
      </c>
      <c r="I912" s="226"/>
      <c r="J912" s="223"/>
      <c r="K912" s="223"/>
      <c r="L912" s="227"/>
      <c r="M912" s="228"/>
      <c r="N912" s="229"/>
      <c r="O912" s="229"/>
      <c r="P912" s="229"/>
      <c r="Q912" s="229"/>
      <c r="R912" s="229"/>
      <c r="S912" s="229"/>
      <c r="T912" s="230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1" t="s">
        <v>166</v>
      </c>
      <c r="AU912" s="231" t="s">
        <v>84</v>
      </c>
      <c r="AV912" s="13" t="s">
        <v>82</v>
      </c>
      <c r="AW912" s="13" t="s">
        <v>35</v>
      </c>
      <c r="AX912" s="13" t="s">
        <v>74</v>
      </c>
      <c r="AY912" s="231" t="s">
        <v>143</v>
      </c>
    </row>
    <row r="913" s="14" customFormat="1">
      <c r="A913" s="14"/>
      <c r="B913" s="232"/>
      <c r="C913" s="233"/>
      <c r="D913" s="215" t="s">
        <v>166</v>
      </c>
      <c r="E913" s="234" t="s">
        <v>19</v>
      </c>
      <c r="F913" s="235" t="s">
        <v>1289</v>
      </c>
      <c r="G913" s="233"/>
      <c r="H913" s="236">
        <v>3.6749999999999998</v>
      </c>
      <c r="I913" s="237"/>
      <c r="J913" s="233"/>
      <c r="K913" s="233"/>
      <c r="L913" s="238"/>
      <c r="M913" s="239"/>
      <c r="N913" s="240"/>
      <c r="O913" s="240"/>
      <c r="P913" s="240"/>
      <c r="Q913" s="240"/>
      <c r="R913" s="240"/>
      <c r="S913" s="240"/>
      <c r="T913" s="241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2" t="s">
        <v>166</v>
      </c>
      <c r="AU913" s="242" t="s">
        <v>84</v>
      </c>
      <c r="AV913" s="14" t="s">
        <v>84</v>
      </c>
      <c r="AW913" s="14" t="s">
        <v>35</v>
      </c>
      <c r="AX913" s="14" t="s">
        <v>74</v>
      </c>
      <c r="AY913" s="242" t="s">
        <v>143</v>
      </c>
    </row>
    <row r="914" s="13" customFormat="1">
      <c r="A914" s="13"/>
      <c r="B914" s="222"/>
      <c r="C914" s="223"/>
      <c r="D914" s="215" t="s">
        <v>166</v>
      </c>
      <c r="E914" s="224" t="s">
        <v>19</v>
      </c>
      <c r="F914" s="225" t="s">
        <v>182</v>
      </c>
      <c r="G914" s="223"/>
      <c r="H914" s="224" t="s">
        <v>19</v>
      </c>
      <c r="I914" s="226"/>
      <c r="J914" s="223"/>
      <c r="K914" s="223"/>
      <c r="L914" s="227"/>
      <c r="M914" s="228"/>
      <c r="N914" s="229"/>
      <c r="O914" s="229"/>
      <c r="P914" s="229"/>
      <c r="Q914" s="229"/>
      <c r="R914" s="229"/>
      <c r="S914" s="229"/>
      <c r="T914" s="230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1" t="s">
        <v>166</v>
      </c>
      <c r="AU914" s="231" t="s">
        <v>84</v>
      </c>
      <c r="AV914" s="13" t="s">
        <v>82</v>
      </c>
      <c r="AW914" s="13" t="s">
        <v>35</v>
      </c>
      <c r="AX914" s="13" t="s">
        <v>74</v>
      </c>
      <c r="AY914" s="231" t="s">
        <v>143</v>
      </c>
    </row>
    <row r="915" s="14" customFormat="1">
      <c r="A915" s="14"/>
      <c r="B915" s="232"/>
      <c r="C915" s="233"/>
      <c r="D915" s="215" t="s">
        <v>166</v>
      </c>
      <c r="E915" s="234" t="s">
        <v>19</v>
      </c>
      <c r="F915" s="235" t="s">
        <v>1290</v>
      </c>
      <c r="G915" s="233"/>
      <c r="H915" s="236">
        <v>5.9640000000000004</v>
      </c>
      <c r="I915" s="237"/>
      <c r="J915" s="233"/>
      <c r="K915" s="233"/>
      <c r="L915" s="238"/>
      <c r="M915" s="239"/>
      <c r="N915" s="240"/>
      <c r="O915" s="240"/>
      <c r="P915" s="240"/>
      <c r="Q915" s="240"/>
      <c r="R915" s="240"/>
      <c r="S915" s="240"/>
      <c r="T915" s="241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42" t="s">
        <v>166</v>
      </c>
      <c r="AU915" s="242" t="s">
        <v>84</v>
      </c>
      <c r="AV915" s="14" t="s">
        <v>84</v>
      </c>
      <c r="AW915" s="14" t="s">
        <v>35</v>
      </c>
      <c r="AX915" s="14" t="s">
        <v>74</v>
      </c>
      <c r="AY915" s="242" t="s">
        <v>143</v>
      </c>
    </row>
    <row r="916" s="15" customFormat="1">
      <c r="A916" s="15"/>
      <c r="B916" s="243"/>
      <c r="C916" s="244"/>
      <c r="D916" s="215" t="s">
        <v>166</v>
      </c>
      <c r="E916" s="245" t="s">
        <v>19</v>
      </c>
      <c r="F916" s="246" t="s">
        <v>184</v>
      </c>
      <c r="G916" s="244"/>
      <c r="H916" s="247">
        <v>9.6389999999999993</v>
      </c>
      <c r="I916" s="248"/>
      <c r="J916" s="244"/>
      <c r="K916" s="244"/>
      <c r="L916" s="249"/>
      <c r="M916" s="250"/>
      <c r="N916" s="251"/>
      <c r="O916" s="251"/>
      <c r="P916" s="251"/>
      <c r="Q916" s="251"/>
      <c r="R916" s="251"/>
      <c r="S916" s="251"/>
      <c r="T916" s="252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53" t="s">
        <v>166</v>
      </c>
      <c r="AU916" s="253" t="s">
        <v>84</v>
      </c>
      <c r="AV916" s="15" t="s">
        <v>150</v>
      </c>
      <c r="AW916" s="15" t="s">
        <v>35</v>
      </c>
      <c r="AX916" s="15" t="s">
        <v>82</v>
      </c>
      <c r="AY916" s="253" t="s">
        <v>143</v>
      </c>
    </row>
    <row r="917" s="2" customFormat="1" ht="16.5" customHeight="1">
      <c r="A917" s="40"/>
      <c r="B917" s="41"/>
      <c r="C917" s="202" t="s">
        <v>1291</v>
      </c>
      <c r="D917" s="202" t="s">
        <v>145</v>
      </c>
      <c r="E917" s="203" t="s">
        <v>1292</v>
      </c>
      <c r="F917" s="204" t="s">
        <v>1293</v>
      </c>
      <c r="G917" s="205" t="s">
        <v>212</v>
      </c>
      <c r="H917" s="206">
        <v>11.211</v>
      </c>
      <c r="I917" s="207"/>
      <c r="J917" s="208">
        <f>ROUND(I917*H917,2)</f>
        <v>0</v>
      </c>
      <c r="K917" s="204" t="s">
        <v>149</v>
      </c>
      <c r="L917" s="46"/>
      <c r="M917" s="209" t="s">
        <v>19</v>
      </c>
      <c r="N917" s="210" t="s">
        <v>45</v>
      </c>
      <c r="O917" s="86"/>
      <c r="P917" s="211">
        <f>O917*H917</f>
        <v>0</v>
      </c>
      <c r="Q917" s="211">
        <v>0.027199999999999998</v>
      </c>
      <c r="R917" s="211">
        <f>Q917*H917</f>
        <v>0.30493919999999997</v>
      </c>
      <c r="S917" s="211">
        <v>0</v>
      </c>
      <c r="T917" s="212">
        <f>S917*H917</f>
        <v>0</v>
      </c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R917" s="213" t="s">
        <v>264</v>
      </c>
      <c r="AT917" s="213" t="s">
        <v>145</v>
      </c>
      <c r="AU917" s="213" t="s">
        <v>84</v>
      </c>
      <c r="AY917" s="19" t="s">
        <v>143</v>
      </c>
      <c r="BE917" s="214">
        <f>IF(N917="základní",J917,0)</f>
        <v>0</v>
      </c>
      <c r="BF917" s="214">
        <f>IF(N917="snížená",J917,0)</f>
        <v>0</v>
      </c>
      <c r="BG917" s="214">
        <f>IF(N917="zákl. přenesená",J917,0)</f>
        <v>0</v>
      </c>
      <c r="BH917" s="214">
        <f>IF(N917="sníž. přenesená",J917,0)</f>
        <v>0</v>
      </c>
      <c r="BI917" s="214">
        <f>IF(N917="nulová",J917,0)</f>
        <v>0</v>
      </c>
      <c r="BJ917" s="19" t="s">
        <v>82</v>
      </c>
      <c r="BK917" s="214">
        <f>ROUND(I917*H917,2)</f>
        <v>0</v>
      </c>
      <c r="BL917" s="19" t="s">
        <v>264</v>
      </c>
      <c r="BM917" s="213" t="s">
        <v>1294</v>
      </c>
    </row>
    <row r="918" s="2" customFormat="1">
      <c r="A918" s="40"/>
      <c r="B918" s="41"/>
      <c r="C918" s="42"/>
      <c r="D918" s="215" t="s">
        <v>152</v>
      </c>
      <c r="E918" s="42"/>
      <c r="F918" s="216" t="s">
        <v>1295</v>
      </c>
      <c r="G918" s="42"/>
      <c r="H918" s="42"/>
      <c r="I918" s="217"/>
      <c r="J918" s="42"/>
      <c r="K918" s="42"/>
      <c r="L918" s="46"/>
      <c r="M918" s="218"/>
      <c r="N918" s="219"/>
      <c r="O918" s="86"/>
      <c r="P918" s="86"/>
      <c r="Q918" s="86"/>
      <c r="R918" s="86"/>
      <c r="S918" s="86"/>
      <c r="T918" s="87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T918" s="19" t="s">
        <v>152</v>
      </c>
      <c r="AU918" s="19" t="s">
        <v>84</v>
      </c>
    </row>
    <row r="919" s="2" customFormat="1">
      <c r="A919" s="40"/>
      <c r="B919" s="41"/>
      <c r="C919" s="42"/>
      <c r="D919" s="220" t="s">
        <v>153</v>
      </c>
      <c r="E919" s="42"/>
      <c r="F919" s="221" t="s">
        <v>1296</v>
      </c>
      <c r="G919" s="42"/>
      <c r="H919" s="42"/>
      <c r="I919" s="217"/>
      <c r="J919" s="42"/>
      <c r="K919" s="42"/>
      <c r="L919" s="46"/>
      <c r="M919" s="218"/>
      <c r="N919" s="219"/>
      <c r="O919" s="86"/>
      <c r="P919" s="86"/>
      <c r="Q919" s="86"/>
      <c r="R919" s="86"/>
      <c r="S919" s="86"/>
      <c r="T919" s="87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T919" s="19" t="s">
        <v>153</v>
      </c>
      <c r="AU919" s="19" t="s">
        <v>84</v>
      </c>
    </row>
    <row r="920" s="13" customFormat="1">
      <c r="A920" s="13"/>
      <c r="B920" s="222"/>
      <c r="C920" s="223"/>
      <c r="D920" s="215" t="s">
        <v>166</v>
      </c>
      <c r="E920" s="224" t="s">
        <v>19</v>
      </c>
      <c r="F920" s="225" t="s">
        <v>182</v>
      </c>
      <c r="G920" s="223"/>
      <c r="H920" s="224" t="s">
        <v>19</v>
      </c>
      <c r="I920" s="226"/>
      <c r="J920" s="223"/>
      <c r="K920" s="223"/>
      <c r="L920" s="227"/>
      <c r="M920" s="228"/>
      <c r="N920" s="229"/>
      <c r="O920" s="229"/>
      <c r="P920" s="229"/>
      <c r="Q920" s="229"/>
      <c r="R920" s="229"/>
      <c r="S920" s="229"/>
      <c r="T920" s="230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1" t="s">
        <v>166</v>
      </c>
      <c r="AU920" s="231" t="s">
        <v>84</v>
      </c>
      <c r="AV920" s="13" t="s">
        <v>82</v>
      </c>
      <c r="AW920" s="13" t="s">
        <v>35</v>
      </c>
      <c r="AX920" s="13" t="s">
        <v>74</v>
      </c>
      <c r="AY920" s="231" t="s">
        <v>143</v>
      </c>
    </row>
    <row r="921" s="14" customFormat="1">
      <c r="A921" s="14"/>
      <c r="B921" s="232"/>
      <c r="C921" s="233"/>
      <c r="D921" s="215" t="s">
        <v>166</v>
      </c>
      <c r="E921" s="234" t="s">
        <v>19</v>
      </c>
      <c r="F921" s="235" t="s">
        <v>1297</v>
      </c>
      <c r="G921" s="233"/>
      <c r="H921" s="236">
        <v>11.211</v>
      </c>
      <c r="I921" s="237"/>
      <c r="J921" s="233"/>
      <c r="K921" s="233"/>
      <c r="L921" s="238"/>
      <c r="M921" s="239"/>
      <c r="N921" s="240"/>
      <c r="O921" s="240"/>
      <c r="P921" s="240"/>
      <c r="Q921" s="240"/>
      <c r="R921" s="240"/>
      <c r="S921" s="240"/>
      <c r="T921" s="241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42" t="s">
        <v>166</v>
      </c>
      <c r="AU921" s="242" t="s">
        <v>84</v>
      </c>
      <c r="AV921" s="14" t="s">
        <v>84</v>
      </c>
      <c r="AW921" s="14" t="s">
        <v>35</v>
      </c>
      <c r="AX921" s="14" t="s">
        <v>82</v>
      </c>
      <c r="AY921" s="242" t="s">
        <v>143</v>
      </c>
    </row>
    <row r="922" s="2" customFormat="1" ht="16.5" customHeight="1">
      <c r="A922" s="40"/>
      <c r="B922" s="41"/>
      <c r="C922" s="202" t="s">
        <v>1298</v>
      </c>
      <c r="D922" s="202" t="s">
        <v>145</v>
      </c>
      <c r="E922" s="203" t="s">
        <v>1299</v>
      </c>
      <c r="F922" s="204" t="s">
        <v>1300</v>
      </c>
      <c r="G922" s="205" t="s">
        <v>212</v>
      </c>
      <c r="H922" s="206">
        <v>83.450000000000003</v>
      </c>
      <c r="I922" s="207"/>
      <c r="J922" s="208">
        <f>ROUND(I922*H922,2)</f>
        <v>0</v>
      </c>
      <c r="K922" s="204" t="s">
        <v>149</v>
      </c>
      <c r="L922" s="46"/>
      <c r="M922" s="209" t="s">
        <v>19</v>
      </c>
      <c r="N922" s="210" t="s">
        <v>45</v>
      </c>
      <c r="O922" s="86"/>
      <c r="P922" s="211">
        <f>O922*H922</f>
        <v>0</v>
      </c>
      <c r="Q922" s="211">
        <v>0.015769999999999999</v>
      </c>
      <c r="R922" s="211">
        <f>Q922*H922</f>
        <v>1.3160065000000001</v>
      </c>
      <c r="S922" s="211">
        <v>0</v>
      </c>
      <c r="T922" s="212">
        <f>S922*H922</f>
        <v>0</v>
      </c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R922" s="213" t="s">
        <v>264</v>
      </c>
      <c r="AT922" s="213" t="s">
        <v>145</v>
      </c>
      <c r="AU922" s="213" t="s">
        <v>84</v>
      </c>
      <c r="AY922" s="19" t="s">
        <v>143</v>
      </c>
      <c r="BE922" s="214">
        <f>IF(N922="základní",J922,0)</f>
        <v>0</v>
      </c>
      <c r="BF922" s="214">
        <f>IF(N922="snížená",J922,0)</f>
        <v>0</v>
      </c>
      <c r="BG922" s="214">
        <f>IF(N922="zákl. přenesená",J922,0)</f>
        <v>0</v>
      </c>
      <c r="BH922" s="214">
        <f>IF(N922="sníž. přenesená",J922,0)</f>
        <v>0</v>
      </c>
      <c r="BI922" s="214">
        <f>IF(N922="nulová",J922,0)</f>
        <v>0</v>
      </c>
      <c r="BJ922" s="19" t="s">
        <v>82</v>
      </c>
      <c r="BK922" s="214">
        <f>ROUND(I922*H922,2)</f>
        <v>0</v>
      </c>
      <c r="BL922" s="19" t="s">
        <v>264</v>
      </c>
      <c r="BM922" s="213" t="s">
        <v>1301</v>
      </c>
    </row>
    <row r="923" s="2" customFormat="1">
      <c r="A923" s="40"/>
      <c r="B923" s="41"/>
      <c r="C923" s="42"/>
      <c r="D923" s="215" t="s">
        <v>152</v>
      </c>
      <c r="E923" s="42"/>
      <c r="F923" s="216" t="s">
        <v>1302</v>
      </c>
      <c r="G923" s="42"/>
      <c r="H923" s="42"/>
      <c r="I923" s="217"/>
      <c r="J923" s="42"/>
      <c r="K923" s="42"/>
      <c r="L923" s="46"/>
      <c r="M923" s="218"/>
      <c r="N923" s="219"/>
      <c r="O923" s="86"/>
      <c r="P923" s="86"/>
      <c r="Q923" s="86"/>
      <c r="R923" s="86"/>
      <c r="S923" s="86"/>
      <c r="T923" s="87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T923" s="19" t="s">
        <v>152</v>
      </c>
      <c r="AU923" s="19" t="s">
        <v>84</v>
      </c>
    </row>
    <row r="924" s="2" customFormat="1">
      <c r="A924" s="40"/>
      <c r="B924" s="41"/>
      <c r="C924" s="42"/>
      <c r="D924" s="220" t="s">
        <v>153</v>
      </c>
      <c r="E924" s="42"/>
      <c r="F924" s="221" t="s">
        <v>1303</v>
      </c>
      <c r="G924" s="42"/>
      <c r="H924" s="42"/>
      <c r="I924" s="217"/>
      <c r="J924" s="42"/>
      <c r="K924" s="42"/>
      <c r="L924" s="46"/>
      <c r="M924" s="218"/>
      <c r="N924" s="219"/>
      <c r="O924" s="86"/>
      <c r="P924" s="86"/>
      <c r="Q924" s="86"/>
      <c r="R924" s="86"/>
      <c r="S924" s="86"/>
      <c r="T924" s="87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T924" s="19" t="s">
        <v>153</v>
      </c>
      <c r="AU924" s="19" t="s">
        <v>84</v>
      </c>
    </row>
    <row r="925" s="13" customFormat="1">
      <c r="A925" s="13"/>
      <c r="B925" s="222"/>
      <c r="C925" s="223"/>
      <c r="D925" s="215" t="s">
        <v>166</v>
      </c>
      <c r="E925" s="224" t="s">
        <v>19</v>
      </c>
      <c r="F925" s="225" t="s">
        <v>167</v>
      </c>
      <c r="G925" s="223"/>
      <c r="H925" s="224" t="s">
        <v>19</v>
      </c>
      <c r="I925" s="226"/>
      <c r="J925" s="223"/>
      <c r="K925" s="223"/>
      <c r="L925" s="227"/>
      <c r="M925" s="228"/>
      <c r="N925" s="229"/>
      <c r="O925" s="229"/>
      <c r="P925" s="229"/>
      <c r="Q925" s="229"/>
      <c r="R925" s="229"/>
      <c r="S925" s="229"/>
      <c r="T925" s="230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1" t="s">
        <v>166</v>
      </c>
      <c r="AU925" s="231" t="s">
        <v>84</v>
      </c>
      <c r="AV925" s="13" t="s">
        <v>82</v>
      </c>
      <c r="AW925" s="13" t="s">
        <v>35</v>
      </c>
      <c r="AX925" s="13" t="s">
        <v>74</v>
      </c>
      <c r="AY925" s="231" t="s">
        <v>143</v>
      </c>
    </row>
    <row r="926" s="14" customFormat="1">
      <c r="A926" s="14"/>
      <c r="B926" s="232"/>
      <c r="C926" s="233"/>
      <c r="D926" s="215" t="s">
        <v>166</v>
      </c>
      <c r="E926" s="234" t="s">
        <v>19</v>
      </c>
      <c r="F926" s="235" t="s">
        <v>1304</v>
      </c>
      <c r="G926" s="233"/>
      <c r="H926" s="236">
        <v>38.109999999999999</v>
      </c>
      <c r="I926" s="237"/>
      <c r="J926" s="233"/>
      <c r="K926" s="233"/>
      <c r="L926" s="238"/>
      <c r="M926" s="239"/>
      <c r="N926" s="240"/>
      <c r="O926" s="240"/>
      <c r="P926" s="240"/>
      <c r="Q926" s="240"/>
      <c r="R926" s="240"/>
      <c r="S926" s="240"/>
      <c r="T926" s="241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42" t="s">
        <v>166</v>
      </c>
      <c r="AU926" s="242" t="s">
        <v>84</v>
      </c>
      <c r="AV926" s="14" t="s">
        <v>84</v>
      </c>
      <c r="AW926" s="14" t="s">
        <v>35</v>
      </c>
      <c r="AX926" s="14" t="s">
        <v>74</v>
      </c>
      <c r="AY926" s="242" t="s">
        <v>143</v>
      </c>
    </row>
    <row r="927" s="13" customFormat="1">
      <c r="A927" s="13"/>
      <c r="B927" s="222"/>
      <c r="C927" s="223"/>
      <c r="D927" s="215" t="s">
        <v>166</v>
      </c>
      <c r="E927" s="224" t="s">
        <v>19</v>
      </c>
      <c r="F927" s="225" t="s">
        <v>182</v>
      </c>
      <c r="G927" s="223"/>
      <c r="H927" s="224" t="s">
        <v>19</v>
      </c>
      <c r="I927" s="226"/>
      <c r="J927" s="223"/>
      <c r="K927" s="223"/>
      <c r="L927" s="227"/>
      <c r="M927" s="228"/>
      <c r="N927" s="229"/>
      <c r="O927" s="229"/>
      <c r="P927" s="229"/>
      <c r="Q927" s="229"/>
      <c r="R927" s="229"/>
      <c r="S927" s="229"/>
      <c r="T927" s="230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1" t="s">
        <v>166</v>
      </c>
      <c r="AU927" s="231" t="s">
        <v>84</v>
      </c>
      <c r="AV927" s="13" t="s">
        <v>82</v>
      </c>
      <c r="AW927" s="13" t="s">
        <v>35</v>
      </c>
      <c r="AX927" s="13" t="s">
        <v>74</v>
      </c>
      <c r="AY927" s="231" t="s">
        <v>143</v>
      </c>
    </row>
    <row r="928" s="14" customFormat="1">
      <c r="A928" s="14"/>
      <c r="B928" s="232"/>
      <c r="C928" s="233"/>
      <c r="D928" s="215" t="s">
        <v>166</v>
      </c>
      <c r="E928" s="234" t="s">
        <v>19</v>
      </c>
      <c r="F928" s="235" t="s">
        <v>1305</v>
      </c>
      <c r="G928" s="233"/>
      <c r="H928" s="236">
        <v>45.340000000000003</v>
      </c>
      <c r="I928" s="237"/>
      <c r="J928" s="233"/>
      <c r="K928" s="233"/>
      <c r="L928" s="238"/>
      <c r="M928" s="239"/>
      <c r="N928" s="240"/>
      <c r="O928" s="240"/>
      <c r="P928" s="240"/>
      <c r="Q928" s="240"/>
      <c r="R928" s="240"/>
      <c r="S928" s="240"/>
      <c r="T928" s="241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2" t="s">
        <v>166</v>
      </c>
      <c r="AU928" s="242" t="s">
        <v>84</v>
      </c>
      <c r="AV928" s="14" t="s">
        <v>84</v>
      </c>
      <c r="AW928" s="14" t="s">
        <v>35</v>
      </c>
      <c r="AX928" s="14" t="s">
        <v>74</v>
      </c>
      <c r="AY928" s="242" t="s">
        <v>143</v>
      </c>
    </row>
    <row r="929" s="15" customFormat="1">
      <c r="A929" s="15"/>
      <c r="B929" s="243"/>
      <c r="C929" s="244"/>
      <c r="D929" s="215" t="s">
        <v>166</v>
      </c>
      <c r="E929" s="245" t="s">
        <v>19</v>
      </c>
      <c r="F929" s="246" t="s">
        <v>184</v>
      </c>
      <c r="G929" s="244"/>
      <c r="H929" s="247">
        <v>83.450000000000003</v>
      </c>
      <c r="I929" s="248"/>
      <c r="J929" s="244"/>
      <c r="K929" s="244"/>
      <c r="L929" s="249"/>
      <c r="M929" s="250"/>
      <c r="N929" s="251"/>
      <c r="O929" s="251"/>
      <c r="P929" s="251"/>
      <c r="Q929" s="251"/>
      <c r="R929" s="251"/>
      <c r="S929" s="251"/>
      <c r="T929" s="252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53" t="s">
        <v>166</v>
      </c>
      <c r="AU929" s="253" t="s">
        <v>84</v>
      </c>
      <c r="AV929" s="15" t="s">
        <v>150</v>
      </c>
      <c r="AW929" s="15" t="s">
        <v>35</v>
      </c>
      <c r="AX929" s="15" t="s">
        <v>82</v>
      </c>
      <c r="AY929" s="253" t="s">
        <v>143</v>
      </c>
    </row>
    <row r="930" s="2" customFormat="1" ht="16.5" customHeight="1">
      <c r="A930" s="40"/>
      <c r="B930" s="41"/>
      <c r="C930" s="202" t="s">
        <v>1306</v>
      </c>
      <c r="D930" s="202" t="s">
        <v>145</v>
      </c>
      <c r="E930" s="203" t="s">
        <v>1307</v>
      </c>
      <c r="F930" s="204" t="s">
        <v>1308</v>
      </c>
      <c r="G930" s="205" t="s">
        <v>212</v>
      </c>
      <c r="H930" s="206">
        <v>17.359999999999999</v>
      </c>
      <c r="I930" s="207"/>
      <c r="J930" s="208">
        <f>ROUND(I930*H930,2)</f>
        <v>0</v>
      </c>
      <c r="K930" s="204" t="s">
        <v>149</v>
      </c>
      <c r="L930" s="46"/>
      <c r="M930" s="209" t="s">
        <v>19</v>
      </c>
      <c r="N930" s="210" t="s">
        <v>45</v>
      </c>
      <c r="O930" s="86"/>
      <c r="P930" s="211">
        <f>O930*H930</f>
        <v>0</v>
      </c>
      <c r="Q930" s="211">
        <v>0.01609</v>
      </c>
      <c r="R930" s="211">
        <f>Q930*H930</f>
        <v>0.27932239999999997</v>
      </c>
      <c r="S930" s="211">
        <v>0</v>
      </c>
      <c r="T930" s="212">
        <f>S930*H930</f>
        <v>0</v>
      </c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R930" s="213" t="s">
        <v>264</v>
      </c>
      <c r="AT930" s="213" t="s">
        <v>145</v>
      </c>
      <c r="AU930" s="213" t="s">
        <v>84</v>
      </c>
      <c r="AY930" s="19" t="s">
        <v>143</v>
      </c>
      <c r="BE930" s="214">
        <f>IF(N930="základní",J930,0)</f>
        <v>0</v>
      </c>
      <c r="BF930" s="214">
        <f>IF(N930="snížená",J930,0)</f>
        <v>0</v>
      </c>
      <c r="BG930" s="214">
        <f>IF(N930="zákl. přenesená",J930,0)</f>
        <v>0</v>
      </c>
      <c r="BH930" s="214">
        <f>IF(N930="sníž. přenesená",J930,0)</f>
        <v>0</v>
      </c>
      <c r="BI930" s="214">
        <f>IF(N930="nulová",J930,0)</f>
        <v>0</v>
      </c>
      <c r="BJ930" s="19" t="s">
        <v>82</v>
      </c>
      <c r="BK930" s="214">
        <f>ROUND(I930*H930,2)</f>
        <v>0</v>
      </c>
      <c r="BL930" s="19" t="s">
        <v>264</v>
      </c>
      <c r="BM930" s="213" t="s">
        <v>1309</v>
      </c>
    </row>
    <row r="931" s="2" customFormat="1">
      <c r="A931" s="40"/>
      <c r="B931" s="41"/>
      <c r="C931" s="42"/>
      <c r="D931" s="215" t="s">
        <v>152</v>
      </c>
      <c r="E931" s="42"/>
      <c r="F931" s="216" t="s">
        <v>1310</v>
      </c>
      <c r="G931" s="42"/>
      <c r="H931" s="42"/>
      <c r="I931" s="217"/>
      <c r="J931" s="42"/>
      <c r="K931" s="42"/>
      <c r="L931" s="46"/>
      <c r="M931" s="218"/>
      <c r="N931" s="219"/>
      <c r="O931" s="86"/>
      <c r="P931" s="86"/>
      <c r="Q931" s="86"/>
      <c r="R931" s="86"/>
      <c r="S931" s="86"/>
      <c r="T931" s="87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T931" s="19" t="s">
        <v>152</v>
      </c>
      <c r="AU931" s="19" t="s">
        <v>84</v>
      </c>
    </row>
    <row r="932" s="2" customFormat="1">
      <c r="A932" s="40"/>
      <c r="B932" s="41"/>
      <c r="C932" s="42"/>
      <c r="D932" s="220" t="s">
        <v>153</v>
      </c>
      <c r="E932" s="42"/>
      <c r="F932" s="221" t="s">
        <v>1311</v>
      </c>
      <c r="G932" s="42"/>
      <c r="H932" s="42"/>
      <c r="I932" s="217"/>
      <c r="J932" s="42"/>
      <c r="K932" s="42"/>
      <c r="L932" s="46"/>
      <c r="M932" s="218"/>
      <c r="N932" s="219"/>
      <c r="O932" s="86"/>
      <c r="P932" s="86"/>
      <c r="Q932" s="86"/>
      <c r="R932" s="86"/>
      <c r="S932" s="86"/>
      <c r="T932" s="87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T932" s="19" t="s">
        <v>153</v>
      </c>
      <c r="AU932" s="19" t="s">
        <v>84</v>
      </c>
    </row>
    <row r="933" s="13" customFormat="1">
      <c r="A933" s="13"/>
      <c r="B933" s="222"/>
      <c r="C933" s="223"/>
      <c r="D933" s="215" t="s">
        <v>166</v>
      </c>
      <c r="E933" s="224" t="s">
        <v>19</v>
      </c>
      <c r="F933" s="225" t="s">
        <v>167</v>
      </c>
      <c r="G933" s="223"/>
      <c r="H933" s="224" t="s">
        <v>19</v>
      </c>
      <c r="I933" s="226"/>
      <c r="J933" s="223"/>
      <c r="K933" s="223"/>
      <c r="L933" s="227"/>
      <c r="M933" s="228"/>
      <c r="N933" s="229"/>
      <c r="O933" s="229"/>
      <c r="P933" s="229"/>
      <c r="Q933" s="229"/>
      <c r="R933" s="229"/>
      <c r="S933" s="229"/>
      <c r="T933" s="230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1" t="s">
        <v>166</v>
      </c>
      <c r="AU933" s="231" t="s">
        <v>84</v>
      </c>
      <c r="AV933" s="13" t="s">
        <v>82</v>
      </c>
      <c r="AW933" s="13" t="s">
        <v>35</v>
      </c>
      <c r="AX933" s="13" t="s">
        <v>74</v>
      </c>
      <c r="AY933" s="231" t="s">
        <v>143</v>
      </c>
    </row>
    <row r="934" s="14" customFormat="1">
      <c r="A934" s="14"/>
      <c r="B934" s="232"/>
      <c r="C934" s="233"/>
      <c r="D934" s="215" t="s">
        <v>166</v>
      </c>
      <c r="E934" s="234" t="s">
        <v>19</v>
      </c>
      <c r="F934" s="235" t="s">
        <v>1312</v>
      </c>
      <c r="G934" s="233"/>
      <c r="H934" s="236">
        <v>8.3599999999999994</v>
      </c>
      <c r="I934" s="237"/>
      <c r="J934" s="233"/>
      <c r="K934" s="233"/>
      <c r="L934" s="238"/>
      <c r="M934" s="239"/>
      <c r="N934" s="240"/>
      <c r="O934" s="240"/>
      <c r="P934" s="240"/>
      <c r="Q934" s="240"/>
      <c r="R934" s="240"/>
      <c r="S934" s="240"/>
      <c r="T934" s="241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42" t="s">
        <v>166</v>
      </c>
      <c r="AU934" s="242" t="s">
        <v>84</v>
      </c>
      <c r="AV934" s="14" t="s">
        <v>84</v>
      </c>
      <c r="AW934" s="14" t="s">
        <v>35</v>
      </c>
      <c r="AX934" s="14" t="s">
        <v>74</v>
      </c>
      <c r="AY934" s="242" t="s">
        <v>143</v>
      </c>
    </row>
    <row r="935" s="13" customFormat="1">
      <c r="A935" s="13"/>
      <c r="B935" s="222"/>
      <c r="C935" s="223"/>
      <c r="D935" s="215" t="s">
        <v>166</v>
      </c>
      <c r="E935" s="224" t="s">
        <v>19</v>
      </c>
      <c r="F935" s="225" t="s">
        <v>182</v>
      </c>
      <c r="G935" s="223"/>
      <c r="H935" s="224" t="s">
        <v>19</v>
      </c>
      <c r="I935" s="226"/>
      <c r="J935" s="223"/>
      <c r="K935" s="223"/>
      <c r="L935" s="227"/>
      <c r="M935" s="228"/>
      <c r="N935" s="229"/>
      <c r="O935" s="229"/>
      <c r="P935" s="229"/>
      <c r="Q935" s="229"/>
      <c r="R935" s="229"/>
      <c r="S935" s="229"/>
      <c r="T935" s="230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1" t="s">
        <v>166</v>
      </c>
      <c r="AU935" s="231" t="s">
        <v>84</v>
      </c>
      <c r="AV935" s="13" t="s">
        <v>82</v>
      </c>
      <c r="AW935" s="13" t="s">
        <v>35</v>
      </c>
      <c r="AX935" s="13" t="s">
        <v>74</v>
      </c>
      <c r="AY935" s="231" t="s">
        <v>143</v>
      </c>
    </row>
    <row r="936" s="14" customFormat="1">
      <c r="A936" s="14"/>
      <c r="B936" s="232"/>
      <c r="C936" s="233"/>
      <c r="D936" s="215" t="s">
        <v>166</v>
      </c>
      <c r="E936" s="234" t="s">
        <v>19</v>
      </c>
      <c r="F936" s="235" t="s">
        <v>1313</v>
      </c>
      <c r="G936" s="233"/>
      <c r="H936" s="236">
        <v>9</v>
      </c>
      <c r="I936" s="237"/>
      <c r="J936" s="233"/>
      <c r="K936" s="233"/>
      <c r="L936" s="238"/>
      <c r="M936" s="239"/>
      <c r="N936" s="240"/>
      <c r="O936" s="240"/>
      <c r="P936" s="240"/>
      <c r="Q936" s="240"/>
      <c r="R936" s="240"/>
      <c r="S936" s="240"/>
      <c r="T936" s="241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2" t="s">
        <v>166</v>
      </c>
      <c r="AU936" s="242" t="s">
        <v>84</v>
      </c>
      <c r="AV936" s="14" t="s">
        <v>84</v>
      </c>
      <c r="AW936" s="14" t="s">
        <v>35</v>
      </c>
      <c r="AX936" s="14" t="s">
        <v>74</v>
      </c>
      <c r="AY936" s="242" t="s">
        <v>143</v>
      </c>
    </row>
    <row r="937" s="15" customFormat="1">
      <c r="A937" s="15"/>
      <c r="B937" s="243"/>
      <c r="C937" s="244"/>
      <c r="D937" s="215" t="s">
        <v>166</v>
      </c>
      <c r="E937" s="245" t="s">
        <v>19</v>
      </c>
      <c r="F937" s="246" t="s">
        <v>184</v>
      </c>
      <c r="G937" s="244"/>
      <c r="H937" s="247">
        <v>17.359999999999999</v>
      </c>
      <c r="I937" s="248"/>
      <c r="J937" s="244"/>
      <c r="K937" s="244"/>
      <c r="L937" s="249"/>
      <c r="M937" s="250"/>
      <c r="N937" s="251"/>
      <c r="O937" s="251"/>
      <c r="P937" s="251"/>
      <c r="Q937" s="251"/>
      <c r="R937" s="251"/>
      <c r="S937" s="251"/>
      <c r="T937" s="252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53" t="s">
        <v>166</v>
      </c>
      <c r="AU937" s="253" t="s">
        <v>84</v>
      </c>
      <c r="AV937" s="15" t="s">
        <v>150</v>
      </c>
      <c r="AW937" s="15" t="s">
        <v>35</v>
      </c>
      <c r="AX937" s="15" t="s">
        <v>82</v>
      </c>
      <c r="AY937" s="253" t="s">
        <v>143</v>
      </c>
    </row>
    <row r="938" s="2" customFormat="1" ht="16.5" customHeight="1">
      <c r="A938" s="40"/>
      <c r="B938" s="41"/>
      <c r="C938" s="202" t="s">
        <v>1314</v>
      </c>
      <c r="D938" s="202" t="s">
        <v>145</v>
      </c>
      <c r="E938" s="203" t="s">
        <v>1315</v>
      </c>
      <c r="F938" s="204" t="s">
        <v>1316</v>
      </c>
      <c r="G938" s="205" t="s">
        <v>212</v>
      </c>
      <c r="H938" s="206">
        <v>34.82</v>
      </c>
      <c r="I938" s="207"/>
      <c r="J938" s="208">
        <f>ROUND(I938*H938,2)</f>
        <v>0</v>
      </c>
      <c r="K938" s="204" t="s">
        <v>149</v>
      </c>
      <c r="L938" s="46"/>
      <c r="M938" s="209" t="s">
        <v>19</v>
      </c>
      <c r="N938" s="210" t="s">
        <v>45</v>
      </c>
      <c r="O938" s="86"/>
      <c r="P938" s="211">
        <f>O938*H938</f>
        <v>0</v>
      </c>
      <c r="Q938" s="211">
        <v>0</v>
      </c>
      <c r="R938" s="211">
        <f>Q938*H938</f>
        <v>0</v>
      </c>
      <c r="S938" s="211">
        <v>0.017250000000000001</v>
      </c>
      <c r="T938" s="212">
        <f>S938*H938</f>
        <v>0.6006450000000001</v>
      </c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R938" s="213" t="s">
        <v>264</v>
      </c>
      <c r="AT938" s="213" t="s">
        <v>145</v>
      </c>
      <c r="AU938" s="213" t="s">
        <v>84</v>
      </c>
      <c r="AY938" s="19" t="s">
        <v>143</v>
      </c>
      <c r="BE938" s="214">
        <f>IF(N938="základní",J938,0)</f>
        <v>0</v>
      </c>
      <c r="BF938" s="214">
        <f>IF(N938="snížená",J938,0)</f>
        <v>0</v>
      </c>
      <c r="BG938" s="214">
        <f>IF(N938="zákl. přenesená",J938,0)</f>
        <v>0</v>
      </c>
      <c r="BH938" s="214">
        <f>IF(N938="sníž. přenesená",J938,0)</f>
        <v>0</v>
      </c>
      <c r="BI938" s="214">
        <f>IF(N938="nulová",J938,0)</f>
        <v>0</v>
      </c>
      <c r="BJ938" s="19" t="s">
        <v>82</v>
      </c>
      <c r="BK938" s="214">
        <f>ROUND(I938*H938,2)</f>
        <v>0</v>
      </c>
      <c r="BL938" s="19" t="s">
        <v>264</v>
      </c>
      <c r="BM938" s="213" t="s">
        <v>1317</v>
      </c>
    </row>
    <row r="939" s="2" customFormat="1">
      <c r="A939" s="40"/>
      <c r="B939" s="41"/>
      <c r="C939" s="42"/>
      <c r="D939" s="215" t="s">
        <v>152</v>
      </c>
      <c r="E939" s="42"/>
      <c r="F939" s="216" t="s">
        <v>1318</v>
      </c>
      <c r="G939" s="42"/>
      <c r="H939" s="42"/>
      <c r="I939" s="217"/>
      <c r="J939" s="42"/>
      <c r="K939" s="42"/>
      <c r="L939" s="46"/>
      <c r="M939" s="218"/>
      <c r="N939" s="219"/>
      <c r="O939" s="86"/>
      <c r="P939" s="86"/>
      <c r="Q939" s="86"/>
      <c r="R939" s="86"/>
      <c r="S939" s="86"/>
      <c r="T939" s="87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T939" s="19" t="s">
        <v>152</v>
      </c>
      <c r="AU939" s="19" t="s">
        <v>84</v>
      </c>
    </row>
    <row r="940" s="2" customFormat="1">
      <c r="A940" s="40"/>
      <c r="B940" s="41"/>
      <c r="C940" s="42"/>
      <c r="D940" s="220" t="s">
        <v>153</v>
      </c>
      <c r="E940" s="42"/>
      <c r="F940" s="221" t="s">
        <v>1319</v>
      </c>
      <c r="G940" s="42"/>
      <c r="H940" s="42"/>
      <c r="I940" s="217"/>
      <c r="J940" s="42"/>
      <c r="K940" s="42"/>
      <c r="L940" s="46"/>
      <c r="M940" s="218"/>
      <c r="N940" s="219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19" t="s">
        <v>153</v>
      </c>
      <c r="AU940" s="19" t="s">
        <v>84</v>
      </c>
    </row>
    <row r="941" s="13" customFormat="1">
      <c r="A941" s="13"/>
      <c r="B941" s="222"/>
      <c r="C941" s="223"/>
      <c r="D941" s="215" t="s">
        <v>166</v>
      </c>
      <c r="E941" s="224" t="s">
        <v>19</v>
      </c>
      <c r="F941" s="225" t="s">
        <v>182</v>
      </c>
      <c r="G941" s="223"/>
      <c r="H941" s="224" t="s">
        <v>19</v>
      </c>
      <c r="I941" s="226"/>
      <c r="J941" s="223"/>
      <c r="K941" s="223"/>
      <c r="L941" s="227"/>
      <c r="M941" s="228"/>
      <c r="N941" s="229"/>
      <c r="O941" s="229"/>
      <c r="P941" s="229"/>
      <c r="Q941" s="229"/>
      <c r="R941" s="229"/>
      <c r="S941" s="229"/>
      <c r="T941" s="230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1" t="s">
        <v>166</v>
      </c>
      <c r="AU941" s="231" t="s">
        <v>84</v>
      </c>
      <c r="AV941" s="13" t="s">
        <v>82</v>
      </c>
      <c r="AW941" s="13" t="s">
        <v>35</v>
      </c>
      <c r="AX941" s="13" t="s">
        <v>74</v>
      </c>
      <c r="AY941" s="231" t="s">
        <v>143</v>
      </c>
    </row>
    <row r="942" s="14" customFormat="1">
      <c r="A942" s="14"/>
      <c r="B942" s="232"/>
      <c r="C942" s="233"/>
      <c r="D942" s="215" t="s">
        <v>166</v>
      </c>
      <c r="E942" s="234" t="s">
        <v>19</v>
      </c>
      <c r="F942" s="235" t="s">
        <v>1320</v>
      </c>
      <c r="G942" s="233"/>
      <c r="H942" s="236">
        <v>34.82</v>
      </c>
      <c r="I942" s="237"/>
      <c r="J942" s="233"/>
      <c r="K942" s="233"/>
      <c r="L942" s="238"/>
      <c r="M942" s="239"/>
      <c r="N942" s="240"/>
      <c r="O942" s="240"/>
      <c r="P942" s="240"/>
      <c r="Q942" s="240"/>
      <c r="R942" s="240"/>
      <c r="S942" s="240"/>
      <c r="T942" s="241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42" t="s">
        <v>166</v>
      </c>
      <c r="AU942" s="242" t="s">
        <v>84</v>
      </c>
      <c r="AV942" s="14" t="s">
        <v>84</v>
      </c>
      <c r="AW942" s="14" t="s">
        <v>35</v>
      </c>
      <c r="AX942" s="14" t="s">
        <v>82</v>
      </c>
      <c r="AY942" s="242" t="s">
        <v>143</v>
      </c>
    </row>
    <row r="943" s="2" customFormat="1" ht="16.5" customHeight="1">
      <c r="A943" s="40"/>
      <c r="B943" s="41"/>
      <c r="C943" s="202" t="s">
        <v>1321</v>
      </c>
      <c r="D943" s="202" t="s">
        <v>145</v>
      </c>
      <c r="E943" s="203" t="s">
        <v>1322</v>
      </c>
      <c r="F943" s="204" t="s">
        <v>1323</v>
      </c>
      <c r="G943" s="205" t="s">
        <v>212</v>
      </c>
      <c r="H943" s="206">
        <v>86.510000000000005</v>
      </c>
      <c r="I943" s="207"/>
      <c r="J943" s="208">
        <f>ROUND(I943*H943,2)</f>
        <v>0</v>
      </c>
      <c r="K943" s="204" t="s">
        <v>149</v>
      </c>
      <c r="L943" s="46"/>
      <c r="M943" s="209" t="s">
        <v>19</v>
      </c>
      <c r="N943" s="210" t="s">
        <v>45</v>
      </c>
      <c r="O943" s="86"/>
      <c r="P943" s="211">
        <f>O943*H943</f>
        <v>0</v>
      </c>
      <c r="Q943" s="211">
        <v>0.032710000000000003</v>
      </c>
      <c r="R943" s="211">
        <f>Q943*H943</f>
        <v>2.8297421000000003</v>
      </c>
      <c r="S943" s="211">
        <v>0</v>
      </c>
      <c r="T943" s="212">
        <f>S943*H943</f>
        <v>0</v>
      </c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R943" s="213" t="s">
        <v>264</v>
      </c>
      <c r="AT943" s="213" t="s">
        <v>145</v>
      </c>
      <c r="AU943" s="213" t="s">
        <v>84</v>
      </c>
      <c r="AY943" s="19" t="s">
        <v>143</v>
      </c>
      <c r="BE943" s="214">
        <f>IF(N943="základní",J943,0)</f>
        <v>0</v>
      </c>
      <c r="BF943" s="214">
        <f>IF(N943="snížená",J943,0)</f>
        <v>0</v>
      </c>
      <c r="BG943" s="214">
        <f>IF(N943="zákl. přenesená",J943,0)</f>
        <v>0</v>
      </c>
      <c r="BH943" s="214">
        <f>IF(N943="sníž. přenesená",J943,0)</f>
        <v>0</v>
      </c>
      <c r="BI943" s="214">
        <f>IF(N943="nulová",J943,0)</f>
        <v>0</v>
      </c>
      <c r="BJ943" s="19" t="s">
        <v>82</v>
      </c>
      <c r="BK943" s="214">
        <f>ROUND(I943*H943,2)</f>
        <v>0</v>
      </c>
      <c r="BL943" s="19" t="s">
        <v>264</v>
      </c>
      <c r="BM943" s="213" t="s">
        <v>1324</v>
      </c>
    </row>
    <row r="944" s="2" customFormat="1">
      <c r="A944" s="40"/>
      <c r="B944" s="41"/>
      <c r="C944" s="42"/>
      <c r="D944" s="215" t="s">
        <v>152</v>
      </c>
      <c r="E944" s="42"/>
      <c r="F944" s="216" t="s">
        <v>1325</v>
      </c>
      <c r="G944" s="42"/>
      <c r="H944" s="42"/>
      <c r="I944" s="217"/>
      <c r="J944" s="42"/>
      <c r="K944" s="42"/>
      <c r="L944" s="46"/>
      <c r="M944" s="218"/>
      <c r="N944" s="219"/>
      <c r="O944" s="86"/>
      <c r="P944" s="86"/>
      <c r="Q944" s="86"/>
      <c r="R944" s="86"/>
      <c r="S944" s="86"/>
      <c r="T944" s="87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T944" s="19" t="s">
        <v>152</v>
      </c>
      <c r="AU944" s="19" t="s">
        <v>84</v>
      </c>
    </row>
    <row r="945" s="2" customFormat="1">
      <c r="A945" s="40"/>
      <c r="B945" s="41"/>
      <c r="C945" s="42"/>
      <c r="D945" s="220" t="s">
        <v>153</v>
      </c>
      <c r="E945" s="42"/>
      <c r="F945" s="221" t="s">
        <v>1326</v>
      </c>
      <c r="G945" s="42"/>
      <c r="H945" s="42"/>
      <c r="I945" s="217"/>
      <c r="J945" s="42"/>
      <c r="K945" s="42"/>
      <c r="L945" s="46"/>
      <c r="M945" s="218"/>
      <c r="N945" s="219"/>
      <c r="O945" s="86"/>
      <c r="P945" s="86"/>
      <c r="Q945" s="86"/>
      <c r="R945" s="86"/>
      <c r="S945" s="86"/>
      <c r="T945" s="87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T945" s="19" t="s">
        <v>153</v>
      </c>
      <c r="AU945" s="19" t="s">
        <v>84</v>
      </c>
    </row>
    <row r="946" s="13" customFormat="1">
      <c r="A946" s="13"/>
      <c r="B946" s="222"/>
      <c r="C946" s="223"/>
      <c r="D946" s="215" t="s">
        <v>166</v>
      </c>
      <c r="E946" s="224" t="s">
        <v>19</v>
      </c>
      <c r="F946" s="225" t="s">
        <v>167</v>
      </c>
      <c r="G946" s="223"/>
      <c r="H946" s="224" t="s">
        <v>19</v>
      </c>
      <c r="I946" s="226"/>
      <c r="J946" s="223"/>
      <c r="K946" s="223"/>
      <c r="L946" s="227"/>
      <c r="M946" s="228"/>
      <c r="N946" s="229"/>
      <c r="O946" s="229"/>
      <c r="P946" s="229"/>
      <c r="Q946" s="229"/>
      <c r="R946" s="229"/>
      <c r="S946" s="229"/>
      <c r="T946" s="230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1" t="s">
        <v>166</v>
      </c>
      <c r="AU946" s="231" t="s">
        <v>84</v>
      </c>
      <c r="AV946" s="13" t="s">
        <v>82</v>
      </c>
      <c r="AW946" s="13" t="s">
        <v>35</v>
      </c>
      <c r="AX946" s="13" t="s">
        <v>74</v>
      </c>
      <c r="AY946" s="231" t="s">
        <v>143</v>
      </c>
    </row>
    <row r="947" s="14" customFormat="1">
      <c r="A947" s="14"/>
      <c r="B947" s="232"/>
      <c r="C947" s="233"/>
      <c r="D947" s="215" t="s">
        <v>166</v>
      </c>
      <c r="E947" s="234" t="s">
        <v>19</v>
      </c>
      <c r="F947" s="235" t="s">
        <v>1327</v>
      </c>
      <c r="G947" s="233"/>
      <c r="H947" s="236">
        <v>46.469999999999999</v>
      </c>
      <c r="I947" s="237"/>
      <c r="J947" s="233"/>
      <c r="K947" s="233"/>
      <c r="L947" s="238"/>
      <c r="M947" s="239"/>
      <c r="N947" s="240"/>
      <c r="O947" s="240"/>
      <c r="P947" s="240"/>
      <c r="Q947" s="240"/>
      <c r="R947" s="240"/>
      <c r="S947" s="240"/>
      <c r="T947" s="241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42" t="s">
        <v>166</v>
      </c>
      <c r="AU947" s="242" t="s">
        <v>84</v>
      </c>
      <c r="AV947" s="14" t="s">
        <v>84</v>
      </c>
      <c r="AW947" s="14" t="s">
        <v>35</v>
      </c>
      <c r="AX947" s="14" t="s">
        <v>74</v>
      </c>
      <c r="AY947" s="242" t="s">
        <v>143</v>
      </c>
    </row>
    <row r="948" s="13" customFormat="1">
      <c r="A948" s="13"/>
      <c r="B948" s="222"/>
      <c r="C948" s="223"/>
      <c r="D948" s="215" t="s">
        <v>166</v>
      </c>
      <c r="E948" s="224" t="s">
        <v>19</v>
      </c>
      <c r="F948" s="225" t="s">
        <v>182</v>
      </c>
      <c r="G948" s="223"/>
      <c r="H948" s="224" t="s">
        <v>19</v>
      </c>
      <c r="I948" s="226"/>
      <c r="J948" s="223"/>
      <c r="K948" s="223"/>
      <c r="L948" s="227"/>
      <c r="M948" s="228"/>
      <c r="N948" s="229"/>
      <c r="O948" s="229"/>
      <c r="P948" s="229"/>
      <c r="Q948" s="229"/>
      <c r="R948" s="229"/>
      <c r="S948" s="229"/>
      <c r="T948" s="230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1" t="s">
        <v>166</v>
      </c>
      <c r="AU948" s="231" t="s">
        <v>84</v>
      </c>
      <c r="AV948" s="13" t="s">
        <v>82</v>
      </c>
      <c r="AW948" s="13" t="s">
        <v>35</v>
      </c>
      <c r="AX948" s="13" t="s">
        <v>74</v>
      </c>
      <c r="AY948" s="231" t="s">
        <v>143</v>
      </c>
    </row>
    <row r="949" s="14" customFormat="1">
      <c r="A949" s="14"/>
      <c r="B949" s="232"/>
      <c r="C949" s="233"/>
      <c r="D949" s="215" t="s">
        <v>166</v>
      </c>
      <c r="E949" s="234" t="s">
        <v>19</v>
      </c>
      <c r="F949" s="235" t="s">
        <v>1328</v>
      </c>
      <c r="G949" s="233"/>
      <c r="H949" s="236">
        <v>40.039999999999999</v>
      </c>
      <c r="I949" s="237"/>
      <c r="J949" s="233"/>
      <c r="K949" s="233"/>
      <c r="L949" s="238"/>
      <c r="M949" s="239"/>
      <c r="N949" s="240"/>
      <c r="O949" s="240"/>
      <c r="P949" s="240"/>
      <c r="Q949" s="240"/>
      <c r="R949" s="240"/>
      <c r="S949" s="240"/>
      <c r="T949" s="241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42" t="s">
        <v>166</v>
      </c>
      <c r="AU949" s="242" t="s">
        <v>84</v>
      </c>
      <c r="AV949" s="14" t="s">
        <v>84</v>
      </c>
      <c r="AW949" s="14" t="s">
        <v>35</v>
      </c>
      <c r="AX949" s="14" t="s">
        <v>74</v>
      </c>
      <c r="AY949" s="242" t="s">
        <v>143</v>
      </c>
    </row>
    <row r="950" s="15" customFormat="1">
      <c r="A950" s="15"/>
      <c r="B950" s="243"/>
      <c r="C950" s="244"/>
      <c r="D950" s="215" t="s">
        <v>166</v>
      </c>
      <c r="E950" s="245" t="s">
        <v>19</v>
      </c>
      <c r="F950" s="246" t="s">
        <v>184</v>
      </c>
      <c r="G950" s="244"/>
      <c r="H950" s="247">
        <v>86.509999999999991</v>
      </c>
      <c r="I950" s="248"/>
      <c r="J950" s="244"/>
      <c r="K950" s="244"/>
      <c r="L950" s="249"/>
      <c r="M950" s="250"/>
      <c r="N950" s="251"/>
      <c r="O950" s="251"/>
      <c r="P950" s="251"/>
      <c r="Q950" s="251"/>
      <c r="R950" s="251"/>
      <c r="S950" s="251"/>
      <c r="T950" s="252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T950" s="253" t="s">
        <v>166</v>
      </c>
      <c r="AU950" s="253" t="s">
        <v>84</v>
      </c>
      <c r="AV950" s="15" t="s">
        <v>150</v>
      </c>
      <c r="AW950" s="15" t="s">
        <v>35</v>
      </c>
      <c r="AX950" s="15" t="s">
        <v>82</v>
      </c>
      <c r="AY950" s="253" t="s">
        <v>143</v>
      </c>
    </row>
    <row r="951" s="2" customFormat="1" ht="16.5" customHeight="1">
      <c r="A951" s="40"/>
      <c r="B951" s="41"/>
      <c r="C951" s="202" t="s">
        <v>1329</v>
      </c>
      <c r="D951" s="202" t="s">
        <v>145</v>
      </c>
      <c r="E951" s="203" t="s">
        <v>1330</v>
      </c>
      <c r="F951" s="204" t="s">
        <v>1331</v>
      </c>
      <c r="G951" s="205" t="s">
        <v>188</v>
      </c>
      <c r="H951" s="206">
        <v>10.438000000000001</v>
      </c>
      <c r="I951" s="207"/>
      <c r="J951" s="208">
        <f>ROUND(I951*H951,2)</f>
        <v>0</v>
      </c>
      <c r="K951" s="204" t="s">
        <v>149</v>
      </c>
      <c r="L951" s="46"/>
      <c r="M951" s="209" t="s">
        <v>19</v>
      </c>
      <c r="N951" s="210" t="s">
        <v>45</v>
      </c>
      <c r="O951" s="86"/>
      <c r="P951" s="211">
        <f>O951*H951</f>
        <v>0</v>
      </c>
      <c r="Q951" s="211">
        <v>0</v>
      </c>
      <c r="R951" s="211">
        <f>Q951*H951</f>
        <v>0</v>
      </c>
      <c r="S951" s="211">
        <v>0</v>
      </c>
      <c r="T951" s="212">
        <f>S951*H951</f>
        <v>0</v>
      </c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R951" s="213" t="s">
        <v>264</v>
      </c>
      <c r="AT951" s="213" t="s">
        <v>145</v>
      </c>
      <c r="AU951" s="213" t="s">
        <v>84</v>
      </c>
      <c r="AY951" s="19" t="s">
        <v>143</v>
      </c>
      <c r="BE951" s="214">
        <f>IF(N951="základní",J951,0)</f>
        <v>0</v>
      </c>
      <c r="BF951" s="214">
        <f>IF(N951="snížená",J951,0)</f>
        <v>0</v>
      </c>
      <c r="BG951" s="214">
        <f>IF(N951="zákl. přenesená",J951,0)</f>
        <v>0</v>
      </c>
      <c r="BH951" s="214">
        <f>IF(N951="sníž. přenesená",J951,0)</f>
        <v>0</v>
      </c>
      <c r="BI951" s="214">
        <f>IF(N951="nulová",J951,0)</f>
        <v>0</v>
      </c>
      <c r="BJ951" s="19" t="s">
        <v>82</v>
      </c>
      <c r="BK951" s="214">
        <f>ROUND(I951*H951,2)</f>
        <v>0</v>
      </c>
      <c r="BL951" s="19" t="s">
        <v>264</v>
      </c>
      <c r="BM951" s="213" t="s">
        <v>1332</v>
      </c>
    </row>
    <row r="952" s="2" customFormat="1">
      <c r="A952" s="40"/>
      <c r="B952" s="41"/>
      <c r="C952" s="42"/>
      <c r="D952" s="215" t="s">
        <v>152</v>
      </c>
      <c r="E952" s="42"/>
      <c r="F952" s="216" t="s">
        <v>1333</v>
      </c>
      <c r="G952" s="42"/>
      <c r="H952" s="42"/>
      <c r="I952" s="217"/>
      <c r="J952" s="42"/>
      <c r="K952" s="42"/>
      <c r="L952" s="46"/>
      <c r="M952" s="218"/>
      <c r="N952" s="219"/>
      <c r="O952" s="86"/>
      <c r="P952" s="86"/>
      <c r="Q952" s="86"/>
      <c r="R952" s="86"/>
      <c r="S952" s="86"/>
      <c r="T952" s="87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T952" s="19" t="s">
        <v>152</v>
      </c>
      <c r="AU952" s="19" t="s">
        <v>84</v>
      </c>
    </row>
    <row r="953" s="2" customFormat="1">
      <c r="A953" s="40"/>
      <c r="B953" s="41"/>
      <c r="C953" s="42"/>
      <c r="D953" s="220" t="s">
        <v>153</v>
      </c>
      <c r="E953" s="42"/>
      <c r="F953" s="221" t="s">
        <v>1334</v>
      </c>
      <c r="G953" s="42"/>
      <c r="H953" s="42"/>
      <c r="I953" s="217"/>
      <c r="J953" s="42"/>
      <c r="K953" s="42"/>
      <c r="L953" s="46"/>
      <c r="M953" s="218"/>
      <c r="N953" s="219"/>
      <c r="O953" s="86"/>
      <c r="P953" s="86"/>
      <c r="Q953" s="86"/>
      <c r="R953" s="86"/>
      <c r="S953" s="86"/>
      <c r="T953" s="87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T953" s="19" t="s">
        <v>153</v>
      </c>
      <c r="AU953" s="19" t="s">
        <v>84</v>
      </c>
    </row>
    <row r="954" s="12" customFormat="1" ht="22.8" customHeight="1">
      <c r="A954" s="12"/>
      <c r="B954" s="186"/>
      <c r="C954" s="187"/>
      <c r="D954" s="188" t="s">
        <v>73</v>
      </c>
      <c r="E954" s="200" t="s">
        <v>1335</v>
      </c>
      <c r="F954" s="200" t="s">
        <v>1336</v>
      </c>
      <c r="G954" s="187"/>
      <c r="H954" s="187"/>
      <c r="I954" s="190"/>
      <c r="J954" s="201">
        <f>BK954</f>
        <v>0</v>
      </c>
      <c r="K954" s="187"/>
      <c r="L954" s="192"/>
      <c r="M954" s="193"/>
      <c r="N954" s="194"/>
      <c r="O954" s="194"/>
      <c r="P954" s="195">
        <f>SUM(P955:P1117)</f>
        <v>0</v>
      </c>
      <c r="Q954" s="194"/>
      <c r="R954" s="195">
        <f>SUM(R955:R1117)</f>
        <v>0.47736800000000001</v>
      </c>
      <c r="S954" s="194"/>
      <c r="T954" s="196">
        <f>SUM(T955:T1117)</f>
        <v>1.8061430999999999</v>
      </c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R954" s="197" t="s">
        <v>84</v>
      </c>
      <c r="AT954" s="198" t="s">
        <v>73</v>
      </c>
      <c r="AU954" s="198" t="s">
        <v>82</v>
      </c>
      <c r="AY954" s="197" t="s">
        <v>143</v>
      </c>
      <c r="BK954" s="199">
        <f>SUM(BK955:BK1117)</f>
        <v>0</v>
      </c>
    </row>
    <row r="955" s="2" customFormat="1" ht="16.5" customHeight="1">
      <c r="A955" s="40"/>
      <c r="B955" s="41"/>
      <c r="C955" s="202" t="s">
        <v>1337</v>
      </c>
      <c r="D955" s="202" t="s">
        <v>145</v>
      </c>
      <c r="E955" s="203" t="s">
        <v>1338</v>
      </c>
      <c r="F955" s="204" t="s">
        <v>1339</v>
      </c>
      <c r="G955" s="205" t="s">
        <v>212</v>
      </c>
      <c r="H955" s="206">
        <v>43.103999999999999</v>
      </c>
      <c r="I955" s="207"/>
      <c r="J955" s="208">
        <f>ROUND(I955*H955,2)</f>
        <v>0</v>
      </c>
      <c r="K955" s="204" t="s">
        <v>149</v>
      </c>
      <c r="L955" s="46"/>
      <c r="M955" s="209" t="s">
        <v>19</v>
      </c>
      <c r="N955" s="210" t="s">
        <v>45</v>
      </c>
      <c r="O955" s="86"/>
      <c r="P955" s="211">
        <f>O955*H955</f>
        <v>0</v>
      </c>
      <c r="Q955" s="211">
        <v>0</v>
      </c>
      <c r="R955" s="211">
        <f>Q955*H955</f>
        <v>0</v>
      </c>
      <c r="S955" s="211">
        <v>0.024649999999999998</v>
      </c>
      <c r="T955" s="212">
        <f>S955*H955</f>
        <v>1.0625136</v>
      </c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R955" s="213" t="s">
        <v>264</v>
      </c>
      <c r="AT955" s="213" t="s">
        <v>145</v>
      </c>
      <c r="AU955" s="213" t="s">
        <v>84</v>
      </c>
      <c r="AY955" s="19" t="s">
        <v>143</v>
      </c>
      <c r="BE955" s="214">
        <f>IF(N955="základní",J955,0)</f>
        <v>0</v>
      </c>
      <c r="BF955" s="214">
        <f>IF(N955="snížená",J955,0)</f>
        <v>0</v>
      </c>
      <c r="BG955" s="214">
        <f>IF(N955="zákl. přenesená",J955,0)</f>
        <v>0</v>
      </c>
      <c r="BH955" s="214">
        <f>IF(N955="sníž. přenesená",J955,0)</f>
        <v>0</v>
      </c>
      <c r="BI955" s="214">
        <f>IF(N955="nulová",J955,0)</f>
        <v>0</v>
      </c>
      <c r="BJ955" s="19" t="s">
        <v>82</v>
      </c>
      <c r="BK955" s="214">
        <f>ROUND(I955*H955,2)</f>
        <v>0</v>
      </c>
      <c r="BL955" s="19" t="s">
        <v>264</v>
      </c>
      <c r="BM955" s="213" t="s">
        <v>1340</v>
      </c>
    </row>
    <row r="956" s="2" customFormat="1">
      <c r="A956" s="40"/>
      <c r="B956" s="41"/>
      <c r="C956" s="42"/>
      <c r="D956" s="215" t="s">
        <v>152</v>
      </c>
      <c r="E956" s="42"/>
      <c r="F956" s="216" t="s">
        <v>1341</v>
      </c>
      <c r="G956" s="42"/>
      <c r="H956" s="42"/>
      <c r="I956" s="217"/>
      <c r="J956" s="42"/>
      <c r="K956" s="42"/>
      <c r="L956" s="46"/>
      <c r="M956" s="218"/>
      <c r="N956" s="219"/>
      <c r="O956" s="86"/>
      <c r="P956" s="86"/>
      <c r="Q956" s="86"/>
      <c r="R956" s="86"/>
      <c r="S956" s="86"/>
      <c r="T956" s="87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T956" s="19" t="s">
        <v>152</v>
      </c>
      <c r="AU956" s="19" t="s">
        <v>84</v>
      </c>
    </row>
    <row r="957" s="2" customFormat="1">
      <c r="A957" s="40"/>
      <c r="B957" s="41"/>
      <c r="C957" s="42"/>
      <c r="D957" s="220" t="s">
        <v>153</v>
      </c>
      <c r="E957" s="42"/>
      <c r="F957" s="221" t="s">
        <v>1342</v>
      </c>
      <c r="G957" s="42"/>
      <c r="H957" s="42"/>
      <c r="I957" s="217"/>
      <c r="J957" s="42"/>
      <c r="K957" s="42"/>
      <c r="L957" s="46"/>
      <c r="M957" s="218"/>
      <c r="N957" s="219"/>
      <c r="O957" s="86"/>
      <c r="P957" s="86"/>
      <c r="Q957" s="86"/>
      <c r="R957" s="86"/>
      <c r="S957" s="86"/>
      <c r="T957" s="87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T957" s="19" t="s">
        <v>153</v>
      </c>
      <c r="AU957" s="19" t="s">
        <v>84</v>
      </c>
    </row>
    <row r="958" s="13" customFormat="1">
      <c r="A958" s="13"/>
      <c r="B958" s="222"/>
      <c r="C958" s="223"/>
      <c r="D958" s="215" t="s">
        <v>166</v>
      </c>
      <c r="E958" s="224" t="s">
        <v>19</v>
      </c>
      <c r="F958" s="225" t="s">
        <v>167</v>
      </c>
      <c r="G958" s="223"/>
      <c r="H958" s="224" t="s">
        <v>19</v>
      </c>
      <c r="I958" s="226"/>
      <c r="J958" s="223"/>
      <c r="K958" s="223"/>
      <c r="L958" s="227"/>
      <c r="M958" s="228"/>
      <c r="N958" s="229"/>
      <c r="O958" s="229"/>
      <c r="P958" s="229"/>
      <c r="Q958" s="229"/>
      <c r="R958" s="229"/>
      <c r="S958" s="229"/>
      <c r="T958" s="230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1" t="s">
        <v>166</v>
      </c>
      <c r="AU958" s="231" t="s">
        <v>84</v>
      </c>
      <c r="AV958" s="13" t="s">
        <v>82</v>
      </c>
      <c r="AW958" s="13" t="s">
        <v>35</v>
      </c>
      <c r="AX958" s="13" t="s">
        <v>74</v>
      </c>
      <c r="AY958" s="231" t="s">
        <v>143</v>
      </c>
    </row>
    <row r="959" s="14" customFormat="1">
      <c r="A959" s="14"/>
      <c r="B959" s="232"/>
      <c r="C959" s="233"/>
      <c r="D959" s="215" t="s">
        <v>166</v>
      </c>
      <c r="E959" s="234" t="s">
        <v>19</v>
      </c>
      <c r="F959" s="235" t="s">
        <v>1343</v>
      </c>
      <c r="G959" s="233"/>
      <c r="H959" s="236">
        <v>43.103999999999999</v>
      </c>
      <c r="I959" s="237"/>
      <c r="J959" s="233"/>
      <c r="K959" s="233"/>
      <c r="L959" s="238"/>
      <c r="M959" s="239"/>
      <c r="N959" s="240"/>
      <c r="O959" s="240"/>
      <c r="P959" s="240"/>
      <c r="Q959" s="240"/>
      <c r="R959" s="240"/>
      <c r="S959" s="240"/>
      <c r="T959" s="241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42" t="s">
        <v>166</v>
      </c>
      <c r="AU959" s="242" t="s">
        <v>84</v>
      </c>
      <c r="AV959" s="14" t="s">
        <v>84</v>
      </c>
      <c r="AW959" s="14" t="s">
        <v>35</v>
      </c>
      <c r="AX959" s="14" t="s">
        <v>82</v>
      </c>
      <c r="AY959" s="242" t="s">
        <v>143</v>
      </c>
    </row>
    <row r="960" s="2" customFormat="1" ht="16.5" customHeight="1">
      <c r="A960" s="40"/>
      <c r="B960" s="41"/>
      <c r="C960" s="202" t="s">
        <v>1344</v>
      </c>
      <c r="D960" s="202" t="s">
        <v>145</v>
      </c>
      <c r="E960" s="203" t="s">
        <v>1345</v>
      </c>
      <c r="F960" s="204" t="s">
        <v>1346</v>
      </c>
      <c r="G960" s="205" t="s">
        <v>212</v>
      </c>
      <c r="H960" s="206">
        <v>43.103999999999999</v>
      </c>
      <c r="I960" s="207"/>
      <c r="J960" s="208">
        <f>ROUND(I960*H960,2)</f>
        <v>0</v>
      </c>
      <c r="K960" s="204" t="s">
        <v>149</v>
      </c>
      <c r="L960" s="46"/>
      <c r="M960" s="209" t="s">
        <v>19</v>
      </c>
      <c r="N960" s="210" t="s">
        <v>45</v>
      </c>
      <c r="O960" s="86"/>
      <c r="P960" s="211">
        <f>O960*H960</f>
        <v>0</v>
      </c>
      <c r="Q960" s="211">
        <v>0</v>
      </c>
      <c r="R960" s="211">
        <f>Q960*H960</f>
        <v>0</v>
      </c>
      <c r="S960" s="211">
        <v>0.0080000000000000002</v>
      </c>
      <c r="T960" s="212">
        <f>S960*H960</f>
        <v>0.34483200000000003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13" t="s">
        <v>264</v>
      </c>
      <c r="AT960" s="213" t="s">
        <v>145</v>
      </c>
      <c r="AU960" s="213" t="s">
        <v>84</v>
      </c>
      <c r="AY960" s="19" t="s">
        <v>143</v>
      </c>
      <c r="BE960" s="214">
        <f>IF(N960="základní",J960,0)</f>
        <v>0</v>
      </c>
      <c r="BF960" s="214">
        <f>IF(N960="snížená",J960,0)</f>
        <v>0</v>
      </c>
      <c r="BG960" s="214">
        <f>IF(N960="zákl. přenesená",J960,0)</f>
        <v>0</v>
      </c>
      <c r="BH960" s="214">
        <f>IF(N960="sníž. přenesená",J960,0)</f>
        <v>0</v>
      </c>
      <c r="BI960" s="214">
        <f>IF(N960="nulová",J960,0)</f>
        <v>0</v>
      </c>
      <c r="BJ960" s="19" t="s">
        <v>82</v>
      </c>
      <c r="BK960" s="214">
        <f>ROUND(I960*H960,2)</f>
        <v>0</v>
      </c>
      <c r="BL960" s="19" t="s">
        <v>264</v>
      </c>
      <c r="BM960" s="213" t="s">
        <v>1347</v>
      </c>
    </row>
    <row r="961" s="2" customFormat="1">
      <c r="A961" s="40"/>
      <c r="B961" s="41"/>
      <c r="C961" s="42"/>
      <c r="D961" s="215" t="s">
        <v>152</v>
      </c>
      <c r="E961" s="42"/>
      <c r="F961" s="216" t="s">
        <v>1348</v>
      </c>
      <c r="G961" s="42"/>
      <c r="H961" s="42"/>
      <c r="I961" s="217"/>
      <c r="J961" s="42"/>
      <c r="K961" s="42"/>
      <c r="L961" s="46"/>
      <c r="M961" s="218"/>
      <c r="N961" s="219"/>
      <c r="O961" s="86"/>
      <c r="P961" s="86"/>
      <c r="Q961" s="86"/>
      <c r="R961" s="86"/>
      <c r="S961" s="86"/>
      <c r="T961" s="87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T961" s="19" t="s">
        <v>152</v>
      </c>
      <c r="AU961" s="19" t="s">
        <v>84</v>
      </c>
    </row>
    <row r="962" s="2" customFormat="1">
      <c r="A962" s="40"/>
      <c r="B962" s="41"/>
      <c r="C962" s="42"/>
      <c r="D962" s="220" t="s">
        <v>153</v>
      </c>
      <c r="E962" s="42"/>
      <c r="F962" s="221" t="s">
        <v>1349</v>
      </c>
      <c r="G962" s="42"/>
      <c r="H962" s="42"/>
      <c r="I962" s="217"/>
      <c r="J962" s="42"/>
      <c r="K962" s="42"/>
      <c r="L962" s="46"/>
      <c r="M962" s="218"/>
      <c r="N962" s="219"/>
      <c r="O962" s="86"/>
      <c r="P962" s="86"/>
      <c r="Q962" s="86"/>
      <c r="R962" s="86"/>
      <c r="S962" s="86"/>
      <c r="T962" s="87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T962" s="19" t="s">
        <v>153</v>
      </c>
      <c r="AU962" s="19" t="s">
        <v>84</v>
      </c>
    </row>
    <row r="963" s="2" customFormat="1" ht="24.15" customHeight="1">
      <c r="A963" s="40"/>
      <c r="B963" s="41"/>
      <c r="C963" s="202" t="s">
        <v>1350</v>
      </c>
      <c r="D963" s="202" t="s">
        <v>145</v>
      </c>
      <c r="E963" s="203" t="s">
        <v>1351</v>
      </c>
      <c r="F963" s="204" t="s">
        <v>1352</v>
      </c>
      <c r="G963" s="205" t="s">
        <v>212</v>
      </c>
      <c r="H963" s="206">
        <v>4.71</v>
      </c>
      <c r="I963" s="207"/>
      <c r="J963" s="208">
        <f>ROUND(I963*H963,2)</f>
        <v>0</v>
      </c>
      <c r="K963" s="204" t="s">
        <v>149</v>
      </c>
      <c r="L963" s="46"/>
      <c r="M963" s="209" t="s">
        <v>19</v>
      </c>
      <c r="N963" s="210" t="s">
        <v>45</v>
      </c>
      <c r="O963" s="86"/>
      <c r="P963" s="211">
        <f>O963*H963</f>
        <v>0</v>
      </c>
      <c r="Q963" s="211">
        <v>0</v>
      </c>
      <c r="R963" s="211">
        <f>Q963*H963</f>
        <v>0</v>
      </c>
      <c r="S963" s="211">
        <v>0</v>
      </c>
      <c r="T963" s="212">
        <f>S963*H963</f>
        <v>0</v>
      </c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R963" s="213" t="s">
        <v>264</v>
      </c>
      <c r="AT963" s="213" t="s">
        <v>145</v>
      </c>
      <c r="AU963" s="213" t="s">
        <v>84</v>
      </c>
      <c r="AY963" s="19" t="s">
        <v>143</v>
      </c>
      <c r="BE963" s="214">
        <f>IF(N963="základní",J963,0)</f>
        <v>0</v>
      </c>
      <c r="BF963" s="214">
        <f>IF(N963="snížená",J963,0)</f>
        <v>0</v>
      </c>
      <c r="BG963" s="214">
        <f>IF(N963="zákl. přenesená",J963,0)</f>
        <v>0</v>
      </c>
      <c r="BH963" s="214">
        <f>IF(N963="sníž. přenesená",J963,0)</f>
        <v>0</v>
      </c>
      <c r="BI963" s="214">
        <f>IF(N963="nulová",J963,0)</f>
        <v>0</v>
      </c>
      <c r="BJ963" s="19" t="s">
        <v>82</v>
      </c>
      <c r="BK963" s="214">
        <f>ROUND(I963*H963,2)</f>
        <v>0</v>
      </c>
      <c r="BL963" s="19" t="s">
        <v>264</v>
      </c>
      <c r="BM963" s="213" t="s">
        <v>1353</v>
      </c>
    </row>
    <row r="964" s="2" customFormat="1">
      <c r="A964" s="40"/>
      <c r="B964" s="41"/>
      <c r="C964" s="42"/>
      <c r="D964" s="215" t="s">
        <v>152</v>
      </c>
      <c r="E964" s="42"/>
      <c r="F964" s="216" t="s">
        <v>1352</v>
      </c>
      <c r="G964" s="42"/>
      <c r="H964" s="42"/>
      <c r="I964" s="217"/>
      <c r="J964" s="42"/>
      <c r="K964" s="42"/>
      <c r="L964" s="46"/>
      <c r="M964" s="218"/>
      <c r="N964" s="219"/>
      <c r="O964" s="86"/>
      <c r="P964" s="86"/>
      <c r="Q964" s="86"/>
      <c r="R964" s="86"/>
      <c r="S964" s="86"/>
      <c r="T964" s="87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T964" s="19" t="s">
        <v>152</v>
      </c>
      <c r="AU964" s="19" t="s">
        <v>84</v>
      </c>
    </row>
    <row r="965" s="2" customFormat="1">
      <c r="A965" s="40"/>
      <c r="B965" s="41"/>
      <c r="C965" s="42"/>
      <c r="D965" s="220" t="s">
        <v>153</v>
      </c>
      <c r="E965" s="42"/>
      <c r="F965" s="221" t="s">
        <v>1354</v>
      </c>
      <c r="G965" s="42"/>
      <c r="H965" s="42"/>
      <c r="I965" s="217"/>
      <c r="J965" s="42"/>
      <c r="K965" s="42"/>
      <c r="L965" s="46"/>
      <c r="M965" s="218"/>
      <c r="N965" s="219"/>
      <c r="O965" s="86"/>
      <c r="P965" s="86"/>
      <c r="Q965" s="86"/>
      <c r="R965" s="86"/>
      <c r="S965" s="86"/>
      <c r="T965" s="87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T965" s="19" t="s">
        <v>153</v>
      </c>
      <c r="AU965" s="19" t="s">
        <v>84</v>
      </c>
    </row>
    <row r="966" s="13" customFormat="1">
      <c r="A966" s="13"/>
      <c r="B966" s="222"/>
      <c r="C966" s="223"/>
      <c r="D966" s="215" t="s">
        <v>166</v>
      </c>
      <c r="E966" s="224" t="s">
        <v>19</v>
      </c>
      <c r="F966" s="225" t="s">
        <v>167</v>
      </c>
      <c r="G966" s="223"/>
      <c r="H966" s="224" t="s">
        <v>19</v>
      </c>
      <c r="I966" s="226"/>
      <c r="J966" s="223"/>
      <c r="K966" s="223"/>
      <c r="L966" s="227"/>
      <c r="M966" s="228"/>
      <c r="N966" s="229"/>
      <c r="O966" s="229"/>
      <c r="P966" s="229"/>
      <c r="Q966" s="229"/>
      <c r="R966" s="229"/>
      <c r="S966" s="229"/>
      <c r="T966" s="230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1" t="s">
        <v>166</v>
      </c>
      <c r="AU966" s="231" t="s">
        <v>84</v>
      </c>
      <c r="AV966" s="13" t="s">
        <v>82</v>
      </c>
      <c r="AW966" s="13" t="s">
        <v>35</v>
      </c>
      <c r="AX966" s="13" t="s">
        <v>74</v>
      </c>
      <c r="AY966" s="231" t="s">
        <v>143</v>
      </c>
    </row>
    <row r="967" s="14" customFormat="1">
      <c r="A967" s="14"/>
      <c r="B967" s="232"/>
      <c r="C967" s="233"/>
      <c r="D967" s="215" t="s">
        <v>166</v>
      </c>
      <c r="E967" s="234" t="s">
        <v>19</v>
      </c>
      <c r="F967" s="235" t="s">
        <v>1355</v>
      </c>
      <c r="G967" s="233"/>
      <c r="H967" s="236">
        <v>4.71</v>
      </c>
      <c r="I967" s="237"/>
      <c r="J967" s="233"/>
      <c r="K967" s="233"/>
      <c r="L967" s="238"/>
      <c r="M967" s="239"/>
      <c r="N967" s="240"/>
      <c r="O967" s="240"/>
      <c r="P967" s="240"/>
      <c r="Q967" s="240"/>
      <c r="R967" s="240"/>
      <c r="S967" s="240"/>
      <c r="T967" s="241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42" t="s">
        <v>166</v>
      </c>
      <c r="AU967" s="242" t="s">
        <v>84</v>
      </c>
      <c r="AV967" s="14" t="s">
        <v>84</v>
      </c>
      <c r="AW967" s="14" t="s">
        <v>35</v>
      </c>
      <c r="AX967" s="14" t="s">
        <v>82</v>
      </c>
      <c r="AY967" s="242" t="s">
        <v>143</v>
      </c>
    </row>
    <row r="968" s="2" customFormat="1" ht="16.5" customHeight="1">
      <c r="A968" s="40"/>
      <c r="B968" s="41"/>
      <c r="C968" s="254" t="s">
        <v>1356</v>
      </c>
      <c r="D968" s="254" t="s">
        <v>379</v>
      </c>
      <c r="E968" s="255" t="s">
        <v>1357</v>
      </c>
      <c r="F968" s="256" t="s">
        <v>1358</v>
      </c>
      <c r="G968" s="257" t="s">
        <v>212</v>
      </c>
      <c r="H968" s="258">
        <v>4.71</v>
      </c>
      <c r="I968" s="259"/>
      <c r="J968" s="260">
        <f>ROUND(I968*H968,2)</f>
        <v>0</v>
      </c>
      <c r="K968" s="256" t="s">
        <v>19</v>
      </c>
      <c r="L968" s="261"/>
      <c r="M968" s="262" t="s">
        <v>19</v>
      </c>
      <c r="N968" s="263" t="s">
        <v>45</v>
      </c>
      <c r="O968" s="86"/>
      <c r="P968" s="211">
        <f>O968*H968</f>
        <v>0</v>
      </c>
      <c r="Q968" s="211">
        <v>0.010800000000000001</v>
      </c>
      <c r="R968" s="211">
        <f>Q968*H968</f>
        <v>0.050868000000000003</v>
      </c>
      <c r="S968" s="211">
        <v>0</v>
      </c>
      <c r="T968" s="212">
        <f>S968*H968</f>
        <v>0</v>
      </c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R968" s="213" t="s">
        <v>378</v>
      </c>
      <c r="AT968" s="213" t="s">
        <v>379</v>
      </c>
      <c r="AU968" s="213" t="s">
        <v>84</v>
      </c>
      <c r="AY968" s="19" t="s">
        <v>143</v>
      </c>
      <c r="BE968" s="214">
        <f>IF(N968="základní",J968,0)</f>
        <v>0</v>
      </c>
      <c r="BF968" s="214">
        <f>IF(N968="snížená",J968,0)</f>
        <v>0</v>
      </c>
      <c r="BG968" s="214">
        <f>IF(N968="zákl. přenesená",J968,0)</f>
        <v>0</v>
      </c>
      <c r="BH968" s="214">
        <f>IF(N968="sníž. přenesená",J968,0)</f>
        <v>0</v>
      </c>
      <c r="BI968" s="214">
        <f>IF(N968="nulová",J968,0)</f>
        <v>0</v>
      </c>
      <c r="BJ968" s="19" t="s">
        <v>82</v>
      </c>
      <c r="BK968" s="214">
        <f>ROUND(I968*H968,2)</f>
        <v>0</v>
      </c>
      <c r="BL968" s="19" t="s">
        <v>264</v>
      </c>
      <c r="BM968" s="213" t="s">
        <v>1359</v>
      </c>
    </row>
    <row r="969" s="2" customFormat="1">
      <c r="A969" s="40"/>
      <c r="B969" s="41"/>
      <c r="C969" s="42"/>
      <c r="D969" s="215" t="s">
        <v>152</v>
      </c>
      <c r="E969" s="42"/>
      <c r="F969" s="216" t="s">
        <v>1358</v>
      </c>
      <c r="G969" s="42"/>
      <c r="H969" s="42"/>
      <c r="I969" s="217"/>
      <c r="J969" s="42"/>
      <c r="K969" s="42"/>
      <c r="L969" s="46"/>
      <c r="M969" s="218"/>
      <c r="N969" s="219"/>
      <c r="O969" s="86"/>
      <c r="P969" s="86"/>
      <c r="Q969" s="86"/>
      <c r="R969" s="86"/>
      <c r="S969" s="86"/>
      <c r="T969" s="87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T969" s="19" t="s">
        <v>152</v>
      </c>
      <c r="AU969" s="19" t="s">
        <v>84</v>
      </c>
    </row>
    <row r="970" s="14" customFormat="1">
      <c r="A970" s="14"/>
      <c r="B970" s="232"/>
      <c r="C970" s="233"/>
      <c r="D970" s="215" t="s">
        <v>166</v>
      </c>
      <c r="E970" s="233"/>
      <c r="F970" s="235" t="s">
        <v>1360</v>
      </c>
      <c r="G970" s="233"/>
      <c r="H970" s="236">
        <v>4.71</v>
      </c>
      <c r="I970" s="237"/>
      <c r="J970" s="233"/>
      <c r="K970" s="233"/>
      <c r="L970" s="238"/>
      <c r="M970" s="239"/>
      <c r="N970" s="240"/>
      <c r="O970" s="240"/>
      <c r="P970" s="240"/>
      <c r="Q970" s="240"/>
      <c r="R970" s="240"/>
      <c r="S970" s="240"/>
      <c r="T970" s="241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42" t="s">
        <v>166</v>
      </c>
      <c r="AU970" s="242" t="s">
        <v>84</v>
      </c>
      <c r="AV970" s="14" t="s">
        <v>84</v>
      </c>
      <c r="AW970" s="14" t="s">
        <v>4</v>
      </c>
      <c r="AX970" s="14" t="s">
        <v>82</v>
      </c>
      <c r="AY970" s="242" t="s">
        <v>143</v>
      </c>
    </row>
    <row r="971" s="2" customFormat="1" ht="16.5" customHeight="1">
      <c r="A971" s="40"/>
      <c r="B971" s="41"/>
      <c r="C971" s="202" t="s">
        <v>1361</v>
      </c>
      <c r="D971" s="202" t="s">
        <v>145</v>
      </c>
      <c r="E971" s="203" t="s">
        <v>1362</v>
      </c>
      <c r="F971" s="204" t="s">
        <v>1363</v>
      </c>
      <c r="G971" s="205" t="s">
        <v>148</v>
      </c>
      <c r="H971" s="206">
        <v>25.300000000000001</v>
      </c>
      <c r="I971" s="207"/>
      <c r="J971" s="208">
        <f>ROUND(I971*H971,2)</f>
        <v>0</v>
      </c>
      <c r="K971" s="204" t="s">
        <v>149</v>
      </c>
      <c r="L971" s="46"/>
      <c r="M971" s="209" t="s">
        <v>19</v>
      </c>
      <c r="N971" s="210" t="s">
        <v>45</v>
      </c>
      <c r="O971" s="86"/>
      <c r="P971" s="211">
        <f>O971*H971</f>
        <v>0</v>
      </c>
      <c r="Q971" s="211">
        <v>0</v>
      </c>
      <c r="R971" s="211">
        <f>Q971*H971</f>
        <v>0</v>
      </c>
      <c r="S971" s="211">
        <v>0</v>
      </c>
      <c r="T971" s="212">
        <f>S971*H971</f>
        <v>0</v>
      </c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R971" s="213" t="s">
        <v>264</v>
      </c>
      <c r="AT971" s="213" t="s">
        <v>145</v>
      </c>
      <c r="AU971" s="213" t="s">
        <v>84</v>
      </c>
      <c r="AY971" s="19" t="s">
        <v>143</v>
      </c>
      <c r="BE971" s="214">
        <f>IF(N971="základní",J971,0)</f>
        <v>0</v>
      </c>
      <c r="BF971" s="214">
        <f>IF(N971="snížená",J971,0)</f>
        <v>0</v>
      </c>
      <c r="BG971" s="214">
        <f>IF(N971="zákl. přenesená",J971,0)</f>
        <v>0</v>
      </c>
      <c r="BH971" s="214">
        <f>IF(N971="sníž. přenesená",J971,0)</f>
        <v>0</v>
      </c>
      <c r="BI971" s="214">
        <f>IF(N971="nulová",J971,0)</f>
        <v>0</v>
      </c>
      <c r="BJ971" s="19" t="s">
        <v>82</v>
      </c>
      <c r="BK971" s="214">
        <f>ROUND(I971*H971,2)</f>
        <v>0</v>
      </c>
      <c r="BL971" s="19" t="s">
        <v>264</v>
      </c>
      <c r="BM971" s="213" t="s">
        <v>1364</v>
      </c>
    </row>
    <row r="972" s="2" customFormat="1">
      <c r="A972" s="40"/>
      <c r="B972" s="41"/>
      <c r="C972" s="42"/>
      <c r="D972" s="215" t="s">
        <v>152</v>
      </c>
      <c r="E972" s="42"/>
      <c r="F972" s="216" t="s">
        <v>1365</v>
      </c>
      <c r="G972" s="42"/>
      <c r="H972" s="42"/>
      <c r="I972" s="217"/>
      <c r="J972" s="42"/>
      <c r="K972" s="42"/>
      <c r="L972" s="46"/>
      <c r="M972" s="218"/>
      <c r="N972" s="219"/>
      <c r="O972" s="86"/>
      <c r="P972" s="86"/>
      <c r="Q972" s="86"/>
      <c r="R972" s="86"/>
      <c r="S972" s="86"/>
      <c r="T972" s="87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T972" s="19" t="s">
        <v>152</v>
      </c>
      <c r="AU972" s="19" t="s">
        <v>84</v>
      </c>
    </row>
    <row r="973" s="2" customFormat="1">
      <c r="A973" s="40"/>
      <c r="B973" s="41"/>
      <c r="C973" s="42"/>
      <c r="D973" s="220" t="s">
        <v>153</v>
      </c>
      <c r="E973" s="42"/>
      <c r="F973" s="221" t="s">
        <v>1366</v>
      </c>
      <c r="G973" s="42"/>
      <c r="H973" s="42"/>
      <c r="I973" s="217"/>
      <c r="J973" s="42"/>
      <c r="K973" s="42"/>
      <c r="L973" s="46"/>
      <c r="M973" s="218"/>
      <c r="N973" s="219"/>
      <c r="O973" s="86"/>
      <c r="P973" s="86"/>
      <c r="Q973" s="86"/>
      <c r="R973" s="86"/>
      <c r="S973" s="86"/>
      <c r="T973" s="87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T973" s="19" t="s">
        <v>153</v>
      </c>
      <c r="AU973" s="19" t="s">
        <v>84</v>
      </c>
    </row>
    <row r="974" s="13" customFormat="1">
      <c r="A974" s="13"/>
      <c r="B974" s="222"/>
      <c r="C974" s="223"/>
      <c r="D974" s="215" t="s">
        <v>166</v>
      </c>
      <c r="E974" s="224" t="s">
        <v>19</v>
      </c>
      <c r="F974" s="225" t="s">
        <v>167</v>
      </c>
      <c r="G974" s="223"/>
      <c r="H974" s="224" t="s">
        <v>19</v>
      </c>
      <c r="I974" s="226"/>
      <c r="J974" s="223"/>
      <c r="K974" s="223"/>
      <c r="L974" s="227"/>
      <c r="M974" s="228"/>
      <c r="N974" s="229"/>
      <c r="O974" s="229"/>
      <c r="P974" s="229"/>
      <c r="Q974" s="229"/>
      <c r="R974" s="229"/>
      <c r="S974" s="229"/>
      <c r="T974" s="230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1" t="s">
        <v>166</v>
      </c>
      <c r="AU974" s="231" t="s">
        <v>84</v>
      </c>
      <c r="AV974" s="13" t="s">
        <v>82</v>
      </c>
      <c r="AW974" s="13" t="s">
        <v>35</v>
      </c>
      <c r="AX974" s="13" t="s">
        <v>74</v>
      </c>
      <c r="AY974" s="231" t="s">
        <v>143</v>
      </c>
    </row>
    <row r="975" s="14" customFormat="1">
      <c r="A975" s="14"/>
      <c r="B975" s="232"/>
      <c r="C975" s="233"/>
      <c r="D975" s="215" t="s">
        <v>166</v>
      </c>
      <c r="E975" s="234" t="s">
        <v>19</v>
      </c>
      <c r="F975" s="235" t="s">
        <v>1367</v>
      </c>
      <c r="G975" s="233"/>
      <c r="H975" s="236">
        <v>25.300000000000001</v>
      </c>
      <c r="I975" s="237"/>
      <c r="J975" s="233"/>
      <c r="K975" s="233"/>
      <c r="L975" s="238"/>
      <c r="M975" s="239"/>
      <c r="N975" s="240"/>
      <c r="O975" s="240"/>
      <c r="P975" s="240"/>
      <c r="Q975" s="240"/>
      <c r="R975" s="240"/>
      <c r="S975" s="240"/>
      <c r="T975" s="241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42" t="s">
        <v>166</v>
      </c>
      <c r="AU975" s="242" t="s">
        <v>84</v>
      </c>
      <c r="AV975" s="14" t="s">
        <v>84</v>
      </c>
      <c r="AW975" s="14" t="s">
        <v>35</v>
      </c>
      <c r="AX975" s="14" t="s">
        <v>82</v>
      </c>
      <c r="AY975" s="242" t="s">
        <v>143</v>
      </c>
    </row>
    <row r="976" s="2" customFormat="1" ht="16.5" customHeight="1">
      <c r="A976" s="40"/>
      <c r="B976" s="41"/>
      <c r="C976" s="254" t="s">
        <v>1368</v>
      </c>
      <c r="D976" s="254" t="s">
        <v>379</v>
      </c>
      <c r="E976" s="255" t="s">
        <v>1369</v>
      </c>
      <c r="F976" s="256" t="s">
        <v>1370</v>
      </c>
      <c r="G976" s="257" t="s">
        <v>162</v>
      </c>
      <c r="H976" s="258">
        <v>0.067000000000000004</v>
      </c>
      <c r="I976" s="259"/>
      <c r="J976" s="260">
        <f>ROUND(I976*H976,2)</f>
        <v>0</v>
      </c>
      <c r="K976" s="256" t="s">
        <v>149</v>
      </c>
      <c r="L976" s="261"/>
      <c r="M976" s="262" t="s">
        <v>19</v>
      </c>
      <c r="N976" s="263" t="s">
        <v>45</v>
      </c>
      <c r="O976" s="86"/>
      <c r="P976" s="211">
        <f>O976*H976</f>
        <v>0</v>
      </c>
      <c r="Q976" s="211">
        <v>0.55000000000000004</v>
      </c>
      <c r="R976" s="211">
        <f>Q976*H976</f>
        <v>0.036850000000000008</v>
      </c>
      <c r="S976" s="211">
        <v>0</v>
      </c>
      <c r="T976" s="212">
        <f>S976*H976</f>
        <v>0</v>
      </c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R976" s="213" t="s">
        <v>378</v>
      </c>
      <c r="AT976" s="213" t="s">
        <v>379</v>
      </c>
      <c r="AU976" s="213" t="s">
        <v>84</v>
      </c>
      <c r="AY976" s="19" t="s">
        <v>143</v>
      </c>
      <c r="BE976" s="214">
        <f>IF(N976="základní",J976,0)</f>
        <v>0</v>
      </c>
      <c r="BF976" s="214">
        <f>IF(N976="snížená",J976,0)</f>
        <v>0</v>
      </c>
      <c r="BG976" s="214">
        <f>IF(N976="zákl. přenesená",J976,0)</f>
        <v>0</v>
      </c>
      <c r="BH976" s="214">
        <f>IF(N976="sníž. přenesená",J976,0)</f>
        <v>0</v>
      </c>
      <c r="BI976" s="214">
        <f>IF(N976="nulová",J976,0)</f>
        <v>0</v>
      </c>
      <c r="BJ976" s="19" t="s">
        <v>82</v>
      </c>
      <c r="BK976" s="214">
        <f>ROUND(I976*H976,2)</f>
        <v>0</v>
      </c>
      <c r="BL976" s="19" t="s">
        <v>264</v>
      </c>
      <c r="BM976" s="213" t="s">
        <v>1371</v>
      </c>
    </row>
    <row r="977" s="2" customFormat="1">
      <c r="A977" s="40"/>
      <c r="B977" s="41"/>
      <c r="C977" s="42"/>
      <c r="D977" s="215" t="s">
        <v>152</v>
      </c>
      <c r="E977" s="42"/>
      <c r="F977" s="216" t="s">
        <v>1370</v>
      </c>
      <c r="G977" s="42"/>
      <c r="H977" s="42"/>
      <c r="I977" s="217"/>
      <c r="J977" s="42"/>
      <c r="K977" s="42"/>
      <c r="L977" s="46"/>
      <c r="M977" s="218"/>
      <c r="N977" s="219"/>
      <c r="O977" s="86"/>
      <c r="P977" s="86"/>
      <c r="Q977" s="86"/>
      <c r="R977" s="86"/>
      <c r="S977" s="86"/>
      <c r="T977" s="87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T977" s="19" t="s">
        <v>152</v>
      </c>
      <c r="AU977" s="19" t="s">
        <v>84</v>
      </c>
    </row>
    <row r="978" s="14" customFormat="1">
      <c r="A978" s="14"/>
      <c r="B978" s="232"/>
      <c r="C978" s="233"/>
      <c r="D978" s="215" t="s">
        <v>166</v>
      </c>
      <c r="E978" s="233"/>
      <c r="F978" s="235" t="s">
        <v>1372</v>
      </c>
      <c r="G978" s="233"/>
      <c r="H978" s="236">
        <v>0.067000000000000004</v>
      </c>
      <c r="I978" s="237"/>
      <c r="J978" s="233"/>
      <c r="K978" s="233"/>
      <c r="L978" s="238"/>
      <c r="M978" s="239"/>
      <c r="N978" s="240"/>
      <c r="O978" s="240"/>
      <c r="P978" s="240"/>
      <c r="Q978" s="240"/>
      <c r="R978" s="240"/>
      <c r="S978" s="240"/>
      <c r="T978" s="241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42" t="s">
        <v>166</v>
      </c>
      <c r="AU978" s="242" t="s">
        <v>84</v>
      </c>
      <c r="AV978" s="14" t="s">
        <v>84</v>
      </c>
      <c r="AW978" s="14" t="s">
        <v>4</v>
      </c>
      <c r="AX978" s="14" t="s">
        <v>82</v>
      </c>
      <c r="AY978" s="242" t="s">
        <v>143</v>
      </c>
    </row>
    <row r="979" s="2" customFormat="1" ht="16.5" customHeight="1">
      <c r="A979" s="40"/>
      <c r="B979" s="41"/>
      <c r="C979" s="202" t="s">
        <v>1373</v>
      </c>
      <c r="D979" s="202" t="s">
        <v>145</v>
      </c>
      <c r="E979" s="203" t="s">
        <v>1374</v>
      </c>
      <c r="F979" s="204" t="s">
        <v>1375</v>
      </c>
      <c r="G979" s="205" t="s">
        <v>204</v>
      </c>
      <c r="H979" s="206">
        <v>7</v>
      </c>
      <c r="I979" s="207"/>
      <c r="J979" s="208">
        <f>ROUND(I979*H979,2)</f>
        <v>0</v>
      </c>
      <c r="K979" s="204" t="s">
        <v>149</v>
      </c>
      <c r="L979" s="46"/>
      <c r="M979" s="209" t="s">
        <v>19</v>
      </c>
      <c r="N979" s="210" t="s">
        <v>45</v>
      </c>
      <c r="O979" s="86"/>
      <c r="P979" s="211">
        <f>O979*H979</f>
        <v>0</v>
      </c>
      <c r="Q979" s="211">
        <v>0</v>
      </c>
      <c r="R979" s="211">
        <f>Q979*H979</f>
        <v>0</v>
      </c>
      <c r="S979" s="211">
        <v>0</v>
      </c>
      <c r="T979" s="212">
        <f>S979*H979</f>
        <v>0</v>
      </c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R979" s="213" t="s">
        <v>264</v>
      </c>
      <c r="AT979" s="213" t="s">
        <v>145</v>
      </c>
      <c r="AU979" s="213" t="s">
        <v>84</v>
      </c>
      <c r="AY979" s="19" t="s">
        <v>143</v>
      </c>
      <c r="BE979" s="214">
        <f>IF(N979="základní",J979,0)</f>
        <v>0</v>
      </c>
      <c r="BF979" s="214">
        <f>IF(N979="snížená",J979,0)</f>
        <v>0</v>
      </c>
      <c r="BG979" s="214">
        <f>IF(N979="zákl. přenesená",J979,0)</f>
        <v>0</v>
      </c>
      <c r="BH979" s="214">
        <f>IF(N979="sníž. přenesená",J979,0)</f>
        <v>0</v>
      </c>
      <c r="BI979" s="214">
        <f>IF(N979="nulová",J979,0)</f>
        <v>0</v>
      </c>
      <c r="BJ979" s="19" t="s">
        <v>82</v>
      </c>
      <c r="BK979" s="214">
        <f>ROUND(I979*H979,2)</f>
        <v>0</v>
      </c>
      <c r="BL979" s="19" t="s">
        <v>264</v>
      </c>
      <c r="BM979" s="213" t="s">
        <v>1376</v>
      </c>
    </row>
    <row r="980" s="2" customFormat="1">
      <c r="A980" s="40"/>
      <c r="B980" s="41"/>
      <c r="C980" s="42"/>
      <c r="D980" s="215" t="s">
        <v>152</v>
      </c>
      <c r="E980" s="42"/>
      <c r="F980" s="216" t="s">
        <v>1377</v>
      </c>
      <c r="G980" s="42"/>
      <c r="H980" s="42"/>
      <c r="I980" s="217"/>
      <c r="J980" s="42"/>
      <c r="K980" s="42"/>
      <c r="L980" s="46"/>
      <c r="M980" s="218"/>
      <c r="N980" s="219"/>
      <c r="O980" s="86"/>
      <c r="P980" s="86"/>
      <c r="Q980" s="86"/>
      <c r="R980" s="86"/>
      <c r="S980" s="86"/>
      <c r="T980" s="87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T980" s="19" t="s">
        <v>152</v>
      </c>
      <c r="AU980" s="19" t="s">
        <v>84</v>
      </c>
    </row>
    <row r="981" s="2" customFormat="1">
      <c r="A981" s="40"/>
      <c r="B981" s="41"/>
      <c r="C981" s="42"/>
      <c r="D981" s="220" t="s">
        <v>153</v>
      </c>
      <c r="E981" s="42"/>
      <c r="F981" s="221" t="s">
        <v>1378</v>
      </c>
      <c r="G981" s="42"/>
      <c r="H981" s="42"/>
      <c r="I981" s="217"/>
      <c r="J981" s="42"/>
      <c r="K981" s="42"/>
      <c r="L981" s="46"/>
      <c r="M981" s="218"/>
      <c r="N981" s="219"/>
      <c r="O981" s="86"/>
      <c r="P981" s="86"/>
      <c r="Q981" s="86"/>
      <c r="R981" s="86"/>
      <c r="S981" s="86"/>
      <c r="T981" s="87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T981" s="19" t="s">
        <v>153</v>
      </c>
      <c r="AU981" s="19" t="s">
        <v>84</v>
      </c>
    </row>
    <row r="982" s="13" customFormat="1">
      <c r="A982" s="13"/>
      <c r="B982" s="222"/>
      <c r="C982" s="223"/>
      <c r="D982" s="215" t="s">
        <v>166</v>
      </c>
      <c r="E982" s="224" t="s">
        <v>19</v>
      </c>
      <c r="F982" s="225" t="s">
        <v>1379</v>
      </c>
      <c r="G982" s="223"/>
      <c r="H982" s="224" t="s">
        <v>19</v>
      </c>
      <c r="I982" s="226"/>
      <c r="J982" s="223"/>
      <c r="K982" s="223"/>
      <c r="L982" s="227"/>
      <c r="M982" s="228"/>
      <c r="N982" s="229"/>
      <c r="O982" s="229"/>
      <c r="P982" s="229"/>
      <c r="Q982" s="229"/>
      <c r="R982" s="229"/>
      <c r="S982" s="229"/>
      <c r="T982" s="230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31" t="s">
        <v>166</v>
      </c>
      <c r="AU982" s="231" t="s">
        <v>84</v>
      </c>
      <c r="AV982" s="13" t="s">
        <v>82</v>
      </c>
      <c r="AW982" s="13" t="s">
        <v>35</v>
      </c>
      <c r="AX982" s="13" t="s">
        <v>74</v>
      </c>
      <c r="AY982" s="231" t="s">
        <v>143</v>
      </c>
    </row>
    <row r="983" s="13" customFormat="1">
      <c r="A983" s="13"/>
      <c r="B983" s="222"/>
      <c r="C983" s="223"/>
      <c r="D983" s="215" t="s">
        <v>166</v>
      </c>
      <c r="E983" s="224" t="s">
        <v>19</v>
      </c>
      <c r="F983" s="225" t="s">
        <v>167</v>
      </c>
      <c r="G983" s="223"/>
      <c r="H983" s="224" t="s">
        <v>19</v>
      </c>
      <c r="I983" s="226"/>
      <c r="J983" s="223"/>
      <c r="K983" s="223"/>
      <c r="L983" s="227"/>
      <c r="M983" s="228"/>
      <c r="N983" s="229"/>
      <c r="O983" s="229"/>
      <c r="P983" s="229"/>
      <c r="Q983" s="229"/>
      <c r="R983" s="229"/>
      <c r="S983" s="229"/>
      <c r="T983" s="230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1" t="s">
        <v>166</v>
      </c>
      <c r="AU983" s="231" t="s">
        <v>84</v>
      </c>
      <c r="AV983" s="13" t="s">
        <v>82</v>
      </c>
      <c r="AW983" s="13" t="s">
        <v>35</v>
      </c>
      <c r="AX983" s="13" t="s">
        <v>74</v>
      </c>
      <c r="AY983" s="231" t="s">
        <v>143</v>
      </c>
    </row>
    <row r="984" s="14" customFormat="1">
      <c r="A984" s="14"/>
      <c r="B984" s="232"/>
      <c r="C984" s="233"/>
      <c r="D984" s="215" t="s">
        <v>166</v>
      </c>
      <c r="E984" s="234" t="s">
        <v>19</v>
      </c>
      <c r="F984" s="235" t="s">
        <v>150</v>
      </c>
      <c r="G984" s="233"/>
      <c r="H984" s="236">
        <v>4</v>
      </c>
      <c r="I984" s="237"/>
      <c r="J984" s="233"/>
      <c r="K984" s="233"/>
      <c r="L984" s="238"/>
      <c r="M984" s="239"/>
      <c r="N984" s="240"/>
      <c r="O984" s="240"/>
      <c r="P984" s="240"/>
      <c r="Q984" s="240"/>
      <c r="R984" s="240"/>
      <c r="S984" s="240"/>
      <c r="T984" s="241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42" t="s">
        <v>166</v>
      </c>
      <c r="AU984" s="242" t="s">
        <v>84</v>
      </c>
      <c r="AV984" s="14" t="s">
        <v>84</v>
      </c>
      <c r="AW984" s="14" t="s">
        <v>35</v>
      </c>
      <c r="AX984" s="14" t="s">
        <v>74</v>
      </c>
      <c r="AY984" s="242" t="s">
        <v>143</v>
      </c>
    </row>
    <row r="985" s="13" customFormat="1">
      <c r="A985" s="13"/>
      <c r="B985" s="222"/>
      <c r="C985" s="223"/>
      <c r="D985" s="215" t="s">
        <v>166</v>
      </c>
      <c r="E985" s="224" t="s">
        <v>19</v>
      </c>
      <c r="F985" s="225" t="s">
        <v>182</v>
      </c>
      <c r="G985" s="223"/>
      <c r="H985" s="224" t="s">
        <v>19</v>
      </c>
      <c r="I985" s="226"/>
      <c r="J985" s="223"/>
      <c r="K985" s="223"/>
      <c r="L985" s="227"/>
      <c r="M985" s="228"/>
      <c r="N985" s="229"/>
      <c r="O985" s="229"/>
      <c r="P985" s="229"/>
      <c r="Q985" s="229"/>
      <c r="R985" s="229"/>
      <c r="S985" s="229"/>
      <c r="T985" s="230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1" t="s">
        <v>166</v>
      </c>
      <c r="AU985" s="231" t="s">
        <v>84</v>
      </c>
      <c r="AV985" s="13" t="s">
        <v>82</v>
      </c>
      <c r="AW985" s="13" t="s">
        <v>35</v>
      </c>
      <c r="AX985" s="13" t="s">
        <v>74</v>
      </c>
      <c r="AY985" s="231" t="s">
        <v>143</v>
      </c>
    </row>
    <row r="986" s="14" customFormat="1">
      <c r="A986" s="14"/>
      <c r="B986" s="232"/>
      <c r="C986" s="233"/>
      <c r="D986" s="215" t="s">
        <v>166</v>
      </c>
      <c r="E986" s="234" t="s">
        <v>19</v>
      </c>
      <c r="F986" s="235" t="s">
        <v>159</v>
      </c>
      <c r="G986" s="233"/>
      <c r="H986" s="236">
        <v>3</v>
      </c>
      <c r="I986" s="237"/>
      <c r="J986" s="233"/>
      <c r="K986" s="233"/>
      <c r="L986" s="238"/>
      <c r="M986" s="239"/>
      <c r="N986" s="240"/>
      <c r="O986" s="240"/>
      <c r="P986" s="240"/>
      <c r="Q986" s="240"/>
      <c r="R986" s="240"/>
      <c r="S986" s="240"/>
      <c r="T986" s="241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42" t="s">
        <v>166</v>
      </c>
      <c r="AU986" s="242" t="s">
        <v>84</v>
      </c>
      <c r="AV986" s="14" t="s">
        <v>84</v>
      </c>
      <c r="AW986" s="14" t="s">
        <v>35</v>
      </c>
      <c r="AX986" s="14" t="s">
        <v>74</v>
      </c>
      <c r="AY986" s="242" t="s">
        <v>143</v>
      </c>
    </row>
    <row r="987" s="15" customFormat="1">
      <c r="A987" s="15"/>
      <c r="B987" s="243"/>
      <c r="C987" s="244"/>
      <c r="D987" s="215" t="s">
        <v>166</v>
      </c>
      <c r="E987" s="245" t="s">
        <v>19</v>
      </c>
      <c r="F987" s="246" t="s">
        <v>184</v>
      </c>
      <c r="G987" s="244"/>
      <c r="H987" s="247">
        <v>7</v>
      </c>
      <c r="I987" s="248"/>
      <c r="J987" s="244"/>
      <c r="K987" s="244"/>
      <c r="L987" s="249"/>
      <c r="M987" s="250"/>
      <c r="N987" s="251"/>
      <c r="O987" s="251"/>
      <c r="P987" s="251"/>
      <c r="Q987" s="251"/>
      <c r="R987" s="251"/>
      <c r="S987" s="251"/>
      <c r="T987" s="252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T987" s="253" t="s">
        <v>166</v>
      </c>
      <c r="AU987" s="253" t="s">
        <v>84</v>
      </c>
      <c r="AV987" s="15" t="s">
        <v>150</v>
      </c>
      <c r="AW987" s="15" t="s">
        <v>35</v>
      </c>
      <c r="AX987" s="15" t="s">
        <v>82</v>
      </c>
      <c r="AY987" s="253" t="s">
        <v>143</v>
      </c>
    </row>
    <row r="988" s="2" customFormat="1" ht="16.5" customHeight="1">
      <c r="A988" s="40"/>
      <c r="B988" s="41"/>
      <c r="C988" s="254" t="s">
        <v>1380</v>
      </c>
      <c r="D988" s="254" t="s">
        <v>379</v>
      </c>
      <c r="E988" s="255" t="s">
        <v>1381</v>
      </c>
      <c r="F988" s="256" t="s">
        <v>1382</v>
      </c>
      <c r="G988" s="257" t="s">
        <v>204</v>
      </c>
      <c r="H988" s="258">
        <v>3</v>
      </c>
      <c r="I988" s="259"/>
      <c r="J988" s="260">
        <f>ROUND(I988*H988,2)</f>
        <v>0</v>
      </c>
      <c r="K988" s="256" t="s">
        <v>149</v>
      </c>
      <c r="L988" s="261"/>
      <c r="M988" s="262" t="s">
        <v>19</v>
      </c>
      <c r="N988" s="263" t="s">
        <v>45</v>
      </c>
      <c r="O988" s="86"/>
      <c r="P988" s="211">
        <f>O988*H988</f>
        <v>0</v>
      </c>
      <c r="Q988" s="211">
        <v>0.012999999999999999</v>
      </c>
      <c r="R988" s="211">
        <f>Q988*H988</f>
        <v>0.039</v>
      </c>
      <c r="S988" s="211">
        <v>0</v>
      </c>
      <c r="T988" s="212">
        <f>S988*H988</f>
        <v>0</v>
      </c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R988" s="213" t="s">
        <v>378</v>
      </c>
      <c r="AT988" s="213" t="s">
        <v>379</v>
      </c>
      <c r="AU988" s="213" t="s">
        <v>84</v>
      </c>
      <c r="AY988" s="19" t="s">
        <v>143</v>
      </c>
      <c r="BE988" s="214">
        <f>IF(N988="základní",J988,0)</f>
        <v>0</v>
      </c>
      <c r="BF988" s="214">
        <f>IF(N988="snížená",J988,0)</f>
        <v>0</v>
      </c>
      <c r="BG988" s="214">
        <f>IF(N988="zákl. přenesená",J988,0)</f>
        <v>0</v>
      </c>
      <c r="BH988" s="214">
        <f>IF(N988="sníž. přenesená",J988,0)</f>
        <v>0</v>
      </c>
      <c r="BI988" s="214">
        <f>IF(N988="nulová",J988,0)</f>
        <v>0</v>
      </c>
      <c r="BJ988" s="19" t="s">
        <v>82</v>
      </c>
      <c r="BK988" s="214">
        <f>ROUND(I988*H988,2)</f>
        <v>0</v>
      </c>
      <c r="BL988" s="19" t="s">
        <v>264</v>
      </c>
      <c r="BM988" s="213" t="s">
        <v>1383</v>
      </c>
    </row>
    <row r="989" s="2" customFormat="1">
      <c r="A989" s="40"/>
      <c r="B989" s="41"/>
      <c r="C989" s="42"/>
      <c r="D989" s="215" t="s">
        <v>152</v>
      </c>
      <c r="E989" s="42"/>
      <c r="F989" s="216" t="s">
        <v>1382</v>
      </c>
      <c r="G989" s="42"/>
      <c r="H989" s="42"/>
      <c r="I989" s="217"/>
      <c r="J989" s="42"/>
      <c r="K989" s="42"/>
      <c r="L989" s="46"/>
      <c r="M989" s="218"/>
      <c r="N989" s="219"/>
      <c r="O989" s="86"/>
      <c r="P989" s="86"/>
      <c r="Q989" s="86"/>
      <c r="R989" s="86"/>
      <c r="S989" s="86"/>
      <c r="T989" s="87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T989" s="19" t="s">
        <v>152</v>
      </c>
      <c r="AU989" s="19" t="s">
        <v>84</v>
      </c>
    </row>
    <row r="990" s="2" customFormat="1" ht="16.5" customHeight="1">
      <c r="A990" s="40"/>
      <c r="B990" s="41"/>
      <c r="C990" s="254" t="s">
        <v>1384</v>
      </c>
      <c r="D990" s="254" t="s">
        <v>379</v>
      </c>
      <c r="E990" s="255" t="s">
        <v>1385</v>
      </c>
      <c r="F990" s="256" t="s">
        <v>1386</v>
      </c>
      <c r="G990" s="257" t="s">
        <v>204</v>
      </c>
      <c r="H990" s="258">
        <v>4</v>
      </c>
      <c r="I990" s="259"/>
      <c r="J990" s="260">
        <f>ROUND(I990*H990,2)</f>
        <v>0</v>
      </c>
      <c r="K990" s="256" t="s">
        <v>149</v>
      </c>
      <c r="L990" s="261"/>
      <c r="M990" s="262" t="s">
        <v>19</v>
      </c>
      <c r="N990" s="263" t="s">
        <v>45</v>
      </c>
      <c r="O990" s="86"/>
      <c r="P990" s="211">
        <f>O990*H990</f>
        <v>0</v>
      </c>
      <c r="Q990" s="211">
        <v>0.014500000000000001</v>
      </c>
      <c r="R990" s="211">
        <f>Q990*H990</f>
        <v>0.058000000000000003</v>
      </c>
      <c r="S990" s="211">
        <v>0</v>
      </c>
      <c r="T990" s="212">
        <f>S990*H990</f>
        <v>0</v>
      </c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R990" s="213" t="s">
        <v>378</v>
      </c>
      <c r="AT990" s="213" t="s">
        <v>379</v>
      </c>
      <c r="AU990" s="213" t="s">
        <v>84</v>
      </c>
      <c r="AY990" s="19" t="s">
        <v>143</v>
      </c>
      <c r="BE990" s="214">
        <f>IF(N990="základní",J990,0)</f>
        <v>0</v>
      </c>
      <c r="BF990" s="214">
        <f>IF(N990="snížená",J990,0)</f>
        <v>0</v>
      </c>
      <c r="BG990" s="214">
        <f>IF(N990="zákl. přenesená",J990,0)</f>
        <v>0</v>
      </c>
      <c r="BH990" s="214">
        <f>IF(N990="sníž. přenesená",J990,0)</f>
        <v>0</v>
      </c>
      <c r="BI990" s="214">
        <f>IF(N990="nulová",J990,0)</f>
        <v>0</v>
      </c>
      <c r="BJ990" s="19" t="s">
        <v>82</v>
      </c>
      <c r="BK990" s="214">
        <f>ROUND(I990*H990,2)</f>
        <v>0</v>
      </c>
      <c r="BL990" s="19" t="s">
        <v>264</v>
      </c>
      <c r="BM990" s="213" t="s">
        <v>1387</v>
      </c>
    </row>
    <row r="991" s="2" customFormat="1">
      <c r="A991" s="40"/>
      <c r="B991" s="41"/>
      <c r="C991" s="42"/>
      <c r="D991" s="215" t="s">
        <v>152</v>
      </c>
      <c r="E991" s="42"/>
      <c r="F991" s="216" t="s">
        <v>1386</v>
      </c>
      <c r="G991" s="42"/>
      <c r="H991" s="42"/>
      <c r="I991" s="217"/>
      <c r="J991" s="42"/>
      <c r="K991" s="42"/>
      <c r="L991" s="46"/>
      <c r="M991" s="218"/>
      <c r="N991" s="219"/>
      <c r="O991" s="86"/>
      <c r="P991" s="86"/>
      <c r="Q991" s="86"/>
      <c r="R991" s="86"/>
      <c r="S991" s="86"/>
      <c r="T991" s="87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T991" s="19" t="s">
        <v>152</v>
      </c>
      <c r="AU991" s="19" t="s">
        <v>84</v>
      </c>
    </row>
    <row r="992" s="2" customFormat="1" ht="16.5" customHeight="1">
      <c r="A992" s="40"/>
      <c r="B992" s="41"/>
      <c r="C992" s="202" t="s">
        <v>1388</v>
      </c>
      <c r="D992" s="202" t="s">
        <v>145</v>
      </c>
      <c r="E992" s="203" t="s">
        <v>1389</v>
      </c>
      <c r="F992" s="204" t="s">
        <v>1390</v>
      </c>
      <c r="G992" s="205" t="s">
        <v>204</v>
      </c>
      <c r="H992" s="206">
        <v>3</v>
      </c>
      <c r="I992" s="207"/>
      <c r="J992" s="208">
        <f>ROUND(I992*H992,2)</f>
        <v>0</v>
      </c>
      <c r="K992" s="204" t="s">
        <v>149</v>
      </c>
      <c r="L992" s="46"/>
      <c r="M992" s="209" t="s">
        <v>19</v>
      </c>
      <c r="N992" s="210" t="s">
        <v>45</v>
      </c>
      <c r="O992" s="86"/>
      <c r="P992" s="211">
        <f>O992*H992</f>
        <v>0</v>
      </c>
      <c r="Q992" s="211">
        <v>0</v>
      </c>
      <c r="R992" s="211">
        <f>Q992*H992</f>
        <v>0</v>
      </c>
      <c r="S992" s="211">
        <v>0</v>
      </c>
      <c r="T992" s="212">
        <f>S992*H992</f>
        <v>0</v>
      </c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R992" s="213" t="s">
        <v>264</v>
      </c>
      <c r="AT992" s="213" t="s">
        <v>145</v>
      </c>
      <c r="AU992" s="213" t="s">
        <v>84</v>
      </c>
      <c r="AY992" s="19" t="s">
        <v>143</v>
      </c>
      <c r="BE992" s="214">
        <f>IF(N992="základní",J992,0)</f>
        <v>0</v>
      </c>
      <c r="BF992" s="214">
        <f>IF(N992="snížená",J992,0)</f>
        <v>0</v>
      </c>
      <c r="BG992" s="214">
        <f>IF(N992="zákl. přenesená",J992,0)</f>
        <v>0</v>
      </c>
      <c r="BH992" s="214">
        <f>IF(N992="sníž. přenesená",J992,0)</f>
        <v>0</v>
      </c>
      <c r="BI992" s="214">
        <f>IF(N992="nulová",J992,0)</f>
        <v>0</v>
      </c>
      <c r="BJ992" s="19" t="s">
        <v>82</v>
      </c>
      <c r="BK992" s="214">
        <f>ROUND(I992*H992,2)</f>
        <v>0</v>
      </c>
      <c r="BL992" s="19" t="s">
        <v>264</v>
      </c>
      <c r="BM992" s="213" t="s">
        <v>1391</v>
      </c>
    </row>
    <row r="993" s="2" customFormat="1">
      <c r="A993" s="40"/>
      <c r="B993" s="41"/>
      <c r="C993" s="42"/>
      <c r="D993" s="215" t="s">
        <v>152</v>
      </c>
      <c r="E993" s="42"/>
      <c r="F993" s="216" t="s">
        <v>1392</v>
      </c>
      <c r="G993" s="42"/>
      <c r="H993" s="42"/>
      <c r="I993" s="217"/>
      <c r="J993" s="42"/>
      <c r="K993" s="42"/>
      <c r="L993" s="46"/>
      <c r="M993" s="218"/>
      <c r="N993" s="219"/>
      <c r="O993" s="86"/>
      <c r="P993" s="86"/>
      <c r="Q993" s="86"/>
      <c r="R993" s="86"/>
      <c r="S993" s="86"/>
      <c r="T993" s="87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T993" s="19" t="s">
        <v>152</v>
      </c>
      <c r="AU993" s="19" t="s">
        <v>84</v>
      </c>
    </row>
    <row r="994" s="2" customFormat="1">
      <c r="A994" s="40"/>
      <c r="B994" s="41"/>
      <c r="C994" s="42"/>
      <c r="D994" s="220" t="s">
        <v>153</v>
      </c>
      <c r="E994" s="42"/>
      <c r="F994" s="221" t="s">
        <v>1393</v>
      </c>
      <c r="G994" s="42"/>
      <c r="H994" s="42"/>
      <c r="I994" s="217"/>
      <c r="J994" s="42"/>
      <c r="K994" s="42"/>
      <c r="L994" s="46"/>
      <c r="M994" s="218"/>
      <c r="N994" s="219"/>
      <c r="O994" s="86"/>
      <c r="P994" s="86"/>
      <c r="Q994" s="86"/>
      <c r="R994" s="86"/>
      <c r="S994" s="86"/>
      <c r="T994" s="87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T994" s="19" t="s">
        <v>153</v>
      </c>
      <c r="AU994" s="19" t="s">
        <v>84</v>
      </c>
    </row>
    <row r="995" s="13" customFormat="1">
      <c r="A995" s="13"/>
      <c r="B995" s="222"/>
      <c r="C995" s="223"/>
      <c r="D995" s="215" t="s">
        <v>166</v>
      </c>
      <c r="E995" s="224" t="s">
        <v>19</v>
      </c>
      <c r="F995" s="225" t="s">
        <v>1394</v>
      </c>
      <c r="G995" s="223"/>
      <c r="H995" s="224" t="s">
        <v>19</v>
      </c>
      <c r="I995" s="226"/>
      <c r="J995" s="223"/>
      <c r="K995" s="223"/>
      <c r="L995" s="227"/>
      <c r="M995" s="228"/>
      <c r="N995" s="229"/>
      <c r="O995" s="229"/>
      <c r="P995" s="229"/>
      <c r="Q995" s="229"/>
      <c r="R995" s="229"/>
      <c r="S995" s="229"/>
      <c r="T995" s="230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31" t="s">
        <v>166</v>
      </c>
      <c r="AU995" s="231" t="s">
        <v>84</v>
      </c>
      <c r="AV995" s="13" t="s">
        <v>82</v>
      </c>
      <c r="AW995" s="13" t="s">
        <v>35</v>
      </c>
      <c r="AX995" s="13" t="s">
        <v>74</v>
      </c>
      <c r="AY995" s="231" t="s">
        <v>143</v>
      </c>
    </row>
    <row r="996" s="13" customFormat="1">
      <c r="A996" s="13"/>
      <c r="B996" s="222"/>
      <c r="C996" s="223"/>
      <c r="D996" s="215" t="s">
        <v>166</v>
      </c>
      <c r="E996" s="224" t="s">
        <v>19</v>
      </c>
      <c r="F996" s="225" t="s">
        <v>167</v>
      </c>
      <c r="G996" s="223"/>
      <c r="H996" s="224" t="s">
        <v>19</v>
      </c>
      <c r="I996" s="226"/>
      <c r="J996" s="223"/>
      <c r="K996" s="223"/>
      <c r="L996" s="227"/>
      <c r="M996" s="228"/>
      <c r="N996" s="229"/>
      <c r="O996" s="229"/>
      <c r="P996" s="229"/>
      <c r="Q996" s="229"/>
      <c r="R996" s="229"/>
      <c r="S996" s="229"/>
      <c r="T996" s="230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1" t="s">
        <v>166</v>
      </c>
      <c r="AU996" s="231" t="s">
        <v>84</v>
      </c>
      <c r="AV996" s="13" t="s">
        <v>82</v>
      </c>
      <c r="AW996" s="13" t="s">
        <v>35</v>
      </c>
      <c r="AX996" s="13" t="s">
        <v>74</v>
      </c>
      <c r="AY996" s="231" t="s">
        <v>143</v>
      </c>
    </row>
    <row r="997" s="14" customFormat="1">
      <c r="A997" s="14"/>
      <c r="B997" s="232"/>
      <c r="C997" s="233"/>
      <c r="D997" s="215" t="s">
        <v>166</v>
      </c>
      <c r="E997" s="234" t="s">
        <v>19</v>
      </c>
      <c r="F997" s="235" t="s">
        <v>84</v>
      </c>
      <c r="G997" s="233"/>
      <c r="H997" s="236">
        <v>2</v>
      </c>
      <c r="I997" s="237"/>
      <c r="J997" s="233"/>
      <c r="K997" s="233"/>
      <c r="L997" s="238"/>
      <c r="M997" s="239"/>
      <c r="N997" s="240"/>
      <c r="O997" s="240"/>
      <c r="P997" s="240"/>
      <c r="Q997" s="240"/>
      <c r="R997" s="240"/>
      <c r="S997" s="240"/>
      <c r="T997" s="241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42" t="s">
        <v>166</v>
      </c>
      <c r="AU997" s="242" t="s">
        <v>84</v>
      </c>
      <c r="AV997" s="14" t="s">
        <v>84</v>
      </c>
      <c r="AW997" s="14" t="s">
        <v>35</v>
      </c>
      <c r="AX997" s="14" t="s">
        <v>74</v>
      </c>
      <c r="AY997" s="242" t="s">
        <v>143</v>
      </c>
    </row>
    <row r="998" s="13" customFormat="1">
      <c r="A998" s="13"/>
      <c r="B998" s="222"/>
      <c r="C998" s="223"/>
      <c r="D998" s="215" t="s">
        <v>166</v>
      </c>
      <c r="E998" s="224" t="s">
        <v>19</v>
      </c>
      <c r="F998" s="225" t="s">
        <v>182</v>
      </c>
      <c r="G998" s="223"/>
      <c r="H998" s="224" t="s">
        <v>19</v>
      </c>
      <c r="I998" s="226"/>
      <c r="J998" s="223"/>
      <c r="K998" s="223"/>
      <c r="L998" s="227"/>
      <c r="M998" s="228"/>
      <c r="N998" s="229"/>
      <c r="O998" s="229"/>
      <c r="P998" s="229"/>
      <c r="Q998" s="229"/>
      <c r="R998" s="229"/>
      <c r="S998" s="229"/>
      <c r="T998" s="230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1" t="s">
        <v>166</v>
      </c>
      <c r="AU998" s="231" t="s">
        <v>84</v>
      </c>
      <c r="AV998" s="13" t="s">
        <v>82</v>
      </c>
      <c r="AW998" s="13" t="s">
        <v>35</v>
      </c>
      <c r="AX998" s="13" t="s">
        <v>74</v>
      </c>
      <c r="AY998" s="231" t="s">
        <v>143</v>
      </c>
    </row>
    <row r="999" s="14" customFormat="1">
      <c r="A999" s="14"/>
      <c r="B999" s="232"/>
      <c r="C999" s="233"/>
      <c r="D999" s="215" t="s">
        <v>166</v>
      </c>
      <c r="E999" s="234" t="s">
        <v>19</v>
      </c>
      <c r="F999" s="235" t="s">
        <v>82</v>
      </c>
      <c r="G999" s="233"/>
      <c r="H999" s="236">
        <v>1</v>
      </c>
      <c r="I999" s="237"/>
      <c r="J999" s="233"/>
      <c r="K999" s="233"/>
      <c r="L999" s="238"/>
      <c r="M999" s="239"/>
      <c r="N999" s="240"/>
      <c r="O999" s="240"/>
      <c r="P999" s="240"/>
      <c r="Q999" s="240"/>
      <c r="R999" s="240"/>
      <c r="S999" s="240"/>
      <c r="T999" s="241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42" t="s">
        <v>166</v>
      </c>
      <c r="AU999" s="242" t="s">
        <v>84</v>
      </c>
      <c r="AV999" s="14" t="s">
        <v>84</v>
      </c>
      <c r="AW999" s="14" t="s">
        <v>35</v>
      </c>
      <c r="AX999" s="14" t="s">
        <v>74</v>
      </c>
      <c r="AY999" s="242" t="s">
        <v>143</v>
      </c>
    </row>
    <row r="1000" s="15" customFormat="1">
      <c r="A1000" s="15"/>
      <c r="B1000" s="243"/>
      <c r="C1000" s="244"/>
      <c r="D1000" s="215" t="s">
        <v>166</v>
      </c>
      <c r="E1000" s="245" t="s">
        <v>19</v>
      </c>
      <c r="F1000" s="246" t="s">
        <v>184</v>
      </c>
      <c r="G1000" s="244"/>
      <c r="H1000" s="247">
        <v>3</v>
      </c>
      <c r="I1000" s="248"/>
      <c r="J1000" s="244"/>
      <c r="K1000" s="244"/>
      <c r="L1000" s="249"/>
      <c r="M1000" s="250"/>
      <c r="N1000" s="251"/>
      <c r="O1000" s="251"/>
      <c r="P1000" s="251"/>
      <c r="Q1000" s="251"/>
      <c r="R1000" s="251"/>
      <c r="S1000" s="251"/>
      <c r="T1000" s="252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T1000" s="253" t="s">
        <v>166</v>
      </c>
      <c r="AU1000" s="253" t="s">
        <v>84</v>
      </c>
      <c r="AV1000" s="15" t="s">
        <v>150</v>
      </c>
      <c r="AW1000" s="15" t="s">
        <v>35</v>
      </c>
      <c r="AX1000" s="15" t="s">
        <v>82</v>
      </c>
      <c r="AY1000" s="253" t="s">
        <v>143</v>
      </c>
    </row>
    <row r="1001" s="2" customFormat="1" ht="16.5" customHeight="1">
      <c r="A1001" s="40"/>
      <c r="B1001" s="41"/>
      <c r="C1001" s="254" t="s">
        <v>1395</v>
      </c>
      <c r="D1001" s="254" t="s">
        <v>379</v>
      </c>
      <c r="E1001" s="255" t="s">
        <v>1396</v>
      </c>
      <c r="F1001" s="256" t="s">
        <v>1397</v>
      </c>
      <c r="G1001" s="257" t="s">
        <v>204</v>
      </c>
      <c r="H1001" s="258">
        <v>1</v>
      </c>
      <c r="I1001" s="259"/>
      <c r="J1001" s="260">
        <f>ROUND(I1001*H1001,2)</f>
        <v>0</v>
      </c>
      <c r="K1001" s="256" t="s">
        <v>149</v>
      </c>
      <c r="L1001" s="261"/>
      <c r="M1001" s="262" t="s">
        <v>19</v>
      </c>
      <c r="N1001" s="263" t="s">
        <v>45</v>
      </c>
      <c r="O1001" s="86"/>
      <c r="P1001" s="211">
        <f>O1001*H1001</f>
        <v>0</v>
      </c>
      <c r="Q1001" s="211">
        <v>0.017000000000000001</v>
      </c>
      <c r="R1001" s="211">
        <f>Q1001*H1001</f>
        <v>0.017000000000000001</v>
      </c>
      <c r="S1001" s="211">
        <v>0</v>
      </c>
      <c r="T1001" s="212">
        <f>S1001*H1001</f>
        <v>0</v>
      </c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R1001" s="213" t="s">
        <v>378</v>
      </c>
      <c r="AT1001" s="213" t="s">
        <v>379</v>
      </c>
      <c r="AU1001" s="213" t="s">
        <v>84</v>
      </c>
      <c r="AY1001" s="19" t="s">
        <v>143</v>
      </c>
      <c r="BE1001" s="214">
        <f>IF(N1001="základní",J1001,0)</f>
        <v>0</v>
      </c>
      <c r="BF1001" s="214">
        <f>IF(N1001="snížená",J1001,0)</f>
        <v>0</v>
      </c>
      <c r="BG1001" s="214">
        <f>IF(N1001="zákl. přenesená",J1001,0)</f>
        <v>0</v>
      </c>
      <c r="BH1001" s="214">
        <f>IF(N1001="sníž. přenesená",J1001,0)</f>
        <v>0</v>
      </c>
      <c r="BI1001" s="214">
        <f>IF(N1001="nulová",J1001,0)</f>
        <v>0</v>
      </c>
      <c r="BJ1001" s="19" t="s">
        <v>82</v>
      </c>
      <c r="BK1001" s="214">
        <f>ROUND(I1001*H1001,2)</f>
        <v>0</v>
      </c>
      <c r="BL1001" s="19" t="s">
        <v>264</v>
      </c>
      <c r="BM1001" s="213" t="s">
        <v>1398</v>
      </c>
    </row>
    <row r="1002" s="2" customFormat="1">
      <c r="A1002" s="40"/>
      <c r="B1002" s="41"/>
      <c r="C1002" s="42"/>
      <c r="D1002" s="215" t="s">
        <v>152</v>
      </c>
      <c r="E1002" s="42"/>
      <c r="F1002" s="216" t="s">
        <v>1397</v>
      </c>
      <c r="G1002" s="42"/>
      <c r="H1002" s="42"/>
      <c r="I1002" s="217"/>
      <c r="J1002" s="42"/>
      <c r="K1002" s="42"/>
      <c r="L1002" s="46"/>
      <c r="M1002" s="218"/>
      <c r="N1002" s="219"/>
      <c r="O1002" s="86"/>
      <c r="P1002" s="86"/>
      <c r="Q1002" s="86"/>
      <c r="R1002" s="86"/>
      <c r="S1002" s="86"/>
      <c r="T1002" s="87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T1002" s="19" t="s">
        <v>152</v>
      </c>
      <c r="AU1002" s="19" t="s">
        <v>84</v>
      </c>
    </row>
    <row r="1003" s="2" customFormat="1" ht="16.5" customHeight="1">
      <c r="A1003" s="40"/>
      <c r="B1003" s="41"/>
      <c r="C1003" s="254" t="s">
        <v>1399</v>
      </c>
      <c r="D1003" s="254" t="s">
        <v>379</v>
      </c>
      <c r="E1003" s="255" t="s">
        <v>1400</v>
      </c>
      <c r="F1003" s="256" t="s">
        <v>1401</v>
      </c>
      <c r="G1003" s="257" t="s">
        <v>204</v>
      </c>
      <c r="H1003" s="258">
        <v>2</v>
      </c>
      <c r="I1003" s="259"/>
      <c r="J1003" s="260">
        <f>ROUND(I1003*H1003,2)</f>
        <v>0</v>
      </c>
      <c r="K1003" s="256" t="s">
        <v>149</v>
      </c>
      <c r="L1003" s="261"/>
      <c r="M1003" s="262" t="s">
        <v>19</v>
      </c>
      <c r="N1003" s="263" t="s">
        <v>45</v>
      </c>
      <c r="O1003" s="86"/>
      <c r="P1003" s="211">
        <f>O1003*H1003</f>
        <v>0</v>
      </c>
      <c r="Q1003" s="211">
        <v>0.021999999999999999</v>
      </c>
      <c r="R1003" s="211">
        <f>Q1003*H1003</f>
        <v>0.043999999999999997</v>
      </c>
      <c r="S1003" s="211">
        <v>0</v>
      </c>
      <c r="T1003" s="212">
        <f>S1003*H1003</f>
        <v>0</v>
      </c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R1003" s="213" t="s">
        <v>378</v>
      </c>
      <c r="AT1003" s="213" t="s">
        <v>379</v>
      </c>
      <c r="AU1003" s="213" t="s">
        <v>84</v>
      </c>
      <c r="AY1003" s="19" t="s">
        <v>143</v>
      </c>
      <c r="BE1003" s="214">
        <f>IF(N1003="základní",J1003,0)</f>
        <v>0</v>
      </c>
      <c r="BF1003" s="214">
        <f>IF(N1003="snížená",J1003,0)</f>
        <v>0</v>
      </c>
      <c r="BG1003" s="214">
        <f>IF(N1003="zákl. přenesená",J1003,0)</f>
        <v>0</v>
      </c>
      <c r="BH1003" s="214">
        <f>IF(N1003="sníž. přenesená",J1003,0)</f>
        <v>0</v>
      </c>
      <c r="BI1003" s="214">
        <f>IF(N1003="nulová",J1003,0)</f>
        <v>0</v>
      </c>
      <c r="BJ1003" s="19" t="s">
        <v>82</v>
      </c>
      <c r="BK1003" s="214">
        <f>ROUND(I1003*H1003,2)</f>
        <v>0</v>
      </c>
      <c r="BL1003" s="19" t="s">
        <v>264</v>
      </c>
      <c r="BM1003" s="213" t="s">
        <v>1402</v>
      </c>
    </row>
    <row r="1004" s="2" customFormat="1">
      <c r="A1004" s="40"/>
      <c r="B1004" s="41"/>
      <c r="C1004" s="42"/>
      <c r="D1004" s="215" t="s">
        <v>152</v>
      </c>
      <c r="E1004" s="42"/>
      <c r="F1004" s="216" t="s">
        <v>1401</v>
      </c>
      <c r="G1004" s="42"/>
      <c r="H1004" s="42"/>
      <c r="I1004" s="217"/>
      <c r="J1004" s="42"/>
      <c r="K1004" s="42"/>
      <c r="L1004" s="46"/>
      <c r="M1004" s="218"/>
      <c r="N1004" s="219"/>
      <c r="O1004" s="86"/>
      <c r="P1004" s="86"/>
      <c r="Q1004" s="86"/>
      <c r="R1004" s="86"/>
      <c r="S1004" s="86"/>
      <c r="T1004" s="87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T1004" s="19" t="s">
        <v>152</v>
      </c>
      <c r="AU1004" s="19" t="s">
        <v>84</v>
      </c>
    </row>
    <row r="1005" s="2" customFormat="1" ht="16.5" customHeight="1">
      <c r="A1005" s="40"/>
      <c r="B1005" s="41"/>
      <c r="C1005" s="202" t="s">
        <v>1403</v>
      </c>
      <c r="D1005" s="202" t="s">
        <v>145</v>
      </c>
      <c r="E1005" s="203" t="s">
        <v>1404</v>
      </c>
      <c r="F1005" s="204" t="s">
        <v>1405</v>
      </c>
      <c r="G1005" s="205" t="s">
        <v>204</v>
      </c>
      <c r="H1005" s="206">
        <v>4</v>
      </c>
      <c r="I1005" s="207"/>
      <c r="J1005" s="208">
        <f>ROUND(I1005*H1005,2)</f>
        <v>0</v>
      </c>
      <c r="K1005" s="204" t="s">
        <v>149</v>
      </c>
      <c r="L1005" s="46"/>
      <c r="M1005" s="209" t="s">
        <v>19</v>
      </c>
      <c r="N1005" s="210" t="s">
        <v>45</v>
      </c>
      <c r="O1005" s="86"/>
      <c r="P1005" s="211">
        <f>O1005*H1005</f>
        <v>0</v>
      </c>
      <c r="Q1005" s="211">
        <v>0</v>
      </c>
      <c r="R1005" s="211">
        <f>Q1005*H1005</f>
        <v>0</v>
      </c>
      <c r="S1005" s="211">
        <v>0</v>
      </c>
      <c r="T1005" s="212">
        <f>S1005*H1005</f>
        <v>0</v>
      </c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R1005" s="213" t="s">
        <v>264</v>
      </c>
      <c r="AT1005" s="213" t="s">
        <v>145</v>
      </c>
      <c r="AU1005" s="213" t="s">
        <v>84</v>
      </c>
      <c r="AY1005" s="19" t="s">
        <v>143</v>
      </c>
      <c r="BE1005" s="214">
        <f>IF(N1005="základní",J1005,0)</f>
        <v>0</v>
      </c>
      <c r="BF1005" s="214">
        <f>IF(N1005="snížená",J1005,0)</f>
        <v>0</v>
      </c>
      <c r="BG1005" s="214">
        <f>IF(N1005="zákl. přenesená",J1005,0)</f>
        <v>0</v>
      </c>
      <c r="BH1005" s="214">
        <f>IF(N1005="sníž. přenesená",J1005,0)</f>
        <v>0</v>
      </c>
      <c r="BI1005" s="214">
        <f>IF(N1005="nulová",J1005,0)</f>
        <v>0</v>
      </c>
      <c r="BJ1005" s="19" t="s">
        <v>82</v>
      </c>
      <c r="BK1005" s="214">
        <f>ROUND(I1005*H1005,2)</f>
        <v>0</v>
      </c>
      <c r="BL1005" s="19" t="s">
        <v>264</v>
      </c>
      <c r="BM1005" s="213" t="s">
        <v>1406</v>
      </c>
    </row>
    <row r="1006" s="2" customFormat="1">
      <c r="A1006" s="40"/>
      <c r="B1006" s="41"/>
      <c r="C1006" s="42"/>
      <c r="D1006" s="215" t="s">
        <v>152</v>
      </c>
      <c r="E1006" s="42"/>
      <c r="F1006" s="216" t="s">
        <v>1407</v>
      </c>
      <c r="G1006" s="42"/>
      <c r="H1006" s="42"/>
      <c r="I1006" s="217"/>
      <c r="J1006" s="42"/>
      <c r="K1006" s="42"/>
      <c r="L1006" s="46"/>
      <c r="M1006" s="218"/>
      <c r="N1006" s="219"/>
      <c r="O1006" s="86"/>
      <c r="P1006" s="86"/>
      <c r="Q1006" s="86"/>
      <c r="R1006" s="86"/>
      <c r="S1006" s="86"/>
      <c r="T1006" s="87"/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T1006" s="19" t="s">
        <v>152</v>
      </c>
      <c r="AU1006" s="19" t="s">
        <v>84</v>
      </c>
    </row>
    <row r="1007" s="2" customFormat="1">
      <c r="A1007" s="40"/>
      <c r="B1007" s="41"/>
      <c r="C1007" s="42"/>
      <c r="D1007" s="220" t="s">
        <v>153</v>
      </c>
      <c r="E1007" s="42"/>
      <c r="F1007" s="221" t="s">
        <v>1408</v>
      </c>
      <c r="G1007" s="42"/>
      <c r="H1007" s="42"/>
      <c r="I1007" s="217"/>
      <c r="J1007" s="42"/>
      <c r="K1007" s="42"/>
      <c r="L1007" s="46"/>
      <c r="M1007" s="218"/>
      <c r="N1007" s="219"/>
      <c r="O1007" s="86"/>
      <c r="P1007" s="86"/>
      <c r="Q1007" s="86"/>
      <c r="R1007" s="86"/>
      <c r="S1007" s="86"/>
      <c r="T1007" s="87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T1007" s="19" t="s">
        <v>153</v>
      </c>
      <c r="AU1007" s="19" t="s">
        <v>84</v>
      </c>
    </row>
    <row r="1008" s="2" customFormat="1" ht="16.5" customHeight="1">
      <c r="A1008" s="40"/>
      <c r="B1008" s="41"/>
      <c r="C1008" s="254" t="s">
        <v>1409</v>
      </c>
      <c r="D1008" s="254" t="s">
        <v>379</v>
      </c>
      <c r="E1008" s="255" t="s">
        <v>1410</v>
      </c>
      <c r="F1008" s="256" t="s">
        <v>1411</v>
      </c>
      <c r="G1008" s="257" t="s">
        <v>204</v>
      </c>
      <c r="H1008" s="258">
        <v>8</v>
      </c>
      <c r="I1008" s="259"/>
      <c r="J1008" s="260">
        <f>ROUND(I1008*H1008,2)</f>
        <v>0</v>
      </c>
      <c r="K1008" s="256" t="s">
        <v>149</v>
      </c>
      <c r="L1008" s="261"/>
      <c r="M1008" s="262" t="s">
        <v>19</v>
      </c>
      <c r="N1008" s="263" t="s">
        <v>45</v>
      </c>
      <c r="O1008" s="86"/>
      <c r="P1008" s="211">
        <f>O1008*H1008</f>
        <v>0</v>
      </c>
      <c r="Q1008" s="211">
        <v>0.00046000000000000001</v>
      </c>
      <c r="R1008" s="211">
        <f>Q1008*H1008</f>
        <v>0.0036800000000000001</v>
      </c>
      <c r="S1008" s="211">
        <v>0</v>
      </c>
      <c r="T1008" s="212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13" t="s">
        <v>378</v>
      </c>
      <c r="AT1008" s="213" t="s">
        <v>379</v>
      </c>
      <c r="AU1008" s="213" t="s">
        <v>84</v>
      </c>
      <c r="AY1008" s="19" t="s">
        <v>143</v>
      </c>
      <c r="BE1008" s="214">
        <f>IF(N1008="základní",J1008,0)</f>
        <v>0</v>
      </c>
      <c r="BF1008" s="214">
        <f>IF(N1008="snížená",J1008,0)</f>
        <v>0</v>
      </c>
      <c r="BG1008" s="214">
        <f>IF(N1008="zákl. přenesená",J1008,0)</f>
        <v>0</v>
      </c>
      <c r="BH1008" s="214">
        <f>IF(N1008="sníž. přenesená",J1008,0)</f>
        <v>0</v>
      </c>
      <c r="BI1008" s="214">
        <f>IF(N1008="nulová",J1008,0)</f>
        <v>0</v>
      </c>
      <c r="BJ1008" s="19" t="s">
        <v>82</v>
      </c>
      <c r="BK1008" s="214">
        <f>ROUND(I1008*H1008,2)</f>
        <v>0</v>
      </c>
      <c r="BL1008" s="19" t="s">
        <v>264</v>
      </c>
      <c r="BM1008" s="213" t="s">
        <v>1412</v>
      </c>
    </row>
    <row r="1009" s="2" customFormat="1">
      <c r="A1009" s="40"/>
      <c r="B1009" s="41"/>
      <c r="C1009" s="42"/>
      <c r="D1009" s="215" t="s">
        <v>152</v>
      </c>
      <c r="E1009" s="42"/>
      <c r="F1009" s="216" t="s">
        <v>1411</v>
      </c>
      <c r="G1009" s="42"/>
      <c r="H1009" s="42"/>
      <c r="I1009" s="217"/>
      <c r="J1009" s="42"/>
      <c r="K1009" s="42"/>
      <c r="L1009" s="46"/>
      <c r="M1009" s="218"/>
      <c r="N1009" s="219"/>
      <c r="O1009" s="86"/>
      <c r="P1009" s="86"/>
      <c r="Q1009" s="86"/>
      <c r="R1009" s="86"/>
      <c r="S1009" s="86"/>
      <c r="T1009" s="87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T1009" s="19" t="s">
        <v>152</v>
      </c>
      <c r="AU1009" s="19" t="s">
        <v>84</v>
      </c>
    </row>
    <row r="1010" s="14" customFormat="1">
      <c r="A1010" s="14"/>
      <c r="B1010" s="232"/>
      <c r="C1010" s="233"/>
      <c r="D1010" s="215" t="s">
        <v>166</v>
      </c>
      <c r="E1010" s="233"/>
      <c r="F1010" s="235" t="s">
        <v>1413</v>
      </c>
      <c r="G1010" s="233"/>
      <c r="H1010" s="236">
        <v>8</v>
      </c>
      <c r="I1010" s="237"/>
      <c r="J1010" s="233"/>
      <c r="K1010" s="233"/>
      <c r="L1010" s="238"/>
      <c r="M1010" s="239"/>
      <c r="N1010" s="240"/>
      <c r="O1010" s="240"/>
      <c r="P1010" s="240"/>
      <c r="Q1010" s="240"/>
      <c r="R1010" s="240"/>
      <c r="S1010" s="240"/>
      <c r="T1010" s="241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42" t="s">
        <v>166</v>
      </c>
      <c r="AU1010" s="242" t="s">
        <v>84</v>
      </c>
      <c r="AV1010" s="14" t="s">
        <v>84</v>
      </c>
      <c r="AW1010" s="14" t="s">
        <v>4</v>
      </c>
      <c r="AX1010" s="14" t="s">
        <v>82</v>
      </c>
      <c r="AY1010" s="242" t="s">
        <v>143</v>
      </c>
    </row>
    <row r="1011" s="2" customFormat="1" ht="16.5" customHeight="1">
      <c r="A1011" s="40"/>
      <c r="B1011" s="41"/>
      <c r="C1011" s="202" t="s">
        <v>1414</v>
      </c>
      <c r="D1011" s="202" t="s">
        <v>145</v>
      </c>
      <c r="E1011" s="203" t="s">
        <v>1415</v>
      </c>
      <c r="F1011" s="204" t="s">
        <v>1416</v>
      </c>
      <c r="G1011" s="205" t="s">
        <v>204</v>
      </c>
      <c r="H1011" s="206">
        <v>6</v>
      </c>
      <c r="I1011" s="207"/>
      <c r="J1011" s="208">
        <f>ROUND(I1011*H1011,2)</f>
        <v>0</v>
      </c>
      <c r="K1011" s="204" t="s">
        <v>149</v>
      </c>
      <c r="L1011" s="46"/>
      <c r="M1011" s="209" t="s">
        <v>19</v>
      </c>
      <c r="N1011" s="210" t="s">
        <v>45</v>
      </c>
      <c r="O1011" s="86"/>
      <c r="P1011" s="211">
        <f>O1011*H1011</f>
        <v>0</v>
      </c>
      <c r="Q1011" s="211">
        <v>0</v>
      </c>
      <c r="R1011" s="211">
        <f>Q1011*H1011</f>
        <v>0</v>
      </c>
      <c r="S1011" s="211">
        <v>0</v>
      </c>
      <c r="T1011" s="212">
        <f>S1011*H1011</f>
        <v>0</v>
      </c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R1011" s="213" t="s">
        <v>264</v>
      </c>
      <c r="AT1011" s="213" t="s">
        <v>145</v>
      </c>
      <c r="AU1011" s="213" t="s">
        <v>84</v>
      </c>
      <c r="AY1011" s="19" t="s">
        <v>143</v>
      </c>
      <c r="BE1011" s="214">
        <f>IF(N1011="základní",J1011,0)</f>
        <v>0</v>
      </c>
      <c r="BF1011" s="214">
        <f>IF(N1011="snížená",J1011,0)</f>
        <v>0</v>
      </c>
      <c r="BG1011" s="214">
        <f>IF(N1011="zákl. přenesená",J1011,0)</f>
        <v>0</v>
      </c>
      <c r="BH1011" s="214">
        <f>IF(N1011="sníž. přenesená",J1011,0)</f>
        <v>0</v>
      </c>
      <c r="BI1011" s="214">
        <f>IF(N1011="nulová",J1011,0)</f>
        <v>0</v>
      </c>
      <c r="BJ1011" s="19" t="s">
        <v>82</v>
      </c>
      <c r="BK1011" s="214">
        <f>ROUND(I1011*H1011,2)</f>
        <v>0</v>
      </c>
      <c r="BL1011" s="19" t="s">
        <v>264</v>
      </c>
      <c r="BM1011" s="213" t="s">
        <v>1417</v>
      </c>
    </row>
    <row r="1012" s="2" customFormat="1">
      <c r="A1012" s="40"/>
      <c r="B1012" s="41"/>
      <c r="C1012" s="42"/>
      <c r="D1012" s="215" t="s">
        <v>152</v>
      </c>
      <c r="E1012" s="42"/>
      <c r="F1012" s="216" t="s">
        <v>1418</v>
      </c>
      <c r="G1012" s="42"/>
      <c r="H1012" s="42"/>
      <c r="I1012" s="217"/>
      <c r="J1012" s="42"/>
      <c r="K1012" s="42"/>
      <c r="L1012" s="46"/>
      <c r="M1012" s="218"/>
      <c r="N1012" s="219"/>
      <c r="O1012" s="86"/>
      <c r="P1012" s="86"/>
      <c r="Q1012" s="86"/>
      <c r="R1012" s="86"/>
      <c r="S1012" s="86"/>
      <c r="T1012" s="87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T1012" s="19" t="s">
        <v>152</v>
      </c>
      <c r="AU1012" s="19" t="s">
        <v>84</v>
      </c>
    </row>
    <row r="1013" s="2" customFormat="1">
      <c r="A1013" s="40"/>
      <c r="B1013" s="41"/>
      <c r="C1013" s="42"/>
      <c r="D1013" s="220" t="s">
        <v>153</v>
      </c>
      <c r="E1013" s="42"/>
      <c r="F1013" s="221" t="s">
        <v>1419</v>
      </c>
      <c r="G1013" s="42"/>
      <c r="H1013" s="42"/>
      <c r="I1013" s="217"/>
      <c r="J1013" s="42"/>
      <c r="K1013" s="42"/>
      <c r="L1013" s="46"/>
      <c r="M1013" s="218"/>
      <c r="N1013" s="219"/>
      <c r="O1013" s="86"/>
      <c r="P1013" s="86"/>
      <c r="Q1013" s="86"/>
      <c r="R1013" s="86"/>
      <c r="S1013" s="86"/>
      <c r="T1013" s="87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T1013" s="19" t="s">
        <v>153</v>
      </c>
      <c r="AU1013" s="19" t="s">
        <v>84</v>
      </c>
    </row>
    <row r="1014" s="2" customFormat="1" ht="16.5" customHeight="1">
      <c r="A1014" s="40"/>
      <c r="B1014" s="41"/>
      <c r="C1014" s="202" t="s">
        <v>1420</v>
      </c>
      <c r="D1014" s="202" t="s">
        <v>145</v>
      </c>
      <c r="E1014" s="203" t="s">
        <v>1421</v>
      </c>
      <c r="F1014" s="204" t="s">
        <v>1422</v>
      </c>
      <c r="G1014" s="205" t="s">
        <v>204</v>
      </c>
      <c r="H1014" s="206">
        <v>12</v>
      </c>
      <c r="I1014" s="207"/>
      <c r="J1014" s="208">
        <f>ROUND(I1014*H1014,2)</f>
        <v>0</v>
      </c>
      <c r="K1014" s="204" t="s">
        <v>149</v>
      </c>
      <c r="L1014" s="46"/>
      <c r="M1014" s="209" t="s">
        <v>19</v>
      </c>
      <c r="N1014" s="210" t="s">
        <v>45</v>
      </c>
      <c r="O1014" s="86"/>
      <c r="P1014" s="211">
        <f>O1014*H1014</f>
        <v>0</v>
      </c>
      <c r="Q1014" s="211">
        <v>0</v>
      </c>
      <c r="R1014" s="211">
        <f>Q1014*H1014</f>
        <v>0</v>
      </c>
      <c r="S1014" s="211">
        <v>0</v>
      </c>
      <c r="T1014" s="212">
        <f>S1014*H1014</f>
        <v>0</v>
      </c>
      <c r="U1014" s="40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R1014" s="213" t="s">
        <v>264</v>
      </c>
      <c r="AT1014" s="213" t="s">
        <v>145</v>
      </c>
      <c r="AU1014" s="213" t="s">
        <v>84</v>
      </c>
      <c r="AY1014" s="19" t="s">
        <v>143</v>
      </c>
      <c r="BE1014" s="214">
        <f>IF(N1014="základní",J1014,0)</f>
        <v>0</v>
      </c>
      <c r="BF1014" s="214">
        <f>IF(N1014="snížená",J1014,0)</f>
        <v>0</v>
      </c>
      <c r="BG1014" s="214">
        <f>IF(N1014="zákl. přenesená",J1014,0)</f>
        <v>0</v>
      </c>
      <c r="BH1014" s="214">
        <f>IF(N1014="sníž. přenesená",J1014,0)</f>
        <v>0</v>
      </c>
      <c r="BI1014" s="214">
        <f>IF(N1014="nulová",J1014,0)</f>
        <v>0</v>
      </c>
      <c r="BJ1014" s="19" t="s">
        <v>82</v>
      </c>
      <c r="BK1014" s="214">
        <f>ROUND(I1014*H1014,2)</f>
        <v>0</v>
      </c>
      <c r="BL1014" s="19" t="s">
        <v>264</v>
      </c>
      <c r="BM1014" s="213" t="s">
        <v>1423</v>
      </c>
    </row>
    <row r="1015" s="2" customFormat="1">
      <c r="A1015" s="40"/>
      <c r="B1015" s="41"/>
      <c r="C1015" s="42"/>
      <c r="D1015" s="215" t="s">
        <v>152</v>
      </c>
      <c r="E1015" s="42"/>
      <c r="F1015" s="216" t="s">
        <v>1424</v>
      </c>
      <c r="G1015" s="42"/>
      <c r="H1015" s="42"/>
      <c r="I1015" s="217"/>
      <c r="J1015" s="42"/>
      <c r="K1015" s="42"/>
      <c r="L1015" s="46"/>
      <c r="M1015" s="218"/>
      <c r="N1015" s="219"/>
      <c r="O1015" s="86"/>
      <c r="P1015" s="86"/>
      <c r="Q1015" s="86"/>
      <c r="R1015" s="86"/>
      <c r="S1015" s="86"/>
      <c r="T1015" s="87"/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T1015" s="19" t="s">
        <v>152</v>
      </c>
      <c r="AU1015" s="19" t="s">
        <v>84</v>
      </c>
    </row>
    <row r="1016" s="2" customFormat="1">
      <c r="A1016" s="40"/>
      <c r="B1016" s="41"/>
      <c r="C1016" s="42"/>
      <c r="D1016" s="220" t="s">
        <v>153</v>
      </c>
      <c r="E1016" s="42"/>
      <c r="F1016" s="221" t="s">
        <v>1425</v>
      </c>
      <c r="G1016" s="42"/>
      <c r="H1016" s="42"/>
      <c r="I1016" s="217"/>
      <c r="J1016" s="42"/>
      <c r="K1016" s="42"/>
      <c r="L1016" s="46"/>
      <c r="M1016" s="218"/>
      <c r="N1016" s="219"/>
      <c r="O1016" s="86"/>
      <c r="P1016" s="86"/>
      <c r="Q1016" s="86"/>
      <c r="R1016" s="86"/>
      <c r="S1016" s="86"/>
      <c r="T1016" s="87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T1016" s="19" t="s">
        <v>153</v>
      </c>
      <c r="AU1016" s="19" t="s">
        <v>84</v>
      </c>
    </row>
    <row r="1017" s="2" customFormat="1" ht="16.5" customHeight="1">
      <c r="A1017" s="40"/>
      <c r="B1017" s="41"/>
      <c r="C1017" s="254" t="s">
        <v>1426</v>
      </c>
      <c r="D1017" s="254" t="s">
        <v>379</v>
      </c>
      <c r="E1017" s="255" t="s">
        <v>1427</v>
      </c>
      <c r="F1017" s="256" t="s">
        <v>1428</v>
      </c>
      <c r="G1017" s="257" t="s">
        <v>204</v>
      </c>
      <c r="H1017" s="258">
        <v>12</v>
      </c>
      <c r="I1017" s="259"/>
      <c r="J1017" s="260">
        <f>ROUND(I1017*H1017,2)</f>
        <v>0</v>
      </c>
      <c r="K1017" s="256" t="s">
        <v>149</v>
      </c>
      <c r="L1017" s="261"/>
      <c r="M1017" s="262" t="s">
        <v>19</v>
      </c>
      <c r="N1017" s="263" t="s">
        <v>45</v>
      </c>
      <c r="O1017" s="86"/>
      <c r="P1017" s="211">
        <f>O1017*H1017</f>
        <v>0</v>
      </c>
      <c r="Q1017" s="211">
        <v>0.0022000000000000001</v>
      </c>
      <c r="R1017" s="211">
        <f>Q1017*H1017</f>
        <v>0.0264</v>
      </c>
      <c r="S1017" s="211">
        <v>0</v>
      </c>
      <c r="T1017" s="212">
        <f>S1017*H1017</f>
        <v>0</v>
      </c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R1017" s="213" t="s">
        <v>378</v>
      </c>
      <c r="AT1017" s="213" t="s">
        <v>379</v>
      </c>
      <c r="AU1017" s="213" t="s">
        <v>84</v>
      </c>
      <c r="AY1017" s="19" t="s">
        <v>143</v>
      </c>
      <c r="BE1017" s="214">
        <f>IF(N1017="základní",J1017,0)</f>
        <v>0</v>
      </c>
      <c r="BF1017" s="214">
        <f>IF(N1017="snížená",J1017,0)</f>
        <v>0</v>
      </c>
      <c r="BG1017" s="214">
        <f>IF(N1017="zákl. přenesená",J1017,0)</f>
        <v>0</v>
      </c>
      <c r="BH1017" s="214">
        <f>IF(N1017="sníž. přenesená",J1017,0)</f>
        <v>0</v>
      </c>
      <c r="BI1017" s="214">
        <f>IF(N1017="nulová",J1017,0)</f>
        <v>0</v>
      </c>
      <c r="BJ1017" s="19" t="s">
        <v>82</v>
      </c>
      <c r="BK1017" s="214">
        <f>ROUND(I1017*H1017,2)</f>
        <v>0</v>
      </c>
      <c r="BL1017" s="19" t="s">
        <v>264</v>
      </c>
      <c r="BM1017" s="213" t="s">
        <v>1429</v>
      </c>
    </row>
    <row r="1018" s="2" customFormat="1">
      <c r="A1018" s="40"/>
      <c r="B1018" s="41"/>
      <c r="C1018" s="42"/>
      <c r="D1018" s="215" t="s">
        <v>152</v>
      </c>
      <c r="E1018" s="42"/>
      <c r="F1018" s="216" t="s">
        <v>1428</v>
      </c>
      <c r="G1018" s="42"/>
      <c r="H1018" s="42"/>
      <c r="I1018" s="217"/>
      <c r="J1018" s="42"/>
      <c r="K1018" s="42"/>
      <c r="L1018" s="46"/>
      <c r="M1018" s="218"/>
      <c r="N1018" s="219"/>
      <c r="O1018" s="86"/>
      <c r="P1018" s="86"/>
      <c r="Q1018" s="86"/>
      <c r="R1018" s="86"/>
      <c r="S1018" s="86"/>
      <c r="T1018" s="87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T1018" s="19" t="s">
        <v>152</v>
      </c>
      <c r="AU1018" s="19" t="s">
        <v>84</v>
      </c>
    </row>
    <row r="1019" s="2" customFormat="1" ht="16.5" customHeight="1">
      <c r="A1019" s="40"/>
      <c r="B1019" s="41"/>
      <c r="C1019" s="202" t="s">
        <v>1430</v>
      </c>
      <c r="D1019" s="202" t="s">
        <v>145</v>
      </c>
      <c r="E1019" s="203" t="s">
        <v>1431</v>
      </c>
      <c r="F1019" s="204" t="s">
        <v>1432</v>
      </c>
      <c r="G1019" s="205" t="s">
        <v>204</v>
      </c>
      <c r="H1019" s="206">
        <v>4</v>
      </c>
      <c r="I1019" s="207"/>
      <c r="J1019" s="208">
        <f>ROUND(I1019*H1019,2)</f>
        <v>0</v>
      </c>
      <c r="K1019" s="204" t="s">
        <v>149</v>
      </c>
      <c r="L1019" s="46"/>
      <c r="M1019" s="209" t="s">
        <v>19</v>
      </c>
      <c r="N1019" s="210" t="s">
        <v>45</v>
      </c>
      <c r="O1019" s="86"/>
      <c r="P1019" s="211">
        <f>O1019*H1019</f>
        <v>0</v>
      </c>
      <c r="Q1019" s="211">
        <v>0</v>
      </c>
      <c r="R1019" s="211">
        <f>Q1019*H1019</f>
        <v>0</v>
      </c>
      <c r="S1019" s="211">
        <v>0</v>
      </c>
      <c r="T1019" s="212">
        <f>S1019*H1019</f>
        <v>0</v>
      </c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R1019" s="213" t="s">
        <v>264</v>
      </c>
      <c r="AT1019" s="213" t="s">
        <v>145</v>
      </c>
      <c r="AU1019" s="213" t="s">
        <v>84</v>
      </c>
      <c r="AY1019" s="19" t="s">
        <v>143</v>
      </c>
      <c r="BE1019" s="214">
        <f>IF(N1019="základní",J1019,0)</f>
        <v>0</v>
      </c>
      <c r="BF1019" s="214">
        <f>IF(N1019="snížená",J1019,0)</f>
        <v>0</v>
      </c>
      <c r="BG1019" s="214">
        <f>IF(N1019="zákl. přenesená",J1019,0)</f>
        <v>0</v>
      </c>
      <c r="BH1019" s="214">
        <f>IF(N1019="sníž. přenesená",J1019,0)</f>
        <v>0</v>
      </c>
      <c r="BI1019" s="214">
        <f>IF(N1019="nulová",J1019,0)</f>
        <v>0</v>
      </c>
      <c r="BJ1019" s="19" t="s">
        <v>82</v>
      </c>
      <c r="BK1019" s="214">
        <f>ROUND(I1019*H1019,2)</f>
        <v>0</v>
      </c>
      <c r="BL1019" s="19" t="s">
        <v>264</v>
      </c>
      <c r="BM1019" s="213" t="s">
        <v>1433</v>
      </c>
    </row>
    <row r="1020" s="2" customFormat="1">
      <c r="A1020" s="40"/>
      <c r="B1020" s="41"/>
      <c r="C1020" s="42"/>
      <c r="D1020" s="215" t="s">
        <v>152</v>
      </c>
      <c r="E1020" s="42"/>
      <c r="F1020" s="216" t="s">
        <v>1434</v>
      </c>
      <c r="G1020" s="42"/>
      <c r="H1020" s="42"/>
      <c r="I1020" s="217"/>
      <c r="J1020" s="42"/>
      <c r="K1020" s="42"/>
      <c r="L1020" s="46"/>
      <c r="M1020" s="218"/>
      <c r="N1020" s="219"/>
      <c r="O1020" s="86"/>
      <c r="P1020" s="86"/>
      <c r="Q1020" s="86"/>
      <c r="R1020" s="86"/>
      <c r="S1020" s="86"/>
      <c r="T1020" s="87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T1020" s="19" t="s">
        <v>152</v>
      </c>
      <c r="AU1020" s="19" t="s">
        <v>84</v>
      </c>
    </row>
    <row r="1021" s="2" customFormat="1">
      <c r="A1021" s="40"/>
      <c r="B1021" s="41"/>
      <c r="C1021" s="42"/>
      <c r="D1021" s="220" t="s">
        <v>153</v>
      </c>
      <c r="E1021" s="42"/>
      <c r="F1021" s="221" t="s">
        <v>1435</v>
      </c>
      <c r="G1021" s="42"/>
      <c r="H1021" s="42"/>
      <c r="I1021" s="217"/>
      <c r="J1021" s="42"/>
      <c r="K1021" s="42"/>
      <c r="L1021" s="46"/>
      <c r="M1021" s="218"/>
      <c r="N1021" s="219"/>
      <c r="O1021" s="86"/>
      <c r="P1021" s="86"/>
      <c r="Q1021" s="86"/>
      <c r="R1021" s="86"/>
      <c r="S1021" s="86"/>
      <c r="T1021" s="87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T1021" s="19" t="s">
        <v>153</v>
      </c>
      <c r="AU1021" s="19" t="s">
        <v>84</v>
      </c>
    </row>
    <row r="1022" s="2" customFormat="1" ht="16.5" customHeight="1">
      <c r="A1022" s="40"/>
      <c r="B1022" s="41"/>
      <c r="C1022" s="254" t="s">
        <v>1436</v>
      </c>
      <c r="D1022" s="254" t="s">
        <v>379</v>
      </c>
      <c r="E1022" s="255" t="s">
        <v>1437</v>
      </c>
      <c r="F1022" s="256" t="s">
        <v>1438</v>
      </c>
      <c r="G1022" s="257" t="s">
        <v>204</v>
      </c>
      <c r="H1022" s="258">
        <v>4</v>
      </c>
      <c r="I1022" s="259"/>
      <c r="J1022" s="260">
        <f>ROUND(I1022*H1022,2)</f>
        <v>0</v>
      </c>
      <c r="K1022" s="256" t="s">
        <v>149</v>
      </c>
      <c r="L1022" s="261"/>
      <c r="M1022" s="262" t="s">
        <v>19</v>
      </c>
      <c r="N1022" s="263" t="s">
        <v>45</v>
      </c>
      <c r="O1022" s="86"/>
      <c r="P1022" s="211">
        <f>O1022*H1022</f>
        <v>0</v>
      </c>
      <c r="Q1022" s="211">
        <v>0.0022000000000000001</v>
      </c>
      <c r="R1022" s="211">
        <f>Q1022*H1022</f>
        <v>0.0088000000000000005</v>
      </c>
      <c r="S1022" s="211">
        <v>0</v>
      </c>
      <c r="T1022" s="212">
        <f>S1022*H1022</f>
        <v>0</v>
      </c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R1022" s="213" t="s">
        <v>378</v>
      </c>
      <c r="AT1022" s="213" t="s">
        <v>379</v>
      </c>
      <c r="AU1022" s="213" t="s">
        <v>84</v>
      </c>
      <c r="AY1022" s="19" t="s">
        <v>143</v>
      </c>
      <c r="BE1022" s="214">
        <f>IF(N1022="základní",J1022,0)</f>
        <v>0</v>
      </c>
      <c r="BF1022" s="214">
        <f>IF(N1022="snížená",J1022,0)</f>
        <v>0</v>
      </c>
      <c r="BG1022" s="214">
        <f>IF(N1022="zákl. přenesená",J1022,0)</f>
        <v>0</v>
      </c>
      <c r="BH1022" s="214">
        <f>IF(N1022="sníž. přenesená",J1022,0)</f>
        <v>0</v>
      </c>
      <c r="BI1022" s="214">
        <f>IF(N1022="nulová",J1022,0)</f>
        <v>0</v>
      </c>
      <c r="BJ1022" s="19" t="s">
        <v>82</v>
      </c>
      <c r="BK1022" s="214">
        <f>ROUND(I1022*H1022,2)</f>
        <v>0</v>
      </c>
      <c r="BL1022" s="19" t="s">
        <v>264</v>
      </c>
      <c r="BM1022" s="213" t="s">
        <v>1439</v>
      </c>
    </row>
    <row r="1023" s="2" customFormat="1">
      <c r="A1023" s="40"/>
      <c r="B1023" s="41"/>
      <c r="C1023" s="42"/>
      <c r="D1023" s="215" t="s">
        <v>152</v>
      </c>
      <c r="E1023" s="42"/>
      <c r="F1023" s="216" t="s">
        <v>1438</v>
      </c>
      <c r="G1023" s="42"/>
      <c r="H1023" s="42"/>
      <c r="I1023" s="217"/>
      <c r="J1023" s="42"/>
      <c r="K1023" s="42"/>
      <c r="L1023" s="46"/>
      <c r="M1023" s="218"/>
      <c r="N1023" s="219"/>
      <c r="O1023" s="86"/>
      <c r="P1023" s="86"/>
      <c r="Q1023" s="86"/>
      <c r="R1023" s="86"/>
      <c r="S1023" s="86"/>
      <c r="T1023" s="87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T1023" s="19" t="s">
        <v>152</v>
      </c>
      <c r="AU1023" s="19" t="s">
        <v>84</v>
      </c>
    </row>
    <row r="1024" s="2" customFormat="1" ht="24.15" customHeight="1">
      <c r="A1024" s="40"/>
      <c r="B1024" s="41"/>
      <c r="C1024" s="202" t="s">
        <v>1440</v>
      </c>
      <c r="D1024" s="202" t="s">
        <v>145</v>
      </c>
      <c r="E1024" s="203" t="s">
        <v>1441</v>
      </c>
      <c r="F1024" s="204" t="s">
        <v>1442</v>
      </c>
      <c r="G1024" s="205" t="s">
        <v>212</v>
      </c>
      <c r="H1024" s="206">
        <v>55.424999999999997</v>
      </c>
      <c r="I1024" s="207"/>
      <c r="J1024" s="208">
        <f>ROUND(I1024*H1024,2)</f>
        <v>0</v>
      </c>
      <c r="K1024" s="204" t="s">
        <v>19</v>
      </c>
      <c r="L1024" s="46"/>
      <c r="M1024" s="209" t="s">
        <v>19</v>
      </c>
      <c r="N1024" s="210" t="s">
        <v>45</v>
      </c>
      <c r="O1024" s="86"/>
      <c r="P1024" s="211">
        <f>O1024*H1024</f>
        <v>0</v>
      </c>
      <c r="Q1024" s="211">
        <v>0</v>
      </c>
      <c r="R1024" s="211">
        <f>Q1024*H1024</f>
        <v>0</v>
      </c>
      <c r="S1024" s="211">
        <v>0.00069999999999999999</v>
      </c>
      <c r="T1024" s="212">
        <f>S1024*H1024</f>
        <v>0.038797499999999999</v>
      </c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R1024" s="213" t="s">
        <v>264</v>
      </c>
      <c r="AT1024" s="213" t="s">
        <v>145</v>
      </c>
      <c r="AU1024" s="213" t="s">
        <v>84</v>
      </c>
      <c r="AY1024" s="19" t="s">
        <v>143</v>
      </c>
      <c r="BE1024" s="214">
        <f>IF(N1024="základní",J1024,0)</f>
        <v>0</v>
      </c>
      <c r="BF1024" s="214">
        <f>IF(N1024="snížená",J1024,0)</f>
        <v>0</v>
      </c>
      <c r="BG1024" s="214">
        <f>IF(N1024="zákl. přenesená",J1024,0)</f>
        <v>0</v>
      </c>
      <c r="BH1024" s="214">
        <f>IF(N1024="sníž. přenesená",J1024,0)</f>
        <v>0</v>
      </c>
      <c r="BI1024" s="214">
        <f>IF(N1024="nulová",J1024,0)</f>
        <v>0</v>
      </c>
      <c r="BJ1024" s="19" t="s">
        <v>82</v>
      </c>
      <c r="BK1024" s="214">
        <f>ROUND(I1024*H1024,2)</f>
        <v>0</v>
      </c>
      <c r="BL1024" s="19" t="s">
        <v>264</v>
      </c>
      <c r="BM1024" s="213" t="s">
        <v>1443</v>
      </c>
    </row>
    <row r="1025" s="2" customFormat="1">
      <c r="A1025" s="40"/>
      <c r="B1025" s="41"/>
      <c r="C1025" s="42"/>
      <c r="D1025" s="215" t="s">
        <v>152</v>
      </c>
      <c r="E1025" s="42"/>
      <c r="F1025" s="216" t="s">
        <v>1442</v>
      </c>
      <c r="G1025" s="42"/>
      <c r="H1025" s="42"/>
      <c r="I1025" s="217"/>
      <c r="J1025" s="42"/>
      <c r="K1025" s="42"/>
      <c r="L1025" s="46"/>
      <c r="M1025" s="218"/>
      <c r="N1025" s="219"/>
      <c r="O1025" s="86"/>
      <c r="P1025" s="86"/>
      <c r="Q1025" s="86"/>
      <c r="R1025" s="86"/>
      <c r="S1025" s="86"/>
      <c r="T1025" s="87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T1025" s="19" t="s">
        <v>152</v>
      </c>
      <c r="AU1025" s="19" t="s">
        <v>84</v>
      </c>
    </row>
    <row r="1026" s="13" customFormat="1">
      <c r="A1026" s="13"/>
      <c r="B1026" s="222"/>
      <c r="C1026" s="223"/>
      <c r="D1026" s="215" t="s">
        <v>166</v>
      </c>
      <c r="E1026" s="224" t="s">
        <v>19</v>
      </c>
      <c r="F1026" s="225" t="s">
        <v>1444</v>
      </c>
      <c r="G1026" s="223"/>
      <c r="H1026" s="224" t="s">
        <v>19</v>
      </c>
      <c r="I1026" s="226"/>
      <c r="J1026" s="223"/>
      <c r="K1026" s="223"/>
      <c r="L1026" s="227"/>
      <c r="M1026" s="228"/>
      <c r="N1026" s="229"/>
      <c r="O1026" s="229"/>
      <c r="P1026" s="229"/>
      <c r="Q1026" s="229"/>
      <c r="R1026" s="229"/>
      <c r="S1026" s="229"/>
      <c r="T1026" s="230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31" t="s">
        <v>166</v>
      </c>
      <c r="AU1026" s="231" t="s">
        <v>84</v>
      </c>
      <c r="AV1026" s="13" t="s">
        <v>82</v>
      </c>
      <c r="AW1026" s="13" t="s">
        <v>35</v>
      </c>
      <c r="AX1026" s="13" t="s">
        <v>74</v>
      </c>
      <c r="AY1026" s="231" t="s">
        <v>143</v>
      </c>
    </row>
    <row r="1027" s="14" customFormat="1">
      <c r="A1027" s="14"/>
      <c r="B1027" s="232"/>
      <c r="C1027" s="233"/>
      <c r="D1027" s="215" t="s">
        <v>166</v>
      </c>
      <c r="E1027" s="234" t="s">
        <v>19</v>
      </c>
      <c r="F1027" s="235" t="s">
        <v>1445</v>
      </c>
      <c r="G1027" s="233"/>
      <c r="H1027" s="236">
        <v>19.024999999999999</v>
      </c>
      <c r="I1027" s="237"/>
      <c r="J1027" s="233"/>
      <c r="K1027" s="233"/>
      <c r="L1027" s="238"/>
      <c r="M1027" s="239"/>
      <c r="N1027" s="240"/>
      <c r="O1027" s="240"/>
      <c r="P1027" s="240"/>
      <c r="Q1027" s="240"/>
      <c r="R1027" s="240"/>
      <c r="S1027" s="240"/>
      <c r="T1027" s="241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42" t="s">
        <v>166</v>
      </c>
      <c r="AU1027" s="242" t="s">
        <v>84</v>
      </c>
      <c r="AV1027" s="14" t="s">
        <v>84</v>
      </c>
      <c r="AW1027" s="14" t="s">
        <v>35</v>
      </c>
      <c r="AX1027" s="14" t="s">
        <v>74</v>
      </c>
      <c r="AY1027" s="242" t="s">
        <v>143</v>
      </c>
    </row>
    <row r="1028" s="13" customFormat="1">
      <c r="A1028" s="13"/>
      <c r="B1028" s="222"/>
      <c r="C1028" s="223"/>
      <c r="D1028" s="215" t="s">
        <v>166</v>
      </c>
      <c r="E1028" s="224" t="s">
        <v>19</v>
      </c>
      <c r="F1028" s="225" t="s">
        <v>182</v>
      </c>
      <c r="G1028" s="223"/>
      <c r="H1028" s="224" t="s">
        <v>19</v>
      </c>
      <c r="I1028" s="226"/>
      <c r="J1028" s="223"/>
      <c r="K1028" s="223"/>
      <c r="L1028" s="227"/>
      <c r="M1028" s="228"/>
      <c r="N1028" s="229"/>
      <c r="O1028" s="229"/>
      <c r="P1028" s="229"/>
      <c r="Q1028" s="229"/>
      <c r="R1028" s="229"/>
      <c r="S1028" s="229"/>
      <c r="T1028" s="230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1" t="s">
        <v>166</v>
      </c>
      <c r="AU1028" s="231" t="s">
        <v>84</v>
      </c>
      <c r="AV1028" s="13" t="s">
        <v>82</v>
      </c>
      <c r="AW1028" s="13" t="s">
        <v>35</v>
      </c>
      <c r="AX1028" s="13" t="s">
        <v>74</v>
      </c>
      <c r="AY1028" s="231" t="s">
        <v>143</v>
      </c>
    </row>
    <row r="1029" s="14" customFormat="1">
      <c r="A1029" s="14"/>
      <c r="B1029" s="232"/>
      <c r="C1029" s="233"/>
      <c r="D1029" s="215" t="s">
        <v>166</v>
      </c>
      <c r="E1029" s="234" t="s">
        <v>19</v>
      </c>
      <c r="F1029" s="235" t="s">
        <v>1446</v>
      </c>
      <c r="G1029" s="233"/>
      <c r="H1029" s="236">
        <v>36.399999999999999</v>
      </c>
      <c r="I1029" s="237"/>
      <c r="J1029" s="233"/>
      <c r="K1029" s="233"/>
      <c r="L1029" s="238"/>
      <c r="M1029" s="239"/>
      <c r="N1029" s="240"/>
      <c r="O1029" s="240"/>
      <c r="P1029" s="240"/>
      <c r="Q1029" s="240"/>
      <c r="R1029" s="240"/>
      <c r="S1029" s="240"/>
      <c r="T1029" s="241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42" t="s">
        <v>166</v>
      </c>
      <c r="AU1029" s="242" t="s">
        <v>84</v>
      </c>
      <c r="AV1029" s="14" t="s">
        <v>84</v>
      </c>
      <c r="AW1029" s="14" t="s">
        <v>35</v>
      </c>
      <c r="AX1029" s="14" t="s">
        <v>74</v>
      </c>
      <c r="AY1029" s="242" t="s">
        <v>143</v>
      </c>
    </row>
    <row r="1030" s="15" customFormat="1">
      <c r="A1030" s="15"/>
      <c r="B1030" s="243"/>
      <c r="C1030" s="244"/>
      <c r="D1030" s="215" t="s">
        <v>166</v>
      </c>
      <c r="E1030" s="245" t="s">
        <v>19</v>
      </c>
      <c r="F1030" s="246" t="s">
        <v>184</v>
      </c>
      <c r="G1030" s="244"/>
      <c r="H1030" s="247">
        <v>55.424999999999997</v>
      </c>
      <c r="I1030" s="248"/>
      <c r="J1030" s="244"/>
      <c r="K1030" s="244"/>
      <c r="L1030" s="249"/>
      <c r="M1030" s="250"/>
      <c r="N1030" s="251"/>
      <c r="O1030" s="251"/>
      <c r="P1030" s="251"/>
      <c r="Q1030" s="251"/>
      <c r="R1030" s="251"/>
      <c r="S1030" s="251"/>
      <c r="T1030" s="252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53" t="s">
        <v>166</v>
      </c>
      <c r="AU1030" s="253" t="s">
        <v>84</v>
      </c>
      <c r="AV1030" s="15" t="s">
        <v>150</v>
      </c>
      <c r="AW1030" s="15" t="s">
        <v>35</v>
      </c>
      <c r="AX1030" s="15" t="s">
        <v>82</v>
      </c>
      <c r="AY1030" s="253" t="s">
        <v>143</v>
      </c>
    </row>
    <row r="1031" s="2" customFormat="1" ht="16.5" customHeight="1">
      <c r="A1031" s="40"/>
      <c r="B1031" s="41"/>
      <c r="C1031" s="254" t="s">
        <v>1447</v>
      </c>
      <c r="D1031" s="254" t="s">
        <v>379</v>
      </c>
      <c r="E1031" s="255" t="s">
        <v>1448</v>
      </c>
      <c r="F1031" s="256" t="s">
        <v>1449</v>
      </c>
      <c r="G1031" s="257" t="s">
        <v>204</v>
      </c>
      <c r="H1031" s="258">
        <v>5</v>
      </c>
      <c r="I1031" s="259"/>
      <c r="J1031" s="260">
        <f>ROUND(I1031*H1031,2)</f>
        <v>0</v>
      </c>
      <c r="K1031" s="256" t="s">
        <v>149</v>
      </c>
      <c r="L1031" s="261"/>
      <c r="M1031" s="262" t="s">
        <v>19</v>
      </c>
      <c r="N1031" s="263" t="s">
        <v>45</v>
      </c>
      <c r="O1031" s="86"/>
      <c r="P1031" s="211">
        <f>O1031*H1031</f>
        <v>0</v>
      </c>
      <c r="Q1031" s="211">
        <v>0.00014999999999999999</v>
      </c>
      <c r="R1031" s="211">
        <f>Q1031*H1031</f>
        <v>0.00074999999999999991</v>
      </c>
      <c r="S1031" s="211">
        <v>0</v>
      </c>
      <c r="T1031" s="212">
        <f>S1031*H1031</f>
        <v>0</v>
      </c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R1031" s="213" t="s">
        <v>378</v>
      </c>
      <c r="AT1031" s="213" t="s">
        <v>379</v>
      </c>
      <c r="AU1031" s="213" t="s">
        <v>84</v>
      </c>
      <c r="AY1031" s="19" t="s">
        <v>143</v>
      </c>
      <c r="BE1031" s="214">
        <f>IF(N1031="základní",J1031,0)</f>
        <v>0</v>
      </c>
      <c r="BF1031" s="214">
        <f>IF(N1031="snížená",J1031,0)</f>
        <v>0</v>
      </c>
      <c r="BG1031" s="214">
        <f>IF(N1031="zákl. přenesená",J1031,0)</f>
        <v>0</v>
      </c>
      <c r="BH1031" s="214">
        <f>IF(N1031="sníž. přenesená",J1031,0)</f>
        <v>0</v>
      </c>
      <c r="BI1031" s="214">
        <f>IF(N1031="nulová",J1031,0)</f>
        <v>0</v>
      </c>
      <c r="BJ1031" s="19" t="s">
        <v>82</v>
      </c>
      <c r="BK1031" s="214">
        <f>ROUND(I1031*H1031,2)</f>
        <v>0</v>
      </c>
      <c r="BL1031" s="19" t="s">
        <v>264</v>
      </c>
      <c r="BM1031" s="213" t="s">
        <v>1450</v>
      </c>
    </row>
    <row r="1032" s="2" customFormat="1">
      <c r="A1032" s="40"/>
      <c r="B1032" s="41"/>
      <c r="C1032" s="42"/>
      <c r="D1032" s="215" t="s">
        <v>152</v>
      </c>
      <c r="E1032" s="42"/>
      <c r="F1032" s="216" t="s">
        <v>1449</v>
      </c>
      <c r="G1032" s="42"/>
      <c r="H1032" s="42"/>
      <c r="I1032" s="217"/>
      <c r="J1032" s="42"/>
      <c r="K1032" s="42"/>
      <c r="L1032" s="46"/>
      <c r="M1032" s="218"/>
      <c r="N1032" s="219"/>
      <c r="O1032" s="86"/>
      <c r="P1032" s="86"/>
      <c r="Q1032" s="86"/>
      <c r="R1032" s="86"/>
      <c r="S1032" s="86"/>
      <c r="T1032" s="87"/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T1032" s="19" t="s">
        <v>152</v>
      </c>
      <c r="AU1032" s="19" t="s">
        <v>84</v>
      </c>
    </row>
    <row r="1033" s="14" customFormat="1">
      <c r="A1033" s="14"/>
      <c r="B1033" s="232"/>
      <c r="C1033" s="233"/>
      <c r="D1033" s="215" t="s">
        <v>166</v>
      </c>
      <c r="E1033" s="233"/>
      <c r="F1033" s="235" t="s">
        <v>1451</v>
      </c>
      <c r="G1033" s="233"/>
      <c r="H1033" s="236">
        <v>5</v>
      </c>
      <c r="I1033" s="237"/>
      <c r="J1033" s="233"/>
      <c r="K1033" s="233"/>
      <c r="L1033" s="238"/>
      <c r="M1033" s="239"/>
      <c r="N1033" s="240"/>
      <c r="O1033" s="240"/>
      <c r="P1033" s="240"/>
      <c r="Q1033" s="240"/>
      <c r="R1033" s="240"/>
      <c r="S1033" s="240"/>
      <c r="T1033" s="241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42" t="s">
        <v>166</v>
      </c>
      <c r="AU1033" s="242" t="s">
        <v>84</v>
      </c>
      <c r="AV1033" s="14" t="s">
        <v>84</v>
      </c>
      <c r="AW1033" s="14" t="s">
        <v>4</v>
      </c>
      <c r="AX1033" s="14" t="s">
        <v>82</v>
      </c>
      <c r="AY1033" s="242" t="s">
        <v>143</v>
      </c>
    </row>
    <row r="1034" s="2" customFormat="1" ht="16.5" customHeight="1">
      <c r="A1034" s="40"/>
      <c r="B1034" s="41"/>
      <c r="C1034" s="254" t="s">
        <v>1452</v>
      </c>
      <c r="D1034" s="254" t="s">
        <v>379</v>
      </c>
      <c r="E1034" s="255" t="s">
        <v>1453</v>
      </c>
      <c r="F1034" s="256" t="s">
        <v>1454</v>
      </c>
      <c r="G1034" s="257" t="s">
        <v>204</v>
      </c>
      <c r="H1034" s="258">
        <v>11</v>
      </c>
      <c r="I1034" s="259"/>
      <c r="J1034" s="260">
        <f>ROUND(I1034*H1034,2)</f>
        <v>0</v>
      </c>
      <c r="K1034" s="256" t="s">
        <v>149</v>
      </c>
      <c r="L1034" s="261"/>
      <c r="M1034" s="262" t="s">
        <v>19</v>
      </c>
      <c r="N1034" s="263" t="s">
        <v>45</v>
      </c>
      <c r="O1034" s="86"/>
      <c r="P1034" s="211">
        <f>O1034*H1034</f>
        <v>0</v>
      </c>
      <c r="Q1034" s="211">
        <v>0.00014999999999999999</v>
      </c>
      <c r="R1034" s="211">
        <f>Q1034*H1034</f>
        <v>0.0016499999999999998</v>
      </c>
      <c r="S1034" s="211">
        <v>0</v>
      </c>
      <c r="T1034" s="212">
        <f>S1034*H1034</f>
        <v>0</v>
      </c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R1034" s="213" t="s">
        <v>378</v>
      </c>
      <c r="AT1034" s="213" t="s">
        <v>379</v>
      </c>
      <c r="AU1034" s="213" t="s">
        <v>84</v>
      </c>
      <c r="AY1034" s="19" t="s">
        <v>143</v>
      </c>
      <c r="BE1034" s="214">
        <f>IF(N1034="základní",J1034,0)</f>
        <v>0</v>
      </c>
      <c r="BF1034" s="214">
        <f>IF(N1034="snížená",J1034,0)</f>
        <v>0</v>
      </c>
      <c r="BG1034" s="214">
        <f>IF(N1034="zákl. přenesená",J1034,0)</f>
        <v>0</v>
      </c>
      <c r="BH1034" s="214">
        <f>IF(N1034="sníž. přenesená",J1034,0)</f>
        <v>0</v>
      </c>
      <c r="BI1034" s="214">
        <f>IF(N1034="nulová",J1034,0)</f>
        <v>0</v>
      </c>
      <c r="BJ1034" s="19" t="s">
        <v>82</v>
      </c>
      <c r="BK1034" s="214">
        <f>ROUND(I1034*H1034,2)</f>
        <v>0</v>
      </c>
      <c r="BL1034" s="19" t="s">
        <v>264</v>
      </c>
      <c r="BM1034" s="213" t="s">
        <v>1455</v>
      </c>
    </row>
    <row r="1035" s="2" customFormat="1">
      <c r="A1035" s="40"/>
      <c r="B1035" s="41"/>
      <c r="C1035" s="42"/>
      <c r="D1035" s="215" t="s">
        <v>152</v>
      </c>
      <c r="E1035" s="42"/>
      <c r="F1035" s="216" t="s">
        <v>1454</v>
      </c>
      <c r="G1035" s="42"/>
      <c r="H1035" s="42"/>
      <c r="I1035" s="217"/>
      <c r="J1035" s="42"/>
      <c r="K1035" s="42"/>
      <c r="L1035" s="46"/>
      <c r="M1035" s="218"/>
      <c r="N1035" s="219"/>
      <c r="O1035" s="86"/>
      <c r="P1035" s="86"/>
      <c r="Q1035" s="86"/>
      <c r="R1035" s="86"/>
      <c r="S1035" s="86"/>
      <c r="T1035" s="87"/>
      <c r="U1035" s="40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T1035" s="19" t="s">
        <v>152</v>
      </c>
      <c r="AU1035" s="19" t="s">
        <v>84</v>
      </c>
    </row>
    <row r="1036" s="2" customFormat="1" ht="16.5" customHeight="1">
      <c r="A1036" s="40"/>
      <c r="B1036" s="41"/>
      <c r="C1036" s="202" t="s">
        <v>1456</v>
      </c>
      <c r="D1036" s="202" t="s">
        <v>145</v>
      </c>
      <c r="E1036" s="203" t="s">
        <v>1457</v>
      </c>
      <c r="F1036" s="204" t="s">
        <v>1458</v>
      </c>
      <c r="G1036" s="205" t="s">
        <v>204</v>
      </c>
      <c r="H1036" s="206">
        <v>1</v>
      </c>
      <c r="I1036" s="207"/>
      <c r="J1036" s="208">
        <f>ROUND(I1036*H1036,2)</f>
        <v>0</v>
      </c>
      <c r="K1036" s="204" t="s">
        <v>149</v>
      </c>
      <c r="L1036" s="46"/>
      <c r="M1036" s="209" t="s">
        <v>19</v>
      </c>
      <c r="N1036" s="210" t="s">
        <v>45</v>
      </c>
      <c r="O1036" s="86"/>
      <c r="P1036" s="211">
        <f>O1036*H1036</f>
        <v>0</v>
      </c>
      <c r="Q1036" s="211">
        <v>0.00044999999999999999</v>
      </c>
      <c r="R1036" s="211">
        <f>Q1036*H1036</f>
        <v>0.00044999999999999999</v>
      </c>
      <c r="S1036" s="211">
        <v>0</v>
      </c>
      <c r="T1036" s="212">
        <f>S1036*H1036</f>
        <v>0</v>
      </c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R1036" s="213" t="s">
        <v>264</v>
      </c>
      <c r="AT1036" s="213" t="s">
        <v>145</v>
      </c>
      <c r="AU1036" s="213" t="s">
        <v>84</v>
      </c>
      <c r="AY1036" s="19" t="s">
        <v>143</v>
      </c>
      <c r="BE1036" s="214">
        <f>IF(N1036="základní",J1036,0)</f>
        <v>0</v>
      </c>
      <c r="BF1036" s="214">
        <f>IF(N1036="snížená",J1036,0)</f>
        <v>0</v>
      </c>
      <c r="BG1036" s="214">
        <f>IF(N1036="zákl. přenesená",J1036,0)</f>
        <v>0</v>
      </c>
      <c r="BH1036" s="214">
        <f>IF(N1036="sníž. přenesená",J1036,0)</f>
        <v>0</v>
      </c>
      <c r="BI1036" s="214">
        <f>IF(N1036="nulová",J1036,0)</f>
        <v>0</v>
      </c>
      <c r="BJ1036" s="19" t="s">
        <v>82</v>
      </c>
      <c r="BK1036" s="214">
        <f>ROUND(I1036*H1036,2)</f>
        <v>0</v>
      </c>
      <c r="BL1036" s="19" t="s">
        <v>264</v>
      </c>
      <c r="BM1036" s="213" t="s">
        <v>1459</v>
      </c>
    </row>
    <row r="1037" s="2" customFormat="1">
      <c r="A1037" s="40"/>
      <c r="B1037" s="41"/>
      <c r="C1037" s="42"/>
      <c r="D1037" s="215" t="s">
        <v>152</v>
      </c>
      <c r="E1037" s="42"/>
      <c r="F1037" s="216" t="s">
        <v>1460</v>
      </c>
      <c r="G1037" s="42"/>
      <c r="H1037" s="42"/>
      <c r="I1037" s="217"/>
      <c r="J1037" s="42"/>
      <c r="K1037" s="42"/>
      <c r="L1037" s="46"/>
      <c r="M1037" s="218"/>
      <c r="N1037" s="219"/>
      <c r="O1037" s="86"/>
      <c r="P1037" s="86"/>
      <c r="Q1037" s="86"/>
      <c r="R1037" s="86"/>
      <c r="S1037" s="86"/>
      <c r="T1037" s="87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T1037" s="19" t="s">
        <v>152</v>
      </c>
      <c r="AU1037" s="19" t="s">
        <v>84</v>
      </c>
    </row>
    <row r="1038" s="2" customFormat="1">
      <c r="A1038" s="40"/>
      <c r="B1038" s="41"/>
      <c r="C1038" s="42"/>
      <c r="D1038" s="220" t="s">
        <v>153</v>
      </c>
      <c r="E1038" s="42"/>
      <c r="F1038" s="221" t="s">
        <v>1461</v>
      </c>
      <c r="G1038" s="42"/>
      <c r="H1038" s="42"/>
      <c r="I1038" s="217"/>
      <c r="J1038" s="42"/>
      <c r="K1038" s="42"/>
      <c r="L1038" s="46"/>
      <c r="M1038" s="218"/>
      <c r="N1038" s="219"/>
      <c r="O1038" s="86"/>
      <c r="P1038" s="86"/>
      <c r="Q1038" s="86"/>
      <c r="R1038" s="86"/>
      <c r="S1038" s="86"/>
      <c r="T1038" s="87"/>
      <c r="U1038" s="40"/>
      <c r="V1038" s="40"/>
      <c r="W1038" s="40"/>
      <c r="X1038" s="40"/>
      <c r="Y1038" s="40"/>
      <c r="Z1038" s="40"/>
      <c r="AA1038" s="40"/>
      <c r="AB1038" s="40"/>
      <c r="AC1038" s="40"/>
      <c r="AD1038" s="40"/>
      <c r="AE1038" s="40"/>
      <c r="AT1038" s="19" t="s">
        <v>153</v>
      </c>
      <c r="AU1038" s="19" t="s">
        <v>84</v>
      </c>
    </row>
    <row r="1039" s="13" customFormat="1">
      <c r="A1039" s="13"/>
      <c r="B1039" s="222"/>
      <c r="C1039" s="223"/>
      <c r="D1039" s="215" t="s">
        <v>166</v>
      </c>
      <c r="E1039" s="224" t="s">
        <v>19</v>
      </c>
      <c r="F1039" s="225" t="s">
        <v>1462</v>
      </c>
      <c r="G1039" s="223"/>
      <c r="H1039" s="224" t="s">
        <v>19</v>
      </c>
      <c r="I1039" s="226"/>
      <c r="J1039" s="223"/>
      <c r="K1039" s="223"/>
      <c r="L1039" s="227"/>
      <c r="M1039" s="228"/>
      <c r="N1039" s="229"/>
      <c r="O1039" s="229"/>
      <c r="P1039" s="229"/>
      <c r="Q1039" s="229"/>
      <c r="R1039" s="229"/>
      <c r="S1039" s="229"/>
      <c r="T1039" s="230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31" t="s">
        <v>166</v>
      </c>
      <c r="AU1039" s="231" t="s">
        <v>84</v>
      </c>
      <c r="AV1039" s="13" t="s">
        <v>82</v>
      </c>
      <c r="AW1039" s="13" t="s">
        <v>35</v>
      </c>
      <c r="AX1039" s="13" t="s">
        <v>74</v>
      </c>
      <c r="AY1039" s="231" t="s">
        <v>143</v>
      </c>
    </row>
    <row r="1040" s="14" customFormat="1">
      <c r="A1040" s="14"/>
      <c r="B1040" s="232"/>
      <c r="C1040" s="233"/>
      <c r="D1040" s="215" t="s">
        <v>166</v>
      </c>
      <c r="E1040" s="234" t="s">
        <v>19</v>
      </c>
      <c r="F1040" s="235" t="s">
        <v>82</v>
      </c>
      <c r="G1040" s="233"/>
      <c r="H1040" s="236">
        <v>1</v>
      </c>
      <c r="I1040" s="237"/>
      <c r="J1040" s="233"/>
      <c r="K1040" s="233"/>
      <c r="L1040" s="238"/>
      <c r="M1040" s="239"/>
      <c r="N1040" s="240"/>
      <c r="O1040" s="240"/>
      <c r="P1040" s="240"/>
      <c r="Q1040" s="240"/>
      <c r="R1040" s="240"/>
      <c r="S1040" s="240"/>
      <c r="T1040" s="241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42" t="s">
        <v>166</v>
      </c>
      <c r="AU1040" s="242" t="s">
        <v>84</v>
      </c>
      <c r="AV1040" s="14" t="s">
        <v>84</v>
      </c>
      <c r="AW1040" s="14" t="s">
        <v>35</v>
      </c>
      <c r="AX1040" s="14" t="s">
        <v>82</v>
      </c>
      <c r="AY1040" s="242" t="s">
        <v>143</v>
      </c>
    </row>
    <row r="1041" s="2" customFormat="1" ht="16.5" customHeight="1">
      <c r="A1041" s="40"/>
      <c r="B1041" s="41"/>
      <c r="C1041" s="254" t="s">
        <v>1463</v>
      </c>
      <c r="D1041" s="254" t="s">
        <v>379</v>
      </c>
      <c r="E1041" s="255" t="s">
        <v>1464</v>
      </c>
      <c r="F1041" s="256" t="s">
        <v>1465</v>
      </c>
      <c r="G1041" s="257" t="s">
        <v>204</v>
      </c>
      <c r="H1041" s="258">
        <v>1</v>
      </c>
      <c r="I1041" s="259"/>
      <c r="J1041" s="260">
        <f>ROUND(I1041*H1041,2)</f>
        <v>0</v>
      </c>
      <c r="K1041" s="256" t="s">
        <v>149</v>
      </c>
      <c r="L1041" s="261"/>
      <c r="M1041" s="262" t="s">
        <v>19</v>
      </c>
      <c r="N1041" s="263" t="s">
        <v>45</v>
      </c>
      <c r="O1041" s="86"/>
      <c r="P1041" s="211">
        <f>O1041*H1041</f>
        <v>0</v>
      </c>
      <c r="Q1041" s="211">
        <v>0.012</v>
      </c>
      <c r="R1041" s="211">
        <f>Q1041*H1041</f>
        <v>0.012</v>
      </c>
      <c r="S1041" s="211">
        <v>0</v>
      </c>
      <c r="T1041" s="212">
        <f>S1041*H1041</f>
        <v>0</v>
      </c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R1041" s="213" t="s">
        <v>378</v>
      </c>
      <c r="AT1041" s="213" t="s">
        <v>379</v>
      </c>
      <c r="AU1041" s="213" t="s">
        <v>84</v>
      </c>
      <c r="AY1041" s="19" t="s">
        <v>143</v>
      </c>
      <c r="BE1041" s="214">
        <f>IF(N1041="základní",J1041,0)</f>
        <v>0</v>
      </c>
      <c r="BF1041" s="214">
        <f>IF(N1041="snížená",J1041,0)</f>
        <v>0</v>
      </c>
      <c r="BG1041" s="214">
        <f>IF(N1041="zákl. přenesená",J1041,0)</f>
        <v>0</v>
      </c>
      <c r="BH1041" s="214">
        <f>IF(N1041="sníž. přenesená",J1041,0)</f>
        <v>0</v>
      </c>
      <c r="BI1041" s="214">
        <f>IF(N1041="nulová",J1041,0)</f>
        <v>0</v>
      </c>
      <c r="BJ1041" s="19" t="s">
        <v>82</v>
      </c>
      <c r="BK1041" s="214">
        <f>ROUND(I1041*H1041,2)</f>
        <v>0</v>
      </c>
      <c r="BL1041" s="19" t="s">
        <v>264</v>
      </c>
      <c r="BM1041" s="213" t="s">
        <v>1466</v>
      </c>
    </row>
    <row r="1042" s="2" customFormat="1">
      <c r="A1042" s="40"/>
      <c r="B1042" s="41"/>
      <c r="C1042" s="42"/>
      <c r="D1042" s="215" t="s">
        <v>152</v>
      </c>
      <c r="E1042" s="42"/>
      <c r="F1042" s="216" t="s">
        <v>1465</v>
      </c>
      <c r="G1042" s="42"/>
      <c r="H1042" s="42"/>
      <c r="I1042" s="217"/>
      <c r="J1042" s="42"/>
      <c r="K1042" s="42"/>
      <c r="L1042" s="46"/>
      <c r="M1042" s="218"/>
      <c r="N1042" s="219"/>
      <c r="O1042" s="86"/>
      <c r="P1042" s="86"/>
      <c r="Q1042" s="86"/>
      <c r="R1042" s="86"/>
      <c r="S1042" s="86"/>
      <c r="T1042" s="87"/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T1042" s="19" t="s">
        <v>152</v>
      </c>
      <c r="AU1042" s="19" t="s">
        <v>84</v>
      </c>
    </row>
    <row r="1043" s="2" customFormat="1" ht="16.5" customHeight="1">
      <c r="A1043" s="40"/>
      <c r="B1043" s="41"/>
      <c r="C1043" s="202" t="s">
        <v>1467</v>
      </c>
      <c r="D1043" s="202" t="s">
        <v>145</v>
      </c>
      <c r="E1043" s="203" t="s">
        <v>1468</v>
      </c>
      <c r="F1043" s="204" t="s">
        <v>1469</v>
      </c>
      <c r="G1043" s="205" t="s">
        <v>204</v>
      </c>
      <c r="H1043" s="206">
        <v>10</v>
      </c>
      <c r="I1043" s="207"/>
      <c r="J1043" s="208">
        <f>ROUND(I1043*H1043,2)</f>
        <v>0</v>
      </c>
      <c r="K1043" s="204" t="s">
        <v>149</v>
      </c>
      <c r="L1043" s="46"/>
      <c r="M1043" s="209" t="s">
        <v>19</v>
      </c>
      <c r="N1043" s="210" t="s">
        <v>45</v>
      </c>
      <c r="O1043" s="86"/>
      <c r="P1043" s="211">
        <f>O1043*H1043</f>
        <v>0</v>
      </c>
      <c r="Q1043" s="211">
        <v>0.00044999999999999999</v>
      </c>
      <c r="R1043" s="211">
        <f>Q1043*H1043</f>
        <v>0.0044999999999999997</v>
      </c>
      <c r="S1043" s="211">
        <v>0</v>
      </c>
      <c r="T1043" s="212">
        <f>S1043*H1043</f>
        <v>0</v>
      </c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R1043" s="213" t="s">
        <v>264</v>
      </c>
      <c r="AT1043" s="213" t="s">
        <v>145</v>
      </c>
      <c r="AU1043" s="213" t="s">
        <v>84</v>
      </c>
      <c r="AY1043" s="19" t="s">
        <v>143</v>
      </c>
      <c r="BE1043" s="214">
        <f>IF(N1043="základní",J1043,0)</f>
        <v>0</v>
      </c>
      <c r="BF1043" s="214">
        <f>IF(N1043="snížená",J1043,0)</f>
        <v>0</v>
      </c>
      <c r="BG1043" s="214">
        <f>IF(N1043="zákl. přenesená",J1043,0)</f>
        <v>0</v>
      </c>
      <c r="BH1043" s="214">
        <f>IF(N1043="sníž. přenesená",J1043,0)</f>
        <v>0</v>
      </c>
      <c r="BI1043" s="214">
        <f>IF(N1043="nulová",J1043,0)</f>
        <v>0</v>
      </c>
      <c r="BJ1043" s="19" t="s">
        <v>82</v>
      </c>
      <c r="BK1043" s="214">
        <f>ROUND(I1043*H1043,2)</f>
        <v>0</v>
      </c>
      <c r="BL1043" s="19" t="s">
        <v>264</v>
      </c>
      <c r="BM1043" s="213" t="s">
        <v>1470</v>
      </c>
    </row>
    <row r="1044" s="2" customFormat="1">
      <c r="A1044" s="40"/>
      <c r="B1044" s="41"/>
      <c r="C1044" s="42"/>
      <c r="D1044" s="215" t="s">
        <v>152</v>
      </c>
      <c r="E1044" s="42"/>
      <c r="F1044" s="216" t="s">
        <v>1471</v>
      </c>
      <c r="G1044" s="42"/>
      <c r="H1044" s="42"/>
      <c r="I1044" s="217"/>
      <c r="J1044" s="42"/>
      <c r="K1044" s="42"/>
      <c r="L1044" s="46"/>
      <c r="M1044" s="218"/>
      <c r="N1044" s="219"/>
      <c r="O1044" s="86"/>
      <c r="P1044" s="86"/>
      <c r="Q1044" s="86"/>
      <c r="R1044" s="86"/>
      <c r="S1044" s="86"/>
      <c r="T1044" s="87"/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T1044" s="19" t="s">
        <v>152</v>
      </c>
      <c r="AU1044" s="19" t="s">
        <v>84</v>
      </c>
    </row>
    <row r="1045" s="2" customFormat="1">
      <c r="A1045" s="40"/>
      <c r="B1045" s="41"/>
      <c r="C1045" s="42"/>
      <c r="D1045" s="220" t="s">
        <v>153</v>
      </c>
      <c r="E1045" s="42"/>
      <c r="F1045" s="221" t="s">
        <v>1472</v>
      </c>
      <c r="G1045" s="42"/>
      <c r="H1045" s="42"/>
      <c r="I1045" s="217"/>
      <c r="J1045" s="42"/>
      <c r="K1045" s="42"/>
      <c r="L1045" s="46"/>
      <c r="M1045" s="218"/>
      <c r="N1045" s="219"/>
      <c r="O1045" s="86"/>
      <c r="P1045" s="86"/>
      <c r="Q1045" s="86"/>
      <c r="R1045" s="86"/>
      <c r="S1045" s="86"/>
      <c r="T1045" s="87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T1045" s="19" t="s">
        <v>153</v>
      </c>
      <c r="AU1045" s="19" t="s">
        <v>84</v>
      </c>
    </row>
    <row r="1046" s="13" customFormat="1">
      <c r="A1046" s="13"/>
      <c r="B1046" s="222"/>
      <c r="C1046" s="223"/>
      <c r="D1046" s="215" t="s">
        <v>166</v>
      </c>
      <c r="E1046" s="224" t="s">
        <v>19</v>
      </c>
      <c r="F1046" s="225" t="s">
        <v>1473</v>
      </c>
      <c r="G1046" s="223"/>
      <c r="H1046" s="224" t="s">
        <v>19</v>
      </c>
      <c r="I1046" s="226"/>
      <c r="J1046" s="223"/>
      <c r="K1046" s="223"/>
      <c r="L1046" s="227"/>
      <c r="M1046" s="228"/>
      <c r="N1046" s="229"/>
      <c r="O1046" s="229"/>
      <c r="P1046" s="229"/>
      <c r="Q1046" s="229"/>
      <c r="R1046" s="229"/>
      <c r="S1046" s="229"/>
      <c r="T1046" s="230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1" t="s">
        <v>166</v>
      </c>
      <c r="AU1046" s="231" t="s">
        <v>84</v>
      </c>
      <c r="AV1046" s="13" t="s">
        <v>82</v>
      </c>
      <c r="AW1046" s="13" t="s">
        <v>35</v>
      </c>
      <c r="AX1046" s="13" t="s">
        <v>74</v>
      </c>
      <c r="AY1046" s="231" t="s">
        <v>143</v>
      </c>
    </row>
    <row r="1047" s="13" customFormat="1">
      <c r="A1047" s="13"/>
      <c r="B1047" s="222"/>
      <c r="C1047" s="223"/>
      <c r="D1047" s="215" t="s">
        <v>166</v>
      </c>
      <c r="E1047" s="224" t="s">
        <v>19</v>
      </c>
      <c r="F1047" s="225" t="s">
        <v>167</v>
      </c>
      <c r="G1047" s="223"/>
      <c r="H1047" s="224" t="s">
        <v>19</v>
      </c>
      <c r="I1047" s="226"/>
      <c r="J1047" s="223"/>
      <c r="K1047" s="223"/>
      <c r="L1047" s="227"/>
      <c r="M1047" s="228"/>
      <c r="N1047" s="229"/>
      <c r="O1047" s="229"/>
      <c r="P1047" s="229"/>
      <c r="Q1047" s="229"/>
      <c r="R1047" s="229"/>
      <c r="S1047" s="229"/>
      <c r="T1047" s="230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1" t="s">
        <v>166</v>
      </c>
      <c r="AU1047" s="231" t="s">
        <v>84</v>
      </c>
      <c r="AV1047" s="13" t="s">
        <v>82</v>
      </c>
      <c r="AW1047" s="13" t="s">
        <v>35</v>
      </c>
      <c r="AX1047" s="13" t="s">
        <v>74</v>
      </c>
      <c r="AY1047" s="231" t="s">
        <v>143</v>
      </c>
    </row>
    <row r="1048" s="14" customFormat="1">
      <c r="A1048" s="14"/>
      <c r="B1048" s="232"/>
      <c r="C1048" s="233"/>
      <c r="D1048" s="215" t="s">
        <v>166</v>
      </c>
      <c r="E1048" s="234" t="s">
        <v>19</v>
      </c>
      <c r="F1048" s="235" t="s">
        <v>185</v>
      </c>
      <c r="G1048" s="233"/>
      <c r="H1048" s="236">
        <v>6</v>
      </c>
      <c r="I1048" s="237"/>
      <c r="J1048" s="233"/>
      <c r="K1048" s="233"/>
      <c r="L1048" s="238"/>
      <c r="M1048" s="239"/>
      <c r="N1048" s="240"/>
      <c r="O1048" s="240"/>
      <c r="P1048" s="240"/>
      <c r="Q1048" s="240"/>
      <c r="R1048" s="240"/>
      <c r="S1048" s="240"/>
      <c r="T1048" s="241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42" t="s">
        <v>166</v>
      </c>
      <c r="AU1048" s="242" t="s">
        <v>84</v>
      </c>
      <c r="AV1048" s="14" t="s">
        <v>84</v>
      </c>
      <c r="AW1048" s="14" t="s">
        <v>35</v>
      </c>
      <c r="AX1048" s="14" t="s">
        <v>74</v>
      </c>
      <c r="AY1048" s="242" t="s">
        <v>143</v>
      </c>
    </row>
    <row r="1049" s="13" customFormat="1">
      <c r="A1049" s="13"/>
      <c r="B1049" s="222"/>
      <c r="C1049" s="223"/>
      <c r="D1049" s="215" t="s">
        <v>166</v>
      </c>
      <c r="E1049" s="224" t="s">
        <v>19</v>
      </c>
      <c r="F1049" s="225" t="s">
        <v>182</v>
      </c>
      <c r="G1049" s="223"/>
      <c r="H1049" s="224" t="s">
        <v>19</v>
      </c>
      <c r="I1049" s="226"/>
      <c r="J1049" s="223"/>
      <c r="K1049" s="223"/>
      <c r="L1049" s="227"/>
      <c r="M1049" s="228"/>
      <c r="N1049" s="229"/>
      <c r="O1049" s="229"/>
      <c r="P1049" s="229"/>
      <c r="Q1049" s="229"/>
      <c r="R1049" s="229"/>
      <c r="S1049" s="229"/>
      <c r="T1049" s="230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31" t="s">
        <v>166</v>
      </c>
      <c r="AU1049" s="231" t="s">
        <v>84</v>
      </c>
      <c r="AV1049" s="13" t="s">
        <v>82</v>
      </c>
      <c r="AW1049" s="13" t="s">
        <v>35</v>
      </c>
      <c r="AX1049" s="13" t="s">
        <v>74</v>
      </c>
      <c r="AY1049" s="231" t="s">
        <v>143</v>
      </c>
    </row>
    <row r="1050" s="14" customFormat="1">
      <c r="A1050" s="14"/>
      <c r="B1050" s="232"/>
      <c r="C1050" s="233"/>
      <c r="D1050" s="215" t="s">
        <v>166</v>
      </c>
      <c r="E1050" s="234" t="s">
        <v>19</v>
      </c>
      <c r="F1050" s="235" t="s">
        <v>150</v>
      </c>
      <c r="G1050" s="233"/>
      <c r="H1050" s="236">
        <v>4</v>
      </c>
      <c r="I1050" s="237"/>
      <c r="J1050" s="233"/>
      <c r="K1050" s="233"/>
      <c r="L1050" s="238"/>
      <c r="M1050" s="239"/>
      <c r="N1050" s="240"/>
      <c r="O1050" s="240"/>
      <c r="P1050" s="240"/>
      <c r="Q1050" s="240"/>
      <c r="R1050" s="240"/>
      <c r="S1050" s="240"/>
      <c r="T1050" s="241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42" t="s">
        <v>166</v>
      </c>
      <c r="AU1050" s="242" t="s">
        <v>84</v>
      </c>
      <c r="AV1050" s="14" t="s">
        <v>84</v>
      </c>
      <c r="AW1050" s="14" t="s">
        <v>35</v>
      </c>
      <c r="AX1050" s="14" t="s">
        <v>74</v>
      </c>
      <c r="AY1050" s="242" t="s">
        <v>143</v>
      </c>
    </row>
    <row r="1051" s="15" customFormat="1">
      <c r="A1051" s="15"/>
      <c r="B1051" s="243"/>
      <c r="C1051" s="244"/>
      <c r="D1051" s="215" t="s">
        <v>166</v>
      </c>
      <c r="E1051" s="245" t="s">
        <v>19</v>
      </c>
      <c r="F1051" s="246" t="s">
        <v>184</v>
      </c>
      <c r="G1051" s="244"/>
      <c r="H1051" s="247">
        <v>10</v>
      </c>
      <c r="I1051" s="248"/>
      <c r="J1051" s="244"/>
      <c r="K1051" s="244"/>
      <c r="L1051" s="249"/>
      <c r="M1051" s="250"/>
      <c r="N1051" s="251"/>
      <c r="O1051" s="251"/>
      <c r="P1051" s="251"/>
      <c r="Q1051" s="251"/>
      <c r="R1051" s="251"/>
      <c r="S1051" s="251"/>
      <c r="T1051" s="252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T1051" s="253" t="s">
        <v>166</v>
      </c>
      <c r="AU1051" s="253" t="s">
        <v>84</v>
      </c>
      <c r="AV1051" s="15" t="s">
        <v>150</v>
      </c>
      <c r="AW1051" s="15" t="s">
        <v>35</v>
      </c>
      <c r="AX1051" s="15" t="s">
        <v>82</v>
      </c>
      <c r="AY1051" s="253" t="s">
        <v>143</v>
      </c>
    </row>
    <row r="1052" s="2" customFormat="1" ht="21.75" customHeight="1">
      <c r="A1052" s="40"/>
      <c r="B1052" s="41"/>
      <c r="C1052" s="254" t="s">
        <v>1474</v>
      </c>
      <c r="D1052" s="254" t="s">
        <v>379</v>
      </c>
      <c r="E1052" s="255" t="s">
        <v>1475</v>
      </c>
      <c r="F1052" s="256" t="s">
        <v>1476</v>
      </c>
      <c r="G1052" s="257" t="s">
        <v>204</v>
      </c>
      <c r="H1052" s="258">
        <v>10</v>
      </c>
      <c r="I1052" s="259"/>
      <c r="J1052" s="260">
        <f>ROUND(I1052*H1052,2)</f>
        <v>0</v>
      </c>
      <c r="K1052" s="256" t="s">
        <v>149</v>
      </c>
      <c r="L1052" s="261"/>
      <c r="M1052" s="262" t="s">
        <v>19</v>
      </c>
      <c r="N1052" s="263" t="s">
        <v>45</v>
      </c>
      <c r="O1052" s="86"/>
      <c r="P1052" s="211">
        <f>O1052*H1052</f>
        <v>0</v>
      </c>
      <c r="Q1052" s="211">
        <v>0.016</v>
      </c>
      <c r="R1052" s="211">
        <f>Q1052*H1052</f>
        <v>0.16</v>
      </c>
      <c r="S1052" s="211">
        <v>0</v>
      </c>
      <c r="T1052" s="212">
        <f>S1052*H1052</f>
        <v>0</v>
      </c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R1052" s="213" t="s">
        <v>378</v>
      </c>
      <c r="AT1052" s="213" t="s">
        <v>379</v>
      </c>
      <c r="AU1052" s="213" t="s">
        <v>84</v>
      </c>
      <c r="AY1052" s="19" t="s">
        <v>143</v>
      </c>
      <c r="BE1052" s="214">
        <f>IF(N1052="základní",J1052,0)</f>
        <v>0</v>
      </c>
      <c r="BF1052" s="214">
        <f>IF(N1052="snížená",J1052,0)</f>
        <v>0</v>
      </c>
      <c r="BG1052" s="214">
        <f>IF(N1052="zákl. přenesená",J1052,0)</f>
        <v>0</v>
      </c>
      <c r="BH1052" s="214">
        <f>IF(N1052="sníž. přenesená",J1052,0)</f>
        <v>0</v>
      </c>
      <c r="BI1052" s="214">
        <f>IF(N1052="nulová",J1052,0)</f>
        <v>0</v>
      </c>
      <c r="BJ1052" s="19" t="s">
        <v>82</v>
      </c>
      <c r="BK1052" s="214">
        <f>ROUND(I1052*H1052,2)</f>
        <v>0</v>
      </c>
      <c r="BL1052" s="19" t="s">
        <v>264</v>
      </c>
      <c r="BM1052" s="213" t="s">
        <v>1477</v>
      </c>
    </row>
    <row r="1053" s="2" customFormat="1">
      <c r="A1053" s="40"/>
      <c r="B1053" s="41"/>
      <c r="C1053" s="42"/>
      <c r="D1053" s="215" t="s">
        <v>152</v>
      </c>
      <c r="E1053" s="42"/>
      <c r="F1053" s="216" t="s">
        <v>1476</v>
      </c>
      <c r="G1053" s="42"/>
      <c r="H1053" s="42"/>
      <c r="I1053" s="217"/>
      <c r="J1053" s="42"/>
      <c r="K1053" s="42"/>
      <c r="L1053" s="46"/>
      <c r="M1053" s="218"/>
      <c r="N1053" s="219"/>
      <c r="O1053" s="86"/>
      <c r="P1053" s="86"/>
      <c r="Q1053" s="86"/>
      <c r="R1053" s="86"/>
      <c r="S1053" s="86"/>
      <c r="T1053" s="87"/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T1053" s="19" t="s">
        <v>152</v>
      </c>
      <c r="AU1053" s="19" t="s">
        <v>84</v>
      </c>
    </row>
    <row r="1054" s="2" customFormat="1" ht="16.5" customHeight="1">
      <c r="A1054" s="40"/>
      <c r="B1054" s="41"/>
      <c r="C1054" s="202" t="s">
        <v>1478</v>
      </c>
      <c r="D1054" s="202" t="s">
        <v>145</v>
      </c>
      <c r="E1054" s="203" t="s">
        <v>1479</v>
      </c>
      <c r="F1054" s="204" t="s">
        <v>1480</v>
      </c>
      <c r="G1054" s="205" t="s">
        <v>204</v>
      </c>
      <c r="H1054" s="206">
        <v>15</v>
      </c>
      <c r="I1054" s="207"/>
      <c r="J1054" s="208">
        <f>ROUND(I1054*H1054,2)</f>
        <v>0</v>
      </c>
      <c r="K1054" s="204" t="s">
        <v>149</v>
      </c>
      <c r="L1054" s="46"/>
      <c r="M1054" s="209" t="s">
        <v>19</v>
      </c>
      <c r="N1054" s="210" t="s">
        <v>45</v>
      </c>
      <c r="O1054" s="86"/>
      <c r="P1054" s="211">
        <f>O1054*H1054</f>
        <v>0</v>
      </c>
      <c r="Q1054" s="211">
        <v>0</v>
      </c>
      <c r="R1054" s="211">
        <f>Q1054*H1054</f>
        <v>0</v>
      </c>
      <c r="S1054" s="211">
        <v>0.024</v>
      </c>
      <c r="T1054" s="212">
        <f>S1054*H1054</f>
        <v>0.35999999999999999</v>
      </c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R1054" s="213" t="s">
        <v>264</v>
      </c>
      <c r="AT1054" s="213" t="s">
        <v>145</v>
      </c>
      <c r="AU1054" s="213" t="s">
        <v>84</v>
      </c>
      <c r="AY1054" s="19" t="s">
        <v>143</v>
      </c>
      <c r="BE1054" s="214">
        <f>IF(N1054="základní",J1054,0)</f>
        <v>0</v>
      </c>
      <c r="BF1054" s="214">
        <f>IF(N1054="snížená",J1054,0)</f>
        <v>0</v>
      </c>
      <c r="BG1054" s="214">
        <f>IF(N1054="zákl. přenesená",J1054,0)</f>
        <v>0</v>
      </c>
      <c r="BH1054" s="214">
        <f>IF(N1054="sníž. přenesená",J1054,0)</f>
        <v>0</v>
      </c>
      <c r="BI1054" s="214">
        <f>IF(N1054="nulová",J1054,0)</f>
        <v>0</v>
      </c>
      <c r="BJ1054" s="19" t="s">
        <v>82</v>
      </c>
      <c r="BK1054" s="214">
        <f>ROUND(I1054*H1054,2)</f>
        <v>0</v>
      </c>
      <c r="BL1054" s="19" t="s">
        <v>264</v>
      </c>
      <c r="BM1054" s="213" t="s">
        <v>1481</v>
      </c>
    </row>
    <row r="1055" s="2" customFormat="1">
      <c r="A1055" s="40"/>
      <c r="B1055" s="41"/>
      <c r="C1055" s="42"/>
      <c r="D1055" s="215" t="s">
        <v>152</v>
      </c>
      <c r="E1055" s="42"/>
      <c r="F1055" s="216" t="s">
        <v>1482</v>
      </c>
      <c r="G1055" s="42"/>
      <c r="H1055" s="42"/>
      <c r="I1055" s="217"/>
      <c r="J1055" s="42"/>
      <c r="K1055" s="42"/>
      <c r="L1055" s="46"/>
      <c r="M1055" s="218"/>
      <c r="N1055" s="219"/>
      <c r="O1055" s="86"/>
      <c r="P1055" s="86"/>
      <c r="Q1055" s="86"/>
      <c r="R1055" s="86"/>
      <c r="S1055" s="86"/>
      <c r="T1055" s="87"/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T1055" s="19" t="s">
        <v>152</v>
      </c>
      <c r="AU1055" s="19" t="s">
        <v>84</v>
      </c>
    </row>
    <row r="1056" s="2" customFormat="1">
      <c r="A1056" s="40"/>
      <c r="B1056" s="41"/>
      <c r="C1056" s="42"/>
      <c r="D1056" s="220" t="s">
        <v>153</v>
      </c>
      <c r="E1056" s="42"/>
      <c r="F1056" s="221" t="s">
        <v>1483</v>
      </c>
      <c r="G1056" s="42"/>
      <c r="H1056" s="42"/>
      <c r="I1056" s="217"/>
      <c r="J1056" s="42"/>
      <c r="K1056" s="42"/>
      <c r="L1056" s="46"/>
      <c r="M1056" s="218"/>
      <c r="N1056" s="219"/>
      <c r="O1056" s="86"/>
      <c r="P1056" s="86"/>
      <c r="Q1056" s="86"/>
      <c r="R1056" s="86"/>
      <c r="S1056" s="86"/>
      <c r="T1056" s="87"/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T1056" s="19" t="s">
        <v>153</v>
      </c>
      <c r="AU1056" s="19" t="s">
        <v>84</v>
      </c>
    </row>
    <row r="1057" s="13" customFormat="1">
      <c r="A1057" s="13"/>
      <c r="B1057" s="222"/>
      <c r="C1057" s="223"/>
      <c r="D1057" s="215" t="s">
        <v>166</v>
      </c>
      <c r="E1057" s="224" t="s">
        <v>19</v>
      </c>
      <c r="F1057" s="225" t="s">
        <v>167</v>
      </c>
      <c r="G1057" s="223"/>
      <c r="H1057" s="224" t="s">
        <v>19</v>
      </c>
      <c r="I1057" s="226"/>
      <c r="J1057" s="223"/>
      <c r="K1057" s="223"/>
      <c r="L1057" s="227"/>
      <c r="M1057" s="228"/>
      <c r="N1057" s="229"/>
      <c r="O1057" s="229"/>
      <c r="P1057" s="229"/>
      <c r="Q1057" s="229"/>
      <c r="R1057" s="229"/>
      <c r="S1057" s="229"/>
      <c r="T1057" s="230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31" t="s">
        <v>166</v>
      </c>
      <c r="AU1057" s="231" t="s">
        <v>84</v>
      </c>
      <c r="AV1057" s="13" t="s">
        <v>82</v>
      </c>
      <c r="AW1057" s="13" t="s">
        <v>35</v>
      </c>
      <c r="AX1057" s="13" t="s">
        <v>74</v>
      </c>
      <c r="AY1057" s="231" t="s">
        <v>143</v>
      </c>
    </row>
    <row r="1058" s="14" customFormat="1">
      <c r="A1058" s="14"/>
      <c r="B1058" s="232"/>
      <c r="C1058" s="233"/>
      <c r="D1058" s="215" t="s">
        <v>166</v>
      </c>
      <c r="E1058" s="234" t="s">
        <v>19</v>
      </c>
      <c r="F1058" s="235" t="s">
        <v>209</v>
      </c>
      <c r="G1058" s="233"/>
      <c r="H1058" s="236">
        <v>9</v>
      </c>
      <c r="I1058" s="237"/>
      <c r="J1058" s="233"/>
      <c r="K1058" s="233"/>
      <c r="L1058" s="238"/>
      <c r="M1058" s="239"/>
      <c r="N1058" s="240"/>
      <c r="O1058" s="240"/>
      <c r="P1058" s="240"/>
      <c r="Q1058" s="240"/>
      <c r="R1058" s="240"/>
      <c r="S1058" s="240"/>
      <c r="T1058" s="241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42" t="s">
        <v>166</v>
      </c>
      <c r="AU1058" s="242" t="s">
        <v>84</v>
      </c>
      <c r="AV1058" s="14" t="s">
        <v>84</v>
      </c>
      <c r="AW1058" s="14" t="s">
        <v>35</v>
      </c>
      <c r="AX1058" s="14" t="s">
        <v>74</v>
      </c>
      <c r="AY1058" s="242" t="s">
        <v>143</v>
      </c>
    </row>
    <row r="1059" s="13" customFormat="1">
      <c r="A1059" s="13"/>
      <c r="B1059" s="222"/>
      <c r="C1059" s="223"/>
      <c r="D1059" s="215" t="s">
        <v>166</v>
      </c>
      <c r="E1059" s="224" t="s">
        <v>19</v>
      </c>
      <c r="F1059" s="225" t="s">
        <v>182</v>
      </c>
      <c r="G1059" s="223"/>
      <c r="H1059" s="224" t="s">
        <v>19</v>
      </c>
      <c r="I1059" s="226"/>
      <c r="J1059" s="223"/>
      <c r="K1059" s="223"/>
      <c r="L1059" s="227"/>
      <c r="M1059" s="228"/>
      <c r="N1059" s="229"/>
      <c r="O1059" s="229"/>
      <c r="P1059" s="229"/>
      <c r="Q1059" s="229"/>
      <c r="R1059" s="229"/>
      <c r="S1059" s="229"/>
      <c r="T1059" s="230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1" t="s">
        <v>166</v>
      </c>
      <c r="AU1059" s="231" t="s">
        <v>84</v>
      </c>
      <c r="AV1059" s="13" t="s">
        <v>82</v>
      </c>
      <c r="AW1059" s="13" t="s">
        <v>35</v>
      </c>
      <c r="AX1059" s="13" t="s">
        <v>74</v>
      </c>
      <c r="AY1059" s="231" t="s">
        <v>143</v>
      </c>
    </row>
    <row r="1060" s="14" customFormat="1">
      <c r="A1060" s="14"/>
      <c r="B1060" s="232"/>
      <c r="C1060" s="233"/>
      <c r="D1060" s="215" t="s">
        <v>166</v>
      </c>
      <c r="E1060" s="234" t="s">
        <v>19</v>
      </c>
      <c r="F1060" s="235" t="s">
        <v>185</v>
      </c>
      <c r="G1060" s="233"/>
      <c r="H1060" s="236">
        <v>6</v>
      </c>
      <c r="I1060" s="237"/>
      <c r="J1060" s="233"/>
      <c r="K1060" s="233"/>
      <c r="L1060" s="238"/>
      <c r="M1060" s="239"/>
      <c r="N1060" s="240"/>
      <c r="O1060" s="240"/>
      <c r="P1060" s="240"/>
      <c r="Q1060" s="240"/>
      <c r="R1060" s="240"/>
      <c r="S1060" s="240"/>
      <c r="T1060" s="241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42" t="s">
        <v>166</v>
      </c>
      <c r="AU1060" s="242" t="s">
        <v>84</v>
      </c>
      <c r="AV1060" s="14" t="s">
        <v>84</v>
      </c>
      <c r="AW1060" s="14" t="s">
        <v>35</v>
      </c>
      <c r="AX1060" s="14" t="s">
        <v>74</v>
      </c>
      <c r="AY1060" s="242" t="s">
        <v>143</v>
      </c>
    </row>
    <row r="1061" s="15" customFormat="1">
      <c r="A1061" s="15"/>
      <c r="B1061" s="243"/>
      <c r="C1061" s="244"/>
      <c r="D1061" s="215" t="s">
        <v>166</v>
      </c>
      <c r="E1061" s="245" t="s">
        <v>19</v>
      </c>
      <c r="F1061" s="246" t="s">
        <v>184</v>
      </c>
      <c r="G1061" s="244"/>
      <c r="H1061" s="247">
        <v>15</v>
      </c>
      <c r="I1061" s="248"/>
      <c r="J1061" s="244"/>
      <c r="K1061" s="244"/>
      <c r="L1061" s="249"/>
      <c r="M1061" s="250"/>
      <c r="N1061" s="251"/>
      <c r="O1061" s="251"/>
      <c r="P1061" s="251"/>
      <c r="Q1061" s="251"/>
      <c r="R1061" s="251"/>
      <c r="S1061" s="251"/>
      <c r="T1061" s="252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T1061" s="253" t="s">
        <v>166</v>
      </c>
      <c r="AU1061" s="253" t="s">
        <v>84</v>
      </c>
      <c r="AV1061" s="15" t="s">
        <v>150</v>
      </c>
      <c r="AW1061" s="15" t="s">
        <v>35</v>
      </c>
      <c r="AX1061" s="15" t="s">
        <v>82</v>
      </c>
      <c r="AY1061" s="253" t="s">
        <v>143</v>
      </c>
    </row>
    <row r="1062" s="2" customFormat="1" ht="16.5" customHeight="1">
      <c r="A1062" s="40"/>
      <c r="B1062" s="41"/>
      <c r="C1062" s="202" t="s">
        <v>1484</v>
      </c>
      <c r="D1062" s="202" t="s">
        <v>145</v>
      </c>
      <c r="E1062" s="203" t="s">
        <v>1485</v>
      </c>
      <c r="F1062" s="204" t="s">
        <v>1486</v>
      </c>
      <c r="G1062" s="205" t="s">
        <v>204</v>
      </c>
      <c r="H1062" s="206">
        <v>7</v>
      </c>
      <c r="I1062" s="207"/>
      <c r="J1062" s="208">
        <f>ROUND(I1062*H1062,2)</f>
        <v>0</v>
      </c>
      <c r="K1062" s="204" t="s">
        <v>149</v>
      </c>
      <c r="L1062" s="46"/>
      <c r="M1062" s="209" t="s">
        <v>19</v>
      </c>
      <c r="N1062" s="210" t="s">
        <v>45</v>
      </c>
      <c r="O1062" s="86"/>
      <c r="P1062" s="211">
        <f>O1062*H1062</f>
        <v>0</v>
      </c>
      <c r="Q1062" s="211">
        <v>0</v>
      </c>
      <c r="R1062" s="211">
        <f>Q1062*H1062</f>
        <v>0</v>
      </c>
      <c r="S1062" s="211">
        <v>0</v>
      </c>
      <c r="T1062" s="212">
        <f>S1062*H1062</f>
        <v>0</v>
      </c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R1062" s="213" t="s">
        <v>264</v>
      </c>
      <c r="AT1062" s="213" t="s">
        <v>145</v>
      </c>
      <c r="AU1062" s="213" t="s">
        <v>84</v>
      </c>
      <c r="AY1062" s="19" t="s">
        <v>143</v>
      </c>
      <c r="BE1062" s="214">
        <f>IF(N1062="základní",J1062,0)</f>
        <v>0</v>
      </c>
      <c r="BF1062" s="214">
        <f>IF(N1062="snížená",J1062,0)</f>
        <v>0</v>
      </c>
      <c r="BG1062" s="214">
        <f>IF(N1062="zákl. přenesená",J1062,0)</f>
        <v>0</v>
      </c>
      <c r="BH1062" s="214">
        <f>IF(N1062="sníž. přenesená",J1062,0)</f>
        <v>0</v>
      </c>
      <c r="BI1062" s="214">
        <f>IF(N1062="nulová",J1062,0)</f>
        <v>0</v>
      </c>
      <c r="BJ1062" s="19" t="s">
        <v>82</v>
      </c>
      <c r="BK1062" s="214">
        <f>ROUND(I1062*H1062,2)</f>
        <v>0</v>
      </c>
      <c r="BL1062" s="19" t="s">
        <v>264</v>
      </c>
      <c r="BM1062" s="213" t="s">
        <v>1487</v>
      </c>
    </row>
    <row r="1063" s="2" customFormat="1">
      <c r="A1063" s="40"/>
      <c r="B1063" s="41"/>
      <c r="C1063" s="42"/>
      <c r="D1063" s="215" t="s">
        <v>152</v>
      </c>
      <c r="E1063" s="42"/>
      <c r="F1063" s="216" t="s">
        <v>1488</v>
      </c>
      <c r="G1063" s="42"/>
      <c r="H1063" s="42"/>
      <c r="I1063" s="217"/>
      <c r="J1063" s="42"/>
      <c r="K1063" s="42"/>
      <c r="L1063" s="46"/>
      <c r="M1063" s="218"/>
      <c r="N1063" s="219"/>
      <c r="O1063" s="86"/>
      <c r="P1063" s="86"/>
      <c r="Q1063" s="86"/>
      <c r="R1063" s="86"/>
      <c r="S1063" s="86"/>
      <c r="T1063" s="87"/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T1063" s="19" t="s">
        <v>152</v>
      </c>
      <c r="AU1063" s="19" t="s">
        <v>84</v>
      </c>
    </row>
    <row r="1064" s="2" customFormat="1">
      <c r="A1064" s="40"/>
      <c r="B1064" s="41"/>
      <c r="C1064" s="42"/>
      <c r="D1064" s="220" t="s">
        <v>153</v>
      </c>
      <c r="E1064" s="42"/>
      <c r="F1064" s="221" t="s">
        <v>1489</v>
      </c>
      <c r="G1064" s="42"/>
      <c r="H1064" s="42"/>
      <c r="I1064" s="217"/>
      <c r="J1064" s="42"/>
      <c r="K1064" s="42"/>
      <c r="L1064" s="46"/>
      <c r="M1064" s="218"/>
      <c r="N1064" s="219"/>
      <c r="O1064" s="86"/>
      <c r="P1064" s="86"/>
      <c r="Q1064" s="86"/>
      <c r="R1064" s="86"/>
      <c r="S1064" s="86"/>
      <c r="T1064" s="87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T1064" s="19" t="s">
        <v>153</v>
      </c>
      <c r="AU1064" s="19" t="s">
        <v>84</v>
      </c>
    </row>
    <row r="1065" s="13" customFormat="1">
      <c r="A1065" s="13"/>
      <c r="B1065" s="222"/>
      <c r="C1065" s="223"/>
      <c r="D1065" s="215" t="s">
        <v>166</v>
      </c>
      <c r="E1065" s="224" t="s">
        <v>19</v>
      </c>
      <c r="F1065" s="225" t="s">
        <v>167</v>
      </c>
      <c r="G1065" s="223"/>
      <c r="H1065" s="224" t="s">
        <v>19</v>
      </c>
      <c r="I1065" s="226"/>
      <c r="J1065" s="223"/>
      <c r="K1065" s="223"/>
      <c r="L1065" s="227"/>
      <c r="M1065" s="228"/>
      <c r="N1065" s="229"/>
      <c r="O1065" s="229"/>
      <c r="P1065" s="229"/>
      <c r="Q1065" s="229"/>
      <c r="R1065" s="229"/>
      <c r="S1065" s="229"/>
      <c r="T1065" s="230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31" t="s">
        <v>166</v>
      </c>
      <c r="AU1065" s="231" t="s">
        <v>84</v>
      </c>
      <c r="AV1065" s="13" t="s">
        <v>82</v>
      </c>
      <c r="AW1065" s="13" t="s">
        <v>35</v>
      </c>
      <c r="AX1065" s="13" t="s">
        <v>74</v>
      </c>
      <c r="AY1065" s="231" t="s">
        <v>143</v>
      </c>
    </row>
    <row r="1066" s="14" customFormat="1">
      <c r="A1066" s="14"/>
      <c r="B1066" s="232"/>
      <c r="C1066" s="233"/>
      <c r="D1066" s="215" t="s">
        <v>166</v>
      </c>
      <c r="E1066" s="234" t="s">
        <v>19</v>
      </c>
      <c r="F1066" s="235" t="s">
        <v>159</v>
      </c>
      <c r="G1066" s="233"/>
      <c r="H1066" s="236">
        <v>3</v>
      </c>
      <c r="I1066" s="237"/>
      <c r="J1066" s="233"/>
      <c r="K1066" s="233"/>
      <c r="L1066" s="238"/>
      <c r="M1066" s="239"/>
      <c r="N1066" s="240"/>
      <c r="O1066" s="240"/>
      <c r="P1066" s="240"/>
      <c r="Q1066" s="240"/>
      <c r="R1066" s="240"/>
      <c r="S1066" s="240"/>
      <c r="T1066" s="241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42" t="s">
        <v>166</v>
      </c>
      <c r="AU1066" s="242" t="s">
        <v>84</v>
      </c>
      <c r="AV1066" s="14" t="s">
        <v>84</v>
      </c>
      <c r="AW1066" s="14" t="s">
        <v>35</v>
      </c>
      <c r="AX1066" s="14" t="s">
        <v>74</v>
      </c>
      <c r="AY1066" s="242" t="s">
        <v>143</v>
      </c>
    </row>
    <row r="1067" s="13" customFormat="1">
      <c r="A1067" s="13"/>
      <c r="B1067" s="222"/>
      <c r="C1067" s="223"/>
      <c r="D1067" s="215" t="s">
        <v>166</v>
      </c>
      <c r="E1067" s="224" t="s">
        <v>19</v>
      </c>
      <c r="F1067" s="225" t="s">
        <v>182</v>
      </c>
      <c r="G1067" s="223"/>
      <c r="H1067" s="224" t="s">
        <v>19</v>
      </c>
      <c r="I1067" s="226"/>
      <c r="J1067" s="223"/>
      <c r="K1067" s="223"/>
      <c r="L1067" s="227"/>
      <c r="M1067" s="228"/>
      <c r="N1067" s="229"/>
      <c r="O1067" s="229"/>
      <c r="P1067" s="229"/>
      <c r="Q1067" s="229"/>
      <c r="R1067" s="229"/>
      <c r="S1067" s="229"/>
      <c r="T1067" s="230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1" t="s">
        <v>166</v>
      </c>
      <c r="AU1067" s="231" t="s">
        <v>84</v>
      </c>
      <c r="AV1067" s="13" t="s">
        <v>82</v>
      </c>
      <c r="AW1067" s="13" t="s">
        <v>35</v>
      </c>
      <c r="AX1067" s="13" t="s">
        <v>74</v>
      </c>
      <c r="AY1067" s="231" t="s">
        <v>143</v>
      </c>
    </row>
    <row r="1068" s="14" customFormat="1">
      <c r="A1068" s="14"/>
      <c r="B1068" s="232"/>
      <c r="C1068" s="233"/>
      <c r="D1068" s="215" t="s">
        <v>166</v>
      </c>
      <c r="E1068" s="234" t="s">
        <v>19</v>
      </c>
      <c r="F1068" s="235" t="s">
        <v>150</v>
      </c>
      <c r="G1068" s="233"/>
      <c r="H1068" s="236">
        <v>4</v>
      </c>
      <c r="I1068" s="237"/>
      <c r="J1068" s="233"/>
      <c r="K1068" s="233"/>
      <c r="L1068" s="238"/>
      <c r="M1068" s="239"/>
      <c r="N1068" s="240"/>
      <c r="O1068" s="240"/>
      <c r="P1068" s="240"/>
      <c r="Q1068" s="240"/>
      <c r="R1068" s="240"/>
      <c r="S1068" s="240"/>
      <c r="T1068" s="241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2" t="s">
        <v>166</v>
      </c>
      <c r="AU1068" s="242" t="s">
        <v>84</v>
      </c>
      <c r="AV1068" s="14" t="s">
        <v>84</v>
      </c>
      <c r="AW1068" s="14" t="s">
        <v>35</v>
      </c>
      <c r="AX1068" s="14" t="s">
        <v>74</v>
      </c>
      <c r="AY1068" s="242" t="s">
        <v>143</v>
      </c>
    </row>
    <row r="1069" s="15" customFormat="1">
      <c r="A1069" s="15"/>
      <c r="B1069" s="243"/>
      <c r="C1069" s="244"/>
      <c r="D1069" s="215" t="s">
        <v>166</v>
      </c>
      <c r="E1069" s="245" t="s">
        <v>19</v>
      </c>
      <c r="F1069" s="246" t="s">
        <v>184</v>
      </c>
      <c r="G1069" s="244"/>
      <c r="H1069" s="247">
        <v>7</v>
      </c>
      <c r="I1069" s="248"/>
      <c r="J1069" s="244"/>
      <c r="K1069" s="244"/>
      <c r="L1069" s="249"/>
      <c r="M1069" s="250"/>
      <c r="N1069" s="251"/>
      <c r="O1069" s="251"/>
      <c r="P1069" s="251"/>
      <c r="Q1069" s="251"/>
      <c r="R1069" s="251"/>
      <c r="S1069" s="251"/>
      <c r="T1069" s="252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T1069" s="253" t="s">
        <v>166</v>
      </c>
      <c r="AU1069" s="253" t="s">
        <v>84</v>
      </c>
      <c r="AV1069" s="15" t="s">
        <v>150</v>
      </c>
      <c r="AW1069" s="15" t="s">
        <v>35</v>
      </c>
      <c r="AX1069" s="15" t="s">
        <v>82</v>
      </c>
      <c r="AY1069" s="253" t="s">
        <v>143</v>
      </c>
    </row>
    <row r="1070" s="2" customFormat="1" ht="16.5" customHeight="1">
      <c r="A1070" s="40"/>
      <c r="B1070" s="41"/>
      <c r="C1070" s="202" t="s">
        <v>1490</v>
      </c>
      <c r="D1070" s="202" t="s">
        <v>145</v>
      </c>
      <c r="E1070" s="203" t="s">
        <v>1491</v>
      </c>
      <c r="F1070" s="204" t="s">
        <v>1492</v>
      </c>
      <c r="G1070" s="205" t="s">
        <v>204</v>
      </c>
      <c r="H1070" s="206">
        <v>3</v>
      </c>
      <c r="I1070" s="207"/>
      <c r="J1070" s="208">
        <f>ROUND(I1070*H1070,2)</f>
        <v>0</v>
      </c>
      <c r="K1070" s="204" t="s">
        <v>149</v>
      </c>
      <c r="L1070" s="46"/>
      <c r="M1070" s="209" t="s">
        <v>19</v>
      </c>
      <c r="N1070" s="210" t="s">
        <v>45</v>
      </c>
      <c r="O1070" s="86"/>
      <c r="P1070" s="211">
        <f>O1070*H1070</f>
        <v>0</v>
      </c>
      <c r="Q1070" s="211">
        <v>0</v>
      </c>
      <c r="R1070" s="211">
        <f>Q1070*H1070</f>
        <v>0</v>
      </c>
      <c r="S1070" s="211">
        <v>0</v>
      </c>
      <c r="T1070" s="212">
        <f>S1070*H1070</f>
        <v>0</v>
      </c>
      <c r="U1070" s="40"/>
      <c r="V1070" s="40"/>
      <c r="W1070" s="40"/>
      <c r="X1070" s="40"/>
      <c r="Y1070" s="40"/>
      <c r="Z1070" s="40"/>
      <c r="AA1070" s="40"/>
      <c r="AB1070" s="40"/>
      <c r="AC1070" s="40"/>
      <c r="AD1070" s="40"/>
      <c r="AE1070" s="40"/>
      <c r="AR1070" s="213" t="s">
        <v>264</v>
      </c>
      <c r="AT1070" s="213" t="s">
        <v>145</v>
      </c>
      <c r="AU1070" s="213" t="s">
        <v>84</v>
      </c>
      <c r="AY1070" s="19" t="s">
        <v>143</v>
      </c>
      <c r="BE1070" s="214">
        <f>IF(N1070="základní",J1070,0)</f>
        <v>0</v>
      </c>
      <c r="BF1070" s="214">
        <f>IF(N1070="snížená",J1070,0)</f>
        <v>0</v>
      </c>
      <c r="BG1070" s="214">
        <f>IF(N1070="zákl. přenesená",J1070,0)</f>
        <v>0</v>
      </c>
      <c r="BH1070" s="214">
        <f>IF(N1070="sníž. přenesená",J1070,0)</f>
        <v>0</v>
      </c>
      <c r="BI1070" s="214">
        <f>IF(N1070="nulová",J1070,0)</f>
        <v>0</v>
      </c>
      <c r="BJ1070" s="19" t="s">
        <v>82</v>
      </c>
      <c r="BK1070" s="214">
        <f>ROUND(I1070*H1070,2)</f>
        <v>0</v>
      </c>
      <c r="BL1070" s="19" t="s">
        <v>264</v>
      </c>
      <c r="BM1070" s="213" t="s">
        <v>1493</v>
      </c>
    </row>
    <row r="1071" s="2" customFormat="1">
      <c r="A1071" s="40"/>
      <c r="B1071" s="41"/>
      <c r="C1071" s="42"/>
      <c r="D1071" s="215" t="s">
        <v>152</v>
      </c>
      <c r="E1071" s="42"/>
      <c r="F1071" s="216" t="s">
        <v>1494</v>
      </c>
      <c r="G1071" s="42"/>
      <c r="H1071" s="42"/>
      <c r="I1071" s="217"/>
      <c r="J1071" s="42"/>
      <c r="K1071" s="42"/>
      <c r="L1071" s="46"/>
      <c r="M1071" s="218"/>
      <c r="N1071" s="219"/>
      <c r="O1071" s="86"/>
      <c r="P1071" s="86"/>
      <c r="Q1071" s="86"/>
      <c r="R1071" s="86"/>
      <c r="S1071" s="86"/>
      <c r="T1071" s="87"/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T1071" s="19" t="s">
        <v>152</v>
      </c>
      <c r="AU1071" s="19" t="s">
        <v>84</v>
      </c>
    </row>
    <row r="1072" s="2" customFormat="1">
      <c r="A1072" s="40"/>
      <c r="B1072" s="41"/>
      <c r="C1072" s="42"/>
      <c r="D1072" s="220" t="s">
        <v>153</v>
      </c>
      <c r="E1072" s="42"/>
      <c r="F1072" s="221" t="s">
        <v>1495</v>
      </c>
      <c r="G1072" s="42"/>
      <c r="H1072" s="42"/>
      <c r="I1072" s="217"/>
      <c r="J1072" s="42"/>
      <c r="K1072" s="42"/>
      <c r="L1072" s="46"/>
      <c r="M1072" s="218"/>
      <c r="N1072" s="219"/>
      <c r="O1072" s="86"/>
      <c r="P1072" s="86"/>
      <c r="Q1072" s="86"/>
      <c r="R1072" s="86"/>
      <c r="S1072" s="86"/>
      <c r="T1072" s="87"/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T1072" s="19" t="s">
        <v>153</v>
      </c>
      <c r="AU1072" s="19" t="s">
        <v>84</v>
      </c>
    </row>
    <row r="1073" s="13" customFormat="1">
      <c r="A1073" s="13"/>
      <c r="B1073" s="222"/>
      <c r="C1073" s="223"/>
      <c r="D1073" s="215" t="s">
        <v>166</v>
      </c>
      <c r="E1073" s="224" t="s">
        <v>19</v>
      </c>
      <c r="F1073" s="225" t="s">
        <v>167</v>
      </c>
      <c r="G1073" s="223"/>
      <c r="H1073" s="224" t="s">
        <v>19</v>
      </c>
      <c r="I1073" s="226"/>
      <c r="J1073" s="223"/>
      <c r="K1073" s="223"/>
      <c r="L1073" s="227"/>
      <c r="M1073" s="228"/>
      <c r="N1073" s="229"/>
      <c r="O1073" s="229"/>
      <c r="P1073" s="229"/>
      <c r="Q1073" s="229"/>
      <c r="R1073" s="229"/>
      <c r="S1073" s="229"/>
      <c r="T1073" s="230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31" t="s">
        <v>166</v>
      </c>
      <c r="AU1073" s="231" t="s">
        <v>84</v>
      </c>
      <c r="AV1073" s="13" t="s">
        <v>82</v>
      </c>
      <c r="AW1073" s="13" t="s">
        <v>35</v>
      </c>
      <c r="AX1073" s="13" t="s">
        <v>74</v>
      </c>
      <c r="AY1073" s="231" t="s">
        <v>143</v>
      </c>
    </row>
    <row r="1074" s="14" customFormat="1">
      <c r="A1074" s="14"/>
      <c r="B1074" s="232"/>
      <c r="C1074" s="233"/>
      <c r="D1074" s="215" t="s">
        <v>166</v>
      </c>
      <c r="E1074" s="234" t="s">
        <v>19</v>
      </c>
      <c r="F1074" s="235" t="s">
        <v>84</v>
      </c>
      <c r="G1074" s="233"/>
      <c r="H1074" s="236">
        <v>2</v>
      </c>
      <c r="I1074" s="237"/>
      <c r="J1074" s="233"/>
      <c r="K1074" s="233"/>
      <c r="L1074" s="238"/>
      <c r="M1074" s="239"/>
      <c r="N1074" s="240"/>
      <c r="O1074" s="240"/>
      <c r="P1074" s="240"/>
      <c r="Q1074" s="240"/>
      <c r="R1074" s="240"/>
      <c r="S1074" s="240"/>
      <c r="T1074" s="241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42" t="s">
        <v>166</v>
      </c>
      <c r="AU1074" s="242" t="s">
        <v>84</v>
      </c>
      <c r="AV1074" s="14" t="s">
        <v>84</v>
      </c>
      <c r="AW1074" s="14" t="s">
        <v>35</v>
      </c>
      <c r="AX1074" s="14" t="s">
        <v>74</v>
      </c>
      <c r="AY1074" s="242" t="s">
        <v>143</v>
      </c>
    </row>
    <row r="1075" s="13" customFormat="1">
      <c r="A1075" s="13"/>
      <c r="B1075" s="222"/>
      <c r="C1075" s="223"/>
      <c r="D1075" s="215" t="s">
        <v>166</v>
      </c>
      <c r="E1075" s="224" t="s">
        <v>19</v>
      </c>
      <c r="F1075" s="225" t="s">
        <v>182</v>
      </c>
      <c r="G1075" s="223"/>
      <c r="H1075" s="224" t="s">
        <v>19</v>
      </c>
      <c r="I1075" s="226"/>
      <c r="J1075" s="223"/>
      <c r="K1075" s="223"/>
      <c r="L1075" s="227"/>
      <c r="M1075" s="228"/>
      <c r="N1075" s="229"/>
      <c r="O1075" s="229"/>
      <c r="P1075" s="229"/>
      <c r="Q1075" s="229"/>
      <c r="R1075" s="229"/>
      <c r="S1075" s="229"/>
      <c r="T1075" s="230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31" t="s">
        <v>166</v>
      </c>
      <c r="AU1075" s="231" t="s">
        <v>84</v>
      </c>
      <c r="AV1075" s="13" t="s">
        <v>82</v>
      </c>
      <c r="AW1075" s="13" t="s">
        <v>35</v>
      </c>
      <c r="AX1075" s="13" t="s">
        <v>74</v>
      </c>
      <c r="AY1075" s="231" t="s">
        <v>143</v>
      </c>
    </row>
    <row r="1076" s="14" customFormat="1">
      <c r="A1076" s="14"/>
      <c r="B1076" s="232"/>
      <c r="C1076" s="233"/>
      <c r="D1076" s="215" t="s">
        <v>166</v>
      </c>
      <c r="E1076" s="234" t="s">
        <v>19</v>
      </c>
      <c r="F1076" s="235" t="s">
        <v>82</v>
      </c>
      <c r="G1076" s="233"/>
      <c r="H1076" s="236">
        <v>1</v>
      </c>
      <c r="I1076" s="237"/>
      <c r="J1076" s="233"/>
      <c r="K1076" s="233"/>
      <c r="L1076" s="238"/>
      <c r="M1076" s="239"/>
      <c r="N1076" s="240"/>
      <c r="O1076" s="240"/>
      <c r="P1076" s="240"/>
      <c r="Q1076" s="240"/>
      <c r="R1076" s="240"/>
      <c r="S1076" s="240"/>
      <c r="T1076" s="241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42" t="s">
        <v>166</v>
      </c>
      <c r="AU1076" s="242" t="s">
        <v>84</v>
      </c>
      <c r="AV1076" s="14" t="s">
        <v>84</v>
      </c>
      <c r="AW1076" s="14" t="s">
        <v>35</v>
      </c>
      <c r="AX1076" s="14" t="s">
        <v>74</v>
      </c>
      <c r="AY1076" s="242" t="s">
        <v>143</v>
      </c>
    </row>
    <row r="1077" s="15" customFormat="1">
      <c r="A1077" s="15"/>
      <c r="B1077" s="243"/>
      <c r="C1077" s="244"/>
      <c r="D1077" s="215" t="s">
        <v>166</v>
      </c>
      <c r="E1077" s="245" t="s">
        <v>19</v>
      </c>
      <c r="F1077" s="246" t="s">
        <v>184</v>
      </c>
      <c r="G1077" s="244"/>
      <c r="H1077" s="247">
        <v>3</v>
      </c>
      <c r="I1077" s="248"/>
      <c r="J1077" s="244"/>
      <c r="K1077" s="244"/>
      <c r="L1077" s="249"/>
      <c r="M1077" s="250"/>
      <c r="N1077" s="251"/>
      <c r="O1077" s="251"/>
      <c r="P1077" s="251"/>
      <c r="Q1077" s="251"/>
      <c r="R1077" s="251"/>
      <c r="S1077" s="251"/>
      <c r="T1077" s="252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T1077" s="253" t="s">
        <v>166</v>
      </c>
      <c r="AU1077" s="253" t="s">
        <v>84</v>
      </c>
      <c r="AV1077" s="15" t="s">
        <v>150</v>
      </c>
      <c r="AW1077" s="15" t="s">
        <v>35</v>
      </c>
      <c r="AX1077" s="15" t="s">
        <v>82</v>
      </c>
      <c r="AY1077" s="253" t="s">
        <v>143</v>
      </c>
    </row>
    <row r="1078" s="2" customFormat="1" ht="16.5" customHeight="1">
      <c r="A1078" s="40"/>
      <c r="B1078" s="41"/>
      <c r="C1078" s="202" t="s">
        <v>1496</v>
      </c>
      <c r="D1078" s="202" t="s">
        <v>145</v>
      </c>
      <c r="E1078" s="203" t="s">
        <v>1497</v>
      </c>
      <c r="F1078" s="204" t="s">
        <v>1498</v>
      </c>
      <c r="G1078" s="205" t="s">
        <v>204</v>
      </c>
      <c r="H1078" s="206">
        <v>1</v>
      </c>
      <c r="I1078" s="207"/>
      <c r="J1078" s="208">
        <f>ROUND(I1078*H1078,2)</f>
        <v>0</v>
      </c>
      <c r="K1078" s="204" t="s">
        <v>149</v>
      </c>
      <c r="L1078" s="46"/>
      <c r="M1078" s="209" t="s">
        <v>19</v>
      </c>
      <c r="N1078" s="210" t="s">
        <v>45</v>
      </c>
      <c r="O1078" s="86"/>
      <c r="P1078" s="211">
        <f>O1078*H1078</f>
        <v>0</v>
      </c>
      <c r="Q1078" s="211">
        <v>0</v>
      </c>
      <c r="R1078" s="211">
        <f>Q1078*H1078</f>
        <v>0</v>
      </c>
      <c r="S1078" s="211">
        <v>0</v>
      </c>
      <c r="T1078" s="212">
        <f>S1078*H1078</f>
        <v>0</v>
      </c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R1078" s="213" t="s">
        <v>264</v>
      </c>
      <c r="AT1078" s="213" t="s">
        <v>145</v>
      </c>
      <c r="AU1078" s="213" t="s">
        <v>84</v>
      </c>
      <c r="AY1078" s="19" t="s">
        <v>143</v>
      </c>
      <c r="BE1078" s="214">
        <f>IF(N1078="základní",J1078,0)</f>
        <v>0</v>
      </c>
      <c r="BF1078" s="214">
        <f>IF(N1078="snížená",J1078,0)</f>
        <v>0</v>
      </c>
      <c r="BG1078" s="214">
        <f>IF(N1078="zákl. přenesená",J1078,0)</f>
        <v>0</v>
      </c>
      <c r="BH1078" s="214">
        <f>IF(N1078="sníž. přenesená",J1078,0)</f>
        <v>0</v>
      </c>
      <c r="BI1078" s="214">
        <f>IF(N1078="nulová",J1078,0)</f>
        <v>0</v>
      </c>
      <c r="BJ1078" s="19" t="s">
        <v>82</v>
      </c>
      <c r="BK1078" s="214">
        <f>ROUND(I1078*H1078,2)</f>
        <v>0</v>
      </c>
      <c r="BL1078" s="19" t="s">
        <v>264</v>
      </c>
      <c r="BM1078" s="213" t="s">
        <v>1499</v>
      </c>
    </row>
    <row r="1079" s="2" customFormat="1">
      <c r="A1079" s="40"/>
      <c r="B1079" s="41"/>
      <c r="C1079" s="42"/>
      <c r="D1079" s="215" t="s">
        <v>152</v>
      </c>
      <c r="E1079" s="42"/>
      <c r="F1079" s="216" t="s">
        <v>1500</v>
      </c>
      <c r="G1079" s="42"/>
      <c r="H1079" s="42"/>
      <c r="I1079" s="217"/>
      <c r="J1079" s="42"/>
      <c r="K1079" s="42"/>
      <c r="L1079" s="46"/>
      <c r="M1079" s="218"/>
      <c r="N1079" s="219"/>
      <c r="O1079" s="86"/>
      <c r="P1079" s="86"/>
      <c r="Q1079" s="86"/>
      <c r="R1079" s="86"/>
      <c r="S1079" s="86"/>
      <c r="T1079" s="87"/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T1079" s="19" t="s">
        <v>152</v>
      </c>
      <c r="AU1079" s="19" t="s">
        <v>84</v>
      </c>
    </row>
    <row r="1080" s="2" customFormat="1">
      <c r="A1080" s="40"/>
      <c r="B1080" s="41"/>
      <c r="C1080" s="42"/>
      <c r="D1080" s="220" t="s">
        <v>153</v>
      </c>
      <c r="E1080" s="42"/>
      <c r="F1080" s="221" t="s">
        <v>1501</v>
      </c>
      <c r="G1080" s="42"/>
      <c r="H1080" s="42"/>
      <c r="I1080" s="217"/>
      <c r="J1080" s="42"/>
      <c r="K1080" s="42"/>
      <c r="L1080" s="46"/>
      <c r="M1080" s="218"/>
      <c r="N1080" s="219"/>
      <c r="O1080" s="86"/>
      <c r="P1080" s="86"/>
      <c r="Q1080" s="86"/>
      <c r="R1080" s="86"/>
      <c r="S1080" s="86"/>
      <c r="T1080" s="87"/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T1080" s="19" t="s">
        <v>153</v>
      </c>
      <c r="AU1080" s="19" t="s">
        <v>84</v>
      </c>
    </row>
    <row r="1081" s="13" customFormat="1">
      <c r="A1081" s="13"/>
      <c r="B1081" s="222"/>
      <c r="C1081" s="223"/>
      <c r="D1081" s="215" t="s">
        <v>166</v>
      </c>
      <c r="E1081" s="224" t="s">
        <v>19</v>
      </c>
      <c r="F1081" s="225" t="s">
        <v>182</v>
      </c>
      <c r="G1081" s="223"/>
      <c r="H1081" s="224" t="s">
        <v>19</v>
      </c>
      <c r="I1081" s="226"/>
      <c r="J1081" s="223"/>
      <c r="K1081" s="223"/>
      <c r="L1081" s="227"/>
      <c r="M1081" s="228"/>
      <c r="N1081" s="229"/>
      <c r="O1081" s="229"/>
      <c r="P1081" s="229"/>
      <c r="Q1081" s="229"/>
      <c r="R1081" s="229"/>
      <c r="S1081" s="229"/>
      <c r="T1081" s="230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31" t="s">
        <v>166</v>
      </c>
      <c r="AU1081" s="231" t="s">
        <v>84</v>
      </c>
      <c r="AV1081" s="13" t="s">
        <v>82</v>
      </c>
      <c r="AW1081" s="13" t="s">
        <v>35</v>
      </c>
      <c r="AX1081" s="13" t="s">
        <v>74</v>
      </c>
      <c r="AY1081" s="231" t="s">
        <v>143</v>
      </c>
    </row>
    <row r="1082" s="14" customFormat="1">
      <c r="A1082" s="14"/>
      <c r="B1082" s="232"/>
      <c r="C1082" s="233"/>
      <c r="D1082" s="215" t="s">
        <v>166</v>
      </c>
      <c r="E1082" s="234" t="s">
        <v>19</v>
      </c>
      <c r="F1082" s="235" t="s">
        <v>82</v>
      </c>
      <c r="G1082" s="233"/>
      <c r="H1082" s="236">
        <v>1</v>
      </c>
      <c r="I1082" s="237"/>
      <c r="J1082" s="233"/>
      <c r="K1082" s="233"/>
      <c r="L1082" s="238"/>
      <c r="M1082" s="239"/>
      <c r="N1082" s="240"/>
      <c r="O1082" s="240"/>
      <c r="P1082" s="240"/>
      <c r="Q1082" s="240"/>
      <c r="R1082" s="240"/>
      <c r="S1082" s="240"/>
      <c r="T1082" s="241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42" t="s">
        <v>166</v>
      </c>
      <c r="AU1082" s="242" t="s">
        <v>84</v>
      </c>
      <c r="AV1082" s="14" t="s">
        <v>84</v>
      </c>
      <c r="AW1082" s="14" t="s">
        <v>35</v>
      </c>
      <c r="AX1082" s="14" t="s">
        <v>82</v>
      </c>
      <c r="AY1082" s="242" t="s">
        <v>143</v>
      </c>
    </row>
    <row r="1083" s="2" customFormat="1" ht="16.5" customHeight="1">
      <c r="A1083" s="40"/>
      <c r="B1083" s="41"/>
      <c r="C1083" s="202" t="s">
        <v>1502</v>
      </c>
      <c r="D1083" s="202" t="s">
        <v>145</v>
      </c>
      <c r="E1083" s="203" t="s">
        <v>1503</v>
      </c>
      <c r="F1083" s="204" t="s">
        <v>1504</v>
      </c>
      <c r="G1083" s="205" t="s">
        <v>204</v>
      </c>
      <c r="H1083" s="206">
        <v>6</v>
      </c>
      <c r="I1083" s="207"/>
      <c r="J1083" s="208">
        <f>ROUND(I1083*H1083,2)</f>
        <v>0</v>
      </c>
      <c r="K1083" s="204" t="s">
        <v>149</v>
      </c>
      <c r="L1083" s="46"/>
      <c r="M1083" s="209" t="s">
        <v>19</v>
      </c>
      <c r="N1083" s="210" t="s">
        <v>45</v>
      </c>
      <c r="O1083" s="86"/>
      <c r="P1083" s="211">
        <f>O1083*H1083</f>
        <v>0</v>
      </c>
      <c r="Q1083" s="211">
        <v>0</v>
      </c>
      <c r="R1083" s="211">
        <f>Q1083*H1083</f>
        <v>0</v>
      </c>
      <c r="S1083" s="211">
        <v>0</v>
      </c>
      <c r="T1083" s="212">
        <f>S1083*H1083</f>
        <v>0</v>
      </c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R1083" s="213" t="s">
        <v>264</v>
      </c>
      <c r="AT1083" s="213" t="s">
        <v>145</v>
      </c>
      <c r="AU1083" s="213" t="s">
        <v>84</v>
      </c>
      <c r="AY1083" s="19" t="s">
        <v>143</v>
      </c>
      <c r="BE1083" s="214">
        <f>IF(N1083="základní",J1083,0)</f>
        <v>0</v>
      </c>
      <c r="BF1083" s="214">
        <f>IF(N1083="snížená",J1083,0)</f>
        <v>0</v>
      </c>
      <c r="BG1083" s="214">
        <f>IF(N1083="zákl. přenesená",J1083,0)</f>
        <v>0</v>
      </c>
      <c r="BH1083" s="214">
        <f>IF(N1083="sníž. přenesená",J1083,0)</f>
        <v>0</v>
      </c>
      <c r="BI1083" s="214">
        <f>IF(N1083="nulová",J1083,0)</f>
        <v>0</v>
      </c>
      <c r="BJ1083" s="19" t="s">
        <v>82</v>
      </c>
      <c r="BK1083" s="214">
        <f>ROUND(I1083*H1083,2)</f>
        <v>0</v>
      </c>
      <c r="BL1083" s="19" t="s">
        <v>264</v>
      </c>
      <c r="BM1083" s="213" t="s">
        <v>1505</v>
      </c>
    </row>
    <row r="1084" s="2" customFormat="1">
      <c r="A1084" s="40"/>
      <c r="B1084" s="41"/>
      <c r="C1084" s="42"/>
      <c r="D1084" s="215" t="s">
        <v>152</v>
      </c>
      <c r="E1084" s="42"/>
      <c r="F1084" s="216" t="s">
        <v>1506</v>
      </c>
      <c r="G1084" s="42"/>
      <c r="H1084" s="42"/>
      <c r="I1084" s="217"/>
      <c r="J1084" s="42"/>
      <c r="K1084" s="42"/>
      <c r="L1084" s="46"/>
      <c r="M1084" s="218"/>
      <c r="N1084" s="219"/>
      <c r="O1084" s="86"/>
      <c r="P1084" s="86"/>
      <c r="Q1084" s="86"/>
      <c r="R1084" s="86"/>
      <c r="S1084" s="86"/>
      <c r="T1084" s="87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T1084" s="19" t="s">
        <v>152</v>
      </c>
      <c r="AU1084" s="19" t="s">
        <v>84</v>
      </c>
    </row>
    <row r="1085" s="2" customFormat="1">
      <c r="A1085" s="40"/>
      <c r="B1085" s="41"/>
      <c r="C1085" s="42"/>
      <c r="D1085" s="220" t="s">
        <v>153</v>
      </c>
      <c r="E1085" s="42"/>
      <c r="F1085" s="221" t="s">
        <v>1507</v>
      </c>
      <c r="G1085" s="42"/>
      <c r="H1085" s="42"/>
      <c r="I1085" s="217"/>
      <c r="J1085" s="42"/>
      <c r="K1085" s="42"/>
      <c r="L1085" s="46"/>
      <c r="M1085" s="218"/>
      <c r="N1085" s="219"/>
      <c r="O1085" s="86"/>
      <c r="P1085" s="86"/>
      <c r="Q1085" s="86"/>
      <c r="R1085" s="86"/>
      <c r="S1085" s="86"/>
      <c r="T1085" s="87"/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T1085" s="19" t="s">
        <v>153</v>
      </c>
      <c r="AU1085" s="19" t="s">
        <v>84</v>
      </c>
    </row>
    <row r="1086" s="13" customFormat="1">
      <c r="A1086" s="13"/>
      <c r="B1086" s="222"/>
      <c r="C1086" s="223"/>
      <c r="D1086" s="215" t="s">
        <v>166</v>
      </c>
      <c r="E1086" s="224" t="s">
        <v>19</v>
      </c>
      <c r="F1086" s="225" t="s">
        <v>167</v>
      </c>
      <c r="G1086" s="223"/>
      <c r="H1086" s="224" t="s">
        <v>19</v>
      </c>
      <c r="I1086" s="226"/>
      <c r="J1086" s="223"/>
      <c r="K1086" s="223"/>
      <c r="L1086" s="227"/>
      <c r="M1086" s="228"/>
      <c r="N1086" s="229"/>
      <c r="O1086" s="229"/>
      <c r="P1086" s="229"/>
      <c r="Q1086" s="229"/>
      <c r="R1086" s="229"/>
      <c r="S1086" s="229"/>
      <c r="T1086" s="230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1" t="s">
        <v>166</v>
      </c>
      <c r="AU1086" s="231" t="s">
        <v>84</v>
      </c>
      <c r="AV1086" s="13" t="s">
        <v>82</v>
      </c>
      <c r="AW1086" s="13" t="s">
        <v>35</v>
      </c>
      <c r="AX1086" s="13" t="s">
        <v>74</v>
      </c>
      <c r="AY1086" s="231" t="s">
        <v>143</v>
      </c>
    </row>
    <row r="1087" s="14" customFormat="1">
      <c r="A1087" s="14"/>
      <c r="B1087" s="232"/>
      <c r="C1087" s="233"/>
      <c r="D1087" s="215" t="s">
        <v>166</v>
      </c>
      <c r="E1087" s="234" t="s">
        <v>19</v>
      </c>
      <c r="F1087" s="235" t="s">
        <v>159</v>
      </c>
      <c r="G1087" s="233"/>
      <c r="H1087" s="236">
        <v>3</v>
      </c>
      <c r="I1087" s="237"/>
      <c r="J1087" s="233"/>
      <c r="K1087" s="233"/>
      <c r="L1087" s="238"/>
      <c r="M1087" s="239"/>
      <c r="N1087" s="240"/>
      <c r="O1087" s="240"/>
      <c r="P1087" s="240"/>
      <c r="Q1087" s="240"/>
      <c r="R1087" s="240"/>
      <c r="S1087" s="240"/>
      <c r="T1087" s="241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42" t="s">
        <v>166</v>
      </c>
      <c r="AU1087" s="242" t="s">
        <v>84</v>
      </c>
      <c r="AV1087" s="14" t="s">
        <v>84</v>
      </c>
      <c r="AW1087" s="14" t="s">
        <v>35</v>
      </c>
      <c r="AX1087" s="14" t="s">
        <v>74</v>
      </c>
      <c r="AY1087" s="242" t="s">
        <v>143</v>
      </c>
    </row>
    <row r="1088" s="13" customFormat="1">
      <c r="A1088" s="13"/>
      <c r="B1088" s="222"/>
      <c r="C1088" s="223"/>
      <c r="D1088" s="215" t="s">
        <v>166</v>
      </c>
      <c r="E1088" s="224" t="s">
        <v>19</v>
      </c>
      <c r="F1088" s="225" t="s">
        <v>182</v>
      </c>
      <c r="G1088" s="223"/>
      <c r="H1088" s="224" t="s">
        <v>19</v>
      </c>
      <c r="I1088" s="226"/>
      <c r="J1088" s="223"/>
      <c r="K1088" s="223"/>
      <c r="L1088" s="227"/>
      <c r="M1088" s="228"/>
      <c r="N1088" s="229"/>
      <c r="O1088" s="229"/>
      <c r="P1088" s="229"/>
      <c r="Q1088" s="229"/>
      <c r="R1088" s="229"/>
      <c r="S1088" s="229"/>
      <c r="T1088" s="230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1" t="s">
        <v>166</v>
      </c>
      <c r="AU1088" s="231" t="s">
        <v>84</v>
      </c>
      <c r="AV1088" s="13" t="s">
        <v>82</v>
      </c>
      <c r="AW1088" s="13" t="s">
        <v>35</v>
      </c>
      <c r="AX1088" s="13" t="s">
        <v>74</v>
      </c>
      <c r="AY1088" s="231" t="s">
        <v>143</v>
      </c>
    </row>
    <row r="1089" s="14" customFormat="1">
      <c r="A1089" s="14"/>
      <c r="B1089" s="232"/>
      <c r="C1089" s="233"/>
      <c r="D1089" s="215" t="s">
        <v>166</v>
      </c>
      <c r="E1089" s="234" t="s">
        <v>19</v>
      </c>
      <c r="F1089" s="235" t="s">
        <v>159</v>
      </c>
      <c r="G1089" s="233"/>
      <c r="H1089" s="236">
        <v>3</v>
      </c>
      <c r="I1089" s="237"/>
      <c r="J1089" s="233"/>
      <c r="K1089" s="233"/>
      <c r="L1089" s="238"/>
      <c r="M1089" s="239"/>
      <c r="N1089" s="240"/>
      <c r="O1089" s="240"/>
      <c r="P1089" s="240"/>
      <c r="Q1089" s="240"/>
      <c r="R1089" s="240"/>
      <c r="S1089" s="240"/>
      <c r="T1089" s="241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42" t="s">
        <v>166</v>
      </c>
      <c r="AU1089" s="242" t="s">
        <v>84</v>
      </c>
      <c r="AV1089" s="14" t="s">
        <v>84</v>
      </c>
      <c r="AW1089" s="14" t="s">
        <v>35</v>
      </c>
      <c r="AX1089" s="14" t="s">
        <v>74</v>
      </c>
      <c r="AY1089" s="242" t="s">
        <v>143</v>
      </c>
    </row>
    <row r="1090" s="15" customFormat="1">
      <c r="A1090" s="15"/>
      <c r="B1090" s="243"/>
      <c r="C1090" s="244"/>
      <c r="D1090" s="215" t="s">
        <v>166</v>
      </c>
      <c r="E1090" s="245" t="s">
        <v>19</v>
      </c>
      <c r="F1090" s="246" t="s">
        <v>184</v>
      </c>
      <c r="G1090" s="244"/>
      <c r="H1090" s="247">
        <v>6</v>
      </c>
      <c r="I1090" s="248"/>
      <c r="J1090" s="244"/>
      <c r="K1090" s="244"/>
      <c r="L1090" s="249"/>
      <c r="M1090" s="250"/>
      <c r="N1090" s="251"/>
      <c r="O1090" s="251"/>
      <c r="P1090" s="251"/>
      <c r="Q1090" s="251"/>
      <c r="R1090" s="251"/>
      <c r="S1090" s="251"/>
      <c r="T1090" s="252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T1090" s="253" t="s">
        <v>166</v>
      </c>
      <c r="AU1090" s="253" t="s">
        <v>84</v>
      </c>
      <c r="AV1090" s="15" t="s">
        <v>150</v>
      </c>
      <c r="AW1090" s="15" t="s">
        <v>35</v>
      </c>
      <c r="AX1090" s="15" t="s">
        <v>82</v>
      </c>
      <c r="AY1090" s="253" t="s">
        <v>143</v>
      </c>
    </row>
    <row r="1091" s="2" customFormat="1" ht="16.5" customHeight="1">
      <c r="A1091" s="40"/>
      <c r="B1091" s="41"/>
      <c r="C1091" s="202" t="s">
        <v>1508</v>
      </c>
      <c r="D1091" s="202" t="s">
        <v>145</v>
      </c>
      <c r="E1091" s="203" t="s">
        <v>1509</v>
      </c>
      <c r="F1091" s="204" t="s">
        <v>1510</v>
      </c>
      <c r="G1091" s="205" t="s">
        <v>204</v>
      </c>
      <c r="H1091" s="206">
        <v>2</v>
      </c>
      <c r="I1091" s="207"/>
      <c r="J1091" s="208">
        <f>ROUND(I1091*H1091,2)</f>
        <v>0</v>
      </c>
      <c r="K1091" s="204" t="s">
        <v>149</v>
      </c>
      <c r="L1091" s="46"/>
      <c r="M1091" s="209" t="s">
        <v>19</v>
      </c>
      <c r="N1091" s="210" t="s">
        <v>45</v>
      </c>
      <c r="O1091" s="86"/>
      <c r="P1091" s="211">
        <f>O1091*H1091</f>
        <v>0</v>
      </c>
      <c r="Q1091" s="211">
        <v>0</v>
      </c>
      <c r="R1091" s="211">
        <f>Q1091*H1091</f>
        <v>0</v>
      </c>
      <c r="S1091" s="211">
        <v>0</v>
      </c>
      <c r="T1091" s="212">
        <f>S1091*H1091</f>
        <v>0</v>
      </c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R1091" s="213" t="s">
        <v>264</v>
      </c>
      <c r="AT1091" s="213" t="s">
        <v>145</v>
      </c>
      <c r="AU1091" s="213" t="s">
        <v>84</v>
      </c>
      <c r="AY1091" s="19" t="s">
        <v>143</v>
      </c>
      <c r="BE1091" s="214">
        <f>IF(N1091="základní",J1091,0)</f>
        <v>0</v>
      </c>
      <c r="BF1091" s="214">
        <f>IF(N1091="snížená",J1091,0)</f>
        <v>0</v>
      </c>
      <c r="BG1091" s="214">
        <f>IF(N1091="zákl. přenesená",J1091,0)</f>
        <v>0</v>
      </c>
      <c r="BH1091" s="214">
        <f>IF(N1091="sníž. přenesená",J1091,0)</f>
        <v>0</v>
      </c>
      <c r="BI1091" s="214">
        <f>IF(N1091="nulová",J1091,0)</f>
        <v>0</v>
      </c>
      <c r="BJ1091" s="19" t="s">
        <v>82</v>
      </c>
      <c r="BK1091" s="214">
        <f>ROUND(I1091*H1091,2)</f>
        <v>0</v>
      </c>
      <c r="BL1091" s="19" t="s">
        <v>264</v>
      </c>
      <c r="BM1091" s="213" t="s">
        <v>1511</v>
      </c>
    </row>
    <row r="1092" s="2" customFormat="1">
      <c r="A1092" s="40"/>
      <c r="B1092" s="41"/>
      <c r="C1092" s="42"/>
      <c r="D1092" s="215" t="s">
        <v>152</v>
      </c>
      <c r="E1092" s="42"/>
      <c r="F1092" s="216" t="s">
        <v>1512</v>
      </c>
      <c r="G1092" s="42"/>
      <c r="H1092" s="42"/>
      <c r="I1092" s="217"/>
      <c r="J1092" s="42"/>
      <c r="K1092" s="42"/>
      <c r="L1092" s="46"/>
      <c r="M1092" s="218"/>
      <c r="N1092" s="219"/>
      <c r="O1092" s="86"/>
      <c r="P1092" s="86"/>
      <c r="Q1092" s="86"/>
      <c r="R1092" s="86"/>
      <c r="S1092" s="86"/>
      <c r="T1092" s="87"/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T1092" s="19" t="s">
        <v>152</v>
      </c>
      <c r="AU1092" s="19" t="s">
        <v>84</v>
      </c>
    </row>
    <row r="1093" s="2" customFormat="1">
      <c r="A1093" s="40"/>
      <c r="B1093" s="41"/>
      <c r="C1093" s="42"/>
      <c r="D1093" s="220" t="s">
        <v>153</v>
      </c>
      <c r="E1093" s="42"/>
      <c r="F1093" s="221" t="s">
        <v>1513</v>
      </c>
      <c r="G1093" s="42"/>
      <c r="H1093" s="42"/>
      <c r="I1093" s="217"/>
      <c r="J1093" s="42"/>
      <c r="K1093" s="42"/>
      <c r="L1093" s="46"/>
      <c r="M1093" s="218"/>
      <c r="N1093" s="219"/>
      <c r="O1093" s="86"/>
      <c r="P1093" s="86"/>
      <c r="Q1093" s="86"/>
      <c r="R1093" s="86"/>
      <c r="S1093" s="86"/>
      <c r="T1093" s="87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T1093" s="19" t="s">
        <v>153</v>
      </c>
      <c r="AU1093" s="19" t="s">
        <v>84</v>
      </c>
    </row>
    <row r="1094" s="2" customFormat="1" ht="16.5" customHeight="1">
      <c r="A1094" s="40"/>
      <c r="B1094" s="41"/>
      <c r="C1094" s="202" t="s">
        <v>1514</v>
      </c>
      <c r="D1094" s="202" t="s">
        <v>145</v>
      </c>
      <c r="E1094" s="203" t="s">
        <v>1515</v>
      </c>
      <c r="F1094" s="204" t="s">
        <v>1516</v>
      </c>
      <c r="G1094" s="205" t="s">
        <v>204</v>
      </c>
      <c r="H1094" s="206">
        <v>2</v>
      </c>
      <c r="I1094" s="207"/>
      <c r="J1094" s="208">
        <f>ROUND(I1094*H1094,2)</f>
        <v>0</v>
      </c>
      <c r="K1094" s="204" t="s">
        <v>149</v>
      </c>
      <c r="L1094" s="46"/>
      <c r="M1094" s="209" t="s">
        <v>19</v>
      </c>
      <c r="N1094" s="210" t="s">
        <v>45</v>
      </c>
      <c r="O1094" s="86"/>
      <c r="P1094" s="211">
        <f>O1094*H1094</f>
        <v>0</v>
      </c>
      <c r="Q1094" s="211">
        <v>0.00021000000000000001</v>
      </c>
      <c r="R1094" s="211">
        <f>Q1094*H1094</f>
        <v>0.00042000000000000002</v>
      </c>
      <c r="S1094" s="211">
        <v>0</v>
      </c>
      <c r="T1094" s="212">
        <f>S1094*H1094</f>
        <v>0</v>
      </c>
      <c r="U1094" s="40"/>
      <c r="V1094" s="40"/>
      <c r="W1094" s="40"/>
      <c r="X1094" s="40"/>
      <c r="Y1094" s="40"/>
      <c r="Z1094" s="40"/>
      <c r="AA1094" s="40"/>
      <c r="AB1094" s="40"/>
      <c r="AC1094" s="40"/>
      <c r="AD1094" s="40"/>
      <c r="AE1094" s="40"/>
      <c r="AR1094" s="213" t="s">
        <v>264</v>
      </c>
      <c r="AT1094" s="213" t="s">
        <v>145</v>
      </c>
      <c r="AU1094" s="213" t="s">
        <v>84</v>
      </c>
      <c r="AY1094" s="19" t="s">
        <v>143</v>
      </c>
      <c r="BE1094" s="214">
        <f>IF(N1094="základní",J1094,0)</f>
        <v>0</v>
      </c>
      <c r="BF1094" s="214">
        <f>IF(N1094="snížená",J1094,0)</f>
        <v>0</v>
      </c>
      <c r="BG1094" s="214">
        <f>IF(N1094="zákl. přenesená",J1094,0)</f>
        <v>0</v>
      </c>
      <c r="BH1094" s="214">
        <f>IF(N1094="sníž. přenesená",J1094,0)</f>
        <v>0</v>
      </c>
      <c r="BI1094" s="214">
        <f>IF(N1094="nulová",J1094,0)</f>
        <v>0</v>
      </c>
      <c r="BJ1094" s="19" t="s">
        <v>82</v>
      </c>
      <c r="BK1094" s="214">
        <f>ROUND(I1094*H1094,2)</f>
        <v>0</v>
      </c>
      <c r="BL1094" s="19" t="s">
        <v>264</v>
      </c>
      <c r="BM1094" s="213" t="s">
        <v>1517</v>
      </c>
    </row>
    <row r="1095" s="2" customFormat="1">
      <c r="A1095" s="40"/>
      <c r="B1095" s="41"/>
      <c r="C1095" s="42"/>
      <c r="D1095" s="215" t="s">
        <v>152</v>
      </c>
      <c r="E1095" s="42"/>
      <c r="F1095" s="216" t="s">
        <v>1518</v>
      </c>
      <c r="G1095" s="42"/>
      <c r="H1095" s="42"/>
      <c r="I1095" s="217"/>
      <c r="J1095" s="42"/>
      <c r="K1095" s="42"/>
      <c r="L1095" s="46"/>
      <c r="M1095" s="218"/>
      <c r="N1095" s="219"/>
      <c r="O1095" s="86"/>
      <c r="P1095" s="86"/>
      <c r="Q1095" s="86"/>
      <c r="R1095" s="86"/>
      <c r="S1095" s="86"/>
      <c r="T1095" s="87"/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T1095" s="19" t="s">
        <v>152</v>
      </c>
      <c r="AU1095" s="19" t="s">
        <v>84</v>
      </c>
    </row>
    <row r="1096" s="2" customFormat="1">
      <c r="A1096" s="40"/>
      <c r="B1096" s="41"/>
      <c r="C1096" s="42"/>
      <c r="D1096" s="220" t="s">
        <v>153</v>
      </c>
      <c r="E1096" s="42"/>
      <c r="F1096" s="221" t="s">
        <v>1519</v>
      </c>
      <c r="G1096" s="42"/>
      <c r="H1096" s="42"/>
      <c r="I1096" s="217"/>
      <c r="J1096" s="42"/>
      <c r="K1096" s="42"/>
      <c r="L1096" s="46"/>
      <c r="M1096" s="218"/>
      <c r="N1096" s="219"/>
      <c r="O1096" s="86"/>
      <c r="P1096" s="86"/>
      <c r="Q1096" s="86"/>
      <c r="R1096" s="86"/>
      <c r="S1096" s="86"/>
      <c r="T1096" s="87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T1096" s="19" t="s">
        <v>153</v>
      </c>
      <c r="AU1096" s="19" t="s">
        <v>84</v>
      </c>
    </row>
    <row r="1097" s="2" customFormat="1" ht="16.5" customHeight="1">
      <c r="A1097" s="40"/>
      <c r="B1097" s="41"/>
      <c r="C1097" s="254" t="s">
        <v>1520</v>
      </c>
      <c r="D1097" s="254" t="s">
        <v>379</v>
      </c>
      <c r="E1097" s="255" t="s">
        <v>1521</v>
      </c>
      <c r="F1097" s="256" t="s">
        <v>1522</v>
      </c>
      <c r="G1097" s="257" t="s">
        <v>204</v>
      </c>
      <c r="H1097" s="258">
        <v>2</v>
      </c>
      <c r="I1097" s="259"/>
      <c r="J1097" s="260">
        <f>ROUND(I1097*H1097,2)</f>
        <v>0</v>
      </c>
      <c r="K1097" s="256" t="s">
        <v>149</v>
      </c>
      <c r="L1097" s="261"/>
      <c r="M1097" s="262" t="s">
        <v>19</v>
      </c>
      <c r="N1097" s="263" t="s">
        <v>45</v>
      </c>
      <c r="O1097" s="86"/>
      <c r="P1097" s="211">
        <f>O1097*H1097</f>
        <v>0</v>
      </c>
      <c r="Q1097" s="211">
        <v>0.0064999999999999997</v>
      </c>
      <c r="R1097" s="211">
        <f>Q1097*H1097</f>
        <v>0.012999999999999999</v>
      </c>
      <c r="S1097" s="211">
        <v>0</v>
      </c>
      <c r="T1097" s="212">
        <f>S1097*H1097</f>
        <v>0</v>
      </c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R1097" s="213" t="s">
        <v>378</v>
      </c>
      <c r="AT1097" s="213" t="s">
        <v>379</v>
      </c>
      <c r="AU1097" s="213" t="s">
        <v>84</v>
      </c>
      <c r="AY1097" s="19" t="s">
        <v>143</v>
      </c>
      <c r="BE1097" s="214">
        <f>IF(N1097="základní",J1097,0)</f>
        <v>0</v>
      </c>
      <c r="BF1097" s="214">
        <f>IF(N1097="snížená",J1097,0)</f>
        <v>0</v>
      </c>
      <c r="BG1097" s="214">
        <f>IF(N1097="zákl. přenesená",J1097,0)</f>
        <v>0</v>
      </c>
      <c r="BH1097" s="214">
        <f>IF(N1097="sníž. přenesená",J1097,0)</f>
        <v>0</v>
      </c>
      <c r="BI1097" s="214">
        <f>IF(N1097="nulová",J1097,0)</f>
        <v>0</v>
      </c>
      <c r="BJ1097" s="19" t="s">
        <v>82</v>
      </c>
      <c r="BK1097" s="214">
        <f>ROUND(I1097*H1097,2)</f>
        <v>0</v>
      </c>
      <c r="BL1097" s="19" t="s">
        <v>264</v>
      </c>
      <c r="BM1097" s="213" t="s">
        <v>1523</v>
      </c>
    </row>
    <row r="1098" s="2" customFormat="1">
      <c r="A1098" s="40"/>
      <c r="B1098" s="41"/>
      <c r="C1098" s="42"/>
      <c r="D1098" s="215" t="s">
        <v>152</v>
      </c>
      <c r="E1098" s="42"/>
      <c r="F1098" s="216" t="s">
        <v>1522</v>
      </c>
      <c r="G1098" s="42"/>
      <c r="H1098" s="42"/>
      <c r="I1098" s="217"/>
      <c r="J1098" s="42"/>
      <c r="K1098" s="42"/>
      <c r="L1098" s="46"/>
      <c r="M1098" s="218"/>
      <c r="N1098" s="219"/>
      <c r="O1098" s="86"/>
      <c r="P1098" s="86"/>
      <c r="Q1098" s="86"/>
      <c r="R1098" s="86"/>
      <c r="S1098" s="86"/>
      <c r="T1098" s="87"/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T1098" s="19" t="s">
        <v>152</v>
      </c>
      <c r="AU1098" s="19" t="s">
        <v>84</v>
      </c>
    </row>
    <row r="1099" s="2" customFormat="1" ht="16.5" customHeight="1">
      <c r="A1099" s="40"/>
      <c r="B1099" s="41"/>
      <c r="C1099" s="202" t="s">
        <v>1524</v>
      </c>
      <c r="D1099" s="202" t="s">
        <v>145</v>
      </c>
      <c r="E1099" s="203" t="s">
        <v>1525</v>
      </c>
      <c r="F1099" s="204" t="s">
        <v>1526</v>
      </c>
      <c r="G1099" s="205" t="s">
        <v>204</v>
      </c>
      <c r="H1099" s="206">
        <v>8</v>
      </c>
      <c r="I1099" s="207"/>
      <c r="J1099" s="208">
        <f>ROUND(I1099*H1099,2)</f>
        <v>0</v>
      </c>
      <c r="K1099" s="204" t="s">
        <v>149</v>
      </c>
      <c r="L1099" s="46"/>
      <c r="M1099" s="209" t="s">
        <v>19</v>
      </c>
      <c r="N1099" s="210" t="s">
        <v>45</v>
      </c>
      <c r="O1099" s="86"/>
      <c r="P1099" s="211">
        <f>O1099*H1099</f>
        <v>0</v>
      </c>
      <c r="Q1099" s="211">
        <v>0</v>
      </c>
      <c r="R1099" s="211">
        <f>Q1099*H1099</f>
        <v>0</v>
      </c>
      <c r="S1099" s="211">
        <v>0</v>
      </c>
      <c r="T1099" s="212">
        <f>S1099*H1099</f>
        <v>0</v>
      </c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R1099" s="213" t="s">
        <v>264</v>
      </c>
      <c r="AT1099" s="213" t="s">
        <v>145</v>
      </c>
      <c r="AU1099" s="213" t="s">
        <v>84</v>
      </c>
      <c r="AY1099" s="19" t="s">
        <v>143</v>
      </c>
      <c r="BE1099" s="214">
        <f>IF(N1099="základní",J1099,0)</f>
        <v>0</v>
      </c>
      <c r="BF1099" s="214">
        <f>IF(N1099="snížená",J1099,0)</f>
        <v>0</v>
      </c>
      <c r="BG1099" s="214">
        <f>IF(N1099="zákl. přenesená",J1099,0)</f>
        <v>0</v>
      </c>
      <c r="BH1099" s="214">
        <f>IF(N1099="sníž. přenesená",J1099,0)</f>
        <v>0</v>
      </c>
      <c r="BI1099" s="214">
        <f>IF(N1099="nulová",J1099,0)</f>
        <v>0</v>
      </c>
      <c r="BJ1099" s="19" t="s">
        <v>82</v>
      </c>
      <c r="BK1099" s="214">
        <f>ROUND(I1099*H1099,2)</f>
        <v>0</v>
      </c>
      <c r="BL1099" s="19" t="s">
        <v>264</v>
      </c>
      <c r="BM1099" s="213" t="s">
        <v>1527</v>
      </c>
    </row>
    <row r="1100" s="2" customFormat="1">
      <c r="A1100" s="40"/>
      <c r="B1100" s="41"/>
      <c r="C1100" s="42"/>
      <c r="D1100" s="215" t="s">
        <v>152</v>
      </c>
      <c r="E1100" s="42"/>
      <c r="F1100" s="216" t="s">
        <v>1528</v>
      </c>
      <c r="G1100" s="42"/>
      <c r="H1100" s="42"/>
      <c r="I1100" s="217"/>
      <c r="J1100" s="42"/>
      <c r="K1100" s="42"/>
      <c r="L1100" s="46"/>
      <c r="M1100" s="218"/>
      <c r="N1100" s="219"/>
      <c r="O1100" s="86"/>
      <c r="P1100" s="86"/>
      <c r="Q1100" s="86"/>
      <c r="R1100" s="86"/>
      <c r="S1100" s="86"/>
      <c r="T1100" s="87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T1100" s="19" t="s">
        <v>152</v>
      </c>
      <c r="AU1100" s="19" t="s">
        <v>84</v>
      </c>
    </row>
    <row r="1101" s="2" customFormat="1">
      <c r="A1101" s="40"/>
      <c r="B1101" s="41"/>
      <c r="C1101" s="42"/>
      <c r="D1101" s="220" t="s">
        <v>153</v>
      </c>
      <c r="E1101" s="42"/>
      <c r="F1101" s="221" t="s">
        <v>1529</v>
      </c>
      <c r="G1101" s="42"/>
      <c r="H1101" s="42"/>
      <c r="I1101" s="217"/>
      <c r="J1101" s="42"/>
      <c r="K1101" s="42"/>
      <c r="L1101" s="46"/>
      <c r="M1101" s="218"/>
      <c r="N1101" s="219"/>
      <c r="O1101" s="86"/>
      <c r="P1101" s="86"/>
      <c r="Q1101" s="86"/>
      <c r="R1101" s="86"/>
      <c r="S1101" s="86"/>
      <c r="T1101" s="87"/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T1101" s="19" t="s">
        <v>153</v>
      </c>
      <c r="AU1101" s="19" t="s">
        <v>84</v>
      </c>
    </row>
    <row r="1102" s="2" customFormat="1" ht="16.5" customHeight="1">
      <c r="A1102" s="40"/>
      <c r="B1102" s="41"/>
      <c r="C1102" s="202" t="s">
        <v>1530</v>
      </c>
      <c r="D1102" s="202" t="s">
        <v>145</v>
      </c>
      <c r="E1102" s="203" t="s">
        <v>1531</v>
      </c>
      <c r="F1102" s="204" t="s">
        <v>1532</v>
      </c>
      <c r="G1102" s="205" t="s">
        <v>204</v>
      </c>
      <c r="H1102" s="206">
        <v>5</v>
      </c>
      <c r="I1102" s="207"/>
      <c r="J1102" s="208">
        <f>ROUND(I1102*H1102,2)</f>
        <v>0</v>
      </c>
      <c r="K1102" s="204" t="s">
        <v>149</v>
      </c>
      <c r="L1102" s="46"/>
      <c r="M1102" s="209" t="s">
        <v>19</v>
      </c>
      <c r="N1102" s="210" t="s">
        <v>45</v>
      </c>
      <c r="O1102" s="86"/>
      <c r="P1102" s="211">
        <f>O1102*H1102</f>
        <v>0</v>
      </c>
      <c r="Q1102" s="211">
        <v>0</v>
      </c>
      <c r="R1102" s="211">
        <f>Q1102*H1102</f>
        <v>0</v>
      </c>
      <c r="S1102" s="211">
        <v>0</v>
      </c>
      <c r="T1102" s="212">
        <f>S1102*H1102</f>
        <v>0</v>
      </c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R1102" s="213" t="s">
        <v>264</v>
      </c>
      <c r="AT1102" s="213" t="s">
        <v>145</v>
      </c>
      <c r="AU1102" s="213" t="s">
        <v>84</v>
      </c>
      <c r="AY1102" s="19" t="s">
        <v>143</v>
      </c>
      <c r="BE1102" s="214">
        <f>IF(N1102="základní",J1102,0)</f>
        <v>0</v>
      </c>
      <c r="BF1102" s="214">
        <f>IF(N1102="snížená",J1102,0)</f>
        <v>0</v>
      </c>
      <c r="BG1102" s="214">
        <f>IF(N1102="zákl. přenesená",J1102,0)</f>
        <v>0</v>
      </c>
      <c r="BH1102" s="214">
        <f>IF(N1102="sníž. přenesená",J1102,0)</f>
        <v>0</v>
      </c>
      <c r="BI1102" s="214">
        <f>IF(N1102="nulová",J1102,0)</f>
        <v>0</v>
      </c>
      <c r="BJ1102" s="19" t="s">
        <v>82</v>
      </c>
      <c r="BK1102" s="214">
        <f>ROUND(I1102*H1102,2)</f>
        <v>0</v>
      </c>
      <c r="BL1102" s="19" t="s">
        <v>264</v>
      </c>
      <c r="BM1102" s="213" t="s">
        <v>1533</v>
      </c>
    </row>
    <row r="1103" s="2" customFormat="1">
      <c r="A1103" s="40"/>
      <c r="B1103" s="41"/>
      <c r="C1103" s="42"/>
      <c r="D1103" s="215" t="s">
        <v>152</v>
      </c>
      <c r="E1103" s="42"/>
      <c r="F1103" s="216" t="s">
        <v>1534</v>
      </c>
      <c r="G1103" s="42"/>
      <c r="H1103" s="42"/>
      <c r="I1103" s="217"/>
      <c r="J1103" s="42"/>
      <c r="K1103" s="42"/>
      <c r="L1103" s="46"/>
      <c r="M1103" s="218"/>
      <c r="N1103" s="219"/>
      <c r="O1103" s="86"/>
      <c r="P1103" s="86"/>
      <c r="Q1103" s="86"/>
      <c r="R1103" s="86"/>
      <c r="S1103" s="86"/>
      <c r="T1103" s="87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T1103" s="19" t="s">
        <v>152</v>
      </c>
      <c r="AU1103" s="19" t="s">
        <v>84</v>
      </c>
    </row>
    <row r="1104" s="2" customFormat="1">
      <c r="A1104" s="40"/>
      <c r="B1104" s="41"/>
      <c r="C1104" s="42"/>
      <c r="D1104" s="220" t="s">
        <v>153</v>
      </c>
      <c r="E1104" s="42"/>
      <c r="F1104" s="221" t="s">
        <v>1535</v>
      </c>
      <c r="G1104" s="42"/>
      <c r="H1104" s="42"/>
      <c r="I1104" s="217"/>
      <c r="J1104" s="42"/>
      <c r="K1104" s="42"/>
      <c r="L1104" s="46"/>
      <c r="M1104" s="218"/>
      <c r="N1104" s="219"/>
      <c r="O1104" s="86"/>
      <c r="P1104" s="86"/>
      <c r="Q1104" s="86"/>
      <c r="R1104" s="86"/>
      <c r="S1104" s="86"/>
      <c r="T1104" s="87"/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  <c r="AT1104" s="19" t="s">
        <v>153</v>
      </c>
      <c r="AU1104" s="19" t="s">
        <v>84</v>
      </c>
    </row>
    <row r="1105" s="2" customFormat="1" ht="16.5" customHeight="1">
      <c r="A1105" s="40"/>
      <c r="B1105" s="41"/>
      <c r="C1105" s="202" t="s">
        <v>1536</v>
      </c>
      <c r="D1105" s="202" t="s">
        <v>145</v>
      </c>
      <c r="E1105" s="203" t="s">
        <v>1537</v>
      </c>
      <c r="F1105" s="204" t="s">
        <v>1538</v>
      </c>
      <c r="G1105" s="205" t="s">
        <v>204</v>
      </c>
      <c r="H1105" s="206">
        <v>8</v>
      </c>
      <c r="I1105" s="207"/>
      <c r="J1105" s="208">
        <f>ROUND(I1105*H1105,2)</f>
        <v>0</v>
      </c>
      <c r="K1105" s="204" t="s">
        <v>149</v>
      </c>
      <c r="L1105" s="46"/>
      <c r="M1105" s="209" t="s">
        <v>19</v>
      </c>
      <c r="N1105" s="210" t="s">
        <v>45</v>
      </c>
      <c r="O1105" s="86"/>
      <c r="P1105" s="211">
        <f>O1105*H1105</f>
        <v>0</v>
      </c>
      <c r="Q1105" s="211">
        <v>0</v>
      </c>
      <c r="R1105" s="211">
        <f>Q1105*H1105</f>
        <v>0</v>
      </c>
      <c r="S1105" s="211">
        <v>0</v>
      </c>
      <c r="T1105" s="212">
        <f>S1105*H1105</f>
        <v>0</v>
      </c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R1105" s="213" t="s">
        <v>264</v>
      </c>
      <c r="AT1105" s="213" t="s">
        <v>145</v>
      </c>
      <c r="AU1105" s="213" t="s">
        <v>84</v>
      </c>
      <c r="AY1105" s="19" t="s">
        <v>143</v>
      </c>
      <c r="BE1105" s="214">
        <f>IF(N1105="základní",J1105,0)</f>
        <v>0</v>
      </c>
      <c r="BF1105" s="214">
        <f>IF(N1105="snížená",J1105,0)</f>
        <v>0</v>
      </c>
      <c r="BG1105" s="214">
        <f>IF(N1105="zákl. přenesená",J1105,0)</f>
        <v>0</v>
      </c>
      <c r="BH1105" s="214">
        <f>IF(N1105="sníž. přenesená",J1105,0)</f>
        <v>0</v>
      </c>
      <c r="BI1105" s="214">
        <f>IF(N1105="nulová",J1105,0)</f>
        <v>0</v>
      </c>
      <c r="BJ1105" s="19" t="s">
        <v>82</v>
      </c>
      <c r="BK1105" s="214">
        <f>ROUND(I1105*H1105,2)</f>
        <v>0</v>
      </c>
      <c r="BL1105" s="19" t="s">
        <v>264</v>
      </c>
      <c r="BM1105" s="213" t="s">
        <v>1539</v>
      </c>
    </row>
    <row r="1106" s="2" customFormat="1">
      <c r="A1106" s="40"/>
      <c r="B1106" s="41"/>
      <c r="C1106" s="42"/>
      <c r="D1106" s="215" t="s">
        <v>152</v>
      </c>
      <c r="E1106" s="42"/>
      <c r="F1106" s="216" t="s">
        <v>1540</v>
      </c>
      <c r="G1106" s="42"/>
      <c r="H1106" s="42"/>
      <c r="I1106" s="217"/>
      <c r="J1106" s="42"/>
      <c r="K1106" s="42"/>
      <c r="L1106" s="46"/>
      <c r="M1106" s="218"/>
      <c r="N1106" s="219"/>
      <c r="O1106" s="86"/>
      <c r="P1106" s="86"/>
      <c r="Q1106" s="86"/>
      <c r="R1106" s="86"/>
      <c r="S1106" s="86"/>
      <c r="T1106" s="87"/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T1106" s="19" t="s">
        <v>152</v>
      </c>
      <c r="AU1106" s="19" t="s">
        <v>84</v>
      </c>
    </row>
    <row r="1107" s="2" customFormat="1">
      <c r="A1107" s="40"/>
      <c r="B1107" s="41"/>
      <c r="C1107" s="42"/>
      <c r="D1107" s="220" t="s">
        <v>153</v>
      </c>
      <c r="E1107" s="42"/>
      <c r="F1107" s="221" t="s">
        <v>1541</v>
      </c>
      <c r="G1107" s="42"/>
      <c r="H1107" s="42"/>
      <c r="I1107" s="217"/>
      <c r="J1107" s="42"/>
      <c r="K1107" s="42"/>
      <c r="L1107" s="46"/>
      <c r="M1107" s="218"/>
      <c r="N1107" s="219"/>
      <c r="O1107" s="86"/>
      <c r="P1107" s="86"/>
      <c r="Q1107" s="86"/>
      <c r="R1107" s="86"/>
      <c r="S1107" s="86"/>
      <c r="T1107" s="87"/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T1107" s="19" t="s">
        <v>153</v>
      </c>
      <c r="AU1107" s="19" t="s">
        <v>84</v>
      </c>
    </row>
    <row r="1108" s="2" customFormat="1" ht="16.5" customHeight="1">
      <c r="A1108" s="40"/>
      <c r="B1108" s="41"/>
      <c r="C1108" s="202" t="s">
        <v>1542</v>
      </c>
      <c r="D1108" s="202" t="s">
        <v>145</v>
      </c>
      <c r="E1108" s="203" t="s">
        <v>1543</v>
      </c>
      <c r="F1108" s="204" t="s">
        <v>1544</v>
      </c>
      <c r="G1108" s="205" t="s">
        <v>204</v>
      </c>
      <c r="H1108" s="206">
        <v>5</v>
      </c>
      <c r="I1108" s="207"/>
      <c r="J1108" s="208">
        <f>ROUND(I1108*H1108,2)</f>
        <v>0</v>
      </c>
      <c r="K1108" s="204" t="s">
        <v>149</v>
      </c>
      <c r="L1108" s="46"/>
      <c r="M1108" s="209" t="s">
        <v>19</v>
      </c>
      <c r="N1108" s="210" t="s">
        <v>45</v>
      </c>
      <c r="O1108" s="86"/>
      <c r="P1108" s="211">
        <f>O1108*H1108</f>
        <v>0</v>
      </c>
      <c r="Q1108" s="211">
        <v>0</v>
      </c>
      <c r="R1108" s="211">
        <f>Q1108*H1108</f>
        <v>0</v>
      </c>
      <c r="S1108" s="211">
        <v>0</v>
      </c>
      <c r="T1108" s="212">
        <f>S1108*H1108</f>
        <v>0</v>
      </c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R1108" s="213" t="s">
        <v>264</v>
      </c>
      <c r="AT1108" s="213" t="s">
        <v>145</v>
      </c>
      <c r="AU1108" s="213" t="s">
        <v>84</v>
      </c>
      <c r="AY1108" s="19" t="s">
        <v>143</v>
      </c>
      <c r="BE1108" s="214">
        <f>IF(N1108="základní",J1108,0)</f>
        <v>0</v>
      </c>
      <c r="BF1108" s="214">
        <f>IF(N1108="snížená",J1108,0)</f>
        <v>0</v>
      </c>
      <c r="BG1108" s="214">
        <f>IF(N1108="zákl. přenesená",J1108,0)</f>
        <v>0</v>
      </c>
      <c r="BH1108" s="214">
        <f>IF(N1108="sníž. přenesená",J1108,0)</f>
        <v>0</v>
      </c>
      <c r="BI1108" s="214">
        <f>IF(N1108="nulová",J1108,0)</f>
        <v>0</v>
      </c>
      <c r="BJ1108" s="19" t="s">
        <v>82</v>
      </c>
      <c r="BK1108" s="214">
        <f>ROUND(I1108*H1108,2)</f>
        <v>0</v>
      </c>
      <c r="BL1108" s="19" t="s">
        <v>264</v>
      </c>
      <c r="BM1108" s="213" t="s">
        <v>1545</v>
      </c>
    </row>
    <row r="1109" s="2" customFormat="1">
      <c r="A1109" s="40"/>
      <c r="B1109" s="41"/>
      <c r="C1109" s="42"/>
      <c r="D1109" s="215" t="s">
        <v>152</v>
      </c>
      <c r="E1109" s="42"/>
      <c r="F1109" s="216" t="s">
        <v>1546</v>
      </c>
      <c r="G1109" s="42"/>
      <c r="H1109" s="42"/>
      <c r="I1109" s="217"/>
      <c r="J1109" s="42"/>
      <c r="K1109" s="42"/>
      <c r="L1109" s="46"/>
      <c r="M1109" s="218"/>
      <c r="N1109" s="219"/>
      <c r="O1109" s="86"/>
      <c r="P1109" s="86"/>
      <c r="Q1109" s="86"/>
      <c r="R1109" s="86"/>
      <c r="S1109" s="86"/>
      <c r="T1109" s="87"/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T1109" s="19" t="s">
        <v>152</v>
      </c>
      <c r="AU1109" s="19" t="s">
        <v>84</v>
      </c>
    </row>
    <row r="1110" s="2" customFormat="1">
      <c r="A1110" s="40"/>
      <c r="B1110" s="41"/>
      <c r="C1110" s="42"/>
      <c r="D1110" s="220" t="s">
        <v>153</v>
      </c>
      <c r="E1110" s="42"/>
      <c r="F1110" s="221" t="s">
        <v>1547</v>
      </c>
      <c r="G1110" s="42"/>
      <c r="H1110" s="42"/>
      <c r="I1110" s="217"/>
      <c r="J1110" s="42"/>
      <c r="K1110" s="42"/>
      <c r="L1110" s="46"/>
      <c r="M1110" s="218"/>
      <c r="N1110" s="219"/>
      <c r="O1110" s="86"/>
      <c r="P1110" s="86"/>
      <c r="Q1110" s="86"/>
      <c r="R1110" s="86"/>
      <c r="S1110" s="86"/>
      <c r="T1110" s="87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T1110" s="19" t="s">
        <v>153</v>
      </c>
      <c r="AU1110" s="19" t="s">
        <v>84</v>
      </c>
    </row>
    <row r="1111" s="2" customFormat="1" ht="16.5" customHeight="1">
      <c r="A1111" s="40"/>
      <c r="B1111" s="41"/>
      <c r="C1111" s="254" t="s">
        <v>1548</v>
      </c>
      <c r="D1111" s="254" t="s">
        <v>379</v>
      </c>
      <c r="E1111" s="255" t="s">
        <v>1549</v>
      </c>
      <c r="F1111" s="256" t="s">
        <v>1550</v>
      </c>
      <c r="G1111" s="257" t="s">
        <v>1551</v>
      </c>
      <c r="H1111" s="258">
        <v>1</v>
      </c>
      <c r="I1111" s="259"/>
      <c r="J1111" s="260">
        <f>ROUND(I1111*H1111,2)</f>
        <v>0</v>
      </c>
      <c r="K1111" s="256" t="s">
        <v>19</v>
      </c>
      <c r="L1111" s="261"/>
      <c r="M1111" s="262" t="s">
        <v>19</v>
      </c>
      <c r="N1111" s="263" t="s">
        <v>45</v>
      </c>
      <c r="O1111" s="86"/>
      <c r="P1111" s="211">
        <f>O1111*H1111</f>
        <v>0</v>
      </c>
      <c r="Q1111" s="211">
        <v>0</v>
      </c>
      <c r="R1111" s="211">
        <f>Q1111*H1111</f>
        <v>0</v>
      </c>
      <c r="S1111" s="211">
        <v>0</v>
      </c>
      <c r="T1111" s="212">
        <f>S1111*H1111</f>
        <v>0</v>
      </c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R1111" s="213" t="s">
        <v>378</v>
      </c>
      <c r="AT1111" s="213" t="s">
        <v>379</v>
      </c>
      <c r="AU1111" s="213" t="s">
        <v>84</v>
      </c>
      <c r="AY1111" s="19" t="s">
        <v>143</v>
      </c>
      <c r="BE1111" s="214">
        <f>IF(N1111="základní",J1111,0)</f>
        <v>0</v>
      </c>
      <c r="BF1111" s="214">
        <f>IF(N1111="snížená",J1111,0)</f>
        <v>0</v>
      </c>
      <c r="BG1111" s="214">
        <f>IF(N1111="zákl. přenesená",J1111,0)</f>
        <v>0</v>
      </c>
      <c r="BH1111" s="214">
        <f>IF(N1111="sníž. přenesená",J1111,0)</f>
        <v>0</v>
      </c>
      <c r="BI1111" s="214">
        <f>IF(N1111="nulová",J1111,0)</f>
        <v>0</v>
      </c>
      <c r="BJ1111" s="19" t="s">
        <v>82</v>
      </c>
      <c r="BK1111" s="214">
        <f>ROUND(I1111*H1111,2)</f>
        <v>0</v>
      </c>
      <c r="BL1111" s="19" t="s">
        <v>264</v>
      </c>
      <c r="BM1111" s="213" t="s">
        <v>1552</v>
      </c>
    </row>
    <row r="1112" s="2" customFormat="1">
      <c r="A1112" s="40"/>
      <c r="B1112" s="41"/>
      <c r="C1112" s="42"/>
      <c r="D1112" s="215" t="s">
        <v>152</v>
      </c>
      <c r="E1112" s="42"/>
      <c r="F1112" s="216" t="s">
        <v>1550</v>
      </c>
      <c r="G1112" s="42"/>
      <c r="H1112" s="42"/>
      <c r="I1112" s="217"/>
      <c r="J1112" s="42"/>
      <c r="K1112" s="42"/>
      <c r="L1112" s="46"/>
      <c r="M1112" s="218"/>
      <c r="N1112" s="219"/>
      <c r="O1112" s="86"/>
      <c r="P1112" s="86"/>
      <c r="Q1112" s="86"/>
      <c r="R1112" s="86"/>
      <c r="S1112" s="86"/>
      <c r="T1112" s="87"/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T1112" s="19" t="s">
        <v>152</v>
      </c>
      <c r="AU1112" s="19" t="s">
        <v>84</v>
      </c>
    </row>
    <row r="1113" s="2" customFormat="1" ht="16.5" customHeight="1">
      <c r="A1113" s="40"/>
      <c r="B1113" s="41"/>
      <c r="C1113" s="254" t="s">
        <v>1553</v>
      </c>
      <c r="D1113" s="254" t="s">
        <v>379</v>
      </c>
      <c r="E1113" s="255" t="s">
        <v>1554</v>
      </c>
      <c r="F1113" s="256" t="s">
        <v>1555</v>
      </c>
      <c r="G1113" s="257" t="s">
        <v>1551</v>
      </c>
      <c r="H1113" s="258">
        <v>1</v>
      </c>
      <c r="I1113" s="259"/>
      <c r="J1113" s="260">
        <f>ROUND(I1113*H1113,2)</f>
        <v>0</v>
      </c>
      <c r="K1113" s="256" t="s">
        <v>19</v>
      </c>
      <c r="L1113" s="261"/>
      <c r="M1113" s="262" t="s">
        <v>19</v>
      </c>
      <c r="N1113" s="263" t="s">
        <v>45</v>
      </c>
      <c r="O1113" s="86"/>
      <c r="P1113" s="211">
        <f>O1113*H1113</f>
        <v>0</v>
      </c>
      <c r="Q1113" s="211">
        <v>0</v>
      </c>
      <c r="R1113" s="211">
        <f>Q1113*H1113</f>
        <v>0</v>
      </c>
      <c r="S1113" s="211">
        <v>0</v>
      </c>
      <c r="T1113" s="212">
        <f>S1113*H1113</f>
        <v>0</v>
      </c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R1113" s="213" t="s">
        <v>378</v>
      </c>
      <c r="AT1113" s="213" t="s">
        <v>379</v>
      </c>
      <c r="AU1113" s="213" t="s">
        <v>84</v>
      </c>
      <c r="AY1113" s="19" t="s">
        <v>143</v>
      </c>
      <c r="BE1113" s="214">
        <f>IF(N1113="základní",J1113,0)</f>
        <v>0</v>
      </c>
      <c r="BF1113" s="214">
        <f>IF(N1113="snížená",J1113,0)</f>
        <v>0</v>
      </c>
      <c r="BG1113" s="214">
        <f>IF(N1113="zákl. přenesená",J1113,0)</f>
        <v>0</v>
      </c>
      <c r="BH1113" s="214">
        <f>IF(N1113="sníž. přenesená",J1113,0)</f>
        <v>0</v>
      </c>
      <c r="BI1113" s="214">
        <f>IF(N1113="nulová",J1113,0)</f>
        <v>0</v>
      </c>
      <c r="BJ1113" s="19" t="s">
        <v>82</v>
      </c>
      <c r="BK1113" s="214">
        <f>ROUND(I1113*H1113,2)</f>
        <v>0</v>
      </c>
      <c r="BL1113" s="19" t="s">
        <v>264</v>
      </c>
      <c r="BM1113" s="213" t="s">
        <v>1556</v>
      </c>
    </row>
    <row r="1114" s="2" customFormat="1">
      <c r="A1114" s="40"/>
      <c r="B1114" s="41"/>
      <c r="C1114" s="42"/>
      <c r="D1114" s="215" t="s">
        <v>152</v>
      </c>
      <c r="E1114" s="42"/>
      <c r="F1114" s="216" t="s">
        <v>1555</v>
      </c>
      <c r="G1114" s="42"/>
      <c r="H1114" s="42"/>
      <c r="I1114" s="217"/>
      <c r="J1114" s="42"/>
      <c r="K1114" s="42"/>
      <c r="L1114" s="46"/>
      <c r="M1114" s="218"/>
      <c r="N1114" s="219"/>
      <c r="O1114" s="86"/>
      <c r="P1114" s="86"/>
      <c r="Q1114" s="86"/>
      <c r="R1114" s="86"/>
      <c r="S1114" s="86"/>
      <c r="T1114" s="87"/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T1114" s="19" t="s">
        <v>152</v>
      </c>
      <c r="AU1114" s="19" t="s">
        <v>84</v>
      </c>
    </row>
    <row r="1115" s="2" customFormat="1" ht="16.5" customHeight="1">
      <c r="A1115" s="40"/>
      <c r="B1115" s="41"/>
      <c r="C1115" s="202" t="s">
        <v>1557</v>
      </c>
      <c r="D1115" s="202" t="s">
        <v>145</v>
      </c>
      <c r="E1115" s="203" t="s">
        <v>1558</v>
      </c>
      <c r="F1115" s="204" t="s">
        <v>1559</v>
      </c>
      <c r="G1115" s="205" t="s">
        <v>188</v>
      </c>
      <c r="H1115" s="206">
        <v>0.47699999999999998</v>
      </c>
      <c r="I1115" s="207"/>
      <c r="J1115" s="208">
        <f>ROUND(I1115*H1115,2)</f>
        <v>0</v>
      </c>
      <c r="K1115" s="204" t="s">
        <v>149</v>
      </c>
      <c r="L1115" s="46"/>
      <c r="M1115" s="209" t="s">
        <v>19</v>
      </c>
      <c r="N1115" s="210" t="s">
        <v>45</v>
      </c>
      <c r="O1115" s="86"/>
      <c r="P1115" s="211">
        <f>O1115*H1115</f>
        <v>0</v>
      </c>
      <c r="Q1115" s="211">
        <v>0</v>
      </c>
      <c r="R1115" s="211">
        <f>Q1115*H1115</f>
        <v>0</v>
      </c>
      <c r="S1115" s="211">
        <v>0</v>
      </c>
      <c r="T1115" s="212">
        <f>S1115*H1115</f>
        <v>0</v>
      </c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R1115" s="213" t="s">
        <v>264</v>
      </c>
      <c r="AT1115" s="213" t="s">
        <v>145</v>
      </c>
      <c r="AU1115" s="213" t="s">
        <v>84</v>
      </c>
      <c r="AY1115" s="19" t="s">
        <v>143</v>
      </c>
      <c r="BE1115" s="214">
        <f>IF(N1115="základní",J1115,0)</f>
        <v>0</v>
      </c>
      <c r="BF1115" s="214">
        <f>IF(N1115="snížená",J1115,0)</f>
        <v>0</v>
      </c>
      <c r="BG1115" s="214">
        <f>IF(N1115="zákl. přenesená",J1115,0)</f>
        <v>0</v>
      </c>
      <c r="BH1115" s="214">
        <f>IF(N1115="sníž. přenesená",J1115,0)</f>
        <v>0</v>
      </c>
      <c r="BI1115" s="214">
        <f>IF(N1115="nulová",J1115,0)</f>
        <v>0</v>
      </c>
      <c r="BJ1115" s="19" t="s">
        <v>82</v>
      </c>
      <c r="BK1115" s="214">
        <f>ROUND(I1115*H1115,2)</f>
        <v>0</v>
      </c>
      <c r="BL1115" s="19" t="s">
        <v>264</v>
      </c>
      <c r="BM1115" s="213" t="s">
        <v>1560</v>
      </c>
    </row>
    <row r="1116" s="2" customFormat="1">
      <c r="A1116" s="40"/>
      <c r="B1116" s="41"/>
      <c r="C1116" s="42"/>
      <c r="D1116" s="215" t="s">
        <v>152</v>
      </c>
      <c r="E1116" s="42"/>
      <c r="F1116" s="216" t="s">
        <v>1561</v>
      </c>
      <c r="G1116" s="42"/>
      <c r="H1116" s="42"/>
      <c r="I1116" s="217"/>
      <c r="J1116" s="42"/>
      <c r="K1116" s="42"/>
      <c r="L1116" s="46"/>
      <c r="M1116" s="218"/>
      <c r="N1116" s="219"/>
      <c r="O1116" s="86"/>
      <c r="P1116" s="86"/>
      <c r="Q1116" s="86"/>
      <c r="R1116" s="86"/>
      <c r="S1116" s="86"/>
      <c r="T1116" s="87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T1116" s="19" t="s">
        <v>152</v>
      </c>
      <c r="AU1116" s="19" t="s">
        <v>84</v>
      </c>
    </row>
    <row r="1117" s="2" customFormat="1">
      <c r="A1117" s="40"/>
      <c r="B1117" s="41"/>
      <c r="C1117" s="42"/>
      <c r="D1117" s="220" t="s">
        <v>153</v>
      </c>
      <c r="E1117" s="42"/>
      <c r="F1117" s="221" t="s">
        <v>1562</v>
      </c>
      <c r="G1117" s="42"/>
      <c r="H1117" s="42"/>
      <c r="I1117" s="217"/>
      <c r="J1117" s="42"/>
      <c r="K1117" s="42"/>
      <c r="L1117" s="46"/>
      <c r="M1117" s="218"/>
      <c r="N1117" s="219"/>
      <c r="O1117" s="86"/>
      <c r="P1117" s="86"/>
      <c r="Q1117" s="86"/>
      <c r="R1117" s="86"/>
      <c r="S1117" s="86"/>
      <c r="T1117" s="87"/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T1117" s="19" t="s">
        <v>153</v>
      </c>
      <c r="AU1117" s="19" t="s">
        <v>84</v>
      </c>
    </row>
    <row r="1118" s="12" customFormat="1" ht="22.8" customHeight="1">
      <c r="A1118" s="12"/>
      <c r="B1118" s="186"/>
      <c r="C1118" s="187"/>
      <c r="D1118" s="188" t="s">
        <v>73</v>
      </c>
      <c r="E1118" s="200" t="s">
        <v>1563</v>
      </c>
      <c r="F1118" s="200" t="s">
        <v>1564</v>
      </c>
      <c r="G1118" s="187"/>
      <c r="H1118" s="187"/>
      <c r="I1118" s="190"/>
      <c r="J1118" s="201">
        <f>BK1118</f>
        <v>0</v>
      </c>
      <c r="K1118" s="187"/>
      <c r="L1118" s="192"/>
      <c r="M1118" s="193"/>
      <c r="N1118" s="194"/>
      <c r="O1118" s="194"/>
      <c r="P1118" s="195">
        <f>SUM(P1119:P1175)</f>
        <v>0</v>
      </c>
      <c r="Q1118" s="194"/>
      <c r="R1118" s="195">
        <f>SUM(R1119:R1175)</f>
        <v>1.09689214</v>
      </c>
      <c r="S1118" s="194"/>
      <c r="T1118" s="196">
        <f>SUM(T1119:T1175)</f>
        <v>0.75518359999999995</v>
      </c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R1118" s="197" t="s">
        <v>84</v>
      </c>
      <c r="AT1118" s="198" t="s">
        <v>73</v>
      </c>
      <c r="AU1118" s="198" t="s">
        <v>82</v>
      </c>
      <c r="AY1118" s="197" t="s">
        <v>143</v>
      </c>
      <c r="BK1118" s="199">
        <f>SUM(BK1119:BK1175)</f>
        <v>0</v>
      </c>
    </row>
    <row r="1119" s="2" customFormat="1" ht="16.5" customHeight="1">
      <c r="A1119" s="40"/>
      <c r="B1119" s="41"/>
      <c r="C1119" s="202" t="s">
        <v>1565</v>
      </c>
      <c r="D1119" s="202" t="s">
        <v>145</v>
      </c>
      <c r="E1119" s="203" t="s">
        <v>1566</v>
      </c>
      <c r="F1119" s="204" t="s">
        <v>1567</v>
      </c>
      <c r="G1119" s="205" t="s">
        <v>212</v>
      </c>
      <c r="H1119" s="206">
        <v>31.539999999999999</v>
      </c>
      <c r="I1119" s="207"/>
      <c r="J1119" s="208">
        <f>ROUND(I1119*H1119,2)</f>
        <v>0</v>
      </c>
      <c r="K1119" s="204" t="s">
        <v>149</v>
      </c>
      <c r="L1119" s="46"/>
      <c r="M1119" s="209" t="s">
        <v>19</v>
      </c>
      <c r="N1119" s="210" t="s">
        <v>45</v>
      </c>
      <c r="O1119" s="86"/>
      <c r="P1119" s="211">
        <f>O1119*H1119</f>
        <v>0</v>
      </c>
      <c r="Q1119" s="211">
        <v>0.00029999999999999997</v>
      </c>
      <c r="R1119" s="211">
        <f>Q1119*H1119</f>
        <v>0.0094619999999999982</v>
      </c>
      <c r="S1119" s="211">
        <v>0</v>
      </c>
      <c r="T1119" s="212">
        <f>S1119*H1119</f>
        <v>0</v>
      </c>
      <c r="U1119" s="40"/>
      <c r="V1119" s="40"/>
      <c r="W1119" s="40"/>
      <c r="X1119" s="40"/>
      <c r="Y1119" s="40"/>
      <c r="Z1119" s="40"/>
      <c r="AA1119" s="40"/>
      <c r="AB1119" s="40"/>
      <c r="AC1119" s="40"/>
      <c r="AD1119" s="40"/>
      <c r="AE1119" s="40"/>
      <c r="AR1119" s="213" t="s">
        <v>264</v>
      </c>
      <c r="AT1119" s="213" t="s">
        <v>145</v>
      </c>
      <c r="AU1119" s="213" t="s">
        <v>84</v>
      </c>
      <c r="AY1119" s="19" t="s">
        <v>143</v>
      </c>
      <c r="BE1119" s="214">
        <f>IF(N1119="základní",J1119,0)</f>
        <v>0</v>
      </c>
      <c r="BF1119" s="214">
        <f>IF(N1119="snížená",J1119,0)</f>
        <v>0</v>
      </c>
      <c r="BG1119" s="214">
        <f>IF(N1119="zákl. přenesená",J1119,0)</f>
        <v>0</v>
      </c>
      <c r="BH1119" s="214">
        <f>IF(N1119="sníž. přenesená",J1119,0)</f>
        <v>0</v>
      </c>
      <c r="BI1119" s="214">
        <f>IF(N1119="nulová",J1119,0)</f>
        <v>0</v>
      </c>
      <c r="BJ1119" s="19" t="s">
        <v>82</v>
      </c>
      <c r="BK1119" s="214">
        <f>ROUND(I1119*H1119,2)</f>
        <v>0</v>
      </c>
      <c r="BL1119" s="19" t="s">
        <v>264</v>
      </c>
      <c r="BM1119" s="213" t="s">
        <v>1568</v>
      </c>
    </row>
    <row r="1120" s="2" customFormat="1">
      <c r="A1120" s="40"/>
      <c r="B1120" s="41"/>
      <c r="C1120" s="42"/>
      <c r="D1120" s="215" t="s">
        <v>152</v>
      </c>
      <c r="E1120" s="42"/>
      <c r="F1120" s="216" t="s">
        <v>1569</v>
      </c>
      <c r="G1120" s="42"/>
      <c r="H1120" s="42"/>
      <c r="I1120" s="217"/>
      <c r="J1120" s="42"/>
      <c r="K1120" s="42"/>
      <c r="L1120" s="46"/>
      <c r="M1120" s="218"/>
      <c r="N1120" s="219"/>
      <c r="O1120" s="86"/>
      <c r="P1120" s="86"/>
      <c r="Q1120" s="86"/>
      <c r="R1120" s="86"/>
      <c r="S1120" s="86"/>
      <c r="T1120" s="87"/>
      <c r="U1120" s="40"/>
      <c r="V1120" s="40"/>
      <c r="W1120" s="40"/>
      <c r="X1120" s="40"/>
      <c r="Y1120" s="40"/>
      <c r="Z1120" s="40"/>
      <c r="AA1120" s="40"/>
      <c r="AB1120" s="40"/>
      <c r="AC1120" s="40"/>
      <c r="AD1120" s="40"/>
      <c r="AE1120" s="40"/>
      <c r="AT1120" s="19" t="s">
        <v>152</v>
      </c>
      <c r="AU1120" s="19" t="s">
        <v>84</v>
      </c>
    </row>
    <row r="1121" s="2" customFormat="1">
      <c r="A1121" s="40"/>
      <c r="B1121" s="41"/>
      <c r="C1121" s="42"/>
      <c r="D1121" s="220" t="s">
        <v>153</v>
      </c>
      <c r="E1121" s="42"/>
      <c r="F1121" s="221" t="s">
        <v>1570</v>
      </c>
      <c r="G1121" s="42"/>
      <c r="H1121" s="42"/>
      <c r="I1121" s="217"/>
      <c r="J1121" s="42"/>
      <c r="K1121" s="42"/>
      <c r="L1121" s="46"/>
      <c r="M1121" s="218"/>
      <c r="N1121" s="219"/>
      <c r="O1121" s="86"/>
      <c r="P1121" s="86"/>
      <c r="Q1121" s="86"/>
      <c r="R1121" s="86"/>
      <c r="S1121" s="86"/>
      <c r="T1121" s="87"/>
      <c r="U1121" s="40"/>
      <c r="V1121" s="40"/>
      <c r="W1121" s="40"/>
      <c r="X1121" s="40"/>
      <c r="Y1121" s="40"/>
      <c r="Z1121" s="40"/>
      <c r="AA1121" s="40"/>
      <c r="AB1121" s="40"/>
      <c r="AC1121" s="40"/>
      <c r="AD1121" s="40"/>
      <c r="AE1121" s="40"/>
      <c r="AT1121" s="19" t="s">
        <v>153</v>
      </c>
      <c r="AU1121" s="19" t="s">
        <v>84</v>
      </c>
    </row>
    <row r="1122" s="13" customFormat="1">
      <c r="A1122" s="13"/>
      <c r="B1122" s="222"/>
      <c r="C1122" s="223"/>
      <c r="D1122" s="215" t="s">
        <v>166</v>
      </c>
      <c r="E1122" s="224" t="s">
        <v>19</v>
      </c>
      <c r="F1122" s="225" t="s">
        <v>167</v>
      </c>
      <c r="G1122" s="223"/>
      <c r="H1122" s="224" t="s">
        <v>19</v>
      </c>
      <c r="I1122" s="226"/>
      <c r="J1122" s="223"/>
      <c r="K1122" s="223"/>
      <c r="L1122" s="227"/>
      <c r="M1122" s="228"/>
      <c r="N1122" s="229"/>
      <c r="O1122" s="229"/>
      <c r="P1122" s="229"/>
      <c r="Q1122" s="229"/>
      <c r="R1122" s="229"/>
      <c r="S1122" s="229"/>
      <c r="T1122" s="230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1" t="s">
        <v>166</v>
      </c>
      <c r="AU1122" s="231" t="s">
        <v>84</v>
      </c>
      <c r="AV1122" s="13" t="s">
        <v>82</v>
      </c>
      <c r="AW1122" s="13" t="s">
        <v>35</v>
      </c>
      <c r="AX1122" s="13" t="s">
        <v>74</v>
      </c>
      <c r="AY1122" s="231" t="s">
        <v>143</v>
      </c>
    </row>
    <row r="1123" s="14" customFormat="1">
      <c r="A1123" s="14"/>
      <c r="B1123" s="232"/>
      <c r="C1123" s="233"/>
      <c r="D1123" s="215" t="s">
        <v>166</v>
      </c>
      <c r="E1123" s="234" t="s">
        <v>19</v>
      </c>
      <c r="F1123" s="235" t="s">
        <v>1571</v>
      </c>
      <c r="G1123" s="233"/>
      <c r="H1123" s="236">
        <v>11.68</v>
      </c>
      <c r="I1123" s="237"/>
      <c r="J1123" s="233"/>
      <c r="K1123" s="233"/>
      <c r="L1123" s="238"/>
      <c r="M1123" s="239"/>
      <c r="N1123" s="240"/>
      <c r="O1123" s="240"/>
      <c r="P1123" s="240"/>
      <c r="Q1123" s="240"/>
      <c r="R1123" s="240"/>
      <c r="S1123" s="240"/>
      <c r="T1123" s="241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42" t="s">
        <v>166</v>
      </c>
      <c r="AU1123" s="242" t="s">
        <v>84</v>
      </c>
      <c r="AV1123" s="14" t="s">
        <v>84</v>
      </c>
      <c r="AW1123" s="14" t="s">
        <v>35</v>
      </c>
      <c r="AX1123" s="14" t="s">
        <v>74</v>
      </c>
      <c r="AY1123" s="242" t="s">
        <v>143</v>
      </c>
    </row>
    <row r="1124" s="13" customFormat="1">
      <c r="A1124" s="13"/>
      <c r="B1124" s="222"/>
      <c r="C1124" s="223"/>
      <c r="D1124" s="215" t="s">
        <v>166</v>
      </c>
      <c r="E1124" s="224" t="s">
        <v>19</v>
      </c>
      <c r="F1124" s="225" t="s">
        <v>182</v>
      </c>
      <c r="G1124" s="223"/>
      <c r="H1124" s="224" t="s">
        <v>19</v>
      </c>
      <c r="I1124" s="226"/>
      <c r="J1124" s="223"/>
      <c r="K1124" s="223"/>
      <c r="L1124" s="227"/>
      <c r="M1124" s="228"/>
      <c r="N1124" s="229"/>
      <c r="O1124" s="229"/>
      <c r="P1124" s="229"/>
      <c r="Q1124" s="229"/>
      <c r="R1124" s="229"/>
      <c r="S1124" s="229"/>
      <c r="T1124" s="230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31" t="s">
        <v>166</v>
      </c>
      <c r="AU1124" s="231" t="s">
        <v>84</v>
      </c>
      <c r="AV1124" s="13" t="s">
        <v>82</v>
      </c>
      <c r="AW1124" s="13" t="s">
        <v>35</v>
      </c>
      <c r="AX1124" s="13" t="s">
        <v>74</v>
      </c>
      <c r="AY1124" s="231" t="s">
        <v>143</v>
      </c>
    </row>
    <row r="1125" s="14" customFormat="1">
      <c r="A1125" s="14"/>
      <c r="B1125" s="232"/>
      <c r="C1125" s="233"/>
      <c r="D1125" s="215" t="s">
        <v>166</v>
      </c>
      <c r="E1125" s="234" t="s">
        <v>19</v>
      </c>
      <c r="F1125" s="235" t="s">
        <v>1572</v>
      </c>
      <c r="G1125" s="233"/>
      <c r="H1125" s="236">
        <v>19.859999999999999</v>
      </c>
      <c r="I1125" s="237"/>
      <c r="J1125" s="233"/>
      <c r="K1125" s="233"/>
      <c r="L1125" s="238"/>
      <c r="M1125" s="239"/>
      <c r="N1125" s="240"/>
      <c r="O1125" s="240"/>
      <c r="P1125" s="240"/>
      <c r="Q1125" s="240"/>
      <c r="R1125" s="240"/>
      <c r="S1125" s="240"/>
      <c r="T1125" s="241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42" t="s">
        <v>166</v>
      </c>
      <c r="AU1125" s="242" t="s">
        <v>84</v>
      </c>
      <c r="AV1125" s="14" t="s">
        <v>84</v>
      </c>
      <c r="AW1125" s="14" t="s">
        <v>35</v>
      </c>
      <c r="AX1125" s="14" t="s">
        <v>74</v>
      </c>
      <c r="AY1125" s="242" t="s">
        <v>143</v>
      </c>
    </row>
    <row r="1126" s="15" customFormat="1">
      <c r="A1126" s="15"/>
      <c r="B1126" s="243"/>
      <c r="C1126" s="244"/>
      <c r="D1126" s="215" t="s">
        <v>166</v>
      </c>
      <c r="E1126" s="245" t="s">
        <v>19</v>
      </c>
      <c r="F1126" s="246" t="s">
        <v>184</v>
      </c>
      <c r="G1126" s="244"/>
      <c r="H1126" s="247">
        <v>31.539999999999999</v>
      </c>
      <c r="I1126" s="248"/>
      <c r="J1126" s="244"/>
      <c r="K1126" s="244"/>
      <c r="L1126" s="249"/>
      <c r="M1126" s="250"/>
      <c r="N1126" s="251"/>
      <c r="O1126" s="251"/>
      <c r="P1126" s="251"/>
      <c r="Q1126" s="251"/>
      <c r="R1126" s="251"/>
      <c r="S1126" s="251"/>
      <c r="T1126" s="252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T1126" s="253" t="s">
        <v>166</v>
      </c>
      <c r="AU1126" s="253" t="s">
        <v>84</v>
      </c>
      <c r="AV1126" s="15" t="s">
        <v>150</v>
      </c>
      <c r="AW1126" s="15" t="s">
        <v>35</v>
      </c>
      <c r="AX1126" s="15" t="s">
        <v>82</v>
      </c>
      <c r="AY1126" s="253" t="s">
        <v>143</v>
      </c>
    </row>
    <row r="1127" s="2" customFormat="1" ht="21.75" customHeight="1">
      <c r="A1127" s="40"/>
      <c r="B1127" s="41"/>
      <c r="C1127" s="202" t="s">
        <v>1573</v>
      </c>
      <c r="D1127" s="202" t="s">
        <v>145</v>
      </c>
      <c r="E1127" s="203" t="s">
        <v>1574</v>
      </c>
      <c r="F1127" s="204" t="s">
        <v>1575</v>
      </c>
      <c r="G1127" s="205" t="s">
        <v>148</v>
      </c>
      <c r="H1127" s="206">
        <v>15.07</v>
      </c>
      <c r="I1127" s="207"/>
      <c r="J1127" s="208">
        <f>ROUND(I1127*H1127,2)</f>
        <v>0</v>
      </c>
      <c r="K1127" s="204" t="s">
        <v>149</v>
      </c>
      <c r="L1127" s="46"/>
      <c r="M1127" s="209" t="s">
        <v>19</v>
      </c>
      <c r="N1127" s="210" t="s">
        <v>45</v>
      </c>
      <c r="O1127" s="86"/>
      <c r="P1127" s="211">
        <f>O1127*H1127</f>
        <v>0</v>
      </c>
      <c r="Q1127" s="211">
        <v>0.00058</v>
      </c>
      <c r="R1127" s="211">
        <f>Q1127*H1127</f>
        <v>0.0087405999999999994</v>
      </c>
      <c r="S1127" s="211">
        <v>0</v>
      </c>
      <c r="T1127" s="212">
        <f>S1127*H1127</f>
        <v>0</v>
      </c>
      <c r="U1127" s="40"/>
      <c r="V1127" s="40"/>
      <c r="W1127" s="40"/>
      <c r="X1127" s="40"/>
      <c r="Y1127" s="40"/>
      <c r="Z1127" s="40"/>
      <c r="AA1127" s="40"/>
      <c r="AB1127" s="40"/>
      <c r="AC1127" s="40"/>
      <c r="AD1127" s="40"/>
      <c r="AE1127" s="40"/>
      <c r="AR1127" s="213" t="s">
        <v>264</v>
      </c>
      <c r="AT1127" s="213" t="s">
        <v>145</v>
      </c>
      <c r="AU1127" s="213" t="s">
        <v>84</v>
      </c>
      <c r="AY1127" s="19" t="s">
        <v>143</v>
      </c>
      <c r="BE1127" s="214">
        <f>IF(N1127="základní",J1127,0)</f>
        <v>0</v>
      </c>
      <c r="BF1127" s="214">
        <f>IF(N1127="snížená",J1127,0)</f>
        <v>0</v>
      </c>
      <c r="BG1127" s="214">
        <f>IF(N1127="zákl. přenesená",J1127,0)</f>
        <v>0</v>
      </c>
      <c r="BH1127" s="214">
        <f>IF(N1127="sníž. přenesená",J1127,0)</f>
        <v>0</v>
      </c>
      <c r="BI1127" s="214">
        <f>IF(N1127="nulová",J1127,0)</f>
        <v>0</v>
      </c>
      <c r="BJ1127" s="19" t="s">
        <v>82</v>
      </c>
      <c r="BK1127" s="214">
        <f>ROUND(I1127*H1127,2)</f>
        <v>0</v>
      </c>
      <c r="BL1127" s="19" t="s">
        <v>264</v>
      </c>
      <c r="BM1127" s="213" t="s">
        <v>1576</v>
      </c>
    </row>
    <row r="1128" s="2" customFormat="1">
      <c r="A1128" s="40"/>
      <c r="B1128" s="41"/>
      <c r="C1128" s="42"/>
      <c r="D1128" s="215" t="s">
        <v>152</v>
      </c>
      <c r="E1128" s="42"/>
      <c r="F1128" s="216" t="s">
        <v>1577</v>
      </c>
      <c r="G1128" s="42"/>
      <c r="H1128" s="42"/>
      <c r="I1128" s="217"/>
      <c r="J1128" s="42"/>
      <c r="K1128" s="42"/>
      <c r="L1128" s="46"/>
      <c r="M1128" s="218"/>
      <c r="N1128" s="219"/>
      <c r="O1128" s="86"/>
      <c r="P1128" s="86"/>
      <c r="Q1128" s="86"/>
      <c r="R1128" s="86"/>
      <c r="S1128" s="86"/>
      <c r="T1128" s="87"/>
      <c r="U1128" s="40"/>
      <c r="V1128" s="40"/>
      <c r="W1128" s="40"/>
      <c r="X1128" s="40"/>
      <c r="Y1128" s="40"/>
      <c r="Z1128" s="40"/>
      <c r="AA1128" s="40"/>
      <c r="AB1128" s="40"/>
      <c r="AC1128" s="40"/>
      <c r="AD1128" s="40"/>
      <c r="AE1128" s="40"/>
      <c r="AT1128" s="19" t="s">
        <v>152</v>
      </c>
      <c r="AU1128" s="19" t="s">
        <v>84</v>
      </c>
    </row>
    <row r="1129" s="2" customFormat="1">
      <c r="A1129" s="40"/>
      <c r="B1129" s="41"/>
      <c r="C1129" s="42"/>
      <c r="D1129" s="220" t="s">
        <v>153</v>
      </c>
      <c r="E1129" s="42"/>
      <c r="F1129" s="221" t="s">
        <v>1578</v>
      </c>
      <c r="G1129" s="42"/>
      <c r="H1129" s="42"/>
      <c r="I1129" s="217"/>
      <c r="J1129" s="42"/>
      <c r="K1129" s="42"/>
      <c r="L1129" s="46"/>
      <c r="M1129" s="218"/>
      <c r="N1129" s="219"/>
      <c r="O1129" s="86"/>
      <c r="P1129" s="86"/>
      <c r="Q1129" s="86"/>
      <c r="R1129" s="86"/>
      <c r="S1129" s="86"/>
      <c r="T1129" s="87"/>
      <c r="U1129" s="40"/>
      <c r="V1129" s="40"/>
      <c r="W1129" s="40"/>
      <c r="X1129" s="40"/>
      <c r="Y1129" s="40"/>
      <c r="Z1129" s="40"/>
      <c r="AA1129" s="40"/>
      <c r="AB1129" s="40"/>
      <c r="AC1129" s="40"/>
      <c r="AD1129" s="40"/>
      <c r="AE1129" s="40"/>
      <c r="AT1129" s="19" t="s">
        <v>153</v>
      </c>
      <c r="AU1129" s="19" t="s">
        <v>84</v>
      </c>
    </row>
    <row r="1130" s="13" customFormat="1">
      <c r="A1130" s="13"/>
      <c r="B1130" s="222"/>
      <c r="C1130" s="223"/>
      <c r="D1130" s="215" t="s">
        <v>166</v>
      </c>
      <c r="E1130" s="224" t="s">
        <v>19</v>
      </c>
      <c r="F1130" s="225" t="s">
        <v>167</v>
      </c>
      <c r="G1130" s="223"/>
      <c r="H1130" s="224" t="s">
        <v>19</v>
      </c>
      <c r="I1130" s="226"/>
      <c r="J1130" s="223"/>
      <c r="K1130" s="223"/>
      <c r="L1130" s="227"/>
      <c r="M1130" s="228"/>
      <c r="N1130" s="229"/>
      <c r="O1130" s="229"/>
      <c r="P1130" s="229"/>
      <c r="Q1130" s="229"/>
      <c r="R1130" s="229"/>
      <c r="S1130" s="229"/>
      <c r="T1130" s="230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31" t="s">
        <v>166</v>
      </c>
      <c r="AU1130" s="231" t="s">
        <v>84</v>
      </c>
      <c r="AV1130" s="13" t="s">
        <v>82</v>
      </c>
      <c r="AW1130" s="13" t="s">
        <v>35</v>
      </c>
      <c r="AX1130" s="13" t="s">
        <v>74</v>
      </c>
      <c r="AY1130" s="231" t="s">
        <v>143</v>
      </c>
    </row>
    <row r="1131" s="14" customFormat="1">
      <c r="A1131" s="14"/>
      <c r="B1131" s="232"/>
      <c r="C1131" s="233"/>
      <c r="D1131" s="215" t="s">
        <v>166</v>
      </c>
      <c r="E1131" s="234" t="s">
        <v>19</v>
      </c>
      <c r="F1131" s="235" t="s">
        <v>1579</v>
      </c>
      <c r="G1131" s="233"/>
      <c r="H1131" s="236">
        <v>6.8499999999999996</v>
      </c>
      <c r="I1131" s="237"/>
      <c r="J1131" s="233"/>
      <c r="K1131" s="233"/>
      <c r="L1131" s="238"/>
      <c r="M1131" s="239"/>
      <c r="N1131" s="240"/>
      <c r="O1131" s="240"/>
      <c r="P1131" s="240"/>
      <c r="Q1131" s="240"/>
      <c r="R1131" s="240"/>
      <c r="S1131" s="240"/>
      <c r="T1131" s="241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42" t="s">
        <v>166</v>
      </c>
      <c r="AU1131" s="242" t="s">
        <v>84</v>
      </c>
      <c r="AV1131" s="14" t="s">
        <v>84</v>
      </c>
      <c r="AW1131" s="14" t="s">
        <v>35</v>
      </c>
      <c r="AX1131" s="14" t="s">
        <v>74</v>
      </c>
      <c r="AY1131" s="242" t="s">
        <v>143</v>
      </c>
    </row>
    <row r="1132" s="13" customFormat="1">
      <c r="A1132" s="13"/>
      <c r="B1132" s="222"/>
      <c r="C1132" s="223"/>
      <c r="D1132" s="215" t="s">
        <v>166</v>
      </c>
      <c r="E1132" s="224" t="s">
        <v>19</v>
      </c>
      <c r="F1132" s="225" t="s">
        <v>182</v>
      </c>
      <c r="G1132" s="223"/>
      <c r="H1132" s="224" t="s">
        <v>19</v>
      </c>
      <c r="I1132" s="226"/>
      <c r="J1132" s="223"/>
      <c r="K1132" s="223"/>
      <c r="L1132" s="227"/>
      <c r="M1132" s="228"/>
      <c r="N1132" s="229"/>
      <c r="O1132" s="229"/>
      <c r="P1132" s="229"/>
      <c r="Q1132" s="229"/>
      <c r="R1132" s="229"/>
      <c r="S1132" s="229"/>
      <c r="T1132" s="230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31" t="s">
        <v>166</v>
      </c>
      <c r="AU1132" s="231" t="s">
        <v>84</v>
      </c>
      <c r="AV1132" s="13" t="s">
        <v>82</v>
      </c>
      <c r="AW1132" s="13" t="s">
        <v>35</v>
      </c>
      <c r="AX1132" s="13" t="s">
        <v>74</v>
      </c>
      <c r="AY1132" s="231" t="s">
        <v>143</v>
      </c>
    </row>
    <row r="1133" s="14" customFormat="1">
      <c r="A1133" s="14"/>
      <c r="B1133" s="232"/>
      <c r="C1133" s="233"/>
      <c r="D1133" s="215" t="s">
        <v>166</v>
      </c>
      <c r="E1133" s="234" t="s">
        <v>19</v>
      </c>
      <c r="F1133" s="235" t="s">
        <v>1580</v>
      </c>
      <c r="G1133" s="233"/>
      <c r="H1133" s="236">
        <v>8.2200000000000006</v>
      </c>
      <c r="I1133" s="237"/>
      <c r="J1133" s="233"/>
      <c r="K1133" s="233"/>
      <c r="L1133" s="238"/>
      <c r="M1133" s="239"/>
      <c r="N1133" s="240"/>
      <c r="O1133" s="240"/>
      <c r="P1133" s="240"/>
      <c r="Q1133" s="240"/>
      <c r="R1133" s="240"/>
      <c r="S1133" s="240"/>
      <c r="T1133" s="241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42" t="s">
        <v>166</v>
      </c>
      <c r="AU1133" s="242" t="s">
        <v>84</v>
      </c>
      <c r="AV1133" s="14" t="s">
        <v>84</v>
      </c>
      <c r="AW1133" s="14" t="s">
        <v>35</v>
      </c>
      <c r="AX1133" s="14" t="s">
        <v>74</v>
      </c>
      <c r="AY1133" s="242" t="s">
        <v>143</v>
      </c>
    </row>
    <row r="1134" s="15" customFormat="1">
      <c r="A1134" s="15"/>
      <c r="B1134" s="243"/>
      <c r="C1134" s="244"/>
      <c r="D1134" s="215" t="s">
        <v>166</v>
      </c>
      <c r="E1134" s="245" t="s">
        <v>19</v>
      </c>
      <c r="F1134" s="246" t="s">
        <v>184</v>
      </c>
      <c r="G1134" s="244"/>
      <c r="H1134" s="247">
        <v>15.07</v>
      </c>
      <c r="I1134" s="248"/>
      <c r="J1134" s="244"/>
      <c r="K1134" s="244"/>
      <c r="L1134" s="249"/>
      <c r="M1134" s="250"/>
      <c r="N1134" s="251"/>
      <c r="O1134" s="251"/>
      <c r="P1134" s="251"/>
      <c r="Q1134" s="251"/>
      <c r="R1134" s="251"/>
      <c r="S1134" s="251"/>
      <c r="T1134" s="252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T1134" s="253" t="s">
        <v>166</v>
      </c>
      <c r="AU1134" s="253" t="s">
        <v>84</v>
      </c>
      <c r="AV1134" s="15" t="s">
        <v>150</v>
      </c>
      <c r="AW1134" s="15" t="s">
        <v>35</v>
      </c>
      <c r="AX1134" s="15" t="s">
        <v>82</v>
      </c>
      <c r="AY1134" s="253" t="s">
        <v>143</v>
      </c>
    </row>
    <row r="1135" s="2" customFormat="1" ht="16.5" customHeight="1">
      <c r="A1135" s="40"/>
      <c r="B1135" s="41"/>
      <c r="C1135" s="254" t="s">
        <v>1581</v>
      </c>
      <c r="D1135" s="254" t="s">
        <v>379</v>
      </c>
      <c r="E1135" s="255" t="s">
        <v>1582</v>
      </c>
      <c r="F1135" s="256" t="s">
        <v>1583</v>
      </c>
      <c r="G1135" s="257" t="s">
        <v>148</v>
      </c>
      <c r="H1135" s="258">
        <v>16.577000000000002</v>
      </c>
      <c r="I1135" s="259"/>
      <c r="J1135" s="260">
        <f>ROUND(I1135*H1135,2)</f>
        <v>0</v>
      </c>
      <c r="K1135" s="256" t="s">
        <v>149</v>
      </c>
      <c r="L1135" s="261"/>
      <c r="M1135" s="262" t="s">
        <v>19</v>
      </c>
      <c r="N1135" s="263" t="s">
        <v>45</v>
      </c>
      <c r="O1135" s="86"/>
      <c r="P1135" s="211">
        <f>O1135*H1135</f>
        <v>0</v>
      </c>
      <c r="Q1135" s="211">
        <v>0.00264</v>
      </c>
      <c r="R1135" s="211">
        <f>Q1135*H1135</f>
        <v>0.043763280000000002</v>
      </c>
      <c r="S1135" s="211">
        <v>0</v>
      </c>
      <c r="T1135" s="212">
        <f>S1135*H1135</f>
        <v>0</v>
      </c>
      <c r="U1135" s="40"/>
      <c r="V1135" s="40"/>
      <c r="W1135" s="40"/>
      <c r="X1135" s="40"/>
      <c r="Y1135" s="40"/>
      <c r="Z1135" s="40"/>
      <c r="AA1135" s="40"/>
      <c r="AB1135" s="40"/>
      <c r="AC1135" s="40"/>
      <c r="AD1135" s="40"/>
      <c r="AE1135" s="40"/>
      <c r="AR1135" s="213" t="s">
        <v>378</v>
      </c>
      <c r="AT1135" s="213" t="s">
        <v>379</v>
      </c>
      <c r="AU1135" s="213" t="s">
        <v>84</v>
      </c>
      <c r="AY1135" s="19" t="s">
        <v>143</v>
      </c>
      <c r="BE1135" s="214">
        <f>IF(N1135="základní",J1135,0)</f>
        <v>0</v>
      </c>
      <c r="BF1135" s="214">
        <f>IF(N1135="snížená",J1135,0)</f>
        <v>0</v>
      </c>
      <c r="BG1135" s="214">
        <f>IF(N1135="zákl. přenesená",J1135,0)</f>
        <v>0</v>
      </c>
      <c r="BH1135" s="214">
        <f>IF(N1135="sníž. přenesená",J1135,0)</f>
        <v>0</v>
      </c>
      <c r="BI1135" s="214">
        <f>IF(N1135="nulová",J1135,0)</f>
        <v>0</v>
      </c>
      <c r="BJ1135" s="19" t="s">
        <v>82</v>
      </c>
      <c r="BK1135" s="214">
        <f>ROUND(I1135*H1135,2)</f>
        <v>0</v>
      </c>
      <c r="BL1135" s="19" t="s">
        <v>264</v>
      </c>
      <c r="BM1135" s="213" t="s">
        <v>1584</v>
      </c>
    </row>
    <row r="1136" s="2" customFormat="1">
      <c r="A1136" s="40"/>
      <c r="B1136" s="41"/>
      <c r="C1136" s="42"/>
      <c r="D1136" s="215" t="s">
        <v>152</v>
      </c>
      <c r="E1136" s="42"/>
      <c r="F1136" s="216" t="s">
        <v>1583</v>
      </c>
      <c r="G1136" s="42"/>
      <c r="H1136" s="42"/>
      <c r="I1136" s="217"/>
      <c r="J1136" s="42"/>
      <c r="K1136" s="42"/>
      <c r="L1136" s="46"/>
      <c r="M1136" s="218"/>
      <c r="N1136" s="219"/>
      <c r="O1136" s="86"/>
      <c r="P1136" s="86"/>
      <c r="Q1136" s="86"/>
      <c r="R1136" s="86"/>
      <c r="S1136" s="86"/>
      <c r="T1136" s="87"/>
      <c r="U1136" s="40"/>
      <c r="V1136" s="40"/>
      <c r="W1136" s="40"/>
      <c r="X1136" s="40"/>
      <c r="Y1136" s="40"/>
      <c r="Z1136" s="40"/>
      <c r="AA1136" s="40"/>
      <c r="AB1136" s="40"/>
      <c r="AC1136" s="40"/>
      <c r="AD1136" s="40"/>
      <c r="AE1136" s="40"/>
      <c r="AT1136" s="19" t="s">
        <v>152</v>
      </c>
      <c r="AU1136" s="19" t="s">
        <v>84</v>
      </c>
    </row>
    <row r="1137" s="14" customFormat="1">
      <c r="A1137" s="14"/>
      <c r="B1137" s="232"/>
      <c r="C1137" s="233"/>
      <c r="D1137" s="215" t="s">
        <v>166</v>
      </c>
      <c r="E1137" s="233"/>
      <c r="F1137" s="235" t="s">
        <v>1585</v>
      </c>
      <c r="G1137" s="233"/>
      <c r="H1137" s="236">
        <v>16.577000000000002</v>
      </c>
      <c r="I1137" s="237"/>
      <c r="J1137" s="233"/>
      <c r="K1137" s="233"/>
      <c r="L1137" s="238"/>
      <c r="M1137" s="239"/>
      <c r="N1137" s="240"/>
      <c r="O1137" s="240"/>
      <c r="P1137" s="240"/>
      <c r="Q1137" s="240"/>
      <c r="R1137" s="240"/>
      <c r="S1137" s="240"/>
      <c r="T1137" s="241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42" t="s">
        <v>166</v>
      </c>
      <c r="AU1137" s="242" t="s">
        <v>84</v>
      </c>
      <c r="AV1137" s="14" t="s">
        <v>84</v>
      </c>
      <c r="AW1137" s="14" t="s">
        <v>4</v>
      </c>
      <c r="AX1137" s="14" t="s">
        <v>82</v>
      </c>
      <c r="AY1137" s="242" t="s">
        <v>143</v>
      </c>
    </row>
    <row r="1138" s="2" customFormat="1" ht="16.5" customHeight="1">
      <c r="A1138" s="40"/>
      <c r="B1138" s="41"/>
      <c r="C1138" s="202" t="s">
        <v>1586</v>
      </c>
      <c r="D1138" s="202" t="s">
        <v>145</v>
      </c>
      <c r="E1138" s="203" t="s">
        <v>1587</v>
      </c>
      <c r="F1138" s="204" t="s">
        <v>1588</v>
      </c>
      <c r="G1138" s="205" t="s">
        <v>212</v>
      </c>
      <c r="H1138" s="206">
        <v>9.0800000000000001</v>
      </c>
      <c r="I1138" s="207"/>
      <c r="J1138" s="208">
        <f>ROUND(I1138*H1138,2)</f>
        <v>0</v>
      </c>
      <c r="K1138" s="204" t="s">
        <v>149</v>
      </c>
      <c r="L1138" s="46"/>
      <c r="M1138" s="209" t="s">
        <v>19</v>
      </c>
      <c r="N1138" s="210" t="s">
        <v>45</v>
      </c>
      <c r="O1138" s="86"/>
      <c r="P1138" s="211">
        <f>O1138*H1138</f>
        <v>0</v>
      </c>
      <c r="Q1138" s="211">
        <v>0</v>
      </c>
      <c r="R1138" s="211">
        <f>Q1138*H1138</f>
        <v>0</v>
      </c>
      <c r="S1138" s="211">
        <v>0.083169999999999994</v>
      </c>
      <c r="T1138" s="212">
        <f>S1138*H1138</f>
        <v>0.75518359999999995</v>
      </c>
      <c r="U1138" s="40"/>
      <c r="V1138" s="40"/>
      <c r="W1138" s="40"/>
      <c r="X1138" s="40"/>
      <c r="Y1138" s="40"/>
      <c r="Z1138" s="40"/>
      <c r="AA1138" s="40"/>
      <c r="AB1138" s="40"/>
      <c r="AC1138" s="40"/>
      <c r="AD1138" s="40"/>
      <c r="AE1138" s="40"/>
      <c r="AR1138" s="213" t="s">
        <v>264</v>
      </c>
      <c r="AT1138" s="213" t="s">
        <v>145</v>
      </c>
      <c r="AU1138" s="213" t="s">
        <v>84</v>
      </c>
      <c r="AY1138" s="19" t="s">
        <v>143</v>
      </c>
      <c r="BE1138" s="214">
        <f>IF(N1138="základní",J1138,0)</f>
        <v>0</v>
      </c>
      <c r="BF1138" s="214">
        <f>IF(N1138="snížená",J1138,0)</f>
        <v>0</v>
      </c>
      <c r="BG1138" s="214">
        <f>IF(N1138="zákl. přenesená",J1138,0)</f>
        <v>0</v>
      </c>
      <c r="BH1138" s="214">
        <f>IF(N1138="sníž. přenesená",J1138,0)</f>
        <v>0</v>
      </c>
      <c r="BI1138" s="214">
        <f>IF(N1138="nulová",J1138,0)</f>
        <v>0</v>
      </c>
      <c r="BJ1138" s="19" t="s">
        <v>82</v>
      </c>
      <c r="BK1138" s="214">
        <f>ROUND(I1138*H1138,2)</f>
        <v>0</v>
      </c>
      <c r="BL1138" s="19" t="s">
        <v>264</v>
      </c>
      <c r="BM1138" s="213" t="s">
        <v>1589</v>
      </c>
    </row>
    <row r="1139" s="2" customFormat="1">
      <c r="A1139" s="40"/>
      <c r="B1139" s="41"/>
      <c r="C1139" s="42"/>
      <c r="D1139" s="215" t="s">
        <v>152</v>
      </c>
      <c r="E1139" s="42"/>
      <c r="F1139" s="216" t="s">
        <v>1588</v>
      </c>
      <c r="G1139" s="42"/>
      <c r="H1139" s="42"/>
      <c r="I1139" s="217"/>
      <c r="J1139" s="42"/>
      <c r="K1139" s="42"/>
      <c r="L1139" s="46"/>
      <c r="M1139" s="218"/>
      <c r="N1139" s="219"/>
      <c r="O1139" s="86"/>
      <c r="P1139" s="86"/>
      <c r="Q1139" s="86"/>
      <c r="R1139" s="86"/>
      <c r="S1139" s="86"/>
      <c r="T1139" s="87"/>
      <c r="U1139" s="40"/>
      <c r="V1139" s="40"/>
      <c r="W1139" s="40"/>
      <c r="X1139" s="40"/>
      <c r="Y1139" s="40"/>
      <c r="Z1139" s="40"/>
      <c r="AA1139" s="40"/>
      <c r="AB1139" s="40"/>
      <c r="AC1139" s="40"/>
      <c r="AD1139" s="40"/>
      <c r="AE1139" s="40"/>
      <c r="AT1139" s="19" t="s">
        <v>152</v>
      </c>
      <c r="AU1139" s="19" t="s">
        <v>84</v>
      </c>
    </row>
    <row r="1140" s="2" customFormat="1">
      <c r="A1140" s="40"/>
      <c r="B1140" s="41"/>
      <c r="C1140" s="42"/>
      <c r="D1140" s="220" t="s">
        <v>153</v>
      </c>
      <c r="E1140" s="42"/>
      <c r="F1140" s="221" t="s">
        <v>1590</v>
      </c>
      <c r="G1140" s="42"/>
      <c r="H1140" s="42"/>
      <c r="I1140" s="217"/>
      <c r="J1140" s="42"/>
      <c r="K1140" s="42"/>
      <c r="L1140" s="46"/>
      <c r="M1140" s="218"/>
      <c r="N1140" s="219"/>
      <c r="O1140" s="86"/>
      <c r="P1140" s="86"/>
      <c r="Q1140" s="86"/>
      <c r="R1140" s="86"/>
      <c r="S1140" s="86"/>
      <c r="T1140" s="87"/>
      <c r="U1140" s="40"/>
      <c r="V1140" s="40"/>
      <c r="W1140" s="40"/>
      <c r="X1140" s="40"/>
      <c r="Y1140" s="40"/>
      <c r="Z1140" s="40"/>
      <c r="AA1140" s="40"/>
      <c r="AB1140" s="40"/>
      <c r="AC1140" s="40"/>
      <c r="AD1140" s="40"/>
      <c r="AE1140" s="40"/>
      <c r="AT1140" s="19" t="s">
        <v>153</v>
      </c>
      <c r="AU1140" s="19" t="s">
        <v>84</v>
      </c>
    </row>
    <row r="1141" s="13" customFormat="1">
      <c r="A1141" s="13"/>
      <c r="B1141" s="222"/>
      <c r="C1141" s="223"/>
      <c r="D1141" s="215" t="s">
        <v>166</v>
      </c>
      <c r="E1141" s="224" t="s">
        <v>19</v>
      </c>
      <c r="F1141" s="225" t="s">
        <v>167</v>
      </c>
      <c r="G1141" s="223"/>
      <c r="H1141" s="224" t="s">
        <v>19</v>
      </c>
      <c r="I1141" s="226"/>
      <c r="J1141" s="223"/>
      <c r="K1141" s="223"/>
      <c r="L1141" s="227"/>
      <c r="M1141" s="228"/>
      <c r="N1141" s="229"/>
      <c r="O1141" s="229"/>
      <c r="P1141" s="229"/>
      <c r="Q1141" s="229"/>
      <c r="R1141" s="229"/>
      <c r="S1141" s="229"/>
      <c r="T1141" s="230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31" t="s">
        <v>166</v>
      </c>
      <c r="AU1141" s="231" t="s">
        <v>84</v>
      </c>
      <c r="AV1141" s="13" t="s">
        <v>82</v>
      </c>
      <c r="AW1141" s="13" t="s">
        <v>35</v>
      </c>
      <c r="AX1141" s="13" t="s">
        <v>74</v>
      </c>
      <c r="AY1141" s="231" t="s">
        <v>143</v>
      </c>
    </row>
    <row r="1142" s="14" customFormat="1">
      <c r="A1142" s="14"/>
      <c r="B1142" s="232"/>
      <c r="C1142" s="233"/>
      <c r="D1142" s="215" t="s">
        <v>166</v>
      </c>
      <c r="E1142" s="234" t="s">
        <v>19</v>
      </c>
      <c r="F1142" s="235" t="s">
        <v>1591</v>
      </c>
      <c r="G1142" s="233"/>
      <c r="H1142" s="236">
        <v>4.3200000000000003</v>
      </c>
      <c r="I1142" s="237"/>
      <c r="J1142" s="233"/>
      <c r="K1142" s="233"/>
      <c r="L1142" s="238"/>
      <c r="M1142" s="239"/>
      <c r="N1142" s="240"/>
      <c r="O1142" s="240"/>
      <c r="P1142" s="240"/>
      <c r="Q1142" s="240"/>
      <c r="R1142" s="240"/>
      <c r="S1142" s="240"/>
      <c r="T1142" s="241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42" t="s">
        <v>166</v>
      </c>
      <c r="AU1142" s="242" t="s">
        <v>84</v>
      </c>
      <c r="AV1142" s="14" t="s">
        <v>84</v>
      </c>
      <c r="AW1142" s="14" t="s">
        <v>35</v>
      </c>
      <c r="AX1142" s="14" t="s">
        <v>74</v>
      </c>
      <c r="AY1142" s="242" t="s">
        <v>143</v>
      </c>
    </row>
    <row r="1143" s="13" customFormat="1">
      <c r="A1143" s="13"/>
      <c r="B1143" s="222"/>
      <c r="C1143" s="223"/>
      <c r="D1143" s="215" t="s">
        <v>166</v>
      </c>
      <c r="E1143" s="224" t="s">
        <v>19</v>
      </c>
      <c r="F1143" s="225" t="s">
        <v>182</v>
      </c>
      <c r="G1143" s="223"/>
      <c r="H1143" s="224" t="s">
        <v>19</v>
      </c>
      <c r="I1143" s="226"/>
      <c r="J1143" s="223"/>
      <c r="K1143" s="223"/>
      <c r="L1143" s="227"/>
      <c r="M1143" s="228"/>
      <c r="N1143" s="229"/>
      <c r="O1143" s="229"/>
      <c r="P1143" s="229"/>
      <c r="Q1143" s="229"/>
      <c r="R1143" s="229"/>
      <c r="S1143" s="229"/>
      <c r="T1143" s="230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1" t="s">
        <v>166</v>
      </c>
      <c r="AU1143" s="231" t="s">
        <v>84</v>
      </c>
      <c r="AV1143" s="13" t="s">
        <v>82</v>
      </c>
      <c r="AW1143" s="13" t="s">
        <v>35</v>
      </c>
      <c r="AX1143" s="13" t="s">
        <v>74</v>
      </c>
      <c r="AY1143" s="231" t="s">
        <v>143</v>
      </c>
    </row>
    <row r="1144" s="14" customFormat="1">
      <c r="A1144" s="14"/>
      <c r="B1144" s="232"/>
      <c r="C1144" s="233"/>
      <c r="D1144" s="215" t="s">
        <v>166</v>
      </c>
      <c r="E1144" s="234" t="s">
        <v>19</v>
      </c>
      <c r="F1144" s="235" t="s">
        <v>1592</v>
      </c>
      <c r="G1144" s="233"/>
      <c r="H1144" s="236">
        <v>4.7599999999999998</v>
      </c>
      <c r="I1144" s="237"/>
      <c r="J1144" s="233"/>
      <c r="K1144" s="233"/>
      <c r="L1144" s="238"/>
      <c r="M1144" s="239"/>
      <c r="N1144" s="240"/>
      <c r="O1144" s="240"/>
      <c r="P1144" s="240"/>
      <c r="Q1144" s="240"/>
      <c r="R1144" s="240"/>
      <c r="S1144" s="240"/>
      <c r="T1144" s="241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42" t="s">
        <v>166</v>
      </c>
      <c r="AU1144" s="242" t="s">
        <v>84</v>
      </c>
      <c r="AV1144" s="14" t="s">
        <v>84</v>
      </c>
      <c r="AW1144" s="14" t="s">
        <v>35</v>
      </c>
      <c r="AX1144" s="14" t="s">
        <v>74</v>
      </c>
      <c r="AY1144" s="242" t="s">
        <v>143</v>
      </c>
    </row>
    <row r="1145" s="15" customFormat="1">
      <c r="A1145" s="15"/>
      <c r="B1145" s="243"/>
      <c r="C1145" s="244"/>
      <c r="D1145" s="215" t="s">
        <v>166</v>
      </c>
      <c r="E1145" s="245" t="s">
        <v>19</v>
      </c>
      <c r="F1145" s="246" t="s">
        <v>184</v>
      </c>
      <c r="G1145" s="244"/>
      <c r="H1145" s="247">
        <v>9.0800000000000001</v>
      </c>
      <c r="I1145" s="248"/>
      <c r="J1145" s="244"/>
      <c r="K1145" s="244"/>
      <c r="L1145" s="249"/>
      <c r="M1145" s="250"/>
      <c r="N1145" s="251"/>
      <c r="O1145" s="251"/>
      <c r="P1145" s="251"/>
      <c r="Q1145" s="251"/>
      <c r="R1145" s="251"/>
      <c r="S1145" s="251"/>
      <c r="T1145" s="252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T1145" s="253" t="s">
        <v>166</v>
      </c>
      <c r="AU1145" s="253" t="s">
        <v>84</v>
      </c>
      <c r="AV1145" s="15" t="s">
        <v>150</v>
      </c>
      <c r="AW1145" s="15" t="s">
        <v>35</v>
      </c>
      <c r="AX1145" s="15" t="s">
        <v>82</v>
      </c>
      <c r="AY1145" s="253" t="s">
        <v>143</v>
      </c>
    </row>
    <row r="1146" s="2" customFormat="1" ht="21.75" customHeight="1">
      <c r="A1146" s="40"/>
      <c r="B1146" s="41"/>
      <c r="C1146" s="202" t="s">
        <v>1593</v>
      </c>
      <c r="D1146" s="202" t="s">
        <v>145</v>
      </c>
      <c r="E1146" s="203" t="s">
        <v>1594</v>
      </c>
      <c r="F1146" s="204" t="s">
        <v>1595</v>
      </c>
      <c r="G1146" s="205" t="s">
        <v>212</v>
      </c>
      <c r="H1146" s="206">
        <v>31.539999999999999</v>
      </c>
      <c r="I1146" s="207"/>
      <c r="J1146" s="208">
        <f>ROUND(I1146*H1146,2)</f>
        <v>0</v>
      </c>
      <c r="K1146" s="204" t="s">
        <v>149</v>
      </c>
      <c r="L1146" s="46"/>
      <c r="M1146" s="209" t="s">
        <v>19</v>
      </c>
      <c r="N1146" s="210" t="s">
        <v>45</v>
      </c>
      <c r="O1146" s="86"/>
      <c r="P1146" s="211">
        <f>O1146*H1146</f>
        <v>0</v>
      </c>
      <c r="Q1146" s="211">
        <v>0.0060000000000000001</v>
      </c>
      <c r="R1146" s="211">
        <f>Q1146*H1146</f>
        <v>0.18923999999999999</v>
      </c>
      <c r="S1146" s="211">
        <v>0</v>
      </c>
      <c r="T1146" s="212">
        <f>S1146*H1146</f>
        <v>0</v>
      </c>
      <c r="U1146" s="40"/>
      <c r="V1146" s="40"/>
      <c r="W1146" s="40"/>
      <c r="X1146" s="40"/>
      <c r="Y1146" s="40"/>
      <c r="Z1146" s="40"/>
      <c r="AA1146" s="40"/>
      <c r="AB1146" s="40"/>
      <c r="AC1146" s="40"/>
      <c r="AD1146" s="40"/>
      <c r="AE1146" s="40"/>
      <c r="AR1146" s="213" t="s">
        <v>264</v>
      </c>
      <c r="AT1146" s="213" t="s">
        <v>145</v>
      </c>
      <c r="AU1146" s="213" t="s">
        <v>84</v>
      </c>
      <c r="AY1146" s="19" t="s">
        <v>143</v>
      </c>
      <c r="BE1146" s="214">
        <f>IF(N1146="základní",J1146,0)</f>
        <v>0</v>
      </c>
      <c r="BF1146" s="214">
        <f>IF(N1146="snížená",J1146,0)</f>
        <v>0</v>
      </c>
      <c r="BG1146" s="214">
        <f>IF(N1146="zákl. přenesená",J1146,0)</f>
        <v>0</v>
      </c>
      <c r="BH1146" s="214">
        <f>IF(N1146="sníž. přenesená",J1146,0)</f>
        <v>0</v>
      </c>
      <c r="BI1146" s="214">
        <f>IF(N1146="nulová",J1146,0)</f>
        <v>0</v>
      </c>
      <c r="BJ1146" s="19" t="s">
        <v>82</v>
      </c>
      <c r="BK1146" s="214">
        <f>ROUND(I1146*H1146,2)</f>
        <v>0</v>
      </c>
      <c r="BL1146" s="19" t="s">
        <v>264</v>
      </c>
      <c r="BM1146" s="213" t="s">
        <v>1596</v>
      </c>
    </row>
    <row r="1147" s="2" customFormat="1">
      <c r="A1147" s="40"/>
      <c r="B1147" s="41"/>
      <c r="C1147" s="42"/>
      <c r="D1147" s="215" t="s">
        <v>152</v>
      </c>
      <c r="E1147" s="42"/>
      <c r="F1147" s="216" t="s">
        <v>1597</v>
      </c>
      <c r="G1147" s="42"/>
      <c r="H1147" s="42"/>
      <c r="I1147" s="217"/>
      <c r="J1147" s="42"/>
      <c r="K1147" s="42"/>
      <c r="L1147" s="46"/>
      <c r="M1147" s="218"/>
      <c r="N1147" s="219"/>
      <c r="O1147" s="86"/>
      <c r="P1147" s="86"/>
      <c r="Q1147" s="86"/>
      <c r="R1147" s="86"/>
      <c r="S1147" s="86"/>
      <c r="T1147" s="87"/>
      <c r="U1147" s="40"/>
      <c r="V1147" s="40"/>
      <c r="W1147" s="40"/>
      <c r="X1147" s="40"/>
      <c r="Y1147" s="40"/>
      <c r="Z1147" s="40"/>
      <c r="AA1147" s="40"/>
      <c r="AB1147" s="40"/>
      <c r="AC1147" s="40"/>
      <c r="AD1147" s="40"/>
      <c r="AE1147" s="40"/>
      <c r="AT1147" s="19" t="s">
        <v>152</v>
      </c>
      <c r="AU1147" s="19" t="s">
        <v>84</v>
      </c>
    </row>
    <row r="1148" s="2" customFormat="1">
      <c r="A1148" s="40"/>
      <c r="B1148" s="41"/>
      <c r="C1148" s="42"/>
      <c r="D1148" s="220" t="s">
        <v>153</v>
      </c>
      <c r="E1148" s="42"/>
      <c r="F1148" s="221" t="s">
        <v>1598</v>
      </c>
      <c r="G1148" s="42"/>
      <c r="H1148" s="42"/>
      <c r="I1148" s="217"/>
      <c r="J1148" s="42"/>
      <c r="K1148" s="42"/>
      <c r="L1148" s="46"/>
      <c r="M1148" s="218"/>
      <c r="N1148" s="219"/>
      <c r="O1148" s="86"/>
      <c r="P1148" s="86"/>
      <c r="Q1148" s="86"/>
      <c r="R1148" s="86"/>
      <c r="S1148" s="86"/>
      <c r="T1148" s="87"/>
      <c r="U1148" s="40"/>
      <c r="V1148" s="40"/>
      <c r="W1148" s="40"/>
      <c r="X1148" s="40"/>
      <c r="Y1148" s="40"/>
      <c r="Z1148" s="40"/>
      <c r="AA1148" s="40"/>
      <c r="AB1148" s="40"/>
      <c r="AC1148" s="40"/>
      <c r="AD1148" s="40"/>
      <c r="AE1148" s="40"/>
      <c r="AT1148" s="19" t="s">
        <v>153</v>
      </c>
      <c r="AU1148" s="19" t="s">
        <v>84</v>
      </c>
    </row>
    <row r="1149" s="13" customFormat="1">
      <c r="A1149" s="13"/>
      <c r="B1149" s="222"/>
      <c r="C1149" s="223"/>
      <c r="D1149" s="215" t="s">
        <v>166</v>
      </c>
      <c r="E1149" s="224" t="s">
        <v>19</v>
      </c>
      <c r="F1149" s="225" t="s">
        <v>167</v>
      </c>
      <c r="G1149" s="223"/>
      <c r="H1149" s="224" t="s">
        <v>19</v>
      </c>
      <c r="I1149" s="226"/>
      <c r="J1149" s="223"/>
      <c r="K1149" s="223"/>
      <c r="L1149" s="227"/>
      <c r="M1149" s="228"/>
      <c r="N1149" s="229"/>
      <c r="O1149" s="229"/>
      <c r="P1149" s="229"/>
      <c r="Q1149" s="229"/>
      <c r="R1149" s="229"/>
      <c r="S1149" s="229"/>
      <c r="T1149" s="230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1" t="s">
        <v>166</v>
      </c>
      <c r="AU1149" s="231" t="s">
        <v>84</v>
      </c>
      <c r="AV1149" s="13" t="s">
        <v>82</v>
      </c>
      <c r="AW1149" s="13" t="s">
        <v>35</v>
      </c>
      <c r="AX1149" s="13" t="s">
        <v>74</v>
      </c>
      <c r="AY1149" s="231" t="s">
        <v>143</v>
      </c>
    </row>
    <row r="1150" s="14" customFormat="1">
      <c r="A1150" s="14"/>
      <c r="B1150" s="232"/>
      <c r="C1150" s="233"/>
      <c r="D1150" s="215" t="s">
        <v>166</v>
      </c>
      <c r="E1150" s="234" t="s">
        <v>19</v>
      </c>
      <c r="F1150" s="235" t="s">
        <v>423</v>
      </c>
      <c r="G1150" s="233"/>
      <c r="H1150" s="236">
        <v>11.68</v>
      </c>
      <c r="I1150" s="237"/>
      <c r="J1150" s="233"/>
      <c r="K1150" s="233"/>
      <c r="L1150" s="238"/>
      <c r="M1150" s="239"/>
      <c r="N1150" s="240"/>
      <c r="O1150" s="240"/>
      <c r="P1150" s="240"/>
      <c r="Q1150" s="240"/>
      <c r="R1150" s="240"/>
      <c r="S1150" s="240"/>
      <c r="T1150" s="241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42" t="s">
        <v>166</v>
      </c>
      <c r="AU1150" s="242" t="s">
        <v>84</v>
      </c>
      <c r="AV1150" s="14" t="s">
        <v>84</v>
      </c>
      <c r="AW1150" s="14" t="s">
        <v>35</v>
      </c>
      <c r="AX1150" s="14" t="s">
        <v>74</v>
      </c>
      <c r="AY1150" s="242" t="s">
        <v>143</v>
      </c>
    </row>
    <row r="1151" s="13" customFormat="1">
      <c r="A1151" s="13"/>
      <c r="B1151" s="222"/>
      <c r="C1151" s="223"/>
      <c r="D1151" s="215" t="s">
        <v>166</v>
      </c>
      <c r="E1151" s="224" t="s">
        <v>19</v>
      </c>
      <c r="F1151" s="225" t="s">
        <v>182</v>
      </c>
      <c r="G1151" s="223"/>
      <c r="H1151" s="224" t="s">
        <v>19</v>
      </c>
      <c r="I1151" s="226"/>
      <c r="J1151" s="223"/>
      <c r="K1151" s="223"/>
      <c r="L1151" s="227"/>
      <c r="M1151" s="228"/>
      <c r="N1151" s="229"/>
      <c r="O1151" s="229"/>
      <c r="P1151" s="229"/>
      <c r="Q1151" s="229"/>
      <c r="R1151" s="229"/>
      <c r="S1151" s="229"/>
      <c r="T1151" s="230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1" t="s">
        <v>166</v>
      </c>
      <c r="AU1151" s="231" t="s">
        <v>84</v>
      </c>
      <c r="AV1151" s="13" t="s">
        <v>82</v>
      </c>
      <c r="AW1151" s="13" t="s">
        <v>35</v>
      </c>
      <c r="AX1151" s="13" t="s">
        <v>74</v>
      </c>
      <c r="AY1151" s="231" t="s">
        <v>143</v>
      </c>
    </row>
    <row r="1152" s="14" customFormat="1">
      <c r="A1152" s="14"/>
      <c r="B1152" s="232"/>
      <c r="C1152" s="233"/>
      <c r="D1152" s="215" t="s">
        <v>166</v>
      </c>
      <c r="E1152" s="234" t="s">
        <v>19</v>
      </c>
      <c r="F1152" s="235" t="s">
        <v>1572</v>
      </c>
      <c r="G1152" s="233"/>
      <c r="H1152" s="236">
        <v>19.859999999999999</v>
      </c>
      <c r="I1152" s="237"/>
      <c r="J1152" s="233"/>
      <c r="K1152" s="233"/>
      <c r="L1152" s="238"/>
      <c r="M1152" s="239"/>
      <c r="N1152" s="240"/>
      <c r="O1152" s="240"/>
      <c r="P1152" s="240"/>
      <c r="Q1152" s="240"/>
      <c r="R1152" s="240"/>
      <c r="S1152" s="240"/>
      <c r="T1152" s="241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42" t="s">
        <v>166</v>
      </c>
      <c r="AU1152" s="242" t="s">
        <v>84</v>
      </c>
      <c r="AV1152" s="14" t="s">
        <v>84</v>
      </c>
      <c r="AW1152" s="14" t="s">
        <v>35</v>
      </c>
      <c r="AX1152" s="14" t="s">
        <v>74</v>
      </c>
      <c r="AY1152" s="242" t="s">
        <v>143</v>
      </c>
    </row>
    <row r="1153" s="15" customFormat="1">
      <c r="A1153" s="15"/>
      <c r="B1153" s="243"/>
      <c r="C1153" s="244"/>
      <c r="D1153" s="215" t="s">
        <v>166</v>
      </c>
      <c r="E1153" s="245" t="s">
        <v>19</v>
      </c>
      <c r="F1153" s="246" t="s">
        <v>184</v>
      </c>
      <c r="G1153" s="244"/>
      <c r="H1153" s="247">
        <v>31.539999999999999</v>
      </c>
      <c r="I1153" s="248"/>
      <c r="J1153" s="244"/>
      <c r="K1153" s="244"/>
      <c r="L1153" s="249"/>
      <c r="M1153" s="250"/>
      <c r="N1153" s="251"/>
      <c r="O1153" s="251"/>
      <c r="P1153" s="251"/>
      <c r="Q1153" s="251"/>
      <c r="R1153" s="251"/>
      <c r="S1153" s="251"/>
      <c r="T1153" s="252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T1153" s="253" t="s">
        <v>166</v>
      </c>
      <c r="AU1153" s="253" t="s">
        <v>84</v>
      </c>
      <c r="AV1153" s="15" t="s">
        <v>150</v>
      </c>
      <c r="AW1153" s="15" t="s">
        <v>35</v>
      </c>
      <c r="AX1153" s="15" t="s">
        <v>82</v>
      </c>
      <c r="AY1153" s="253" t="s">
        <v>143</v>
      </c>
    </row>
    <row r="1154" s="2" customFormat="1" ht="21.75" customHeight="1">
      <c r="A1154" s="40"/>
      <c r="B1154" s="41"/>
      <c r="C1154" s="254" t="s">
        <v>1599</v>
      </c>
      <c r="D1154" s="254" t="s">
        <v>379</v>
      </c>
      <c r="E1154" s="255" t="s">
        <v>1600</v>
      </c>
      <c r="F1154" s="256" t="s">
        <v>1601</v>
      </c>
      <c r="G1154" s="257" t="s">
        <v>212</v>
      </c>
      <c r="H1154" s="258">
        <v>34.694000000000003</v>
      </c>
      <c r="I1154" s="259"/>
      <c r="J1154" s="260">
        <f>ROUND(I1154*H1154,2)</f>
        <v>0</v>
      </c>
      <c r="K1154" s="256" t="s">
        <v>149</v>
      </c>
      <c r="L1154" s="261"/>
      <c r="M1154" s="262" t="s">
        <v>19</v>
      </c>
      <c r="N1154" s="263" t="s">
        <v>45</v>
      </c>
      <c r="O1154" s="86"/>
      <c r="P1154" s="211">
        <f>O1154*H1154</f>
        <v>0</v>
      </c>
      <c r="Q1154" s="211">
        <v>0.021999999999999999</v>
      </c>
      <c r="R1154" s="211">
        <f>Q1154*H1154</f>
        <v>0.76326800000000006</v>
      </c>
      <c r="S1154" s="211">
        <v>0</v>
      </c>
      <c r="T1154" s="212">
        <f>S1154*H1154</f>
        <v>0</v>
      </c>
      <c r="U1154" s="40"/>
      <c r="V1154" s="40"/>
      <c r="W1154" s="40"/>
      <c r="X1154" s="40"/>
      <c r="Y1154" s="40"/>
      <c r="Z1154" s="40"/>
      <c r="AA1154" s="40"/>
      <c r="AB1154" s="40"/>
      <c r="AC1154" s="40"/>
      <c r="AD1154" s="40"/>
      <c r="AE1154" s="40"/>
      <c r="AR1154" s="213" t="s">
        <v>378</v>
      </c>
      <c r="AT1154" s="213" t="s">
        <v>379</v>
      </c>
      <c r="AU1154" s="213" t="s">
        <v>84</v>
      </c>
      <c r="AY1154" s="19" t="s">
        <v>143</v>
      </c>
      <c r="BE1154" s="214">
        <f>IF(N1154="základní",J1154,0)</f>
        <v>0</v>
      </c>
      <c r="BF1154" s="214">
        <f>IF(N1154="snížená",J1154,0)</f>
        <v>0</v>
      </c>
      <c r="BG1154" s="214">
        <f>IF(N1154="zákl. přenesená",J1154,0)</f>
        <v>0</v>
      </c>
      <c r="BH1154" s="214">
        <f>IF(N1154="sníž. přenesená",J1154,0)</f>
        <v>0</v>
      </c>
      <c r="BI1154" s="214">
        <f>IF(N1154="nulová",J1154,0)</f>
        <v>0</v>
      </c>
      <c r="BJ1154" s="19" t="s">
        <v>82</v>
      </c>
      <c r="BK1154" s="214">
        <f>ROUND(I1154*H1154,2)</f>
        <v>0</v>
      </c>
      <c r="BL1154" s="19" t="s">
        <v>264</v>
      </c>
      <c r="BM1154" s="213" t="s">
        <v>1602</v>
      </c>
    </row>
    <row r="1155" s="2" customFormat="1">
      <c r="A1155" s="40"/>
      <c r="B1155" s="41"/>
      <c r="C1155" s="42"/>
      <c r="D1155" s="215" t="s">
        <v>152</v>
      </c>
      <c r="E1155" s="42"/>
      <c r="F1155" s="216" t="s">
        <v>1601</v>
      </c>
      <c r="G1155" s="42"/>
      <c r="H1155" s="42"/>
      <c r="I1155" s="217"/>
      <c r="J1155" s="42"/>
      <c r="K1155" s="42"/>
      <c r="L1155" s="46"/>
      <c r="M1155" s="218"/>
      <c r="N1155" s="219"/>
      <c r="O1155" s="86"/>
      <c r="P1155" s="86"/>
      <c r="Q1155" s="86"/>
      <c r="R1155" s="86"/>
      <c r="S1155" s="86"/>
      <c r="T1155" s="87"/>
      <c r="U1155" s="40"/>
      <c r="V1155" s="40"/>
      <c r="W1155" s="40"/>
      <c r="X1155" s="40"/>
      <c r="Y1155" s="40"/>
      <c r="Z1155" s="40"/>
      <c r="AA1155" s="40"/>
      <c r="AB1155" s="40"/>
      <c r="AC1155" s="40"/>
      <c r="AD1155" s="40"/>
      <c r="AE1155" s="40"/>
      <c r="AT1155" s="19" t="s">
        <v>152</v>
      </c>
      <c r="AU1155" s="19" t="s">
        <v>84</v>
      </c>
    </row>
    <row r="1156" s="14" customFormat="1">
      <c r="A1156" s="14"/>
      <c r="B1156" s="232"/>
      <c r="C1156" s="233"/>
      <c r="D1156" s="215" t="s">
        <v>166</v>
      </c>
      <c r="E1156" s="233"/>
      <c r="F1156" s="235" t="s">
        <v>1603</v>
      </c>
      <c r="G1156" s="233"/>
      <c r="H1156" s="236">
        <v>34.694000000000003</v>
      </c>
      <c r="I1156" s="237"/>
      <c r="J1156" s="233"/>
      <c r="K1156" s="233"/>
      <c r="L1156" s="238"/>
      <c r="M1156" s="239"/>
      <c r="N1156" s="240"/>
      <c r="O1156" s="240"/>
      <c r="P1156" s="240"/>
      <c r="Q1156" s="240"/>
      <c r="R1156" s="240"/>
      <c r="S1156" s="240"/>
      <c r="T1156" s="241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42" t="s">
        <v>166</v>
      </c>
      <c r="AU1156" s="242" t="s">
        <v>84</v>
      </c>
      <c r="AV1156" s="14" t="s">
        <v>84</v>
      </c>
      <c r="AW1156" s="14" t="s">
        <v>4</v>
      </c>
      <c r="AX1156" s="14" t="s">
        <v>82</v>
      </c>
      <c r="AY1156" s="242" t="s">
        <v>143</v>
      </c>
    </row>
    <row r="1157" s="2" customFormat="1" ht="16.5" customHeight="1">
      <c r="A1157" s="40"/>
      <c r="B1157" s="41"/>
      <c r="C1157" s="202" t="s">
        <v>1604</v>
      </c>
      <c r="D1157" s="202" t="s">
        <v>145</v>
      </c>
      <c r="E1157" s="203" t="s">
        <v>1605</v>
      </c>
      <c r="F1157" s="204" t="s">
        <v>1606</v>
      </c>
      <c r="G1157" s="205" t="s">
        <v>212</v>
      </c>
      <c r="H1157" s="206">
        <v>17.359999999999999</v>
      </c>
      <c r="I1157" s="207"/>
      <c r="J1157" s="208">
        <f>ROUND(I1157*H1157,2)</f>
        <v>0</v>
      </c>
      <c r="K1157" s="204" t="s">
        <v>149</v>
      </c>
      <c r="L1157" s="46"/>
      <c r="M1157" s="209" t="s">
        <v>19</v>
      </c>
      <c r="N1157" s="210" t="s">
        <v>45</v>
      </c>
      <c r="O1157" s="86"/>
      <c r="P1157" s="211">
        <f>O1157*H1157</f>
        <v>0</v>
      </c>
      <c r="Q1157" s="211">
        <v>0.0015</v>
      </c>
      <c r="R1157" s="211">
        <f>Q1157*H1157</f>
        <v>0.026040000000000001</v>
      </c>
      <c r="S1157" s="211">
        <v>0</v>
      </c>
      <c r="T1157" s="212">
        <f>S1157*H1157</f>
        <v>0</v>
      </c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R1157" s="213" t="s">
        <v>264</v>
      </c>
      <c r="AT1157" s="213" t="s">
        <v>145</v>
      </c>
      <c r="AU1157" s="213" t="s">
        <v>84</v>
      </c>
      <c r="AY1157" s="19" t="s">
        <v>143</v>
      </c>
      <c r="BE1157" s="214">
        <f>IF(N1157="základní",J1157,0)</f>
        <v>0</v>
      </c>
      <c r="BF1157" s="214">
        <f>IF(N1157="snížená",J1157,0)</f>
        <v>0</v>
      </c>
      <c r="BG1157" s="214">
        <f>IF(N1157="zákl. přenesená",J1157,0)</f>
        <v>0</v>
      </c>
      <c r="BH1157" s="214">
        <f>IF(N1157="sníž. přenesená",J1157,0)</f>
        <v>0</v>
      </c>
      <c r="BI1157" s="214">
        <f>IF(N1157="nulová",J1157,0)</f>
        <v>0</v>
      </c>
      <c r="BJ1157" s="19" t="s">
        <v>82</v>
      </c>
      <c r="BK1157" s="214">
        <f>ROUND(I1157*H1157,2)</f>
        <v>0</v>
      </c>
      <c r="BL1157" s="19" t="s">
        <v>264</v>
      </c>
      <c r="BM1157" s="213" t="s">
        <v>1607</v>
      </c>
    </row>
    <row r="1158" s="2" customFormat="1">
      <c r="A1158" s="40"/>
      <c r="B1158" s="41"/>
      <c r="C1158" s="42"/>
      <c r="D1158" s="215" t="s">
        <v>152</v>
      </c>
      <c r="E1158" s="42"/>
      <c r="F1158" s="216" t="s">
        <v>1608</v>
      </c>
      <c r="G1158" s="42"/>
      <c r="H1158" s="42"/>
      <c r="I1158" s="217"/>
      <c r="J1158" s="42"/>
      <c r="K1158" s="42"/>
      <c r="L1158" s="46"/>
      <c r="M1158" s="218"/>
      <c r="N1158" s="219"/>
      <c r="O1158" s="86"/>
      <c r="P1158" s="86"/>
      <c r="Q1158" s="86"/>
      <c r="R1158" s="86"/>
      <c r="S1158" s="86"/>
      <c r="T1158" s="87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T1158" s="19" t="s">
        <v>152</v>
      </c>
      <c r="AU1158" s="19" t="s">
        <v>84</v>
      </c>
    </row>
    <row r="1159" s="2" customFormat="1">
      <c r="A1159" s="40"/>
      <c r="B1159" s="41"/>
      <c r="C1159" s="42"/>
      <c r="D1159" s="220" t="s">
        <v>153</v>
      </c>
      <c r="E1159" s="42"/>
      <c r="F1159" s="221" t="s">
        <v>1609</v>
      </c>
      <c r="G1159" s="42"/>
      <c r="H1159" s="42"/>
      <c r="I1159" s="217"/>
      <c r="J1159" s="42"/>
      <c r="K1159" s="42"/>
      <c r="L1159" s="46"/>
      <c r="M1159" s="218"/>
      <c r="N1159" s="219"/>
      <c r="O1159" s="86"/>
      <c r="P1159" s="86"/>
      <c r="Q1159" s="86"/>
      <c r="R1159" s="86"/>
      <c r="S1159" s="86"/>
      <c r="T1159" s="87"/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  <c r="AT1159" s="19" t="s">
        <v>153</v>
      </c>
      <c r="AU1159" s="19" t="s">
        <v>84</v>
      </c>
    </row>
    <row r="1160" s="13" customFormat="1">
      <c r="A1160" s="13"/>
      <c r="B1160" s="222"/>
      <c r="C1160" s="223"/>
      <c r="D1160" s="215" t="s">
        <v>166</v>
      </c>
      <c r="E1160" s="224" t="s">
        <v>19</v>
      </c>
      <c r="F1160" s="225" t="s">
        <v>167</v>
      </c>
      <c r="G1160" s="223"/>
      <c r="H1160" s="224" t="s">
        <v>19</v>
      </c>
      <c r="I1160" s="226"/>
      <c r="J1160" s="223"/>
      <c r="K1160" s="223"/>
      <c r="L1160" s="227"/>
      <c r="M1160" s="228"/>
      <c r="N1160" s="229"/>
      <c r="O1160" s="229"/>
      <c r="P1160" s="229"/>
      <c r="Q1160" s="229"/>
      <c r="R1160" s="229"/>
      <c r="S1160" s="229"/>
      <c r="T1160" s="230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31" t="s">
        <v>166</v>
      </c>
      <c r="AU1160" s="231" t="s">
        <v>84</v>
      </c>
      <c r="AV1160" s="13" t="s">
        <v>82</v>
      </c>
      <c r="AW1160" s="13" t="s">
        <v>35</v>
      </c>
      <c r="AX1160" s="13" t="s">
        <v>74</v>
      </c>
      <c r="AY1160" s="231" t="s">
        <v>143</v>
      </c>
    </row>
    <row r="1161" s="14" customFormat="1">
      <c r="A1161" s="14"/>
      <c r="B1161" s="232"/>
      <c r="C1161" s="233"/>
      <c r="D1161" s="215" t="s">
        <v>166</v>
      </c>
      <c r="E1161" s="234" t="s">
        <v>19</v>
      </c>
      <c r="F1161" s="235" t="s">
        <v>1312</v>
      </c>
      <c r="G1161" s="233"/>
      <c r="H1161" s="236">
        <v>8.3599999999999994</v>
      </c>
      <c r="I1161" s="237"/>
      <c r="J1161" s="233"/>
      <c r="K1161" s="233"/>
      <c r="L1161" s="238"/>
      <c r="M1161" s="239"/>
      <c r="N1161" s="240"/>
      <c r="O1161" s="240"/>
      <c r="P1161" s="240"/>
      <c r="Q1161" s="240"/>
      <c r="R1161" s="240"/>
      <c r="S1161" s="240"/>
      <c r="T1161" s="241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42" t="s">
        <v>166</v>
      </c>
      <c r="AU1161" s="242" t="s">
        <v>84</v>
      </c>
      <c r="AV1161" s="14" t="s">
        <v>84</v>
      </c>
      <c r="AW1161" s="14" t="s">
        <v>35</v>
      </c>
      <c r="AX1161" s="14" t="s">
        <v>74</v>
      </c>
      <c r="AY1161" s="242" t="s">
        <v>143</v>
      </c>
    </row>
    <row r="1162" s="13" customFormat="1">
      <c r="A1162" s="13"/>
      <c r="B1162" s="222"/>
      <c r="C1162" s="223"/>
      <c r="D1162" s="215" t="s">
        <v>166</v>
      </c>
      <c r="E1162" s="224" t="s">
        <v>19</v>
      </c>
      <c r="F1162" s="225" t="s">
        <v>182</v>
      </c>
      <c r="G1162" s="223"/>
      <c r="H1162" s="224" t="s">
        <v>19</v>
      </c>
      <c r="I1162" s="226"/>
      <c r="J1162" s="223"/>
      <c r="K1162" s="223"/>
      <c r="L1162" s="227"/>
      <c r="M1162" s="228"/>
      <c r="N1162" s="229"/>
      <c r="O1162" s="229"/>
      <c r="P1162" s="229"/>
      <c r="Q1162" s="229"/>
      <c r="R1162" s="229"/>
      <c r="S1162" s="229"/>
      <c r="T1162" s="230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31" t="s">
        <v>166</v>
      </c>
      <c r="AU1162" s="231" t="s">
        <v>84</v>
      </c>
      <c r="AV1162" s="13" t="s">
        <v>82</v>
      </c>
      <c r="AW1162" s="13" t="s">
        <v>35</v>
      </c>
      <c r="AX1162" s="13" t="s">
        <v>74</v>
      </c>
      <c r="AY1162" s="231" t="s">
        <v>143</v>
      </c>
    </row>
    <row r="1163" s="14" customFormat="1">
      <c r="A1163" s="14"/>
      <c r="B1163" s="232"/>
      <c r="C1163" s="233"/>
      <c r="D1163" s="215" t="s">
        <v>166</v>
      </c>
      <c r="E1163" s="234" t="s">
        <v>19</v>
      </c>
      <c r="F1163" s="235" t="s">
        <v>1313</v>
      </c>
      <c r="G1163" s="233"/>
      <c r="H1163" s="236">
        <v>9</v>
      </c>
      <c r="I1163" s="237"/>
      <c r="J1163" s="233"/>
      <c r="K1163" s="233"/>
      <c r="L1163" s="238"/>
      <c r="M1163" s="239"/>
      <c r="N1163" s="240"/>
      <c r="O1163" s="240"/>
      <c r="P1163" s="240"/>
      <c r="Q1163" s="240"/>
      <c r="R1163" s="240"/>
      <c r="S1163" s="240"/>
      <c r="T1163" s="241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T1163" s="242" t="s">
        <v>166</v>
      </c>
      <c r="AU1163" s="242" t="s">
        <v>84</v>
      </c>
      <c r="AV1163" s="14" t="s">
        <v>84</v>
      </c>
      <c r="AW1163" s="14" t="s">
        <v>35</v>
      </c>
      <c r="AX1163" s="14" t="s">
        <v>74</v>
      </c>
      <c r="AY1163" s="242" t="s">
        <v>143</v>
      </c>
    </row>
    <row r="1164" s="15" customFormat="1">
      <c r="A1164" s="15"/>
      <c r="B1164" s="243"/>
      <c r="C1164" s="244"/>
      <c r="D1164" s="215" t="s">
        <v>166</v>
      </c>
      <c r="E1164" s="245" t="s">
        <v>19</v>
      </c>
      <c r="F1164" s="246" t="s">
        <v>184</v>
      </c>
      <c r="G1164" s="244"/>
      <c r="H1164" s="247">
        <v>17.359999999999999</v>
      </c>
      <c r="I1164" s="248"/>
      <c r="J1164" s="244"/>
      <c r="K1164" s="244"/>
      <c r="L1164" s="249"/>
      <c r="M1164" s="250"/>
      <c r="N1164" s="251"/>
      <c r="O1164" s="251"/>
      <c r="P1164" s="251"/>
      <c r="Q1164" s="251"/>
      <c r="R1164" s="251"/>
      <c r="S1164" s="251"/>
      <c r="T1164" s="252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T1164" s="253" t="s">
        <v>166</v>
      </c>
      <c r="AU1164" s="253" t="s">
        <v>84</v>
      </c>
      <c r="AV1164" s="15" t="s">
        <v>150</v>
      </c>
      <c r="AW1164" s="15" t="s">
        <v>35</v>
      </c>
      <c r="AX1164" s="15" t="s">
        <v>82</v>
      </c>
      <c r="AY1164" s="253" t="s">
        <v>143</v>
      </c>
    </row>
    <row r="1165" s="2" customFormat="1" ht="16.5" customHeight="1">
      <c r="A1165" s="40"/>
      <c r="B1165" s="41"/>
      <c r="C1165" s="202" t="s">
        <v>1610</v>
      </c>
      <c r="D1165" s="202" t="s">
        <v>145</v>
      </c>
      <c r="E1165" s="203" t="s">
        <v>1611</v>
      </c>
      <c r="F1165" s="204" t="s">
        <v>1612</v>
      </c>
      <c r="G1165" s="205" t="s">
        <v>148</v>
      </c>
      <c r="H1165" s="206">
        <v>39.703000000000003</v>
      </c>
      <c r="I1165" s="207"/>
      <c r="J1165" s="208">
        <f>ROUND(I1165*H1165,2)</f>
        <v>0</v>
      </c>
      <c r="K1165" s="204" t="s">
        <v>149</v>
      </c>
      <c r="L1165" s="46"/>
      <c r="M1165" s="209" t="s">
        <v>19</v>
      </c>
      <c r="N1165" s="210" t="s">
        <v>45</v>
      </c>
      <c r="O1165" s="86"/>
      <c r="P1165" s="211">
        <f>O1165*H1165</f>
        <v>0</v>
      </c>
      <c r="Q1165" s="211">
        <v>0.00142</v>
      </c>
      <c r="R1165" s="211">
        <f>Q1165*H1165</f>
        <v>0.056378260000000006</v>
      </c>
      <c r="S1165" s="211">
        <v>0</v>
      </c>
      <c r="T1165" s="212">
        <f>S1165*H1165</f>
        <v>0</v>
      </c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  <c r="AR1165" s="213" t="s">
        <v>264</v>
      </c>
      <c r="AT1165" s="213" t="s">
        <v>145</v>
      </c>
      <c r="AU1165" s="213" t="s">
        <v>84</v>
      </c>
      <c r="AY1165" s="19" t="s">
        <v>143</v>
      </c>
      <c r="BE1165" s="214">
        <f>IF(N1165="základní",J1165,0)</f>
        <v>0</v>
      </c>
      <c r="BF1165" s="214">
        <f>IF(N1165="snížená",J1165,0)</f>
        <v>0</v>
      </c>
      <c r="BG1165" s="214">
        <f>IF(N1165="zákl. přenesená",J1165,0)</f>
        <v>0</v>
      </c>
      <c r="BH1165" s="214">
        <f>IF(N1165="sníž. přenesená",J1165,0)</f>
        <v>0</v>
      </c>
      <c r="BI1165" s="214">
        <f>IF(N1165="nulová",J1165,0)</f>
        <v>0</v>
      </c>
      <c r="BJ1165" s="19" t="s">
        <v>82</v>
      </c>
      <c r="BK1165" s="214">
        <f>ROUND(I1165*H1165,2)</f>
        <v>0</v>
      </c>
      <c r="BL1165" s="19" t="s">
        <v>264</v>
      </c>
      <c r="BM1165" s="213" t="s">
        <v>1613</v>
      </c>
    </row>
    <row r="1166" s="2" customFormat="1">
      <c r="A1166" s="40"/>
      <c r="B1166" s="41"/>
      <c r="C1166" s="42"/>
      <c r="D1166" s="215" t="s">
        <v>152</v>
      </c>
      <c r="E1166" s="42"/>
      <c r="F1166" s="216" t="s">
        <v>1614</v>
      </c>
      <c r="G1166" s="42"/>
      <c r="H1166" s="42"/>
      <c r="I1166" s="217"/>
      <c r="J1166" s="42"/>
      <c r="K1166" s="42"/>
      <c r="L1166" s="46"/>
      <c r="M1166" s="218"/>
      <c r="N1166" s="219"/>
      <c r="O1166" s="86"/>
      <c r="P1166" s="86"/>
      <c r="Q1166" s="86"/>
      <c r="R1166" s="86"/>
      <c r="S1166" s="86"/>
      <c r="T1166" s="87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  <c r="AT1166" s="19" t="s">
        <v>152</v>
      </c>
      <c r="AU1166" s="19" t="s">
        <v>84</v>
      </c>
    </row>
    <row r="1167" s="2" customFormat="1">
      <c r="A1167" s="40"/>
      <c r="B1167" s="41"/>
      <c r="C1167" s="42"/>
      <c r="D1167" s="220" t="s">
        <v>153</v>
      </c>
      <c r="E1167" s="42"/>
      <c r="F1167" s="221" t="s">
        <v>1615</v>
      </c>
      <c r="G1167" s="42"/>
      <c r="H1167" s="42"/>
      <c r="I1167" s="217"/>
      <c r="J1167" s="42"/>
      <c r="K1167" s="42"/>
      <c r="L1167" s="46"/>
      <c r="M1167" s="218"/>
      <c r="N1167" s="219"/>
      <c r="O1167" s="86"/>
      <c r="P1167" s="86"/>
      <c r="Q1167" s="86"/>
      <c r="R1167" s="86"/>
      <c r="S1167" s="86"/>
      <c r="T1167" s="87"/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  <c r="AT1167" s="19" t="s">
        <v>153</v>
      </c>
      <c r="AU1167" s="19" t="s">
        <v>84</v>
      </c>
    </row>
    <row r="1168" s="13" customFormat="1">
      <c r="A1168" s="13"/>
      <c r="B1168" s="222"/>
      <c r="C1168" s="223"/>
      <c r="D1168" s="215" t="s">
        <v>166</v>
      </c>
      <c r="E1168" s="224" t="s">
        <v>19</v>
      </c>
      <c r="F1168" s="225" t="s">
        <v>167</v>
      </c>
      <c r="G1168" s="223"/>
      <c r="H1168" s="224" t="s">
        <v>19</v>
      </c>
      <c r="I1168" s="226"/>
      <c r="J1168" s="223"/>
      <c r="K1168" s="223"/>
      <c r="L1168" s="227"/>
      <c r="M1168" s="228"/>
      <c r="N1168" s="229"/>
      <c r="O1168" s="229"/>
      <c r="P1168" s="229"/>
      <c r="Q1168" s="229"/>
      <c r="R1168" s="229"/>
      <c r="S1168" s="229"/>
      <c r="T1168" s="230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31" t="s">
        <v>166</v>
      </c>
      <c r="AU1168" s="231" t="s">
        <v>84</v>
      </c>
      <c r="AV1168" s="13" t="s">
        <v>82</v>
      </c>
      <c r="AW1168" s="13" t="s">
        <v>35</v>
      </c>
      <c r="AX1168" s="13" t="s">
        <v>74</v>
      </c>
      <c r="AY1168" s="231" t="s">
        <v>143</v>
      </c>
    </row>
    <row r="1169" s="14" customFormat="1">
      <c r="A1169" s="14"/>
      <c r="B1169" s="232"/>
      <c r="C1169" s="233"/>
      <c r="D1169" s="215" t="s">
        <v>166</v>
      </c>
      <c r="E1169" s="234" t="s">
        <v>19</v>
      </c>
      <c r="F1169" s="235" t="s">
        <v>1616</v>
      </c>
      <c r="G1169" s="233"/>
      <c r="H1169" s="236">
        <v>16.57</v>
      </c>
      <c r="I1169" s="237"/>
      <c r="J1169" s="233"/>
      <c r="K1169" s="233"/>
      <c r="L1169" s="238"/>
      <c r="M1169" s="239"/>
      <c r="N1169" s="240"/>
      <c r="O1169" s="240"/>
      <c r="P1169" s="240"/>
      <c r="Q1169" s="240"/>
      <c r="R1169" s="240"/>
      <c r="S1169" s="240"/>
      <c r="T1169" s="241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42" t="s">
        <v>166</v>
      </c>
      <c r="AU1169" s="242" t="s">
        <v>84</v>
      </c>
      <c r="AV1169" s="14" t="s">
        <v>84</v>
      </c>
      <c r="AW1169" s="14" t="s">
        <v>35</v>
      </c>
      <c r="AX1169" s="14" t="s">
        <v>74</v>
      </c>
      <c r="AY1169" s="242" t="s">
        <v>143</v>
      </c>
    </row>
    <row r="1170" s="13" customFormat="1">
      <c r="A1170" s="13"/>
      <c r="B1170" s="222"/>
      <c r="C1170" s="223"/>
      <c r="D1170" s="215" t="s">
        <v>166</v>
      </c>
      <c r="E1170" s="224" t="s">
        <v>19</v>
      </c>
      <c r="F1170" s="225" t="s">
        <v>182</v>
      </c>
      <c r="G1170" s="223"/>
      <c r="H1170" s="224" t="s">
        <v>19</v>
      </c>
      <c r="I1170" s="226"/>
      <c r="J1170" s="223"/>
      <c r="K1170" s="223"/>
      <c r="L1170" s="227"/>
      <c r="M1170" s="228"/>
      <c r="N1170" s="229"/>
      <c r="O1170" s="229"/>
      <c r="P1170" s="229"/>
      <c r="Q1170" s="229"/>
      <c r="R1170" s="229"/>
      <c r="S1170" s="229"/>
      <c r="T1170" s="230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31" t="s">
        <v>166</v>
      </c>
      <c r="AU1170" s="231" t="s">
        <v>84</v>
      </c>
      <c r="AV1170" s="13" t="s">
        <v>82</v>
      </c>
      <c r="AW1170" s="13" t="s">
        <v>35</v>
      </c>
      <c r="AX1170" s="13" t="s">
        <v>74</v>
      </c>
      <c r="AY1170" s="231" t="s">
        <v>143</v>
      </c>
    </row>
    <row r="1171" s="14" customFormat="1">
      <c r="A1171" s="14"/>
      <c r="B1171" s="232"/>
      <c r="C1171" s="233"/>
      <c r="D1171" s="215" t="s">
        <v>166</v>
      </c>
      <c r="E1171" s="234" t="s">
        <v>19</v>
      </c>
      <c r="F1171" s="235" t="s">
        <v>1617</v>
      </c>
      <c r="G1171" s="233"/>
      <c r="H1171" s="236">
        <v>23.132999999999999</v>
      </c>
      <c r="I1171" s="237"/>
      <c r="J1171" s="233"/>
      <c r="K1171" s="233"/>
      <c r="L1171" s="238"/>
      <c r="M1171" s="239"/>
      <c r="N1171" s="240"/>
      <c r="O1171" s="240"/>
      <c r="P1171" s="240"/>
      <c r="Q1171" s="240"/>
      <c r="R1171" s="240"/>
      <c r="S1171" s="240"/>
      <c r="T1171" s="241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42" t="s">
        <v>166</v>
      </c>
      <c r="AU1171" s="242" t="s">
        <v>84</v>
      </c>
      <c r="AV1171" s="14" t="s">
        <v>84</v>
      </c>
      <c r="AW1171" s="14" t="s">
        <v>35</v>
      </c>
      <c r="AX1171" s="14" t="s">
        <v>74</v>
      </c>
      <c r="AY1171" s="242" t="s">
        <v>143</v>
      </c>
    </row>
    <row r="1172" s="15" customFormat="1">
      <c r="A1172" s="15"/>
      <c r="B1172" s="243"/>
      <c r="C1172" s="244"/>
      <c r="D1172" s="215" t="s">
        <v>166</v>
      </c>
      <c r="E1172" s="245" t="s">
        <v>19</v>
      </c>
      <c r="F1172" s="246" t="s">
        <v>184</v>
      </c>
      <c r="G1172" s="244"/>
      <c r="H1172" s="247">
        <v>39.703000000000003</v>
      </c>
      <c r="I1172" s="248"/>
      <c r="J1172" s="244"/>
      <c r="K1172" s="244"/>
      <c r="L1172" s="249"/>
      <c r="M1172" s="250"/>
      <c r="N1172" s="251"/>
      <c r="O1172" s="251"/>
      <c r="P1172" s="251"/>
      <c r="Q1172" s="251"/>
      <c r="R1172" s="251"/>
      <c r="S1172" s="251"/>
      <c r="T1172" s="252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T1172" s="253" t="s">
        <v>166</v>
      </c>
      <c r="AU1172" s="253" t="s">
        <v>84</v>
      </c>
      <c r="AV1172" s="15" t="s">
        <v>150</v>
      </c>
      <c r="AW1172" s="15" t="s">
        <v>35</v>
      </c>
      <c r="AX1172" s="15" t="s">
        <v>82</v>
      </c>
      <c r="AY1172" s="253" t="s">
        <v>143</v>
      </c>
    </row>
    <row r="1173" s="2" customFormat="1" ht="16.5" customHeight="1">
      <c r="A1173" s="40"/>
      <c r="B1173" s="41"/>
      <c r="C1173" s="202" t="s">
        <v>1618</v>
      </c>
      <c r="D1173" s="202" t="s">
        <v>145</v>
      </c>
      <c r="E1173" s="203" t="s">
        <v>1619</v>
      </c>
      <c r="F1173" s="204" t="s">
        <v>1620</v>
      </c>
      <c r="G1173" s="205" t="s">
        <v>188</v>
      </c>
      <c r="H1173" s="206">
        <v>1.097</v>
      </c>
      <c r="I1173" s="207"/>
      <c r="J1173" s="208">
        <f>ROUND(I1173*H1173,2)</f>
        <v>0</v>
      </c>
      <c r="K1173" s="204" t="s">
        <v>149</v>
      </c>
      <c r="L1173" s="46"/>
      <c r="M1173" s="209" t="s">
        <v>19</v>
      </c>
      <c r="N1173" s="210" t="s">
        <v>45</v>
      </c>
      <c r="O1173" s="86"/>
      <c r="P1173" s="211">
        <f>O1173*H1173</f>
        <v>0</v>
      </c>
      <c r="Q1173" s="211">
        <v>0</v>
      </c>
      <c r="R1173" s="211">
        <f>Q1173*H1173</f>
        <v>0</v>
      </c>
      <c r="S1173" s="211">
        <v>0</v>
      </c>
      <c r="T1173" s="212">
        <f>S1173*H1173</f>
        <v>0</v>
      </c>
      <c r="U1173" s="40"/>
      <c r="V1173" s="40"/>
      <c r="W1173" s="40"/>
      <c r="X1173" s="40"/>
      <c r="Y1173" s="40"/>
      <c r="Z1173" s="40"/>
      <c r="AA1173" s="40"/>
      <c r="AB1173" s="40"/>
      <c r="AC1173" s="40"/>
      <c r="AD1173" s="40"/>
      <c r="AE1173" s="40"/>
      <c r="AR1173" s="213" t="s">
        <v>264</v>
      </c>
      <c r="AT1173" s="213" t="s">
        <v>145</v>
      </c>
      <c r="AU1173" s="213" t="s">
        <v>84</v>
      </c>
      <c r="AY1173" s="19" t="s">
        <v>143</v>
      </c>
      <c r="BE1173" s="214">
        <f>IF(N1173="základní",J1173,0)</f>
        <v>0</v>
      </c>
      <c r="BF1173" s="214">
        <f>IF(N1173="snížená",J1173,0)</f>
        <v>0</v>
      </c>
      <c r="BG1173" s="214">
        <f>IF(N1173="zákl. přenesená",J1173,0)</f>
        <v>0</v>
      </c>
      <c r="BH1173" s="214">
        <f>IF(N1173="sníž. přenesená",J1173,0)</f>
        <v>0</v>
      </c>
      <c r="BI1173" s="214">
        <f>IF(N1173="nulová",J1173,0)</f>
        <v>0</v>
      </c>
      <c r="BJ1173" s="19" t="s">
        <v>82</v>
      </c>
      <c r="BK1173" s="214">
        <f>ROUND(I1173*H1173,2)</f>
        <v>0</v>
      </c>
      <c r="BL1173" s="19" t="s">
        <v>264</v>
      </c>
      <c r="BM1173" s="213" t="s">
        <v>1621</v>
      </c>
    </row>
    <row r="1174" s="2" customFormat="1">
      <c r="A1174" s="40"/>
      <c r="B1174" s="41"/>
      <c r="C1174" s="42"/>
      <c r="D1174" s="215" t="s">
        <v>152</v>
      </c>
      <c r="E1174" s="42"/>
      <c r="F1174" s="216" t="s">
        <v>1622</v>
      </c>
      <c r="G1174" s="42"/>
      <c r="H1174" s="42"/>
      <c r="I1174" s="217"/>
      <c r="J1174" s="42"/>
      <c r="K1174" s="42"/>
      <c r="L1174" s="46"/>
      <c r="M1174" s="218"/>
      <c r="N1174" s="219"/>
      <c r="O1174" s="86"/>
      <c r="P1174" s="86"/>
      <c r="Q1174" s="86"/>
      <c r="R1174" s="86"/>
      <c r="S1174" s="86"/>
      <c r="T1174" s="87"/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  <c r="AT1174" s="19" t="s">
        <v>152</v>
      </c>
      <c r="AU1174" s="19" t="s">
        <v>84</v>
      </c>
    </row>
    <row r="1175" s="2" customFormat="1">
      <c r="A1175" s="40"/>
      <c r="B1175" s="41"/>
      <c r="C1175" s="42"/>
      <c r="D1175" s="220" t="s">
        <v>153</v>
      </c>
      <c r="E1175" s="42"/>
      <c r="F1175" s="221" t="s">
        <v>1623</v>
      </c>
      <c r="G1175" s="42"/>
      <c r="H1175" s="42"/>
      <c r="I1175" s="217"/>
      <c r="J1175" s="42"/>
      <c r="K1175" s="42"/>
      <c r="L1175" s="46"/>
      <c r="M1175" s="218"/>
      <c r="N1175" s="219"/>
      <c r="O1175" s="86"/>
      <c r="P1175" s="86"/>
      <c r="Q1175" s="86"/>
      <c r="R1175" s="86"/>
      <c r="S1175" s="86"/>
      <c r="T1175" s="87"/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  <c r="AT1175" s="19" t="s">
        <v>153</v>
      </c>
      <c r="AU1175" s="19" t="s">
        <v>84</v>
      </c>
    </row>
    <row r="1176" s="12" customFormat="1" ht="22.8" customHeight="1">
      <c r="A1176" s="12"/>
      <c r="B1176" s="186"/>
      <c r="C1176" s="187"/>
      <c r="D1176" s="188" t="s">
        <v>73</v>
      </c>
      <c r="E1176" s="200" t="s">
        <v>1624</v>
      </c>
      <c r="F1176" s="200" t="s">
        <v>1625</v>
      </c>
      <c r="G1176" s="187"/>
      <c r="H1176" s="187"/>
      <c r="I1176" s="190"/>
      <c r="J1176" s="201">
        <f>BK1176</f>
        <v>0</v>
      </c>
      <c r="K1176" s="187"/>
      <c r="L1176" s="192"/>
      <c r="M1176" s="193"/>
      <c r="N1176" s="194"/>
      <c r="O1176" s="194"/>
      <c r="P1176" s="195">
        <f>SUM(P1177:P1192)</f>
        <v>0</v>
      </c>
      <c r="Q1176" s="194"/>
      <c r="R1176" s="195">
        <f>SUM(R1177:R1192)</f>
        <v>0</v>
      </c>
      <c r="S1176" s="194"/>
      <c r="T1176" s="196">
        <f>SUM(T1177:T1192)</f>
        <v>0.92761999999999989</v>
      </c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12"/>
      <c r="AE1176" s="12"/>
      <c r="AR1176" s="197" t="s">
        <v>84</v>
      </c>
      <c r="AT1176" s="198" t="s">
        <v>73</v>
      </c>
      <c r="AU1176" s="198" t="s">
        <v>82</v>
      </c>
      <c r="AY1176" s="197" t="s">
        <v>143</v>
      </c>
      <c r="BK1176" s="199">
        <f>SUM(BK1177:BK1192)</f>
        <v>0</v>
      </c>
    </row>
    <row r="1177" s="2" customFormat="1" ht="16.5" customHeight="1">
      <c r="A1177" s="40"/>
      <c r="B1177" s="41"/>
      <c r="C1177" s="202" t="s">
        <v>1626</v>
      </c>
      <c r="D1177" s="202" t="s">
        <v>145</v>
      </c>
      <c r="E1177" s="203" t="s">
        <v>1627</v>
      </c>
      <c r="F1177" s="204" t="s">
        <v>1628</v>
      </c>
      <c r="G1177" s="205" t="s">
        <v>148</v>
      </c>
      <c r="H1177" s="206">
        <v>49.145000000000003</v>
      </c>
      <c r="I1177" s="207"/>
      <c r="J1177" s="208">
        <f>ROUND(I1177*H1177,2)</f>
        <v>0</v>
      </c>
      <c r="K1177" s="204" t="s">
        <v>149</v>
      </c>
      <c r="L1177" s="46"/>
      <c r="M1177" s="209" t="s">
        <v>19</v>
      </c>
      <c r="N1177" s="210" t="s">
        <v>45</v>
      </c>
      <c r="O1177" s="86"/>
      <c r="P1177" s="211">
        <f>O1177*H1177</f>
        <v>0</v>
      </c>
      <c r="Q1177" s="211">
        <v>0</v>
      </c>
      <c r="R1177" s="211">
        <f>Q1177*H1177</f>
        <v>0</v>
      </c>
      <c r="S1177" s="211">
        <v>0.001</v>
      </c>
      <c r="T1177" s="212">
        <f>S1177*H1177</f>
        <v>0.049145000000000001</v>
      </c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  <c r="AR1177" s="213" t="s">
        <v>264</v>
      </c>
      <c r="AT1177" s="213" t="s">
        <v>145</v>
      </c>
      <c r="AU1177" s="213" t="s">
        <v>84</v>
      </c>
      <c r="AY1177" s="19" t="s">
        <v>143</v>
      </c>
      <c r="BE1177" s="214">
        <f>IF(N1177="základní",J1177,0)</f>
        <v>0</v>
      </c>
      <c r="BF1177" s="214">
        <f>IF(N1177="snížená",J1177,0)</f>
        <v>0</v>
      </c>
      <c r="BG1177" s="214">
        <f>IF(N1177="zákl. přenesená",J1177,0)</f>
        <v>0</v>
      </c>
      <c r="BH1177" s="214">
        <f>IF(N1177="sníž. přenesená",J1177,0)</f>
        <v>0</v>
      </c>
      <c r="BI1177" s="214">
        <f>IF(N1177="nulová",J1177,0)</f>
        <v>0</v>
      </c>
      <c r="BJ1177" s="19" t="s">
        <v>82</v>
      </c>
      <c r="BK1177" s="214">
        <f>ROUND(I1177*H1177,2)</f>
        <v>0</v>
      </c>
      <c r="BL1177" s="19" t="s">
        <v>264</v>
      </c>
      <c r="BM1177" s="213" t="s">
        <v>1629</v>
      </c>
    </row>
    <row r="1178" s="2" customFormat="1">
      <c r="A1178" s="40"/>
      <c r="B1178" s="41"/>
      <c r="C1178" s="42"/>
      <c r="D1178" s="215" t="s">
        <v>152</v>
      </c>
      <c r="E1178" s="42"/>
      <c r="F1178" s="216" t="s">
        <v>1630</v>
      </c>
      <c r="G1178" s="42"/>
      <c r="H1178" s="42"/>
      <c r="I1178" s="217"/>
      <c r="J1178" s="42"/>
      <c r="K1178" s="42"/>
      <c r="L1178" s="46"/>
      <c r="M1178" s="218"/>
      <c r="N1178" s="219"/>
      <c r="O1178" s="86"/>
      <c r="P1178" s="86"/>
      <c r="Q1178" s="86"/>
      <c r="R1178" s="86"/>
      <c r="S1178" s="86"/>
      <c r="T1178" s="87"/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  <c r="AT1178" s="19" t="s">
        <v>152</v>
      </c>
      <c r="AU1178" s="19" t="s">
        <v>84</v>
      </c>
    </row>
    <row r="1179" s="2" customFormat="1">
      <c r="A1179" s="40"/>
      <c r="B1179" s="41"/>
      <c r="C1179" s="42"/>
      <c r="D1179" s="220" t="s">
        <v>153</v>
      </c>
      <c r="E1179" s="42"/>
      <c r="F1179" s="221" t="s">
        <v>1631</v>
      </c>
      <c r="G1179" s="42"/>
      <c r="H1179" s="42"/>
      <c r="I1179" s="217"/>
      <c r="J1179" s="42"/>
      <c r="K1179" s="42"/>
      <c r="L1179" s="46"/>
      <c r="M1179" s="218"/>
      <c r="N1179" s="219"/>
      <c r="O1179" s="86"/>
      <c r="P1179" s="86"/>
      <c r="Q1179" s="86"/>
      <c r="R1179" s="86"/>
      <c r="S1179" s="86"/>
      <c r="T1179" s="87"/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  <c r="AT1179" s="19" t="s">
        <v>153</v>
      </c>
      <c r="AU1179" s="19" t="s">
        <v>84</v>
      </c>
    </row>
    <row r="1180" s="13" customFormat="1">
      <c r="A1180" s="13"/>
      <c r="B1180" s="222"/>
      <c r="C1180" s="223"/>
      <c r="D1180" s="215" t="s">
        <v>166</v>
      </c>
      <c r="E1180" s="224" t="s">
        <v>19</v>
      </c>
      <c r="F1180" s="225" t="s">
        <v>167</v>
      </c>
      <c r="G1180" s="223"/>
      <c r="H1180" s="224" t="s">
        <v>19</v>
      </c>
      <c r="I1180" s="226"/>
      <c r="J1180" s="223"/>
      <c r="K1180" s="223"/>
      <c r="L1180" s="227"/>
      <c r="M1180" s="228"/>
      <c r="N1180" s="229"/>
      <c r="O1180" s="229"/>
      <c r="P1180" s="229"/>
      <c r="Q1180" s="229"/>
      <c r="R1180" s="229"/>
      <c r="S1180" s="229"/>
      <c r="T1180" s="230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31" t="s">
        <v>166</v>
      </c>
      <c r="AU1180" s="231" t="s">
        <v>84</v>
      </c>
      <c r="AV1180" s="13" t="s">
        <v>82</v>
      </c>
      <c r="AW1180" s="13" t="s">
        <v>35</v>
      </c>
      <c r="AX1180" s="13" t="s">
        <v>74</v>
      </c>
      <c r="AY1180" s="231" t="s">
        <v>143</v>
      </c>
    </row>
    <row r="1181" s="14" customFormat="1">
      <c r="A1181" s="14"/>
      <c r="B1181" s="232"/>
      <c r="C1181" s="233"/>
      <c r="D1181" s="215" t="s">
        <v>166</v>
      </c>
      <c r="E1181" s="234" t="s">
        <v>19</v>
      </c>
      <c r="F1181" s="235" t="s">
        <v>1632</v>
      </c>
      <c r="G1181" s="233"/>
      <c r="H1181" s="236">
        <v>32.805</v>
      </c>
      <c r="I1181" s="237"/>
      <c r="J1181" s="233"/>
      <c r="K1181" s="233"/>
      <c r="L1181" s="238"/>
      <c r="M1181" s="239"/>
      <c r="N1181" s="240"/>
      <c r="O1181" s="240"/>
      <c r="P1181" s="240"/>
      <c r="Q1181" s="240"/>
      <c r="R1181" s="240"/>
      <c r="S1181" s="240"/>
      <c r="T1181" s="241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42" t="s">
        <v>166</v>
      </c>
      <c r="AU1181" s="242" t="s">
        <v>84</v>
      </c>
      <c r="AV1181" s="14" t="s">
        <v>84</v>
      </c>
      <c r="AW1181" s="14" t="s">
        <v>35</v>
      </c>
      <c r="AX1181" s="14" t="s">
        <v>74</v>
      </c>
      <c r="AY1181" s="242" t="s">
        <v>143</v>
      </c>
    </row>
    <row r="1182" s="13" customFormat="1">
      <c r="A1182" s="13"/>
      <c r="B1182" s="222"/>
      <c r="C1182" s="223"/>
      <c r="D1182" s="215" t="s">
        <v>166</v>
      </c>
      <c r="E1182" s="224" t="s">
        <v>19</v>
      </c>
      <c r="F1182" s="225" t="s">
        <v>182</v>
      </c>
      <c r="G1182" s="223"/>
      <c r="H1182" s="224" t="s">
        <v>19</v>
      </c>
      <c r="I1182" s="226"/>
      <c r="J1182" s="223"/>
      <c r="K1182" s="223"/>
      <c r="L1182" s="227"/>
      <c r="M1182" s="228"/>
      <c r="N1182" s="229"/>
      <c r="O1182" s="229"/>
      <c r="P1182" s="229"/>
      <c r="Q1182" s="229"/>
      <c r="R1182" s="229"/>
      <c r="S1182" s="229"/>
      <c r="T1182" s="230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1" t="s">
        <v>166</v>
      </c>
      <c r="AU1182" s="231" t="s">
        <v>84</v>
      </c>
      <c r="AV1182" s="13" t="s">
        <v>82</v>
      </c>
      <c r="AW1182" s="13" t="s">
        <v>35</v>
      </c>
      <c r="AX1182" s="13" t="s">
        <v>74</v>
      </c>
      <c r="AY1182" s="231" t="s">
        <v>143</v>
      </c>
    </row>
    <row r="1183" s="14" customFormat="1">
      <c r="A1183" s="14"/>
      <c r="B1183" s="232"/>
      <c r="C1183" s="233"/>
      <c r="D1183" s="215" t="s">
        <v>166</v>
      </c>
      <c r="E1183" s="234" t="s">
        <v>19</v>
      </c>
      <c r="F1183" s="235" t="s">
        <v>1633</v>
      </c>
      <c r="G1183" s="233"/>
      <c r="H1183" s="236">
        <v>16.34</v>
      </c>
      <c r="I1183" s="237"/>
      <c r="J1183" s="233"/>
      <c r="K1183" s="233"/>
      <c r="L1183" s="238"/>
      <c r="M1183" s="239"/>
      <c r="N1183" s="240"/>
      <c r="O1183" s="240"/>
      <c r="P1183" s="240"/>
      <c r="Q1183" s="240"/>
      <c r="R1183" s="240"/>
      <c r="S1183" s="240"/>
      <c r="T1183" s="241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42" t="s">
        <v>166</v>
      </c>
      <c r="AU1183" s="242" t="s">
        <v>84</v>
      </c>
      <c r="AV1183" s="14" t="s">
        <v>84</v>
      </c>
      <c r="AW1183" s="14" t="s">
        <v>35</v>
      </c>
      <c r="AX1183" s="14" t="s">
        <v>74</v>
      </c>
      <c r="AY1183" s="242" t="s">
        <v>143</v>
      </c>
    </row>
    <row r="1184" s="15" customFormat="1">
      <c r="A1184" s="15"/>
      <c r="B1184" s="243"/>
      <c r="C1184" s="244"/>
      <c r="D1184" s="215" t="s">
        <v>166</v>
      </c>
      <c r="E1184" s="245" t="s">
        <v>19</v>
      </c>
      <c r="F1184" s="246" t="s">
        <v>184</v>
      </c>
      <c r="G1184" s="244"/>
      <c r="H1184" s="247">
        <v>49.144999999999996</v>
      </c>
      <c r="I1184" s="248"/>
      <c r="J1184" s="244"/>
      <c r="K1184" s="244"/>
      <c r="L1184" s="249"/>
      <c r="M1184" s="250"/>
      <c r="N1184" s="251"/>
      <c r="O1184" s="251"/>
      <c r="P1184" s="251"/>
      <c r="Q1184" s="251"/>
      <c r="R1184" s="251"/>
      <c r="S1184" s="251"/>
      <c r="T1184" s="252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T1184" s="253" t="s">
        <v>166</v>
      </c>
      <c r="AU1184" s="253" t="s">
        <v>84</v>
      </c>
      <c r="AV1184" s="15" t="s">
        <v>150</v>
      </c>
      <c r="AW1184" s="15" t="s">
        <v>35</v>
      </c>
      <c r="AX1184" s="15" t="s">
        <v>82</v>
      </c>
      <c r="AY1184" s="253" t="s">
        <v>143</v>
      </c>
    </row>
    <row r="1185" s="2" customFormat="1" ht="16.5" customHeight="1">
      <c r="A1185" s="40"/>
      <c r="B1185" s="41"/>
      <c r="C1185" s="202" t="s">
        <v>1634</v>
      </c>
      <c r="D1185" s="202" t="s">
        <v>145</v>
      </c>
      <c r="E1185" s="203" t="s">
        <v>1635</v>
      </c>
      <c r="F1185" s="204" t="s">
        <v>1636</v>
      </c>
      <c r="G1185" s="205" t="s">
        <v>212</v>
      </c>
      <c r="H1185" s="206">
        <v>58.564999999999998</v>
      </c>
      <c r="I1185" s="207"/>
      <c r="J1185" s="208">
        <f>ROUND(I1185*H1185,2)</f>
        <v>0</v>
      </c>
      <c r="K1185" s="204" t="s">
        <v>149</v>
      </c>
      <c r="L1185" s="46"/>
      <c r="M1185" s="209" t="s">
        <v>19</v>
      </c>
      <c r="N1185" s="210" t="s">
        <v>45</v>
      </c>
      <c r="O1185" s="86"/>
      <c r="P1185" s="211">
        <f>O1185*H1185</f>
        <v>0</v>
      </c>
      <c r="Q1185" s="211">
        <v>0</v>
      </c>
      <c r="R1185" s="211">
        <f>Q1185*H1185</f>
        <v>0</v>
      </c>
      <c r="S1185" s="211">
        <v>0.014999999999999999</v>
      </c>
      <c r="T1185" s="212">
        <f>S1185*H1185</f>
        <v>0.87847499999999989</v>
      </c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  <c r="AR1185" s="213" t="s">
        <v>264</v>
      </c>
      <c r="AT1185" s="213" t="s">
        <v>145</v>
      </c>
      <c r="AU1185" s="213" t="s">
        <v>84</v>
      </c>
      <c r="AY1185" s="19" t="s">
        <v>143</v>
      </c>
      <c r="BE1185" s="214">
        <f>IF(N1185="základní",J1185,0)</f>
        <v>0</v>
      </c>
      <c r="BF1185" s="214">
        <f>IF(N1185="snížená",J1185,0)</f>
        <v>0</v>
      </c>
      <c r="BG1185" s="214">
        <f>IF(N1185="zákl. přenesená",J1185,0)</f>
        <v>0</v>
      </c>
      <c r="BH1185" s="214">
        <f>IF(N1185="sníž. přenesená",J1185,0)</f>
        <v>0</v>
      </c>
      <c r="BI1185" s="214">
        <f>IF(N1185="nulová",J1185,0)</f>
        <v>0</v>
      </c>
      <c r="BJ1185" s="19" t="s">
        <v>82</v>
      </c>
      <c r="BK1185" s="214">
        <f>ROUND(I1185*H1185,2)</f>
        <v>0</v>
      </c>
      <c r="BL1185" s="19" t="s">
        <v>264</v>
      </c>
      <c r="BM1185" s="213" t="s">
        <v>1637</v>
      </c>
    </row>
    <row r="1186" s="2" customFormat="1">
      <c r="A1186" s="40"/>
      <c r="B1186" s="41"/>
      <c r="C1186" s="42"/>
      <c r="D1186" s="215" t="s">
        <v>152</v>
      </c>
      <c r="E1186" s="42"/>
      <c r="F1186" s="216" t="s">
        <v>1638</v>
      </c>
      <c r="G1186" s="42"/>
      <c r="H1186" s="42"/>
      <c r="I1186" s="217"/>
      <c r="J1186" s="42"/>
      <c r="K1186" s="42"/>
      <c r="L1186" s="46"/>
      <c r="M1186" s="218"/>
      <c r="N1186" s="219"/>
      <c r="O1186" s="86"/>
      <c r="P1186" s="86"/>
      <c r="Q1186" s="86"/>
      <c r="R1186" s="86"/>
      <c r="S1186" s="86"/>
      <c r="T1186" s="87"/>
      <c r="U1186" s="40"/>
      <c r="V1186" s="40"/>
      <c r="W1186" s="40"/>
      <c r="X1186" s="40"/>
      <c r="Y1186" s="40"/>
      <c r="Z1186" s="40"/>
      <c r="AA1186" s="40"/>
      <c r="AB1186" s="40"/>
      <c r="AC1186" s="40"/>
      <c r="AD1186" s="40"/>
      <c r="AE1186" s="40"/>
      <c r="AT1186" s="19" t="s">
        <v>152</v>
      </c>
      <c r="AU1186" s="19" t="s">
        <v>84</v>
      </c>
    </row>
    <row r="1187" s="2" customFormat="1">
      <c r="A1187" s="40"/>
      <c r="B1187" s="41"/>
      <c r="C1187" s="42"/>
      <c r="D1187" s="220" t="s">
        <v>153</v>
      </c>
      <c r="E1187" s="42"/>
      <c r="F1187" s="221" t="s">
        <v>1639</v>
      </c>
      <c r="G1187" s="42"/>
      <c r="H1187" s="42"/>
      <c r="I1187" s="217"/>
      <c r="J1187" s="42"/>
      <c r="K1187" s="42"/>
      <c r="L1187" s="46"/>
      <c r="M1187" s="218"/>
      <c r="N1187" s="219"/>
      <c r="O1187" s="86"/>
      <c r="P1187" s="86"/>
      <c r="Q1187" s="86"/>
      <c r="R1187" s="86"/>
      <c r="S1187" s="86"/>
      <c r="T1187" s="87"/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  <c r="AT1187" s="19" t="s">
        <v>153</v>
      </c>
      <c r="AU1187" s="19" t="s">
        <v>84</v>
      </c>
    </row>
    <row r="1188" s="13" customFormat="1">
      <c r="A1188" s="13"/>
      <c r="B1188" s="222"/>
      <c r="C1188" s="223"/>
      <c r="D1188" s="215" t="s">
        <v>166</v>
      </c>
      <c r="E1188" s="224" t="s">
        <v>19</v>
      </c>
      <c r="F1188" s="225" t="s">
        <v>167</v>
      </c>
      <c r="G1188" s="223"/>
      <c r="H1188" s="224" t="s">
        <v>19</v>
      </c>
      <c r="I1188" s="226"/>
      <c r="J1188" s="223"/>
      <c r="K1188" s="223"/>
      <c r="L1188" s="227"/>
      <c r="M1188" s="228"/>
      <c r="N1188" s="229"/>
      <c r="O1188" s="229"/>
      <c r="P1188" s="229"/>
      <c r="Q1188" s="229"/>
      <c r="R1188" s="229"/>
      <c r="S1188" s="229"/>
      <c r="T1188" s="230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31" t="s">
        <v>166</v>
      </c>
      <c r="AU1188" s="231" t="s">
        <v>84</v>
      </c>
      <c r="AV1188" s="13" t="s">
        <v>82</v>
      </c>
      <c r="AW1188" s="13" t="s">
        <v>35</v>
      </c>
      <c r="AX1188" s="13" t="s">
        <v>74</v>
      </c>
      <c r="AY1188" s="231" t="s">
        <v>143</v>
      </c>
    </row>
    <row r="1189" s="14" customFormat="1">
      <c r="A1189" s="14"/>
      <c r="B1189" s="232"/>
      <c r="C1189" s="233"/>
      <c r="D1189" s="215" t="s">
        <v>166</v>
      </c>
      <c r="E1189" s="234" t="s">
        <v>19</v>
      </c>
      <c r="F1189" s="235" t="s">
        <v>1640</v>
      </c>
      <c r="G1189" s="233"/>
      <c r="H1189" s="236">
        <v>42.895000000000003</v>
      </c>
      <c r="I1189" s="237"/>
      <c r="J1189" s="233"/>
      <c r="K1189" s="233"/>
      <c r="L1189" s="238"/>
      <c r="M1189" s="239"/>
      <c r="N1189" s="240"/>
      <c r="O1189" s="240"/>
      <c r="P1189" s="240"/>
      <c r="Q1189" s="240"/>
      <c r="R1189" s="240"/>
      <c r="S1189" s="240"/>
      <c r="T1189" s="241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42" t="s">
        <v>166</v>
      </c>
      <c r="AU1189" s="242" t="s">
        <v>84</v>
      </c>
      <c r="AV1189" s="14" t="s">
        <v>84</v>
      </c>
      <c r="AW1189" s="14" t="s">
        <v>35</v>
      </c>
      <c r="AX1189" s="14" t="s">
        <v>74</v>
      </c>
      <c r="AY1189" s="242" t="s">
        <v>143</v>
      </c>
    </row>
    <row r="1190" s="13" customFormat="1">
      <c r="A1190" s="13"/>
      <c r="B1190" s="222"/>
      <c r="C1190" s="223"/>
      <c r="D1190" s="215" t="s">
        <v>166</v>
      </c>
      <c r="E1190" s="224" t="s">
        <v>19</v>
      </c>
      <c r="F1190" s="225" t="s">
        <v>182</v>
      </c>
      <c r="G1190" s="223"/>
      <c r="H1190" s="224" t="s">
        <v>19</v>
      </c>
      <c r="I1190" s="226"/>
      <c r="J1190" s="223"/>
      <c r="K1190" s="223"/>
      <c r="L1190" s="227"/>
      <c r="M1190" s="228"/>
      <c r="N1190" s="229"/>
      <c r="O1190" s="229"/>
      <c r="P1190" s="229"/>
      <c r="Q1190" s="229"/>
      <c r="R1190" s="229"/>
      <c r="S1190" s="229"/>
      <c r="T1190" s="230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31" t="s">
        <v>166</v>
      </c>
      <c r="AU1190" s="231" t="s">
        <v>84</v>
      </c>
      <c r="AV1190" s="13" t="s">
        <v>82</v>
      </c>
      <c r="AW1190" s="13" t="s">
        <v>35</v>
      </c>
      <c r="AX1190" s="13" t="s">
        <v>74</v>
      </c>
      <c r="AY1190" s="231" t="s">
        <v>143</v>
      </c>
    </row>
    <row r="1191" s="14" customFormat="1">
      <c r="A1191" s="14"/>
      <c r="B1191" s="232"/>
      <c r="C1191" s="233"/>
      <c r="D1191" s="215" t="s">
        <v>166</v>
      </c>
      <c r="E1191" s="234" t="s">
        <v>19</v>
      </c>
      <c r="F1191" s="235" t="s">
        <v>1641</v>
      </c>
      <c r="G1191" s="233"/>
      <c r="H1191" s="236">
        <v>15.67</v>
      </c>
      <c r="I1191" s="237"/>
      <c r="J1191" s="233"/>
      <c r="K1191" s="233"/>
      <c r="L1191" s="238"/>
      <c r="M1191" s="239"/>
      <c r="N1191" s="240"/>
      <c r="O1191" s="240"/>
      <c r="P1191" s="240"/>
      <c r="Q1191" s="240"/>
      <c r="R1191" s="240"/>
      <c r="S1191" s="240"/>
      <c r="T1191" s="241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42" t="s">
        <v>166</v>
      </c>
      <c r="AU1191" s="242" t="s">
        <v>84</v>
      </c>
      <c r="AV1191" s="14" t="s">
        <v>84</v>
      </c>
      <c r="AW1191" s="14" t="s">
        <v>35</v>
      </c>
      <c r="AX1191" s="14" t="s">
        <v>74</v>
      </c>
      <c r="AY1191" s="242" t="s">
        <v>143</v>
      </c>
    </row>
    <row r="1192" s="15" customFormat="1">
      <c r="A1192" s="15"/>
      <c r="B1192" s="243"/>
      <c r="C1192" s="244"/>
      <c r="D1192" s="215" t="s">
        <v>166</v>
      </c>
      <c r="E1192" s="245" t="s">
        <v>19</v>
      </c>
      <c r="F1192" s="246" t="s">
        <v>184</v>
      </c>
      <c r="G1192" s="244"/>
      <c r="H1192" s="247">
        <v>58.565000000000005</v>
      </c>
      <c r="I1192" s="248"/>
      <c r="J1192" s="244"/>
      <c r="K1192" s="244"/>
      <c r="L1192" s="249"/>
      <c r="M1192" s="250"/>
      <c r="N1192" s="251"/>
      <c r="O1192" s="251"/>
      <c r="P1192" s="251"/>
      <c r="Q1192" s="251"/>
      <c r="R1192" s="251"/>
      <c r="S1192" s="251"/>
      <c r="T1192" s="252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T1192" s="253" t="s">
        <v>166</v>
      </c>
      <c r="AU1192" s="253" t="s">
        <v>84</v>
      </c>
      <c r="AV1192" s="15" t="s">
        <v>150</v>
      </c>
      <c r="AW1192" s="15" t="s">
        <v>35</v>
      </c>
      <c r="AX1192" s="15" t="s">
        <v>82</v>
      </c>
      <c r="AY1192" s="253" t="s">
        <v>143</v>
      </c>
    </row>
    <row r="1193" s="12" customFormat="1" ht="22.8" customHeight="1">
      <c r="A1193" s="12"/>
      <c r="B1193" s="186"/>
      <c r="C1193" s="187"/>
      <c r="D1193" s="188" t="s">
        <v>73</v>
      </c>
      <c r="E1193" s="200" t="s">
        <v>1642</v>
      </c>
      <c r="F1193" s="200" t="s">
        <v>1643</v>
      </c>
      <c r="G1193" s="187"/>
      <c r="H1193" s="187"/>
      <c r="I1193" s="190"/>
      <c r="J1193" s="201">
        <f>BK1193</f>
        <v>0</v>
      </c>
      <c r="K1193" s="187"/>
      <c r="L1193" s="192"/>
      <c r="M1193" s="193"/>
      <c r="N1193" s="194"/>
      <c r="O1193" s="194"/>
      <c r="P1193" s="195">
        <f>SUM(P1194:P1250)</f>
        <v>0</v>
      </c>
      <c r="Q1193" s="194"/>
      <c r="R1193" s="195">
        <f>SUM(R1194:R1250)</f>
        <v>0.61831364</v>
      </c>
      <c r="S1193" s="194"/>
      <c r="T1193" s="196">
        <f>SUM(T1194:T1250)</f>
        <v>0.338231</v>
      </c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R1193" s="197" t="s">
        <v>84</v>
      </c>
      <c r="AT1193" s="198" t="s">
        <v>73</v>
      </c>
      <c r="AU1193" s="198" t="s">
        <v>82</v>
      </c>
      <c r="AY1193" s="197" t="s">
        <v>143</v>
      </c>
      <c r="BK1193" s="199">
        <f>SUM(BK1194:BK1250)</f>
        <v>0</v>
      </c>
    </row>
    <row r="1194" s="2" customFormat="1" ht="16.5" customHeight="1">
      <c r="A1194" s="40"/>
      <c r="B1194" s="41"/>
      <c r="C1194" s="202" t="s">
        <v>1644</v>
      </c>
      <c r="D1194" s="202" t="s">
        <v>145</v>
      </c>
      <c r="E1194" s="203" t="s">
        <v>1645</v>
      </c>
      <c r="F1194" s="204" t="s">
        <v>1646</v>
      </c>
      <c r="G1194" s="205" t="s">
        <v>212</v>
      </c>
      <c r="H1194" s="206">
        <v>34.479999999999997</v>
      </c>
      <c r="I1194" s="207"/>
      <c r="J1194" s="208">
        <f>ROUND(I1194*H1194,2)</f>
        <v>0</v>
      </c>
      <c r="K1194" s="204" t="s">
        <v>149</v>
      </c>
      <c r="L1194" s="46"/>
      <c r="M1194" s="209" t="s">
        <v>19</v>
      </c>
      <c r="N1194" s="210" t="s">
        <v>45</v>
      </c>
      <c r="O1194" s="86"/>
      <c r="P1194" s="211">
        <f>O1194*H1194</f>
        <v>0</v>
      </c>
      <c r="Q1194" s="211">
        <v>0</v>
      </c>
      <c r="R1194" s="211">
        <f>Q1194*H1194</f>
        <v>0</v>
      </c>
      <c r="S1194" s="211">
        <v>0</v>
      </c>
      <c r="T1194" s="212">
        <f>S1194*H1194</f>
        <v>0</v>
      </c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  <c r="AR1194" s="213" t="s">
        <v>264</v>
      </c>
      <c r="AT1194" s="213" t="s">
        <v>145</v>
      </c>
      <c r="AU1194" s="213" t="s">
        <v>84</v>
      </c>
      <c r="AY1194" s="19" t="s">
        <v>143</v>
      </c>
      <c r="BE1194" s="214">
        <f>IF(N1194="základní",J1194,0)</f>
        <v>0</v>
      </c>
      <c r="BF1194" s="214">
        <f>IF(N1194="snížená",J1194,0)</f>
        <v>0</v>
      </c>
      <c r="BG1194" s="214">
        <f>IF(N1194="zákl. přenesená",J1194,0)</f>
        <v>0</v>
      </c>
      <c r="BH1194" s="214">
        <f>IF(N1194="sníž. přenesená",J1194,0)</f>
        <v>0</v>
      </c>
      <c r="BI1194" s="214">
        <f>IF(N1194="nulová",J1194,0)</f>
        <v>0</v>
      </c>
      <c r="BJ1194" s="19" t="s">
        <v>82</v>
      </c>
      <c r="BK1194" s="214">
        <f>ROUND(I1194*H1194,2)</f>
        <v>0</v>
      </c>
      <c r="BL1194" s="19" t="s">
        <v>264</v>
      </c>
      <c r="BM1194" s="213" t="s">
        <v>1647</v>
      </c>
    </row>
    <row r="1195" s="2" customFormat="1">
      <c r="A1195" s="40"/>
      <c r="B1195" s="41"/>
      <c r="C1195" s="42"/>
      <c r="D1195" s="215" t="s">
        <v>152</v>
      </c>
      <c r="E1195" s="42"/>
      <c r="F1195" s="216" t="s">
        <v>1648</v>
      </c>
      <c r="G1195" s="42"/>
      <c r="H1195" s="42"/>
      <c r="I1195" s="217"/>
      <c r="J1195" s="42"/>
      <c r="K1195" s="42"/>
      <c r="L1195" s="46"/>
      <c r="M1195" s="218"/>
      <c r="N1195" s="219"/>
      <c r="O1195" s="86"/>
      <c r="P1195" s="86"/>
      <c r="Q1195" s="86"/>
      <c r="R1195" s="86"/>
      <c r="S1195" s="86"/>
      <c r="T1195" s="87"/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T1195" s="19" t="s">
        <v>152</v>
      </c>
      <c r="AU1195" s="19" t="s">
        <v>84</v>
      </c>
    </row>
    <row r="1196" s="2" customFormat="1">
      <c r="A1196" s="40"/>
      <c r="B1196" s="41"/>
      <c r="C1196" s="42"/>
      <c r="D1196" s="220" t="s">
        <v>153</v>
      </c>
      <c r="E1196" s="42"/>
      <c r="F1196" s="221" t="s">
        <v>1649</v>
      </c>
      <c r="G1196" s="42"/>
      <c r="H1196" s="42"/>
      <c r="I1196" s="217"/>
      <c r="J1196" s="42"/>
      <c r="K1196" s="42"/>
      <c r="L1196" s="46"/>
      <c r="M1196" s="218"/>
      <c r="N1196" s="219"/>
      <c r="O1196" s="86"/>
      <c r="P1196" s="86"/>
      <c r="Q1196" s="86"/>
      <c r="R1196" s="86"/>
      <c r="S1196" s="86"/>
      <c r="T1196" s="87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  <c r="AT1196" s="19" t="s">
        <v>153</v>
      </c>
      <c r="AU1196" s="19" t="s">
        <v>84</v>
      </c>
    </row>
    <row r="1197" s="13" customFormat="1">
      <c r="A1197" s="13"/>
      <c r="B1197" s="222"/>
      <c r="C1197" s="223"/>
      <c r="D1197" s="215" t="s">
        <v>166</v>
      </c>
      <c r="E1197" s="224" t="s">
        <v>19</v>
      </c>
      <c r="F1197" s="225" t="s">
        <v>182</v>
      </c>
      <c r="G1197" s="223"/>
      <c r="H1197" s="224" t="s">
        <v>19</v>
      </c>
      <c r="I1197" s="226"/>
      <c r="J1197" s="223"/>
      <c r="K1197" s="223"/>
      <c r="L1197" s="227"/>
      <c r="M1197" s="228"/>
      <c r="N1197" s="229"/>
      <c r="O1197" s="229"/>
      <c r="P1197" s="229"/>
      <c r="Q1197" s="229"/>
      <c r="R1197" s="229"/>
      <c r="S1197" s="229"/>
      <c r="T1197" s="230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1" t="s">
        <v>166</v>
      </c>
      <c r="AU1197" s="231" t="s">
        <v>84</v>
      </c>
      <c r="AV1197" s="13" t="s">
        <v>82</v>
      </c>
      <c r="AW1197" s="13" t="s">
        <v>35</v>
      </c>
      <c r="AX1197" s="13" t="s">
        <v>74</v>
      </c>
      <c r="AY1197" s="231" t="s">
        <v>143</v>
      </c>
    </row>
    <row r="1198" s="14" customFormat="1">
      <c r="A1198" s="14"/>
      <c r="B1198" s="232"/>
      <c r="C1198" s="233"/>
      <c r="D1198" s="215" t="s">
        <v>166</v>
      </c>
      <c r="E1198" s="234" t="s">
        <v>19</v>
      </c>
      <c r="F1198" s="235" t="s">
        <v>1650</v>
      </c>
      <c r="G1198" s="233"/>
      <c r="H1198" s="236">
        <v>34.479999999999997</v>
      </c>
      <c r="I1198" s="237"/>
      <c r="J1198" s="233"/>
      <c r="K1198" s="233"/>
      <c r="L1198" s="238"/>
      <c r="M1198" s="239"/>
      <c r="N1198" s="240"/>
      <c r="O1198" s="240"/>
      <c r="P1198" s="240"/>
      <c r="Q1198" s="240"/>
      <c r="R1198" s="240"/>
      <c r="S1198" s="240"/>
      <c r="T1198" s="241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42" t="s">
        <v>166</v>
      </c>
      <c r="AU1198" s="242" t="s">
        <v>84</v>
      </c>
      <c r="AV1198" s="14" t="s">
        <v>84</v>
      </c>
      <c r="AW1198" s="14" t="s">
        <v>35</v>
      </c>
      <c r="AX1198" s="14" t="s">
        <v>82</v>
      </c>
      <c r="AY1198" s="242" t="s">
        <v>143</v>
      </c>
    </row>
    <row r="1199" s="2" customFormat="1" ht="16.5" customHeight="1">
      <c r="A1199" s="40"/>
      <c r="B1199" s="41"/>
      <c r="C1199" s="202" t="s">
        <v>1651</v>
      </c>
      <c r="D1199" s="202" t="s">
        <v>145</v>
      </c>
      <c r="E1199" s="203" t="s">
        <v>1652</v>
      </c>
      <c r="F1199" s="204" t="s">
        <v>1653</v>
      </c>
      <c r="G1199" s="205" t="s">
        <v>212</v>
      </c>
      <c r="H1199" s="206">
        <v>69.269999999999996</v>
      </c>
      <c r="I1199" s="207"/>
      <c r="J1199" s="208">
        <f>ROUND(I1199*H1199,2)</f>
        <v>0</v>
      </c>
      <c r="K1199" s="204" t="s">
        <v>149</v>
      </c>
      <c r="L1199" s="46"/>
      <c r="M1199" s="209" t="s">
        <v>19</v>
      </c>
      <c r="N1199" s="210" t="s">
        <v>45</v>
      </c>
      <c r="O1199" s="86"/>
      <c r="P1199" s="211">
        <f>O1199*H1199</f>
        <v>0</v>
      </c>
      <c r="Q1199" s="211">
        <v>0</v>
      </c>
      <c r="R1199" s="211">
        <f>Q1199*H1199</f>
        <v>0</v>
      </c>
      <c r="S1199" s="211">
        <v>0</v>
      </c>
      <c r="T1199" s="212">
        <f>S1199*H1199</f>
        <v>0</v>
      </c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  <c r="AR1199" s="213" t="s">
        <v>264</v>
      </c>
      <c r="AT1199" s="213" t="s">
        <v>145</v>
      </c>
      <c r="AU1199" s="213" t="s">
        <v>84</v>
      </c>
      <c r="AY1199" s="19" t="s">
        <v>143</v>
      </c>
      <c r="BE1199" s="214">
        <f>IF(N1199="základní",J1199,0)</f>
        <v>0</v>
      </c>
      <c r="BF1199" s="214">
        <f>IF(N1199="snížená",J1199,0)</f>
        <v>0</v>
      </c>
      <c r="BG1199" s="214">
        <f>IF(N1199="zákl. přenesená",J1199,0)</f>
        <v>0</v>
      </c>
      <c r="BH1199" s="214">
        <f>IF(N1199="sníž. přenesená",J1199,0)</f>
        <v>0</v>
      </c>
      <c r="BI1199" s="214">
        <f>IF(N1199="nulová",J1199,0)</f>
        <v>0</v>
      </c>
      <c r="BJ1199" s="19" t="s">
        <v>82</v>
      </c>
      <c r="BK1199" s="214">
        <f>ROUND(I1199*H1199,2)</f>
        <v>0</v>
      </c>
      <c r="BL1199" s="19" t="s">
        <v>264</v>
      </c>
      <c r="BM1199" s="213" t="s">
        <v>1654</v>
      </c>
    </row>
    <row r="1200" s="2" customFormat="1">
      <c r="A1200" s="40"/>
      <c r="B1200" s="41"/>
      <c r="C1200" s="42"/>
      <c r="D1200" s="215" t="s">
        <v>152</v>
      </c>
      <c r="E1200" s="42"/>
      <c r="F1200" s="216" t="s">
        <v>1655</v>
      </c>
      <c r="G1200" s="42"/>
      <c r="H1200" s="42"/>
      <c r="I1200" s="217"/>
      <c r="J1200" s="42"/>
      <c r="K1200" s="42"/>
      <c r="L1200" s="46"/>
      <c r="M1200" s="218"/>
      <c r="N1200" s="219"/>
      <c r="O1200" s="86"/>
      <c r="P1200" s="86"/>
      <c r="Q1200" s="86"/>
      <c r="R1200" s="86"/>
      <c r="S1200" s="86"/>
      <c r="T1200" s="87"/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  <c r="AT1200" s="19" t="s">
        <v>152</v>
      </c>
      <c r="AU1200" s="19" t="s">
        <v>84</v>
      </c>
    </row>
    <row r="1201" s="2" customFormat="1">
      <c r="A1201" s="40"/>
      <c r="B1201" s="41"/>
      <c r="C1201" s="42"/>
      <c r="D1201" s="220" t="s">
        <v>153</v>
      </c>
      <c r="E1201" s="42"/>
      <c r="F1201" s="221" t="s">
        <v>1656</v>
      </c>
      <c r="G1201" s="42"/>
      <c r="H1201" s="42"/>
      <c r="I1201" s="217"/>
      <c r="J1201" s="42"/>
      <c r="K1201" s="42"/>
      <c r="L1201" s="46"/>
      <c r="M1201" s="218"/>
      <c r="N1201" s="219"/>
      <c r="O1201" s="86"/>
      <c r="P1201" s="86"/>
      <c r="Q1201" s="86"/>
      <c r="R1201" s="86"/>
      <c r="S1201" s="86"/>
      <c r="T1201" s="87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  <c r="AT1201" s="19" t="s">
        <v>153</v>
      </c>
      <c r="AU1201" s="19" t="s">
        <v>84</v>
      </c>
    </row>
    <row r="1202" s="13" customFormat="1">
      <c r="A1202" s="13"/>
      <c r="B1202" s="222"/>
      <c r="C1202" s="223"/>
      <c r="D1202" s="215" t="s">
        <v>166</v>
      </c>
      <c r="E1202" s="224" t="s">
        <v>19</v>
      </c>
      <c r="F1202" s="225" t="s">
        <v>167</v>
      </c>
      <c r="G1202" s="223"/>
      <c r="H1202" s="224" t="s">
        <v>19</v>
      </c>
      <c r="I1202" s="226"/>
      <c r="J1202" s="223"/>
      <c r="K1202" s="223"/>
      <c r="L1202" s="227"/>
      <c r="M1202" s="228"/>
      <c r="N1202" s="229"/>
      <c r="O1202" s="229"/>
      <c r="P1202" s="229"/>
      <c r="Q1202" s="229"/>
      <c r="R1202" s="229"/>
      <c r="S1202" s="229"/>
      <c r="T1202" s="230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31" t="s">
        <v>166</v>
      </c>
      <c r="AU1202" s="231" t="s">
        <v>84</v>
      </c>
      <c r="AV1202" s="13" t="s">
        <v>82</v>
      </c>
      <c r="AW1202" s="13" t="s">
        <v>35</v>
      </c>
      <c r="AX1202" s="13" t="s">
        <v>74</v>
      </c>
      <c r="AY1202" s="231" t="s">
        <v>143</v>
      </c>
    </row>
    <row r="1203" s="14" customFormat="1">
      <c r="A1203" s="14"/>
      <c r="B1203" s="232"/>
      <c r="C1203" s="233"/>
      <c r="D1203" s="215" t="s">
        <v>166</v>
      </c>
      <c r="E1203" s="234" t="s">
        <v>19</v>
      </c>
      <c r="F1203" s="235" t="s">
        <v>410</v>
      </c>
      <c r="G1203" s="233"/>
      <c r="H1203" s="236">
        <v>34.789999999999999</v>
      </c>
      <c r="I1203" s="237"/>
      <c r="J1203" s="233"/>
      <c r="K1203" s="233"/>
      <c r="L1203" s="238"/>
      <c r="M1203" s="239"/>
      <c r="N1203" s="240"/>
      <c r="O1203" s="240"/>
      <c r="P1203" s="240"/>
      <c r="Q1203" s="240"/>
      <c r="R1203" s="240"/>
      <c r="S1203" s="240"/>
      <c r="T1203" s="241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42" t="s">
        <v>166</v>
      </c>
      <c r="AU1203" s="242" t="s">
        <v>84</v>
      </c>
      <c r="AV1203" s="14" t="s">
        <v>84</v>
      </c>
      <c r="AW1203" s="14" t="s">
        <v>35</v>
      </c>
      <c r="AX1203" s="14" t="s">
        <v>74</v>
      </c>
      <c r="AY1203" s="242" t="s">
        <v>143</v>
      </c>
    </row>
    <row r="1204" s="13" customFormat="1">
      <c r="A1204" s="13"/>
      <c r="B1204" s="222"/>
      <c r="C1204" s="223"/>
      <c r="D1204" s="215" t="s">
        <v>166</v>
      </c>
      <c r="E1204" s="224" t="s">
        <v>19</v>
      </c>
      <c r="F1204" s="225" t="s">
        <v>182</v>
      </c>
      <c r="G1204" s="223"/>
      <c r="H1204" s="224" t="s">
        <v>19</v>
      </c>
      <c r="I1204" s="226"/>
      <c r="J1204" s="223"/>
      <c r="K1204" s="223"/>
      <c r="L1204" s="227"/>
      <c r="M1204" s="228"/>
      <c r="N1204" s="229"/>
      <c r="O1204" s="229"/>
      <c r="P1204" s="229"/>
      <c r="Q1204" s="229"/>
      <c r="R1204" s="229"/>
      <c r="S1204" s="229"/>
      <c r="T1204" s="230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1" t="s">
        <v>166</v>
      </c>
      <c r="AU1204" s="231" t="s">
        <v>84</v>
      </c>
      <c r="AV1204" s="13" t="s">
        <v>82</v>
      </c>
      <c r="AW1204" s="13" t="s">
        <v>35</v>
      </c>
      <c r="AX1204" s="13" t="s">
        <v>74</v>
      </c>
      <c r="AY1204" s="231" t="s">
        <v>143</v>
      </c>
    </row>
    <row r="1205" s="14" customFormat="1">
      <c r="A1205" s="14"/>
      <c r="B1205" s="232"/>
      <c r="C1205" s="233"/>
      <c r="D1205" s="215" t="s">
        <v>166</v>
      </c>
      <c r="E1205" s="234" t="s">
        <v>19</v>
      </c>
      <c r="F1205" s="235" t="s">
        <v>1650</v>
      </c>
      <c r="G1205" s="233"/>
      <c r="H1205" s="236">
        <v>34.479999999999997</v>
      </c>
      <c r="I1205" s="237"/>
      <c r="J1205" s="233"/>
      <c r="K1205" s="233"/>
      <c r="L1205" s="238"/>
      <c r="M1205" s="239"/>
      <c r="N1205" s="240"/>
      <c r="O1205" s="240"/>
      <c r="P1205" s="240"/>
      <c r="Q1205" s="240"/>
      <c r="R1205" s="240"/>
      <c r="S1205" s="240"/>
      <c r="T1205" s="241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42" t="s">
        <v>166</v>
      </c>
      <c r="AU1205" s="242" t="s">
        <v>84</v>
      </c>
      <c r="AV1205" s="14" t="s">
        <v>84</v>
      </c>
      <c r="AW1205" s="14" t="s">
        <v>35</v>
      </c>
      <c r="AX1205" s="14" t="s">
        <v>74</v>
      </c>
      <c r="AY1205" s="242" t="s">
        <v>143</v>
      </c>
    </row>
    <row r="1206" s="15" customFormat="1">
      <c r="A1206" s="15"/>
      <c r="B1206" s="243"/>
      <c r="C1206" s="244"/>
      <c r="D1206" s="215" t="s">
        <v>166</v>
      </c>
      <c r="E1206" s="245" t="s">
        <v>19</v>
      </c>
      <c r="F1206" s="246" t="s">
        <v>184</v>
      </c>
      <c r="G1206" s="244"/>
      <c r="H1206" s="247">
        <v>69.269999999999996</v>
      </c>
      <c r="I1206" s="248"/>
      <c r="J1206" s="244"/>
      <c r="K1206" s="244"/>
      <c r="L1206" s="249"/>
      <c r="M1206" s="250"/>
      <c r="N1206" s="251"/>
      <c r="O1206" s="251"/>
      <c r="P1206" s="251"/>
      <c r="Q1206" s="251"/>
      <c r="R1206" s="251"/>
      <c r="S1206" s="251"/>
      <c r="T1206" s="252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T1206" s="253" t="s">
        <v>166</v>
      </c>
      <c r="AU1206" s="253" t="s">
        <v>84</v>
      </c>
      <c r="AV1206" s="15" t="s">
        <v>150</v>
      </c>
      <c r="AW1206" s="15" t="s">
        <v>35</v>
      </c>
      <c r="AX1206" s="15" t="s">
        <v>82</v>
      </c>
      <c r="AY1206" s="253" t="s">
        <v>143</v>
      </c>
    </row>
    <row r="1207" s="2" customFormat="1" ht="21.75" customHeight="1">
      <c r="A1207" s="40"/>
      <c r="B1207" s="41"/>
      <c r="C1207" s="202" t="s">
        <v>1657</v>
      </c>
      <c r="D1207" s="202" t="s">
        <v>145</v>
      </c>
      <c r="E1207" s="203" t="s">
        <v>1658</v>
      </c>
      <c r="F1207" s="204" t="s">
        <v>1659</v>
      </c>
      <c r="G1207" s="205" t="s">
        <v>212</v>
      </c>
      <c r="H1207" s="206">
        <v>69.269999999999996</v>
      </c>
      <c r="I1207" s="207"/>
      <c r="J1207" s="208">
        <f>ROUND(I1207*H1207,2)</f>
        <v>0</v>
      </c>
      <c r="K1207" s="204" t="s">
        <v>149</v>
      </c>
      <c r="L1207" s="46"/>
      <c r="M1207" s="209" t="s">
        <v>19</v>
      </c>
      <c r="N1207" s="210" t="s">
        <v>45</v>
      </c>
      <c r="O1207" s="86"/>
      <c r="P1207" s="211">
        <f>O1207*H1207</f>
        <v>0</v>
      </c>
      <c r="Q1207" s="211">
        <v>0.0045500000000000002</v>
      </c>
      <c r="R1207" s="211">
        <f>Q1207*H1207</f>
        <v>0.31517849999999997</v>
      </c>
      <c r="S1207" s="211">
        <v>0</v>
      </c>
      <c r="T1207" s="212">
        <f>S1207*H1207</f>
        <v>0</v>
      </c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  <c r="AR1207" s="213" t="s">
        <v>264</v>
      </c>
      <c r="AT1207" s="213" t="s">
        <v>145</v>
      </c>
      <c r="AU1207" s="213" t="s">
        <v>84</v>
      </c>
      <c r="AY1207" s="19" t="s">
        <v>143</v>
      </c>
      <c r="BE1207" s="214">
        <f>IF(N1207="základní",J1207,0)</f>
        <v>0</v>
      </c>
      <c r="BF1207" s="214">
        <f>IF(N1207="snížená",J1207,0)</f>
        <v>0</v>
      </c>
      <c r="BG1207" s="214">
        <f>IF(N1207="zákl. přenesená",J1207,0)</f>
        <v>0</v>
      </c>
      <c r="BH1207" s="214">
        <f>IF(N1207="sníž. přenesená",J1207,0)</f>
        <v>0</v>
      </c>
      <c r="BI1207" s="214">
        <f>IF(N1207="nulová",J1207,0)</f>
        <v>0</v>
      </c>
      <c r="BJ1207" s="19" t="s">
        <v>82</v>
      </c>
      <c r="BK1207" s="214">
        <f>ROUND(I1207*H1207,2)</f>
        <v>0</v>
      </c>
      <c r="BL1207" s="19" t="s">
        <v>264</v>
      </c>
      <c r="BM1207" s="213" t="s">
        <v>1660</v>
      </c>
    </row>
    <row r="1208" s="2" customFormat="1">
      <c r="A1208" s="40"/>
      <c r="B1208" s="41"/>
      <c r="C1208" s="42"/>
      <c r="D1208" s="215" t="s">
        <v>152</v>
      </c>
      <c r="E1208" s="42"/>
      <c r="F1208" s="216" t="s">
        <v>1661</v>
      </c>
      <c r="G1208" s="42"/>
      <c r="H1208" s="42"/>
      <c r="I1208" s="217"/>
      <c r="J1208" s="42"/>
      <c r="K1208" s="42"/>
      <c r="L1208" s="46"/>
      <c r="M1208" s="218"/>
      <c r="N1208" s="219"/>
      <c r="O1208" s="86"/>
      <c r="P1208" s="86"/>
      <c r="Q1208" s="86"/>
      <c r="R1208" s="86"/>
      <c r="S1208" s="86"/>
      <c r="T1208" s="87"/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T1208" s="19" t="s">
        <v>152</v>
      </c>
      <c r="AU1208" s="19" t="s">
        <v>84</v>
      </c>
    </row>
    <row r="1209" s="2" customFormat="1">
      <c r="A1209" s="40"/>
      <c r="B1209" s="41"/>
      <c r="C1209" s="42"/>
      <c r="D1209" s="220" t="s">
        <v>153</v>
      </c>
      <c r="E1209" s="42"/>
      <c r="F1209" s="221" t="s">
        <v>1662</v>
      </c>
      <c r="G1209" s="42"/>
      <c r="H1209" s="42"/>
      <c r="I1209" s="217"/>
      <c r="J1209" s="42"/>
      <c r="K1209" s="42"/>
      <c r="L1209" s="46"/>
      <c r="M1209" s="218"/>
      <c r="N1209" s="219"/>
      <c r="O1209" s="86"/>
      <c r="P1209" s="86"/>
      <c r="Q1209" s="86"/>
      <c r="R1209" s="86"/>
      <c r="S1209" s="86"/>
      <c r="T1209" s="87"/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  <c r="AT1209" s="19" t="s">
        <v>153</v>
      </c>
      <c r="AU1209" s="19" t="s">
        <v>84</v>
      </c>
    </row>
    <row r="1210" s="13" customFormat="1">
      <c r="A1210" s="13"/>
      <c r="B1210" s="222"/>
      <c r="C1210" s="223"/>
      <c r="D1210" s="215" t="s">
        <v>166</v>
      </c>
      <c r="E1210" s="224" t="s">
        <v>19</v>
      </c>
      <c r="F1210" s="225" t="s">
        <v>167</v>
      </c>
      <c r="G1210" s="223"/>
      <c r="H1210" s="224" t="s">
        <v>19</v>
      </c>
      <c r="I1210" s="226"/>
      <c r="J1210" s="223"/>
      <c r="K1210" s="223"/>
      <c r="L1210" s="227"/>
      <c r="M1210" s="228"/>
      <c r="N1210" s="229"/>
      <c r="O1210" s="229"/>
      <c r="P1210" s="229"/>
      <c r="Q1210" s="229"/>
      <c r="R1210" s="229"/>
      <c r="S1210" s="229"/>
      <c r="T1210" s="230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31" t="s">
        <v>166</v>
      </c>
      <c r="AU1210" s="231" t="s">
        <v>84</v>
      </c>
      <c r="AV1210" s="13" t="s">
        <v>82</v>
      </c>
      <c r="AW1210" s="13" t="s">
        <v>35</v>
      </c>
      <c r="AX1210" s="13" t="s">
        <v>74</v>
      </c>
      <c r="AY1210" s="231" t="s">
        <v>143</v>
      </c>
    </row>
    <row r="1211" s="14" customFormat="1">
      <c r="A1211" s="14"/>
      <c r="B1211" s="232"/>
      <c r="C1211" s="233"/>
      <c r="D1211" s="215" t="s">
        <v>166</v>
      </c>
      <c r="E1211" s="234" t="s">
        <v>19</v>
      </c>
      <c r="F1211" s="235" t="s">
        <v>410</v>
      </c>
      <c r="G1211" s="233"/>
      <c r="H1211" s="236">
        <v>34.789999999999999</v>
      </c>
      <c r="I1211" s="237"/>
      <c r="J1211" s="233"/>
      <c r="K1211" s="233"/>
      <c r="L1211" s="238"/>
      <c r="M1211" s="239"/>
      <c r="N1211" s="240"/>
      <c r="O1211" s="240"/>
      <c r="P1211" s="240"/>
      <c r="Q1211" s="240"/>
      <c r="R1211" s="240"/>
      <c r="S1211" s="240"/>
      <c r="T1211" s="241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42" t="s">
        <v>166</v>
      </c>
      <c r="AU1211" s="242" t="s">
        <v>84</v>
      </c>
      <c r="AV1211" s="14" t="s">
        <v>84</v>
      </c>
      <c r="AW1211" s="14" t="s">
        <v>35</v>
      </c>
      <c r="AX1211" s="14" t="s">
        <v>74</v>
      </c>
      <c r="AY1211" s="242" t="s">
        <v>143</v>
      </c>
    </row>
    <row r="1212" s="13" customFormat="1">
      <c r="A1212" s="13"/>
      <c r="B1212" s="222"/>
      <c r="C1212" s="223"/>
      <c r="D1212" s="215" t="s">
        <v>166</v>
      </c>
      <c r="E1212" s="224" t="s">
        <v>19</v>
      </c>
      <c r="F1212" s="225" t="s">
        <v>182</v>
      </c>
      <c r="G1212" s="223"/>
      <c r="H1212" s="224" t="s">
        <v>19</v>
      </c>
      <c r="I1212" s="226"/>
      <c r="J1212" s="223"/>
      <c r="K1212" s="223"/>
      <c r="L1212" s="227"/>
      <c r="M1212" s="228"/>
      <c r="N1212" s="229"/>
      <c r="O1212" s="229"/>
      <c r="P1212" s="229"/>
      <c r="Q1212" s="229"/>
      <c r="R1212" s="229"/>
      <c r="S1212" s="229"/>
      <c r="T1212" s="230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1" t="s">
        <v>166</v>
      </c>
      <c r="AU1212" s="231" t="s">
        <v>84</v>
      </c>
      <c r="AV1212" s="13" t="s">
        <v>82</v>
      </c>
      <c r="AW1212" s="13" t="s">
        <v>35</v>
      </c>
      <c r="AX1212" s="13" t="s">
        <v>74</v>
      </c>
      <c r="AY1212" s="231" t="s">
        <v>143</v>
      </c>
    </row>
    <row r="1213" s="14" customFormat="1">
      <c r="A1213" s="14"/>
      <c r="B1213" s="232"/>
      <c r="C1213" s="233"/>
      <c r="D1213" s="215" t="s">
        <v>166</v>
      </c>
      <c r="E1213" s="234" t="s">
        <v>19</v>
      </c>
      <c r="F1213" s="235" t="s">
        <v>1650</v>
      </c>
      <c r="G1213" s="233"/>
      <c r="H1213" s="236">
        <v>34.479999999999997</v>
      </c>
      <c r="I1213" s="237"/>
      <c r="J1213" s="233"/>
      <c r="K1213" s="233"/>
      <c r="L1213" s="238"/>
      <c r="M1213" s="239"/>
      <c r="N1213" s="240"/>
      <c r="O1213" s="240"/>
      <c r="P1213" s="240"/>
      <c r="Q1213" s="240"/>
      <c r="R1213" s="240"/>
      <c r="S1213" s="240"/>
      <c r="T1213" s="241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42" t="s">
        <v>166</v>
      </c>
      <c r="AU1213" s="242" t="s">
        <v>84</v>
      </c>
      <c r="AV1213" s="14" t="s">
        <v>84</v>
      </c>
      <c r="AW1213" s="14" t="s">
        <v>35</v>
      </c>
      <c r="AX1213" s="14" t="s">
        <v>74</v>
      </c>
      <c r="AY1213" s="242" t="s">
        <v>143</v>
      </c>
    </row>
    <row r="1214" s="15" customFormat="1">
      <c r="A1214" s="15"/>
      <c r="B1214" s="243"/>
      <c r="C1214" s="244"/>
      <c r="D1214" s="215" t="s">
        <v>166</v>
      </c>
      <c r="E1214" s="245" t="s">
        <v>19</v>
      </c>
      <c r="F1214" s="246" t="s">
        <v>184</v>
      </c>
      <c r="G1214" s="244"/>
      <c r="H1214" s="247">
        <v>69.269999999999996</v>
      </c>
      <c r="I1214" s="248"/>
      <c r="J1214" s="244"/>
      <c r="K1214" s="244"/>
      <c r="L1214" s="249"/>
      <c r="M1214" s="250"/>
      <c r="N1214" s="251"/>
      <c r="O1214" s="251"/>
      <c r="P1214" s="251"/>
      <c r="Q1214" s="251"/>
      <c r="R1214" s="251"/>
      <c r="S1214" s="251"/>
      <c r="T1214" s="252"/>
      <c r="U1214" s="15"/>
      <c r="V1214" s="15"/>
      <c r="W1214" s="15"/>
      <c r="X1214" s="15"/>
      <c r="Y1214" s="15"/>
      <c r="Z1214" s="15"/>
      <c r="AA1214" s="15"/>
      <c r="AB1214" s="15"/>
      <c r="AC1214" s="15"/>
      <c r="AD1214" s="15"/>
      <c r="AE1214" s="15"/>
      <c r="AT1214" s="253" t="s">
        <v>166</v>
      </c>
      <c r="AU1214" s="253" t="s">
        <v>84</v>
      </c>
      <c r="AV1214" s="15" t="s">
        <v>150</v>
      </c>
      <c r="AW1214" s="15" t="s">
        <v>35</v>
      </c>
      <c r="AX1214" s="15" t="s">
        <v>82</v>
      </c>
      <c r="AY1214" s="253" t="s">
        <v>143</v>
      </c>
    </row>
    <row r="1215" s="2" customFormat="1" ht="16.5" customHeight="1">
      <c r="A1215" s="40"/>
      <c r="B1215" s="41"/>
      <c r="C1215" s="202" t="s">
        <v>1663</v>
      </c>
      <c r="D1215" s="202" t="s">
        <v>145</v>
      </c>
      <c r="E1215" s="203" t="s">
        <v>1664</v>
      </c>
      <c r="F1215" s="204" t="s">
        <v>1665</v>
      </c>
      <c r="G1215" s="205" t="s">
        <v>212</v>
      </c>
      <c r="H1215" s="206">
        <v>34.82</v>
      </c>
      <c r="I1215" s="207"/>
      <c r="J1215" s="208">
        <f>ROUND(I1215*H1215,2)</f>
        <v>0</v>
      </c>
      <c r="K1215" s="204" t="s">
        <v>149</v>
      </c>
      <c r="L1215" s="46"/>
      <c r="M1215" s="209" t="s">
        <v>19</v>
      </c>
      <c r="N1215" s="210" t="s">
        <v>45</v>
      </c>
      <c r="O1215" s="86"/>
      <c r="P1215" s="211">
        <f>O1215*H1215</f>
        <v>0</v>
      </c>
      <c r="Q1215" s="211">
        <v>0</v>
      </c>
      <c r="R1215" s="211">
        <f>Q1215*H1215</f>
        <v>0</v>
      </c>
      <c r="S1215" s="211">
        <v>0.0025000000000000001</v>
      </c>
      <c r="T1215" s="212">
        <f>S1215*H1215</f>
        <v>0.087050000000000002</v>
      </c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  <c r="AR1215" s="213" t="s">
        <v>264</v>
      </c>
      <c r="AT1215" s="213" t="s">
        <v>145</v>
      </c>
      <c r="AU1215" s="213" t="s">
        <v>84</v>
      </c>
      <c r="AY1215" s="19" t="s">
        <v>143</v>
      </c>
      <c r="BE1215" s="214">
        <f>IF(N1215="základní",J1215,0)</f>
        <v>0</v>
      </c>
      <c r="BF1215" s="214">
        <f>IF(N1215="snížená",J1215,0)</f>
        <v>0</v>
      </c>
      <c r="BG1215" s="214">
        <f>IF(N1215="zákl. přenesená",J1215,0)</f>
        <v>0</v>
      </c>
      <c r="BH1215" s="214">
        <f>IF(N1215="sníž. přenesená",J1215,0)</f>
        <v>0</v>
      </c>
      <c r="BI1215" s="214">
        <f>IF(N1215="nulová",J1215,0)</f>
        <v>0</v>
      </c>
      <c r="BJ1215" s="19" t="s">
        <v>82</v>
      </c>
      <c r="BK1215" s="214">
        <f>ROUND(I1215*H1215,2)</f>
        <v>0</v>
      </c>
      <c r="BL1215" s="19" t="s">
        <v>264</v>
      </c>
      <c r="BM1215" s="213" t="s">
        <v>1666</v>
      </c>
    </row>
    <row r="1216" s="2" customFormat="1">
      <c r="A1216" s="40"/>
      <c r="B1216" s="41"/>
      <c r="C1216" s="42"/>
      <c r="D1216" s="215" t="s">
        <v>152</v>
      </c>
      <c r="E1216" s="42"/>
      <c r="F1216" s="216" t="s">
        <v>1667</v>
      </c>
      <c r="G1216" s="42"/>
      <c r="H1216" s="42"/>
      <c r="I1216" s="217"/>
      <c r="J1216" s="42"/>
      <c r="K1216" s="42"/>
      <c r="L1216" s="46"/>
      <c r="M1216" s="218"/>
      <c r="N1216" s="219"/>
      <c r="O1216" s="86"/>
      <c r="P1216" s="86"/>
      <c r="Q1216" s="86"/>
      <c r="R1216" s="86"/>
      <c r="S1216" s="86"/>
      <c r="T1216" s="87"/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T1216" s="19" t="s">
        <v>152</v>
      </c>
      <c r="AU1216" s="19" t="s">
        <v>84</v>
      </c>
    </row>
    <row r="1217" s="2" customFormat="1">
      <c r="A1217" s="40"/>
      <c r="B1217" s="41"/>
      <c r="C1217" s="42"/>
      <c r="D1217" s="220" t="s">
        <v>153</v>
      </c>
      <c r="E1217" s="42"/>
      <c r="F1217" s="221" t="s">
        <v>1668</v>
      </c>
      <c r="G1217" s="42"/>
      <c r="H1217" s="42"/>
      <c r="I1217" s="217"/>
      <c r="J1217" s="42"/>
      <c r="K1217" s="42"/>
      <c r="L1217" s="46"/>
      <c r="M1217" s="218"/>
      <c r="N1217" s="219"/>
      <c r="O1217" s="86"/>
      <c r="P1217" s="86"/>
      <c r="Q1217" s="86"/>
      <c r="R1217" s="86"/>
      <c r="S1217" s="86"/>
      <c r="T1217" s="87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T1217" s="19" t="s">
        <v>153</v>
      </c>
      <c r="AU1217" s="19" t="s">
        <v>84</v>
      </c>
    </row>
    <row r="1218" s="2" customFormat="1" ht="16.5" customHeight="1">
      <c r="A1218" s="40"/>
      <c r="B1218" s="41"/>
      <c r="C1218" s="202" t="s">
        <v>1669</v>
      </c>
      <c r="D1218" s="202" t="s">
        <v>145</v>
      </c>
      <c r="E1218" s="203" t="s">
        <v>1670</v>
      </c>
      <c r="F1218" s="204" t="s">
        <v>1671</v>
      </c>
      <c r="G1218" s="205" t="s">
        <v>212</v>
      </c>
      <c r="H1218" s="206">
        <v>81.329999999999998</v>
      </c>
      <c r="I1218" s="207"/>
      <c r="J1218" s="208">
        <f>ROUND(I1218*H1218,2)</f>
        <v>0</v>
      </c>
      <c r="K1218" s="204" t="s">
        <v>149</v>
      </c>
      <c r="L1218" s="46"/>
      <c r="M1218" s="209" t="s">
        <v>19</v>
      </c>
      <c r="N1218" s="210" t="s">
        <v>45</v>
      </c>
      <c r="O1218" s="86"/>
      <c r="P1218" s="211">
        <f>O1218*H1218</f>
        <v>0</v>
      </c>
      <c r="Q1218" s="211">
        <v>0</v>
      </c>
      <c r="R1218" s="211">
        <f>Q1218*H1218</f>
        <v>0</v>
      </c>
      <c r="S1218" s="211">
        <v>0.0030000000000000001</v>
      </c>
      <c r="T1218" s="212">
        <f>S1218*H1218</f>
        <v>0.24399000000000001</v>
      </c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R1218" s="213" t="s">
        <v>264</v>
      </c>
      <c r="AT1218" s="213" t="s">
        <v>145</v>
      </c>
      <c r="AU1218" s="213" t="s">
        <v>84</v>
      </c>
      <c r="AY1218" s="19" t="s">
        <v>143</v>
      </c>
      <c r="BE1218" s="214">
        <f>IF(N1218="základní",J1218,0)</f>
        <v>0</v>
      </c>
      <c r="BF1218" s="214">
        <f>IF(N1218="snížená",J1218,0)</f>
        <v>0</v>
      </c>
      <c r="BG1218" s="214">
        <f>IF(N1218="zákl. přenesená",J1218,0)</f>
        <v>0</v>
      </c>
      <c r="BH1218" s="214">
        <f>IF(N1218="sníž. přenesená",J1218,0)</f>
        <v>0</v>
      </c>
      <c r="BI1218" s="214">
        <f>IF(N1218="nulová",J1218,0)</f>
        <v>0</v>
      </c>
      <c r="BJ1218" s="19" t="s">
        <v>82</v>
      </c>
      <c r="BK1218" s="214">
        <f>ROUND(I1218*H1218,2)</f>
        <v>0</v>
      </c>
      <c r="BL1218" s="19" t="s">
        <v>264</v>
      </c>
      <c r="BM1218" s="213" t="s">
        <v>1672</v>
      </c>
    </row>
    <row r="1219" s="2" customFormat="1">
      <c r="A1219" s="40"/>
      <c r="B1219" s="41"/>
      <c r="C1219" s="42"/>
      <c r="D1219" s="215" t="s">
        <v>152</v>
      </c>
      <c r="E1219" s="42"/>
      <c r="F1219" s="216" t="s">
        <v>1671</v>
      </c>
      <c r="G1219" s="42"/>
      <c r="H1219" s="42"/>
      <c r="I1219" s="217"/>
      <c r="J1219" s="42"/>
      <c r="K1219" s="42"/>
      <c r="L1219" s="46"/>
      <c r="M1219" s="218"/>
      <c r="N1219" s="219"/>
      <c r="O1219" s="86"/>
      <c r="P1219" s="86"/>
      <c r="Q1219" s="86"/>
      <c r="R1219" s="86"/>
      <c r="S1219" s="86"/>
      <c r="T1219" s="87"/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T1219" s="19" t="s">
        <v>152</v>
      </c>
      <c r="AU1219" s="19" t="s">
        <v>84</v>
      </c>
    </row>
    <row r="1220" s="2" customFormat="1">
      <c r="A1220" s="40"/>
      <c r="B1220" s="41"/>
      <c r="C1220" s="42"/>
      <c r="D1220" s="220" t="s">
        <v>153</v>
      </c>
      <c r="E1220" s="42"/>
      <c r="F1220" s="221" t="s">
        <v>1673</v>
      </c>
      <c r="G1220" s="42"/>
      <c r="H1220" s="42"/>
      <c r="I1220" s="217"/>
      <c r="J1220" s="42"/>
      <c r="K1220" s="42"/>
      <c r="L1220" s="46"/>
      <c r="M1220" s="218"/>
      <c r="N1220" s="219"/>
      <c r="O1220" s="86"/>
      <c r="P1220" s="86"/>
      <c r="Q1220" s="86"/>
      <c r="R1220" s="86"/>
      <c r="S1220" s="86"/>
      <c r="T1220" s="87"/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  <c r="AT1220" s="19" t="s">
        <v>153</v>
      </c>
      <c r="AU1220" s="19" t="s">
        <v>84</v>
      </c>
    </row>
    <row r="1221" s="13" customFormat="1">
      <c r="A1221" s="13"/>
      <c r="B1221" s="222"/>
      <c r="C1221" s="223"/>
      <c r="D1221" s="215" t="s">
        <v>166</v>
      </c>
      <c r="E1221" s="224" t="s">
        <v>19</v>
      </c>
      <c r="F1221" s="225" t="s">
        <v>167</v>
      </c>
      <c r="G1221" s="223"/>
      <c r="H1221" s="224" t="s">
        <v>19</v>
      </c>
      <c r="I1221" s="226"/>
      <c r="J1221" s="223"/>
      <c r="K1221" s="223"/>
      <c r="L1221" s="227"/>
      <c r="M1221" s="228"/>
      <c r="N1221" s="229"/>
      <c r="O1221" s="229"/>
      <c r="P1221" s="229"/>
      <c r="Q1221" s="229"/>
      <c r="R1221" s="229"/>
      <c r="S1221" s="229"/>
      <c r="T1221" s="230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31" t="s">
        <v>166</v>
      </c>
      <c r="AU1221" s="231" t="s">
        <v>84</v>
      </c>
      <c r="AV1221" s="13" t="s">
        <v>82</v>
      </c>
      <c r="AW1221" s="13" t="s">
        <v>35</v>
      </c>
      <c r="AX1221" s="13" t="s">
        <v>74</v>
      </c>
      <c r="AY1221" s="231" t="s">
        <v>143</v>
      </c>
    </row>
    <row r="1222" s="14" customFormat="1">
      <c r="A1222" s="14"/>
      <c r="B1222" s="232"/>
      <c r="C1222" s="233"/>
      <c r="D1222" s="215" t="s">
        <v>166</v>
      </c>
      <c r="E1222" s="234" t="s">
        <v>19</v>
      </c>
      <c r="F1222" s="235" t="s">
        <v>1674</v>
      </c>
      <c r="G1222" s="233"/>
      <c r="H1222" s="236">
        <v>49.990000000000002</v>
      </c>
      <c r="I1222" s="237"/>
      <c r="J1222" s="233"/>
      <c r="K1222" s="233"/>
      <c r="L1222" s="238"/>
      <c r="M1222" s="239"/>
      <c r="N1222" s="240"/>
      <c r="O1222" s="240"/>
      <c r="P1222" s="240"/>
      <c r="Q1222" s="240"/>
      <c r="R1222" s="240"/>
      <c r="S1222" s="240"/>
      <c r="T1222" s="241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42" t="s">
        <v>166</v>
      </c>
      <c r="AU1222" s="242" t="s">
        <v>84</v>
      </c>
      <c r="AV1222" s="14" t="s">
        <v>84</v>
      </c>
      <c r="AW1222" s="14" t="s">
        <v>35</v>
      </c>
      <c r="AX1222" s="14" t="s">
        <v>74</v>
      </c>
      <c r="AY1222" s="242" t="s">
        <v>143</v>
      </c>
    </row>
    <row r="1223" s="13" customFormat="1">
      <c r="A1223" s="13"/>
      <c r="B1223" s="222"/>
      <c r="C1223" s="223"/>
      <c r="D1223" s="215" t="s">
        <v>166</v>
      </c>
      <c r="E1223" s="224" t="s">
        <v>19</v>
      </c>
      <c r="F1223" s="225" t="s">
        <v>182</v>
      </c>
      <c r="G1223" s="223"/>
      <c r="H1223" s="224" t="s">
        <v>19</v>
      </c>
      <c r="I1223" s="226"/>
      <c r="J1223" s="223"/>
      <c r="K1223" s="223"/>
      <c r="L1223" s="227"/>
      <c r="M1223" s="228"/>
      <c r="N1223" s="229"/>
      <c r="O1223" s="229"/>
      <c r="P1223" s="229"/>
      <c r="Q1223" s="229"/>
      <c r="R1223" s="229"/>
      <c r="S1223" s="229"/>
      <c r="T1223" s="230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31" t="s">
        <v>166</v>
      </c>
      <c r="AU1223" s="231" t="s">
        <v>84</v>
      </c>
      <c r="AV1223" s="13" t="s">
        <v>82</v>
      </c>
      <c r="AW1223" s="13" t="s">
        <v>35</v>
      </c>
      <c r="AX1223" s="13" t="s">
        <v>74</v>
      </c>
      <c r="AY1223" s="231" t="s">
        <v>143</v>
      </c>
    </row>
    <row r="1224" s="14" customFormat="1">
      <c r="A1224" s="14"/>
      <c r="B1224" s="232"/>
      <c r="C1224" s="233"/>
      <c r="D1224" s="215" t="s">
        <v>166</v>
      </c>
      <c r="E1224" s="234" t="s">
        <v>19</v>
      </c>
      <c r="F1224" s="235" t="s">
        <v>1675</v>
      </c>
      <c r="G1224" s="233"/>
      <c r="H1224" s="236">
        <v>31.34</v>
      </c>
      <c r="I1224" s="237"/>
      <c r="J1224" s="233"/>
      <c r="K1224" s="233"/>
      <c r="L1224" s="238"/>
      <c r="M1224" s="239"/>
      <c r="N1224" s="240"/>
      <c r="O1224" s="240"/>
      <c r="P1224" s="240"/>
      <c r="Q1224" s="240"/>
      <c r="R1224" s="240"/>
      <c r="S1224" s="240"/>
      <c r="T1224" s="241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42" t="s">
        <v>166</v>
      </c>
      <c r="AU1224" s="242" t="s">
        <v>84</v>
      </c>
      <c r="AV1224" s="14" t="s">
        <v>84</v>
      </c>
      <c r="AW1224" s="14" t="s">
        <v>35</v>
      </c>
      <c r="AX1224" s="14" t="s">
        <v>74</v>
      </c>
      <c r="AY1224" s="242" t="s">
        <v>143</v>
      </c>
    </row>
    <row r="1225" s="15" customFormat="1">
      <c r="A1225" s="15"/>
      <c r="B1225" s="243"/>
      <c r="C1225" s="244"/>
      <c r="D1225" s="215" t="s">
        <v>166</v>
      </c>
      <c r="E1225" s="245" t="s">
        <v>19</v>
      </c>
      <c r="F1225" s="246" t="s">
        <v>184</v>
      </c>
      <c r="G1225" s="244"/>
      <c r="H1225" s="247">
        <v>81.329999999999998</v>
      </c>
      <c r="I1225" s="248"/>
      <c r="J1225" s="244"/>
      <c r="K1225" s="244"/>
      <c r="L1225" s="249"/>
      <c r="M1225" s="250"/>
      <c r="N1225" s="251"/>
      <c r="O1225" s="251"/>
      <c r="P1225" s="251"/>
      <c r="Q1225" s="251"/>
      <c r="R1225" s="251"/>
      <c r="S1225" s="251"/>
      <c r="T1225" s="252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  <c r="AE1225" s="15"/>
      <c r="AT1225" s="253" t="s">
        <v>166</v>
      </c>
      <c r="AU1225" s="253" t="s">
        <v>84</v>
      </c>
      <c r="AV1225" s="15" t="s">
        <v>150</v>
      </c>
      <c r="AW1225" s="15" t="s">
        <v>35</v>
      </c>
      <c r="AX1225" s="15" t="s">
        <v>82</v>
      </c>
      <c r="AY1225" s="253" t="s">
        <v>143</v>
      </c>
    </row>
    <row r="1226" s="2" customFormat="1" ht="16.5" customHeight="1">
      <c r="A1226" s="40"/>
      <c r="B1226" s="41"/>
      <c r="C1226" s="202" t="s">
        <v>1676</v>
      </c>
      <c r="D1226" s="202" t="s">
        <v>145</v>
      </c>
      <c r="E1226" s="203" t="s">
        <v>1677</v>
      </c>
      <c r="F1226" s="204" t="s">
        <v>1678</v>
      </c>
      <c r="G1226" s="205" t="s">
        <v>212</v>
      </c>
      <c r="H1226" s="206">
        <v>69.269999999999996</v>
      </c>
      <c r="I1226" s="207"/>
      <c r="J1226" s="208">
        <f>ROUND(I1226*H1226,2)</f>
        <v>0</v>
      </c>
      <c r="K1226" s="204" t="s">
        <v>149</v>
      </c>
      <c r="L1226" s="46"/>
      <c r="M1226" s="209" t="s">
        <v>19</v>
      </c>
      <c r="N1226" s="210" t="s">
        <v>45</v>
      </c>
      <c r="O1226" s="86"/>
      <c r="P1226" s="211">
        <f>O1226*H1226</f>
        <v>0</v>
      </c>
      <c r="Q1226" s="211">
        <v>0.00029999999999999997</v>
      </c>
      <c r="R1226" s="211">
        <f>Q1226*H1226</f>
        <v>0.020780999999999997</v>
      </c>
      <c r="S1226" s="211">
        <v>0</v>
      </c>
      <c r="T1226" s="212">
        <f>S1226*H1226</f>
        <v>0</v>
      </c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R1226" s="213" t="s">
        <v>264</v>
      </c>
      <c r="AT1226" s="213" t="s">
        <v>145</v>
      </c>
      <c r="AU1226" s="213" t="s">
        <v>84</v>
      </c>
      <c r="AY1226" s="19" t="s">
        <v>143</v>
      </c>
      <c r="BE1226" s="214">
        <f>IF(N1226="základní",J1226,0)</f>
        <v>0</v>
      </c>
      <c r="BF1226" s="214">
        <f>IF(N1226="snížená",J1226,0)</f>
        <v>0</v>
      </c>
      <c r="BG1226" s="214">
        <f>IF(N1226="zákl. přenesená",J1226,0)</f>
        <v>0</v>
      </c>
      <c r="BH1226" s="214">
        <f>IF(N1226="sníž. přenesená",J1226,0)</f>
        <v>0</v>
      </c>
      <c r="BI1226" s="214">
        <f>IF(N1226="nulová",J1226,0)</f>
        <v>0</v>
      </c>
      <c r="BJ1226" s="19" t="s">
        <v>82</v>
      </c>
      <c r="BK1226" s="214">
        <f>ROUND(I1226*H1226,2)</f>
        <v>0</v>
      </c>
      <c r="BL1226" s="19" t="s">
        <v>264</v>
      </c>
      <c r="BM1226" s="213" t="s">
        <v>1679</v>
      </c>
    </row>
    <row r="1227" s="2" customFormat="1">
      <c r="A1227" s="40"/>
      <c r="B1227" s="41"/>
      <c r="C1227" s="42"/>
      <c r="D1227" s="215" t="s">
        <v>152</v>
      </c>
      <c r="E1227" s="42"/>
      <c r="F1227" s="216" t="s">
        <v>1680</v>
      </c>
      <c r="G1227" s="42"/>
      <c r="H1227" s="42"/>
      <c r="I1227" s="217"/>
      <c r="J1227" s="42"/>
      <c r="K1227" s="42"/>
      <c r="L1227" s="46"/>
      <c r="M1227" s="218"/>
      <c r="N1227" s="219"/>
      <c r="O1227" s="86"/>
      <c r="P1227" s="86"/>
      <c r="Q1227" s="86"/>
      <c r="R1227" s="86"/>
      <c r="S1227" s="86"/>
      <c r="T1227" s="87"/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  <c r="AT1227" s="19" t="s">
        <v>152</v>
      </c>
      <c r="AU1227" s="19" t="s">
        <v>84</v>
      </c>
    </row>
    <row r="1228" s="2" customFormat="1">
      <c r="A1228" s="40"/>
      <c r="B1228" s="41"/>
      <c r="C1228" s="42"/>
      <c r="D1228" s="220" t="s">
        <v>153</v>
      </c>
      <c r="E1228" s="42"/>
      <c r="F1228" s="221" t="s">
        <v>1681</v>
      </c>
      <c r="G1228" s="42"/>
      <c r="H1228" s="42"/>
      <c r="I1228" s="217"/>
      <c r="J1228" s="42"/>
      <c r="K1228" s="42"/>
      <c r="L1228" s="46"/>
      <c r="M1228" s="218"/>
      <c r="N1228" s="219"/>
      <c r="O1228" s="86"/>
      <c r="P1228" s="86"/>
      <c r="Q1228" s="86"/>
      <c r="R1228" s="86"/>
      <c r="S1228" s="86"/>
      <c r="T1228" s="87"/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  <c r="AT1228" s="19" t="s">
        <v>153</v>
      </c>
      <c r="AU1228" s="19" t="s">
        <v>84</v>
      </c>
    </row>
    <row r="1229" s="2" customFormat="1" ht="21.75" customHeight="1">
      <c r="A1229" s="40"/>
      <c r="B1229" s="41"/>
      <c r="C1229" s="254" t="s">
        <v>1682</v>
      </c>
      <c r="D1229" s="254" t="s">
        <v>379</v>
      </c>
      <c r="E1229" s="255" t="s">
        <v>1683</v>
      </c>
      <c r="F1229" s="256" t="s">
        <v>1684</v>
      </c>
      <c r="G1229" s="257" t="s">
        <v>212</v>
      </c>
      <c r="H1229" s="258">
        <v>76.197000000000003</v>
      </c>
      <c r="I1229" s="259"/>
      <c r="J1229" s="260">
        <f>ROUND(I1229*H1229,2)</f>
        <v>0</v>
      </c>
      <c r="K1229" s="256" t="s">
        <v>149</v>
      </c>
      <c r="L1229" s="261"/>
      <c r="M1229" s="262" t="s">
        <v>19</v>
      </c>
      <c r="N1229" s="263" t="s">
        <v>45</v>
      </c>
      <c r="O1229" s="86"/>
      <c r="P1229" s="211">
        <f>O1229*H1229</f>
        <v>0</v>
      </c>
      <c r="Q1229" s="211">
        <v>0.0033</v>
      </c>
      <c r="R1229" s="211">
        <f>Q1229*H1229</f>
        <v>0.25145010000000001</v>
      </c>
      <c r="S1229" s="211">
        <v>0</v>
      </c>
      <c r="T1229" s="212">
        <f>S1229*H1229</f>
        <v>0</v>
      </c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R1229" s="213" t="s">
        <v>378</v>
      </c>
      <c r="AT1229" s="213" t="s">
        <v>379</v>
      </c>
      <c r="AU1229" s="213" t="s">
        <v>84</v>
      </c>
      <c r="AY1229" s="19" t="s">
        <v>143</v>
      </c>
      <c r="BE1229" s="214">
        <f>IF(N1229="základní",J1229,0)</f>
        <v>0</v>
      </c>
      <c r="BF1229" s="214">
        <f>IF(N1229="snížená",J1229,0)</f>
        <v>0</v>
      </c>
      <c r="BG1229" s="214">
        <f>IF(N1229="zákl. přenesená",J1229,0)</f>
        <v>0</v>
      </c>
      <c r="BH1229" s="214">
        <f>IF(N1229="sníž. přenesená",J1229,0)</f>
        <v>0</v>
      </c>
      <c r="BI1229" s="214">
        <f>IF(N1229="nulová",J1229,0)</f>
        <v>0</v>
      </c>
      <c r="BJ1229" s="19" t="s">
        <v>82</v>
      </c>
      <c r="BK1229" s="214">
        <f>ROUND(I1229*H1229,2)</f>
        <v>0</v>
      </c>
      <c r="BL1229" s="19" t="s">
        <v>264</v>
      </c>
      <c r="BM1229" s="213" t="s">
        <v>1685</v>
      </c>
    </row>
    <row r="1230" s="2" customFormat="1">
      <c r="A1230" s="40"/>
      <c r="B1230" s="41"/>
      <c r="C1230" s="42"/>
      <c r="D1230" s="215" t="s">
        <v>152</v>
      </c>
      <c r="E1230" s="42"/>
      <c r="F1230" s="216" t="s">
        <v>1684</v>
      </c>
      <c r="G1230" s="42"/>
      <c r="H1230" s="42"/>
      <c r="I1230" s="217"/>
      <c r="J1230" s="42"/>
      <c r="K1230" s="42"/>
      <c r="L1230" s="46"/>
      <c r="M1230" s="218"/>
      <c r="N1230" s="219"/>
      <c r="O1230" s="86"/>
      <c r="P1230" s="86"/>
      <c r="Q1230" s="86"/>
      <c r="R1230" s="86"/>
      <c r="S1230" s="86"/>
      <c r="T1230" s="87"/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  <c r="AT1230" s="19" t="s">
        <v>152</v>
      </c>
      <c r="AU1230" s="19" t="s">
        <v>84</v>
      </c>
    </row>
    <row r="1231" s="14" customFormat="1">
      <c r="A1231" s="14"/>
      <c r="B1231" s="232"/>
      <c r="C1231" s="233"/>
      <c r="D1231" s="215" t="s">
        <v>166</v>
      </c>
      <c r="E1231" s="233"/>
      <c r="F1231" s="235" t="s">
        <v>1686</v>
      </c>
      <c r="G1231" s="233"/>
      <c r="H1231" s="236">
        <v>76.197000000000003</v>
      </c>
      <c r="I1231" s="237"/>
      <c r="J1231" s="233"/>
      <c r="K1231" s="233"/>
      <c r="L1231" s="238"/>
      <c r="M1231" s="239"/>
      <c r="N1231" s="240"/>
      <c r="O1231" s="240"/>
      <c r="P1231" s="240"/>
      <c r="Q1231" s="240"/>
      <c r="R1231" s="240"/>
      <c r="S1231" s="240"/>
      <c r="T1231" s="241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42" t="s">
        <v>166</v>
      </c>
      <c r="AU1231" s="242" t="s">
        <v>84</v>
      </c>
      <c r="AV1231" s="14" t="s">
        <v>84</v>
      </c>
      <c r="AW1231" s="14" t="s">
        <v>4</v>
      </c>
      <c r="AX1231" s="14" t="s">
        <v>82</v>
      </c>
      <c r="AY1231" s="242" t="s">
        <v>143</v>
      </c>
    </row>
    <row r="1232" s="2" customFormat="1" ht="16.5" customHeight="1">
      <c r="A1232" s="40"/>
      <c r="B1232" s="41"/>
      <c r="C1232" s="202" t="s">
        <v>1687</v>
      </c>
      <c r="D1232" s="202" t="s">
        <v>145</v>
      </c>
      <c r="E1232" s="203" t="s">
        <v>1688</v>
      </c>
      <c r="F1232" s="204" t="s">
        <v>1689</v>
      </c>
      <c r="G1232" s="205" t="s">
        <v>148</v>
      </c>
      <c r="H1232" s="206">
        <v>23.969999999999999</v>
      </c>
      <c r="I1232" s="207"/>
      <c r="J1232" s="208">
        <f>ROUND(I1232*H1232,2)</f>
        <v>0</v>
      </c>
      <c r="K1232" s="204" t="s">
        <v>149</v>
      </c>
      <c r="L1232" s="46"/>
      <c r="M1232" s="209" t="s">
        <v>19</v>
      </c>
      <c r="N1232" s="210" t="s">
        <v>45</v>
      </c>
      <c r="O1232" s="86"/>
      <c r="P1232" s="211">
        <f>O1232*H1232</f>
        <v>0</v>
      </c>
      <c r="Q1232" s="211">
        <v>0</v>
      </c>
      <c r="R1232" s="211">
        <f>Q1232*H1232</f>
        <v>0</v>
      </c>
      <c r="S1232" s="211">
        <v>0.00029999999999999997</v>
      </c>
      <c r="T1232" s="212">
        <f>S1232*H1232</f>
        <v>0.0071909999999999986</v>
      </c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  <c r="AR1232" s="213" t="s">
        <v>264</v>
      </c>
      <c r="AT1232" s="213" t="s">
        <v>145</v>
      </c>
      <c r="AU1232" s="213" t="s">
        <v>84</v>
      </c>
      <c r="AY1232" s="19" t="s">
        <v>143</v>
      </c>
      <c r="BE1232" s="214">
        <f>IF(N1232="základní",J1232,0)</f>
        <v>0</v>
      </c>
      <c r="BF1232" s="214">
        <f>IF(N1232="snížená",J1232,0)</f>
        <v>0</v>
      </c>
      <c r="BG1232" s="214">
        <f>IF(N1232="zákl. přenesená",J1232,0)</f>
        <v>0</v>
      </c>
      <c r="BH1232" s="214">
        <f>IF(N1232="sníž. přenesená",J1232,0)</f>
        <v>0</v>
      </c>
      <c r="BI1232" s="214">
        <f>IF(N1232="nulová",J1232,0)</f>
        <v>0</v>
      </c>
      <c r="BJ1232" s="19" t="s">
        <v>82</v>
      </c>
      <c r="BK1232" s="214">
        <f>ROUND(I1232*H1232,2)</f>
        <v>0</v>
      </c>
      <c r="BL1232" s="19" t="s">
        <v>264</v>
      </c>
      <c r="BM1232" s="213" t="s">
        <v>1690</v>
      </c>
    </row>
    <row r="1233" s="2" customFormat="1">
      <c r="A1233" s="40"/>
      <c r="B1233" s="41"/>
      <c r="C1233" s="42"/>
      <c r="D1233" s="215" t="s">
        <v>152</v>
      </c>
      <c r="E1233" s="42"/>
      <c r="F1233" s="216" t="s">
        <v>1691</v>
      </c>
      <c r="G1233" s="42"/>
      <c r="H1233" s="42"/>
      <c r="I1233" s="217"/>
      <c r="J1233" s="42"/>
      <c r="K1233" s="42"/>
      <c r="L1233" s="46"/>
      <c r="M1233" s="218"/>
      <c r="N1233" s="219"/>
      <c r="O1233" s="86"/>
      <c r="P1233" s="86"/>
      <c r="Q1233" s="86"/>
      <c r="R1233" s="86"/>
      <c r="S1233" s="86"/>
      <c r="T1233" s="87"/>
      <c r="U1233" s="40"/>
      <c r="V1233" s="40"/>
      <c r="W1233" s="40"/>
      <c r="X1233" s="40"/>
      <c r="Y1233" s="40"/>
      <c r="Z1233" s="40"/>
      <c r="AA1233" s="40"/>
      <c r="AB1233" s="40"/>
      <c r="AC1233" s="40"/>
      <c r="AD1233" s="40"/>
      <c r="AE1233" s="40"/>
      <c r="AT1233" s="19" t="s">
        <v>152</v>
      </c>
      <c r="AU1233" s="19" t="s">
        <v>84</v>
      </c>
    </row>
    <row r="1234" s="2" customFormat="1">
      <c r="A1234" s="40"/>
      <c r="B1234" s="41"/>
      <c r="C1234" s="42"/>
      <c r="D1234" s="220" t="s">
        <v>153</v>
      </c>
      <c r="E1234" s="42"/>
      <c r="F1234" s="221" t="s">
        <v>1692</v>
      </c>
      <c r="G1234" s="42"/>
      <c r="H1234" s="42"/>
      <c r="I1234" s="217"/>
      <c r="J1234" s="42"/>
      <c r="K1234" s="42"/>
      <c r="L1234" s="46"/>
      <c r="M1234" s="218"/>
      <c r="N1234" s="219"/>
      <c r="O1234" s="86"/>
      <c r="P1234" s="86"/>
      <c r="Q1234" s="86"/>
      <c r="R1234" s="86"/>
      <c r="S1234" s="86"/>
      <c r="T1234" s="87"/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  <c r="AT1234" s="19" t="s">
        <v>153</v>
      </c>
      <c r="AU1234" s="19" t="s">
        <v>84</v>
      </c>
    </row>
    <row r="1235" s="13" customFormat="1">
      <c r="A1235" s="13"/>
      <c r="B1235" s="222"/>
      <c r="C1235" s="223"/>
      <c r="D1235" s="215" t="s">
        <v>166</v>
      </c>
      <c r="E1235" s="224" t="s">
        <v>19</v>
      </c>
      <c r="F1235" s="225" t="s">
        <v>182</v>
      </c>
      <c r="G1235" s="223"/>
      <c r="H1235" s="224" t="s">
        <v>19</v>
      </c>
      <c r="I1235" s="226"/>
      <c r="J1235" s="223"/>
      <c r="K1235" s="223"/>
      <c r="L1235" s="227"/>
      <c r="M1235" s="228"/>
      <c r="N1235" s="229"/>
      <c r="O1235" s="229"/>
      <c r="P1235" s="229"/>
      <c r="Q1235" s="229"/>
      <c r="R1235" s="229"/>
      <c r="S1235" s="229"/>
      <c r="T1235" s="230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1" t="s">
        <v>166</v>
      </c>
      <c r="AU1235" s="231" t="s">
        <v>84</v>
      </c>
      <c r="AV1235" s="13" t="s">
        <v>82</v>
      </c>
      <c r="AW1235" s="13" t="s">
        <v>35</v>
      </c>
      <c r="AX1235" s="13" t="s">
        <v>74</v>
      </c>
      <c r="AY1235" s="231" t="s">
        <v>143</v>
      </c>
    </row>
    <row r="1236" s="14" customFormat="1">
      <c r="A1236" s="14"/>
      <c r="B1236" s="232"/>
      <c r="C1236" s="233"/>
      <c r="D1236" s="215" t="s">
        <v>166</v>
      </c>
      <c r="E1236" s="234" t="s">
        <v>19</v>
      </c>
      <c r="F1236" s="235" t="s">
        <v>1693</v>
      </c>
      <c r="G1236" s="233"/>
      <c r="H1236" s="236">
        <v>23.969999999999999</v>
      </c>
      <c r="I1236" s="237"/>
      <c r="J1236" s="233"/>
      <c r="K1236" s="233"/>
      <c r="L1236" s="238"/>
      <c r="M1236" s="239"/>
      <c r="N1236" s="240"/>
      <c r="O1236" s="240"/>
      <c r="P1236" s="240"/>
      <c r="Q1236" s="240"/>
      <c r="R1236" s="240"/>
      <c r="S1236" s="240"/>
      <c r="T1236" s="241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42" t="s">
        <v>166</v>
      </c>
      <c r="AU1236" s="242" t="s">
        <v>84</v>
      </c>
      <c r="AV1236" s="14" t="s">
        <v>84</v>
      </c>
      <c r="AW1236" s="14" t="s">
        <v>35</v>
      </c>
      <c r="AX1236" s="14" t="s">
        <v>82</v>
      </c>
      <c r="AY1236" s="242" t="s">
        <v>143</v>
      </c>
    </row>
    <row r="1237" s="2" customFormat="1" ht="16.5" customHeight="1">
      <c r="A1237" s="40"/>
      <c r="B1237" s="41"/>
      <c r="C1237" s="202" t="s">
        <v>1694</v>
      </c>
      <c r="D1237" s="202" t="s">
        <v>145</v>
      </c>
      <c r="E1237" s="203" t="s">
        <v>1695</v>
      </c>
      <c r="F1237" s="204" t="s">
        <v>1696</v>
      </c>
      <c r="G1237" s="205" t="s">
        <v>148</v>
      </c>
      <c r="H1237" s="206">
        <v>74.004000000000005</v>
      </c>
      <c r="I1237" s="207"/>
      <c r="J1237" s="208">
        <f>ROUND(I1237*H1237,2)</f>
        <v>0</v>
      </c>
      <c r="K1237" s="204" t="s">
        <v>149</v>
      </c>
      <c r="L1237" s="46"/>
      <c r="M1237" s="209" t="s">
        <v>19</v>
      </c>
      <c r="N1237" s="210" t="s">
        <v>45</v>
      </c>
      <c r="O1237" s="86"/>
      <c r="P1237" s="211">
        <f>O1237*H1237</f>
        <v>0</v>
      </c>
      <c r="Q1237" s="211">
        <v>3.0000000000000001E-05</v>
      </c>
      <c r="R1237" s="211">
        <f>Q1237*H1237</f>
        <v>0.0022201200000000003</v>
      </c>
      <c r="S1237" s="211">
        <v>0</v>
      </c>
      <c r="T1237" s="212">
        <f>S1237*H1237</f>
        <v>0</v>
      </c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  <c r="AR1237" s="213" t="s">
        <v>264</v>
      </c>
      <c r="AT1237" s="213" t="s">
        <v>145</v>
      </c>
      <c r="AU1237" s="213" t="s">
        <v>84</v>
      </c>
      <c r="AY1237" s="19" t="s">
        <v>143</v>
      </c>
      <c r="BE1237" s="214">
        <f>IF(N1237="základní",J1237,0)</f>
        <v>0</v>
      </c>
      <c r="BF1237" s="214">
        <f>IF(N1237="snížená",J1237,0)</f>
        <v>0</v>
      </c>
      <c r="BG1237" s="214">
        <f>IF(N1237="zákl. přenesená",J1237,0)</f>
        <v>0</v>
      </c>
      <c r="BH1237" s="214">
        <f>IF(N1237="sníž. přenesená",J1237,0)</f>
        <v>0</v>
      </c>
      <c r="BI1237" s="214">
        <f>IF(N1237="nulová",J1237,0)</f>
        <v>0</v>
      </c>
      <c r="BJ1237" s="19" t="s">
        <v>82</v>
      </c>
      <c r="BK1237" s="214">
        <f>ROUND(I1237*H1237,2)</f>
        <v>0</v>
      </c>
      <c r="BL1237" s="19" t="s">
        <v>264</v>
      </c>
      <c r="BM1237" s="213" t="s">
        <v>1697</v>
      </c>
    </row>
    <row r="1238" s="2" customFormat="1">
      <c r="A1238" s="40"/>
      <c r="B1238" s="41"/>
      <c r="C1238" s="42"/>
      <c r="D1238" s="215" t="s">
        <v>152</v>
      </c>
      <c r="E1238" s="42"/>
      <c r="F1238" s="216" t="s">
        <v>1698</v>
      </c>
      <c r="G1238" s="42"/>
      <c r="H1238" s="42"/>
      <c r="I1238" s="217"/>
      <c r="J1238" s="42"/>
      <c r="K1238" s="42"/>
      <c r="L1238" s="46"/>
      <c r="M1238" s="218"/>
      <c r="N1238" s="219"/>
      <c r="O1238" s="86"/>
      <c r="P1238" s="86"/>
      <c r="Q1238" s="86"/>
      <c r="R1238" s="86"/>
      <c r="S1238" s="86"/>
      <c r="T1238" s="87"/>
      <c r="U1238" s="40"/>
      <c r="V1238" s="40"/>
      <c r="W1238" s="40"/>
      <c r="X1238" s="40"/>
      <c r="Y1238" s="40"/>
      <c r="Z1238" s="40"/>
      <c r="AA1238" s="40"/>
      <c r="AB1238" s="40"/>
      <c r="AC1238" s="40"/>
      <c r="AD1238" s="40"/>
      <c r="AE1238" s="40"/>
      <c r="AT1238" s="19" t="s">
        <v>152</v>
      </c>
      <c r="AU1238" s="19" t="s">
        <v>84</v>
      </c>
    </row>
    <row r="1239" s="2" customFormat="1">
      <c r="A1239" s="40"/>
      <c r="B1239" s="41"/>
      <c r="C1239" s="42"/>
      <c r="D1239" s="220" t="s">
        <v>153</v>
      </c>
      <c r="E1239" s="42"/>
      <c r="F1239" s="221" t="s">
        <v>1699</v>
      </c>
      <c r="G1239" s="42"/>
      <c r="H1239" s="42"/>
      <c r="I1239" s="217"/>
      <c r="J1239" s="42"/>
      <c r="K1239" s="42"/>
      <c r="L1239" s="46"/>
      <c r="M1239" s="218"/>
      <c r="N1239" s="219"/>
      <c r="O1239" s="86"/>
      <c r="P1239" s="86"/>
      <c r="Q1239" s="86"/>
      <c r="R1239" s="86"/>
      <c r="S1239" s="86"/>
      <c r="T1239" s="87"/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  <c r="AT1239" s="19" t="s">
        <v>153</v>
      </c>
      <c r="AU1239" s="19" t="s">
        <v>84</v>
      </c>
    </row>
    <row r="1240" s="13" customFormat="1">
      <c r="A1240" s="13"/>
      <c r="B1240" s="222"/>
      <c r="C1240" s="223"/>
      <c r="D1240" s="215" t="s">
        <v>166</v>
      </c>
      <c r="E1240" s="224" t="s">
        <v>19</v>
      </c>
      <c r="F1240" s="225" t="s">
        <v>167</v>
      </c>
      <c r="G1240" s="223"/>
      <c r="H1240" s="224" t="s">
        <v>19</v>
      </c>
      <c r="I1240" s="226"/>
      <c r="J1240" s="223"/>
      <c r="K1240" s="223"/>
      <c r="L1240" s="227"/>
      <c r="M1240" s="228"/>
      <c r="N1240" s="229"/>
      <c r="O1240" s="229"/>
      <c r="P1240" s="229"/>
      <c r="Q1240" s="229"/>
      <c r="R1240" s="229"/>
      <c r="S1240" s="229"/>
      <c r="T1240" s="230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31" t="s">
        <v>166</v>
      </c>
      <c r="AU1240" s="231" t="s">
        <v>84</v>
      </c>
      <c r="AV1240" s="13" t="s">
        <v>82</v>
      </c>
      <c r="AW1240" s="13" t="s">
        <v>35</v>
      </c>
      <c r="AX1240" s="13" t="s">
        <v>74</v>
      </c>
      <c r="AY1240" s="231" t="s">
        <v>143</v>
      </c>
    </row>
    <row r="1241" s="14" customFormat="1">
      <c r="A1241" s="14"/>
      <c r="B1241" s="232"/>
      <c r="C1241" s="233"/>
      <c r="D1241" s="215" t="s">
        <v>166</v>
      </c>
      <c r="E1241" s="234" t="s">
        <v>19</v>
      </c>
      <c r="F1241" s="235" t="s">
        <v>1700</v>
      </c>
      <c r="G1241" s="233"/>
      <c r="H1241" s="236">
        <v>37.634</v>
      </c>
      <c r="I1241" s="237"/>
      <c r="J1241" s="233"/>
      <c r="K1241" s="233"/>
      <c r="L1241" s="238"/>
      <c r="M1241" s="239"/>
      <c r="N1241" s="240"/>
      <c r="O1241" s="240"/>
      <c r="P1241" s="240"/>
      <c r="Q1241" s="240"/>
      <c r="R1241" s="240"/>
      <c r="S1241" s="240"/>
      <c r="T1241" s="241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42" t="s">
        <v>166</v>
      </c>
      <c r="AU1241" s="242" t="s">
        <v>84</v>
      </c>
      <c r="AV1241" s="14" t="s">
        <v>84</v>
      </c>
      <c r="AW1241" s="14" t="s">
        <v>35</v>
      </c>
      <c r="AX1241" s="14" t="s">
        <v>74</v>
      </c>
      <c r="AY1241" s="242" t="s">
        <v>143</v>
      </c>
    </row>
    <row r="1242" s="13" customFormat="1">
      <c r="A1242" s="13"/>
      <c r="B1242" s="222"/>
      <c r="C1242" s="223"/>
      <c r="D1242" s="215" t="s">
        <v>166</v>
      </c>
      <c r="E1242" s="224" t="s">
        <v>19</v>
      </c>
      <c r="F1242" s="225" t="s">
        <v>182</v>
      </c>
      <c r="G1242" s="223"/>
      <c r="H1242" s="224" t="s">
        <v>19</v>
      </c>
      <c r="I1242" s="226"/>
      <c r="J1242" s="223"/>
      <c r="K1242" s="223"/>
      <c r="L1242" s="227"/>
      <c r="M1242" s="228"/>
      <c r="N1242" s="229"/>
      <c r="O1242" s="229"/>
      <c r="P1242" s="229"/>
      <c r="Q1242" s="229"/>
      <c r="R1242" s="229"/>
      <c r="S1242" s="229"/>
      <c r="T1242" s="230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31" t="s">
        <v>166</v>
      </c>
      <c r="AU1242" s="231" t="s">
        <v>84</v>
      </c>
      <c r="AV1242" s="13" t="s">
        <v>82</v>
      </c>
      <c r="AW1242" s="13" t="s">
        <v>35</v>
      </c>
      <c r="AX1242" s="13" t="s">
        <v>74</v>
      </c>
      <c r="AY1242" s="231" t="s">
        <v>143</v>
      </c>
    </row>
    <row r="1243" s="14" customFormat="1">
      <c r="A1243" s="14"/>
      <c r="B1243" s="232"/>
      <c r="C1243" s="233"/>
      <c r="D1243" s="215" t="s">
        <v>166</v>
      </c>
      <c r="E1243" s="234" t="s">
        <v>19</v>
      </c>
      <c r="F1243" s="235" t="s">
        <v>1701</v>
      </c>
      <c r="G1243" s="233"/>
      <c r="H1243" s="236">
        <v>36.369999999999997</v>
      </c>
      <c r="I1243" s="237"/>
      <c r="J1243" s="233"/>
      <c r="K1243" s="233"/>
      <c r="L1243" s="238"/>
      <c r="M1243" s="239"/>
      <c r="N1243" s="240"/>
      <c r="O1243" s="240"/>
      <c r="P1243" s="240"/>
      <c r="Q1243" s="240"/>
      <c r="R1243" s="240"/>
      <c r="S1243" s="240"/>
      <c r="T1243" s="241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42" t="s">
        <v>166</v>
      </c>
      <c r="AU1243" s="242" t="s">
        <v>84</v>
      </c>
      <c r="AV1243" s="14" t="s">
        <v>84</v>
      </c>
      <c r="AW1243" s="14" t="s">
        <v>35</v>
      </c>
      <c r="AX1243" s="14" t="s">
        <v>74</v>
      </c>
      <c r="AY1243" s="242" t="s">
        <v>143</v>
      </c>
    </row>
    <row r="1244" s="15" customFormat="1">
      <c r="A1244" s="15"/>
      <c r="B1244" s="243"/>
      <c r="C1244" s="244"/>
      <c r="D1244" s="215" t="s">
        <v>166</v>
      </c>
      <c r="E1244" s="245" t="s">
        <v>19</v>
      </c>
      <c r="F1244" s="246" t="s">
        <v>184</v>
      </c>
      <c r="G1244" s="244"/>
      <c r="H1244" s="247">
        <v>74.003999999999991</v>
      </c>
      <c r="I1244" s="248"/>
      <c r="J1244" s="244"/>
      <c r="K1244" s="244"/>
      <c r="L1244" s="249"/>
      <c r="M1244" s="250"/>
      <c r="N1244" s="251"/>
      <c r="O1244" s="251"/>
      <c r="P1244" s="251"/>
      <c r="Q1244" s="251"/>
      <c r="R1244" s="251"/>
      <c r="S1244" s="251"/>
      <c r="T1244" s="252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T1244" s="253" t="s">
        <v>166</v>
      </c>
      <c r="AU1244" s="253" t="s">
        <v>84</v>
      </c>
      <c r="AV1244" s="15" t="s">
        <v>150</v>
      </c>
      <c r="AW1244" s="15" t="s">
        <v>35</v>
      </c>
      <c r="AX1244" s="15" t="s">
        <v>82</v>
      </c>
      <c r="AY1244" s="253" t="s">
        <v>143</v>
      </c>
    </row>
    <row r="1245" s="2" customFormat="1" ht="16.5" customHeight="1">
      <c r="A1245" s="40"/>
      <c r="B1245" s="41"/>
      <c r="C1245" s="254" t="s">
        <v>1702</v>
      </c>
      <c r="D1245" s="254" t="s">
        <v>379</v>
      </c>
      <c r="E1245" s="255" t="s">
        <v>1703</v>
      </c>
      <c r="F1245" s="256" t="s">
        <v>1704</v>
      </c>
      <c r="G1245" s="257" t="s">
        <v>148</v>
      </c>
      <c r="H1245" s="258">
        <v>75.483999999999995</v>
      </c>
      <c r="I1245" s="259"/>
      <c r="J1245" s="260">
        <f>ROUND(I1245*H1245,2)</f>
        <v>0</v>
      </c>
      <c r="K1245" s="256" t="s">
        <v>149</v>
      </c>
      <c r="L1245" s="261"/>
      <c r="M1245" s="262" t="s">
        <v>19</v>
      </c>
      <c r="N1245" s="263" t="s">
        <v>45</v>
      </c>
      <c r="O1245" s="86"/>
      <c r="P1245" s="211">
        <f>O1245*H1245</f>
        <v>0</v>
      </c>
      <c r="Q1245" s="211">
        <v>0.00038000000000000002</v>
      </c>
      <c r="R1245" s="211">
        <f>Q1245*H1245</f>
        <v>0.028683919999999998</v>
      </c>
      <c r="S1245" s="211">
        <v>0</v>
      </c>
      <c r="T1245" s="212">
        <f>S1245*H1245</f>
        <v>0</v>
      </c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  <c r="AR1245" s="213" t="s">
        <v>378</v>
      </c>
      <c r="AT1245" s="213" t="s">
        <v>379</v>
      </c>
      <c r="AU1245" s="213" t="s">
        <v>84</v>
      </c>
      <c r="AY1245" s="19" t="s">
        <v>143</v>
      </c>
      <c r="BE1245" s="214">
        <f>IF(N1245="základní",J1245,0)</f>
        <v>0</v>
      </c>
      <c r="BF1245" s="214">
        <f>IF(N1245="snížená",J1245,0)</f>
        <v>0</v>
      </c>
      <c r="BG1245" s="214">
        <f>IF(N1245="zákl. přenesená",J1245,0)</f>
        <v>0</v>
      </c>
      <c r="BH1245" s="214">
        <f>IF(N1245="sníž. přenesená",J1245,0)</f>
        <v>0</v>
      </c>
      <c r="BI1245" s="214">
        <f>IF(N1245="nulová",J1245,0)</f>
        <v>0</v>
      </c>
      <c r="BJ1245" s="19" t="s">
        <v>82</v>
      </c>
      <c r="BK1245" s="214">
        <f>ROUND(I1245*H1245,2)</f>
        <v>0</v>
      </c>
      <c r="BL1245" s="19" t="s">
        <v>264</v>
      </c>
      <c r="BM1245" s="213" t="s">
        <v>1705</v>
      </c>
    </row>
    <row r="1246" s="2" customFormat="1">
      <c r="A1246" s="40"/>
      <c r="B1246" s="41"/>
      <c r="C1246" s="42"/>
      <c r="D1246" s="215" t="s">
        <v>152</v>
      </c>
      <c r="E1246" s="42"/>
      <c r="F1246" s="216" t="s">
        <v>1704</v>
      </c>
      <c r="G1246" s="42"/>
      <c r="H1246" s="42"/>
      <c r="I1246" s="217"/>
      <c r="J1246" s="42"/>
      <c r="K1246" s="42"/>
      <c r="L1246" s="46"/>
      <c r="M1246" s="218"/>
      <c r="N1246" s="219"/>
      <c r="O1246" s="86"/>
      <c r="P1246" s="86"/>
      <c r="Q1246" s="86"/>
      <c r="R1246" s="86"/>
      <c r="S1246" s="86"/>
      <c r="T1246" s="87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  <c r="AT1246" s="19" t="s">
        <v>152</v>
      </c>
      <c r="AU1246" s="19" t="s">
        <v>84</v>
      </c>
    </row>
    <row r="1247" s="14" customFormat="1">
      <c r="A1247" s="14"/>
      <c r="B1247" s="232"/>
      <c r="C1247" s="233"/>
      <c r="D1247" s="215" t="s">
        <v>166</v>
      </c>
      <c r="E1247" s="233"/>
      <c r="F1247" s="235" t="s">
        <v>1706</v>
      </c>
      <c r="G1247" s="233"/>
      <c r="H1247" s="236">
        <v>75.483999999999995</v>
      </c>
      <c r="I1247" s="237"/>
      <c r="J1247" s="233"/>
      <c r="K1247" s="233"/>
      <c r="L1247" s="238"/>
      <c r="M1247" s="239"/>
      <c r="N1247" s="240"/>
      <c r="O1247" s="240"/>
      <c r="P1247" s="240"/>
      <c r="Q1247" s="240"/>
      <c r="R1247" s="240"/>
      <c r="S1247" s="240"/>
      <c r="T1247" s="241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42" t="s">
        <v>166</v>
      </c>
      <c r="AU1247" s="242" t="s">
        <v>84</v>
      </c>
      <c r="AV1247" s="14" t="s">
        <v>84</v>
      </c>
      <c r="AW1247" s="14" t="s">
        <v>4</v>
      </c>
      <c r="AX1247" s="14" t="s">
        <v>82</v>
      </c>
      <c r="AY1247" s="242" t="s">
        <v>143</v>
      </c>
    </row>
    <row r="1248" s="2" customFormat="1" ht="16.5" customHeight="1">
      <c r="A1248" s="40"/>
      <c r="B1248" s="41"/>
      <c r="C1248" s="202" t="s">
        <v>1707</v>
      </c>
      <c r="D1248" s="202" t="s">
        <v>145</v>
      </c>
      <c r="E1248" s="203" t="s">
        <v>1708</v>
      </c>
      <c r="F1248" s="204" t="s">
        <v>1709</v>
      </c>
      <c r="G1248" s="205" t="s">
        <v>188</v>
      </c>
      <c r="H1248" s="206">
        <v>0.61799999999999999</v>
      </c>
      <c r="I1248" s="207"/>
      <c r="J1248" s="208">
        <f>ROUND(I1248*H1248,2)</f>
        <v>0</v>
      </c>
      <c r="K1248" s="204" t="s">
        <v>149</v>
      </c>
      <c r="L1248" s="46"/>
      <c r="M1248" s="209" t="s">
        <v>19</v>
      </c>
      <c r="N1248" s="210" t="s">
        <v>45</v>
      </c>
      <c r="O1248" s="86"/>
      <c r="P1248" s="211">
        <f>O1248*H1248</f>
        <v>0</v>
      </c>
      <c r="Q1248" s="211">
        <v>0</v>
      </c>
      <c r="R1248" s="211">
        <f>Q1248*H1248</f>
        <v>0</v>
      </c>
      <c r="S1248" s="211">
        <v>0</v>
      </c>
      <c r="T1248" s="212">
        <f>S1248*H1248</f>
        <v>0</v>
      </c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  <c r="AR1248" s="213" t="s">
        <v>264</v>
      </c>
      <c r="AT1248" s="213" t="s">
        <v>145</v>
      </c>
      <c r="AU1248" s="213" t="s">
        <v>84</v>
      </c>
      <c r="AY1248" s="19" t="s">
        <v>143</v>
      </c>
      <c r="BE1248" s="214">
        <f>IF(N1248="základní",J1248,0)</f>
        <v>0</v>
      </c>
      <c r="BF1248" s="214">
        <f>IF(N1248="snížená",J1248,0)</f>
        <v>0</v>
      </c>
      <c r="BG1248" s="214">
        <f>IF(N1248="zákl. přenesená",J1248,0)</f>
        <v>0</v>
      </c>
      <c r="BH1248" s="214">
        <f>IF(N1248="sníž. přenesená",J1248,0)</f>
        <v>0</v>
      </c>
      <c r="BI1248" s="214">
        <f>IF(N1248="nulová",J1248,0)</f>
        <v>0</v>
      </c>
      <c r="BJ1248" s="19" t="s">
        <v>82</v>
      </c>
      <c r="BK1248" s="214">
        <f>ROUND(I1248*H1248,2)</f>
        <v>0</v>
      </c>
      <c r="BL1248" s="19" t="s">
        <v>264</v>
      </c>
      <c r="BM1248" s="213" t="s">
        <v>1710</v>
      </c>
    </row>
    <row r="1249" s="2" customFormat="1">
      <c r="A1249" s="40"/>
      <c r="B1249" s="41"/>
      <c r="C1249" s="42"/>
      <c r="D1249" s="215" t="s">
        <v>152</v>
      </c>
      <c r="E1249" s="42"/>
      <c r="F1249" s="216" t="s">
        <v>1711</v>
      </c>
      <c r="G1249" s="42"/>
      <c r="H1249" s="42"/>
      <c r="I1249" s="217"/>
      <c r="J1249" s="42"/>
      <c r="K1249" s="42"/>
      <c r="L1249" s="46"/>
      <c r="M1249" s="218"/>
      <c r="N1249" s="219"/>
      <c r="O1249" s="86"/>
      <c r="P1249" s="86"/>
      <c r="Q1249" s="86"/>
      <c r="R1249" s="86"/>
      <c r="S1249" s="86"/>
      <c r="T1249" s="87"/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  <c r="AT1249" s="19" t="s">
        <v>152</v>
      </c>
      <c r="AU1249" s="19" t="s">
        <v>84</v>
      </c>
    </row>
    <row r="1250" s="2" customFormat="1">
      <c r="A1250" s="40"/>
      <c r="B1250" s="41"/>
      <c r="C1250" s="42"/>
      <c r="D1250" s="220" t="s">
        <v>153</v>
      </c>
      <c r="E1250" s="42"/>
      <c r="F1250" s="221" t="s">
        <v>1712</v>
      </c>
      <c r="G1250" s="42"/>
      <c r="H1250" s="42"/>
      <c r="I1250" s="217"/>
      <c r="J1250" s="42"/>
      <c r="K1250" s="42"/>
      <c r="L1250" s="46"/>
      <c r="M1250" s="218"/>
      <c r="N1250" s="219"/>
      <c r="O1250" s="86"/>
      <c r="P1250" s="86"/>
      <c r="Q1250" s="86"/>
      <c r="R1250" s="86"/>
      <c r="S1250" s="86"/>
      <c r="T1250" s="87"/>
      <c r="U1250" s="40"/>
      <c r="V1250" s="40"/>
      <c r="W1250" s="40"/>
      <c r="X1250" s="40"/>
      <c r="Y1250" s="40"/>
      <c r="Z1250" s="40"/>
      <c r="AA1250" s="40"/>
      <c r="AB1250" s="40"/>
      <c r="AC1250" s="40"/>
      <c r="AD1250" s="40"/>
      <c r="AE1250" s="40"/>
      <c r="AT1250" s="19" t="s">
        <v>153</v>
      </c>
      <c r="AU1250" s="19" t="s">
        <v>84</v>
      </c>
    </row>
    <row r="1251" s="12" customFormat="1" ht="22.8" customHeight="1">
      <c r="A1251" s="12"/>
      <c r="B1251" s="186"/>
      <c r="C1251" s="187"/>
      <c r="D1251" s="188" t="s">
        <v>73</v>
      </c>
      <c r="E1251" s="200" t="s">
        <v>1713</v>
      </c>
      <c r="F1251" s="200" t="s">
        <v>1714</v>
      </c>
      <c r="G1251" s="187"/>
      <c r="H1251" s="187"/>
      <c r="I1251" s="190"/>
      <c r="J1251" s="201">
        <f>BK1251</f>
        <v>0</v>
      </c>
      <c r="K1251" s="187"/>
      <c r="L1251" s="192"/>
      <c r="M1251" s="193"/>
      <c r="N1251" s="194"/>
      <c r="O1251" s="194"/>
      <c r="P1251" s="195">
        <f>SUM(P1252:P1298)</f>
        <v>0</v>
      </c>
      <c r="Q1251" s="194"/>
      <c r="R1251" s="195">
        <f>SUM(R1252:R1298)</f>
        <v>2.40304414</v>
      </c>
      <c r="S1251" s="194"/>
      <c r="T1251" s="196">
        <f>SUM(T1252:T1298)</f>
        <v>3.3883625000000004</v>
      </c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R1251" s="197" t="s">
        <v>84</v>
      </c>
      <c r="AT1251" s="198" t="s">
        <v>73</v>
      </c>
      <c r="AU1251" s="198" t="s">
        <v>82</v>
      </c>
      <c r="AY1251" s="197" t="s">
        <v>143</v>
      </c>
      <c r="BK1251" s="199">
        <f>SUM(BK1252:BK1298)</f>
        <v>0</v>
      </c>
    </row>
    <row r="1252" s="2" customFormat="1" ht="16.5" customHeight="1">
      <c r="A1252" s="40"/>
      <c r="B1252" s="41"/>
      <c r="C1252" s="202" t="s">
        <v>1715</v>
      </c>
      <c r="D1252" s="202" t="s">
        <v>145</v>
      </c>
      <c r="E1252" s="203" t="s">
        <v>1716</v>
      </c>
      <c r="F1252" s="204" t="s">
        <v>1717</v>
      </c>
      <c r="G1252" s="205" t="s">
        <v>212</v>
      </c>
      <c r="H1252" s="206">
        <v>94.337999999999994</v>
      </c>
      <c r="I1252" s="207"/>
      <c r="J1252" s="208">
        <f>ROUND(I1252*H1252,2)</f>
        <v>0</v>
      </c>
      <c r="K1252" s="204" t="s">
        <v>149</v>
      </c>
      <c r="L1252" s="46"/>
      <c r="M1252" s="209" t="s">
        <v>19</v>
      </c>
      <c r="N1252" s="210" t="s">
        <v>45</v>
      </c>
      <c r="O1252" s="86"/>
      <c r="P1252" s="211">
        <f>O1252*H1252</f>
        <v>0</v>
      </c>
      <c r="Q1252" s="211">
        <v>0</v>
      </c>
      <c r="R1252" s="211">
        <f>Q1252*H1252</f>
        <v>0</v>
      </c>
      <c r="S1252" s="211">
        <v>0</v>
      </c>
      <c r="T1252" s="212">
        <f>S1252*H1252</f>
        <v>0</v>
      </c>
      <c r="U1252" s="40"/>
      <c r="V1252" s="40"/>
      <c r="W1252" s="40"/>
      <c r="X1252" s="40"/>
      <c r="Y1252" s="40"/>
      <c r="Z1252" s="40"/>
      <c r="AA1252" s="40"/>
      <c r="AB1252" s="40"/>
      <c r="AC1252" s="40"/>
      <c r="AD1252" s="40"/>
      <c r="AE1252" s="40"/>
      <c r="AR1252" s="213" t="s">
        <v>264</v>
      </c>
      <c r="AT1252" s="213" t="s">
        <v>145</v>
      </c>
      <c r="AU1252" s="213" t="s">
        <v>84</v>
      </c>
      <c r="AY1252" s="19" t="s">
        <v>143</v>
      </c>
      <c r="BE1252" s="214">
        <f>IF(N1252="základní",J1252,0)</f>
        <v>0</v>
      </c>
      <c r="BF1252" s="214">
        <f>IF(N1252="snížená",J1252,0)</f>
        <v>0</v>
      </c>
      <c r="BG1252" s="214">
        <f>IF(N1252="zákl. přenesená",J1252,0)</f>
        <v>0</v>
      </c>
      <c r="BH1252" s="214">
        <f>IF(N1252="sníž. přenesená",J1252,0)</f>
        <v>0</v>
      </c>
      <c r="BI1252" s="214">
        <f>IF(N1252="nulová",J1252,0)</f>
        <v>0</v>
      </c>
      <c r="BJ1252" s="19" t="s">
        <v>82</v>
      </c>
      <c r="BK1252" s="214">
        <f>ROUND(I1252*H1252,2)</f>
        <v>0</v>
      </c>
      <c r="BL1252" s="19" t="s">
        <v>264</v>
      </c>
      <c r="BM1252" s="213" t="s">
        <v>1718</v>
      </c>
    </row>
    <row r="1253" s="2" customFormat="1">
      <c r="A1253" s="40"/>
      <c r="B1253" s="41"/>
      <c r="C1253" s="42"/>
      <c r="D1253" s="215" t="s">
        <v>152</v>
      </c>
      <c r="E1253" s="42"/>
      <c r="F1253" s="216" t="s">
        <v>1719</v>
      </c>
      <c r="G1253" s="42"/>
      <c r="H1253" s="42"/>
      <c r="I1253" s="217"/>
      <c r="J1253" s="42"/>
      <c r="K1253" s="42"/>
      <c r="L1253" s="46"/>
      <c r="M1253" s="218"/>
      <c r="N1253" s="219"/>
      <c r="O1253" s="86"/>
      <c r="P1253" s="86"/>
      <c r="Q1253" s="86"/>
      <c r="R1253" s="86"/>
      <c r="S1253" s="86"/>
      <c r="T1253" s="87"/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  <c r="AT1253" s="19" t="s">
        <v>152</v>
      </c>
      <c r="AU1253" s="19" t="s">
        <v>84</v>
      </c>
    </row>
    <row r="1254" s="2" customFormat="1">
      <c r="A1254" s="40"/>
      <c r="B1254" s="41"/>
      <c r="C1254" s="42"/>
      <c r="D1254" s="220" t="s">
        <v>153</v>
      </c>
      <c r="E1254" s="42"/>
      <c r="F1254" s="221" t="s">
        <v>1720</v>
      </c>
      <c r="G1254" s="42"/>
      <c r="H1254" s="42"/>
      <c r="I1254" s="217"/>
      <c r="J1254" s="42"/>
      <c r="K1254" s="42"/>
      <c r="L1254" s="46"/>
      <c r="M1254" s="218"/>
      <c r="N1254" s="219"/>
      <c r="O1254" s="86"/>
      <c r="P1254" s="86"/>
      <c r="Q1254" s="86"/>
      <c r="R1254" s="86"/>
      <c r="S1254" s="86"/>
      <c r="T1254" s="87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  <c r="AT1254" s="19" t="s">
        <v>153</v>
      </c>
      <c r="AU1254" s="19" t="s">
        <v>84</v>
      </c>
    </row>
    <row r="1255" s="13" customFormat="1">
      <c r="A1255" s="13"/>
      <c r="B1255" s="222"/>
      <c r="C1255" s="223"/>
      <c r="D1255" s="215" t="s">
        <v>166</v>
      </c>
      <c r="E1255" s="224" t="s">
        <v>19</v>
      </c>
      <c r="F1255" s="225" t="s">
        <v>167</v>
      </c>
      <c r="G1255" s="223"/>
      <c r="H1255" s="224" t="s">
        <v>19</v>
      </c>
      <c r="I1255" s="226"/>
      <c r="J1255" s="223"/>
      <c r="K1255" s="223"/>
      <c r="L1255" s="227"/>
      <c r="M1255" s="228"/>
      <c r="N1255" s="229"/>
      <c r="O1255" s="229"/>
      <c r="P1255" s="229"/>
      <c r="Q1255" s="229"/>
      <c r="R1255" s="229"/>
      <c r="S1255" s="229"/>
      <c r="T1255" s="230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31" t="s">
        <v>166</v>
      </c>
      <c r="AU1255" s="231" t="s">
        <v>84</v>
      </c>
      <c r="AV1255" s="13" t="s">
        <v>82</v>
      </c>
      <c r="AW1255" s="13" t="s">
        <v>35</v>
      </c>
      <c r="AX1255" s="13" t="s">
        <v>74</v>
      </c>
      <c r="AY1255" s="231" t="s">
        <v>143</v>
      </c>
    </row>
    <row r="1256" s="14" customFormat="1">
      <c r="A1256" s="14"/>
      <c r="B1256" s="232"/>
      <c r="C1256" s="233"/>
      <c r="D1256" s="215" t="s">
        <v>166</v>
      </c>
      <c r="E1256" s="234" t="s">
        <v>19</v>
      </c>
      <c r="F1256" s="235" t="s">
        <v>1721</v>
      </c>
      <c r="G1256" s="233"/>
      <c r="H1256" s="236">
        <v>43.698</v>
      </c>
      <c r="I1256" s="237"/>
      <c r="J1256" s="233"/>
      <c r="K1256" s="233"/>
      <c r="L1256" s="238"/>
      <c r="M1256" s="239"/>
      <c r="N1256" s="240"/>
      <c r="O1256" s="240"/>
      <c r="P1256" s="240"/>
      <c r="Q1256" s="240"/>
      <c r="R1256" s="240"/>
      <c r="S1256" s="240"/>
      <c r="T1256" s="241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42" t="s">
        <v>166</v>
      </c>
      <c r="AU1256" s="242" t="s">
        <v>84</v>
      </c>
      <c r="AV1256" s="14" t="s">
        <v>84</v>
      </c>
      <c r="AW1256" s="14" t="s">
        <v>35</v>
      </c>
      <c r="AX1256" s="14" t="s">
        <v>74</v>
      </c>
      <c r="AY1256" s="242" t="s">
        <v>143</v>
      </c>
    </row>
    <row r="1257" s="13" customFormat="1">
      <c r="A1257" s="13"/>
      <c r="B1257" s="222"/>
      <c r="C1257" s="223"/>
      <c r="D1257" s="215" t="s">
        <v>166</v>
      </c>
      <c r="E1257" s="224" t="s">
        <v>19</v>
      </c>
      <c r="F1257" s="225" t="s">
        <v>182</v>
      </c>
      <c r="G1257" s="223"/>
      <c r="H1257" s="224" t="s">
        <v>19</v>
      </c>
      <c r="I1257" s="226"/>
      <c r="J1257" s="223"/>
      <c r="K1257" s="223"/>
      <c r="L1257" s="227"/>
      <c r="M1257" s="228"/>
      <c r="N1257" s="229"/>
      <c r="O1257" s="229"/>
      <c r="P1257" s="229"/>
      <c r="Q1257" s="229"/>
      <c r="R1257" s="229"/>
      <c r="S1257" s="229"/>
      <c r="T1257" s="230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31" t="s">
        <v>166</v>
      </c>
      <c r="AU1257" s="231" t="s">
        <v>84</v>
      </c>
      <c r="AV1257" s="13" t="s">
        <v>82</v>
      </c>
      <c r="AW1257" s="13" t="s">
        <v>35</v>
      </c>
      <c r="AX1257" s="13" t="s">
        <v>74</v>
      </c>
      <c r="AY1257" s="231" t="s">
        <v>143</v>
      </c>
    </row>
    <row r="1258" s="14" customFormat="1">
      <c r="A1258" s="14"/>
      <c r="B1258" s="232"/>
      <c r="C1258" s="233"/>
      <c r="D1258" s="215" t="s">
        <v>166</v>
      </c>
      <c r="E1258" s="234" t="s">
        <v>19</v>
      </c>
      <c r="F1258" s="235" t="s">
        <v>1722</v>
      </c>
      <c r="G1258" s="233"/>
      <c r="H1258" s="236">
        <v>50.640000000000001</v>
      </c>
      <c r="I1258" s="237"/>
      <c r="J1258" s="233"/>
      <c r="K1258" s="233"/>
      <c r="L1258" s="238"/>
      <c r="M1258" s="239"/>
      <c r="N1258" s="240"/>
      <c r="O1258" s="240"/>
      <c r="P1258" s="240"/>
      <c r="Q1258" s="240"/>
      <c r="R1258" s="240"/>
      <c r="S1258" s="240"/>
      <c r="T1258" s="241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42" t="s">
        <v>166</v>
      </c>
      <c r="AU1258" s="242" t="s">
        <v>84</v>
      </c>
      <c r="AV1258" s="14" t="s">
        <v>84</v>
      </c>
      <c r="AW1258" s="14" t="s">
        <v>35</v>
      </c>
      <c r="AX1258" s="14" t="s">
        <v>74</v>
      </c>
      <c r="AY1258" s="242" t="s">
        <v>143</v>
      </c>
    </row>
    <row r="1259" s="15" customFormat="1">
      <c r="A1259" s="15"/>
      <c r="B1259" s="243"/>
      <c r="C1259" s="244"/>
      <c r="D1259" s="215" t="s">
        <v>166</v>
      </c>
      <c r="E1259" s="245" t="s">
        <v>19</v>
      </c>
      <c r="F1259" s="246" t="s">
        <v>184</v>
      </c>
      <c r="G1259" s="244"/>
      <c r="H1259" s="247">
        <v>94.337999999999994</v>
      </c>
      <c r="I1259" s="248"/>
      <c r="J1259" s="244"/>
      <c r="K1259" s="244"/>
      <c r="L1259" s="249"/>
      <c r="M1259" s="250"/>
      <c r="N1259" s="251"/>
      <c r="O1259" s="251"/>
      <c r="P1259" s="251"/>
      <c r="Q1259" s="251"/>
      <c r="R1259" s="251"/>
      <c r="S1259" s="251"/>
      <c r="T1259" s="252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T1259" s="253" t="s">
        <v>166</v>
      </c>
      <c r="AU1259" s="253" t="s">
        <v>84</v>
      </c>
      <c r="AV1259" s="15" t="s">
        <v>150</v>
      </c>
      <c r="AW1259" s="15" t="s">
        <v>35</v>
      </c>
      <c r="AX1259" s="15" t="s">
        <v>82</v>
      </c>
      <c r="AY1259" s="253" t="s">
        <v>143</v>
      </c>
    </row>
    <row r="1260" s="2" customFormat="1" ht="16.5" customHeight="1">
      <c r="A1260" s="40"/>
      <c r="B1260" s="41"/>
      <c r="C1260" s="202" t="s">
        <v>1723</v>
      </c>
      <c r="D1260" s="202" t="s">
        <v>145</v>
      </c>
      <c r="E1260" s="203" t="s">
        <v>1724</v>
      </c>
      <c r="F1260" s="204" t="s">
        <v>1725</v>
      </c>
      <c r="G1260" s="205" t="s">
        <v>212</v>
      </c>
      <c r="H1260" s="206">
        <v>94.337999999999994</v>
      </c>
      <c r="I1260" s="207"/>
      <c r="J1260" s="208">
        <f>ROUND(I1260*H1260,2)</f>
        <v>0</v>
      </c>
      <c r="K1260" s="204" t="s">
        <v>149</v>
      </c>
      <c r="L1260" s="46"/>
      <c r="M1260" s="209" t="s">
        <v>19</v>
      </c>
      <c r="N1260" s="210" t="s">
        <v>45</v>
      </c>
      <c r="O1260" s="86"/>
      <c r="P1260" s="211">
        <f>O1260*H1260</f>
        <v>0</v>
      </c>
      <c r="Q1260" s="211">
        <v>0.00029999999999999997</v>
      </c>
      <c r="R1260" s="211">
        <f>Q1260*H1260</f>
        <v>0.028301399999999997</v>
      </c>
      <c r="S1260" s="211">
        <v>0</v>
      </c>
      <c r="T1260" s="212">
        <f>S1260*H1260</f>
        <v>0</v>
      </c>
      <c r="U1260" s="40"/>
      <c r="V1260" s="40"/>
      <c r="W1260" s="40"/>
      <c r="X1260" s="40"/>
      <c r="Y1260" s="40"/>
      <c r="Z1260" s="40"/>
      <c r="AA1260" s="40"/>
      <c r="AB1260" s="40"/>
      <c r="AC1260" s="40"/>
      <c r="AD1260" s="40"/>
      <c r="AE1260" s="40"/>
      <c r="AR1260" s="213" t="s">
        <v>264</v>
      </c>
      <c r="AT1260" s="213" t="s">
        <v>145</v>
      </c>
      <c r="AU1260" s="213" t="s">
        <v>84</v>
      </c>
      <c r="AY1260" s="19" t="s">
        <v>143</v>
      </c>
      <c r="BE1260" s="214">
        <f>IF(N1260="základní",J1260,0)</f>
        <v>0</v>
      </c>
      <c r="BF1260" s="214">
        <f>IF(N1260="snížená",J1260,0)</f>
        <v>0</v>
      </c>
      <c r="BG1260" s="214">
        <f>IF(N1260="zákl. přenesená",J1260,0)</f>
        <v>0</v>
      </c>
      <c r="BH1260" s="214">
        <f>IF(N1260="sníž. přenesená",J1260,0)</f>
        <v>0</v>
      </c>
      <c r="BI1260" s="214">
        <f>IF(N1260="nulová",J1260,0)</f>
        <v>0</v>
      </c>
      <c r="BJ1260" s="19" t="s">
        <v>82</v>
      </c>
      <c r="BK1260" s="214">
        <f>ROUND(I1260*H1260,2)</f>
        <v>0</v>
      </c>
      <c r="BL1260" s="19" t="s">
        <v>264</v>
      </c>
      <c r="BM1260" s="213" t="s">
        <v>1726</v>
      </c>
    </row>
    <row r="1261" s="2" customFormat="1">
      <c r="A1261" s="40"/>
      <c r="B1261" s="41"/>
      <c r="C1261" s="42"/>
      <c r="D1261" s="215" t="s">
        <v>152</v>
      </c>
      <c r="E1261" s="42"/>
      <c r="F1261" s="216" t="s">
        <v>1727</v>
      </c>
      <c r="G1261" s="42"/>
      <c r="H1261" s="42"/>
      <c r="I1261" s="217"/>
      <c r="J1261" s="42"/>
      <c r="K1261" s="42"/>
      <c r="L1261" s="46"/>
      <c r="M1261" s="218"/>
      <c r="N1261" s="219"/>
      <c r="O1261" s="86"/>
      <c r="P1261" s="86"/>
      <c r="Q1261" s="86"/>
      <c r="R1261" s="86"/>
      <c r="S1261" s="86"/>
      <c r="T1261" s="87"/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  <c r="AT1261" s="19" t="s">
        <v>152</v>
      </c>
      <c r="AU1261" s="19" t="s">
        <v>84</v>
      </c>
    </row>
    <row r="1262" s="2" customFormat="1">
      <c r="A1262" s="40"/>
      <c r="B1262" s="41"/>
      <c r="C1262" s="42"/>
      <c r="D1262" s="220" t="s">
        <v>153</v>
      </c>
      <c r="E1262" s="42"/>
      <c r="F1262" s="221" t="s">
        <v>1728</v>
      </c>
      <c r="G1262" s="42"/>
      <c r="H1262" s="42"/>
      <c r="I1262" s="217"/>
      <c r="J1262" s="42"/>
      <c r="K1262" s="42"/>
      <c r="L1262" s="46"/>
      <c r="M1262" s="218"/>
      <c r="N1262" s="219"/>
      <c r="O1262" s="86"/>
      <c r="P1262" s="86"/>
      <c r="Q1262" s="86"/>
      <c r="R1262" s="86"/>
      <c r="S1262" s="86"/>
      <c r="T1262" s="87"/>
      <c r="U1262" s="40"/>
      <c r="V1262" s="40"/>
      <c r="W1262" s="40"/>
      <c r="X1262" s="40"/>
      <c r="Y1262" s="40"/>
      <c r="Z1262" s="40"/>
      <c r="AA1262" s="40"/>
      <c r="AB1262" s="40"/>
      <c r="AC1262" s="40"/>
      <c r="AD1262" s="40"/>
      <c r="AE1262" s="40"/>
      <c r="AT1262" s="19" t="s">
        <v>153</v>
      </c>
      <c r="AU1262" s="19" t="s">
        <v>84</v>
      </c>
    </row>
    <row r="1263" s="2" customFormat="1" ht="16.5" customHeight="1">
      <c r="A1263" s="40"/>
      <c r="B1263" s="41"/>
      <c r="C1263" s="202" t="s">
        <v>1729</v>
      </c>
      <c r="D1263" s="202" t="s">
        <v>145</v>
      </c>
      <c r="E1263" s="203" t="s">
        <v>1730</v>
      </c>
      <c r="F1263" s="204" t="s">
        <v>1731</v>
      </c>
      <c r="G1263" s="205" t="s">
        <v>212</v>
      </c>
      <c r="H1263" s="206">
        <v>41.575000000000003</v>
      </c>
      <c r="I1263" s="207"/>
      <c r="J1263" s="208">
        <f>ROUND(I1263*H1263,2)</f>
        <v>0</v>
      </c>
      <c r="K1263" s="204" t="s">
        <v>149</v>
      </c>
      <c r="L1263" s="46"/>
      <c r="M1263" s="209" t="s">
        <v>19</v>
      </c>
      <c r="N1263" s="210" t="s">
        <v>45</v>
      </c>
      <c r="O1263" s="86"/>
      <c r="P1263" s="211">
        <f>O1263*H1263</f>
        <v>0</v>
      </c>
      <c r="Q1263" s="211">
        <v>0</v>
      </c>
      <c r="R1263" s="211">
        <f>Q1263*H1263</f>
        <v>0</v>
      </c>
      <c r="S1263" s="211">
        <v>0.081500000000000003</v>
      </c>
      <c r="T1263" s="212">
        <f>S1263*H1263</f>
        <v>3.3883625000000004</v>
      </c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  <c r="AR1263" s="213" t="s">
        <v>264</v>
      </c>
      <c r="AT1263" s="213" t="s">
        <v>145</v>
      </c>
      <c r="AU1263" s="213" t="s">
        <v>84</v>
      </c>
      <c r="AY1263" s="19" t="s">
        <v>143</v>
      </c>
      <c r="BE1263" s="214">
        <f>IF(N1263="základní",J1263,0)</f>
        <v>0</v>
      </c>
      <c r="BF1263" s="214">
        <f>IF(N1263="snížená",J1263,0)</f>
        <v>0</v>
      </c>
      <c r="BG1263" s="214">
        <f>IF(N1263="zákl. přenesená",J1263,0)</f>
        <v>0</v>
      </c>
      <c r="BH1263" s="214">
        <f>IF(N1263="sníž. přenesená",J1263,0)</f>
        <v>0</v>
      </c>
      <c r="BI1263" s="214">
        <f>IF(N1263="nulová",J1263,0)</f>
        <v>0</v>
      </c>
      <c r="BJ1263" s="19" t="s">
        <v>82</v>
      </c>
      <c r="BK1263" s="214">
        <f>ROUND(I1263*H1263,2)</f>
        <v>0</v>
      </c>
      <c r="BL1263" s="19" t="s">
        <v>264</v>
      </c>
      <c r="BM1263" s="213" t="s">
        <v>1732</v>
      </c>
    </row>
    <row r="1264" s="2" customFormat="1">
      <c r="A1264" s="40"/>
      <c r="B1264" s="41"/>
      <c r="C1264" s="42"/>
      <c r="D1264" s="215" t="s">
        <v>152</v>
      </c>
      <c r="E1264" s="42"/>
      <c r="F1264" s="216" t="s">
        <v>1733</v>
      </c>
      <c r="G1264" s="42"/>
      <c r="H1264" s="42"/>
      <c r="I1264" s="217"/>
      <c r="J1264" s="42"/>
      <c r="K1264" s="42"/>
      <c r="L1264" s="46"/>
      <c r="M1264" s="218"/>
      <c r="N1264" s="219"/>
      <c r="O1264" s="86"/>
      <c r="P1264" s="86"/>
      <c r="Q1264" s="86"/>
      <c r="R1264" s="86"/>
      <c r="S1264" s="86"/>
      <c r="T1264" s="87"/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  <c r="AT1264" s="19" t="s">
        <v>152</v>
      </c>
      <c r="AU1264" s="19" t="s">
        <v>84</v>
      </c>
    </row>
    <row r="1265" s="2" customFormat="1">
      <c r="A1265" s="40"/>
      <c r="B1265" s="41"/>
      <c r="C1265" s="42"/>
      <c r="D1265" s="220" t="s">
        <v>153</v>
      </c>
      <c r="E1265" s="42"/>
      <c r="F1265" s="221" t="s">
        <v>1734</v>
      </c>
      <c r="G1265" s="42"/>
      <c r="H1265" s="42"/>
      <c r="I1265" s="217"/>
      <c r="J1265" s="42"/>
      <c r="K1265" s="42"/>
      <c r="L1265" s="46"/>
      <c r="M1265" s="218"/>
      <c r="N1265" s="219"/>
      <c r="O1265" s="86"/>
      <c r="P1265" s="86"/>
      <c r="Q1265" s="86"/>
      <c r="R1265" s="86"/>
      <c r="S1265" s="86"/>
      <c r="T1265" s="87"/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  <c r="AT1265" s="19" t="s">
        <v>153</v>
      </c>
      <c r="AU1265" s="19" t="s">
        <v>84</v>
      </c>
    </row>
    <row r="1266" s="13" customFormat="1">
      <c r="A1266" s="13"/>
      <c r="B1266" s="222"/>
      <c r="C1266" s="223"/>
      <c r="D1266" s="215" t="s">
        <v>166</v>
      </c>
      <c r="E1266" s="224" t="s">
        <v>19</v>
      </c>
      <c r="F1266" s="225" t="s">
        <v>167</v>
      </c>
      <c r="G1266" s="223"/>
      <c r="H1266" s="224" t="s">
        <v>19</v>
      </c>
      <c r="I1266" s="226"/>
      <c r="J1266" s="223"/>
      <c r="K1266" s="223"/>
      <c r="L1266" s="227"/>
      <c r="M1266" s="228"/>
      <c r="N1266" s="229"/>
      <c r="O1266" s="229"/>
      <c r="P1266" s="229"/>
      <c r="Q1266" s="229"/>
      <c r="R1266" s="229"/>
      <c r="S1266" s="229"/>
      <c r="T1266" s="230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31" t="s">
        <v>166</v>
      </c>
      <c r="AU1266" s="231" t="s">
        <v>84</v>
      </c>
      <c r="AV1266" s="13" t="s">
        <v>82</v>
      </c>
      <c r="AW1266" s="13" t="s">
        <v>35</v>
      </c>
      <c r="AX1266" s="13" t="s">
        <v>74</v>
      </c>
      <c r="AY1266" s="231" t="s">
        <v>143</v>
      </c>
    </row>
    <row r="1267" s="14" customFormat="1">
      <c r="A1267" s="14"/>
      <c r="B1267" s="232"/>
      <c r="C1267" s="233"/>
      <c r="D1267" s="215" t="s">
        <v>166</v>
      </c>
      <c r="E1267" s="234" t="s">
        <v>19</v>
      </c>
      <c r="F1267" s="235" t="s">
        <v>1735</v>
      </c>
      <c r="G1267" s="233"/>
      <c r="H1267" s="236">
        <v>20.766999999999999</v>
      </c>
      <c r="I1267" s="237"/>
      <c r="J1267" s="233"/>
      <c r="K1267" s="233"/>
      <c r="L1267" s="238"/>
      <c r="M1267" s="239"/>
      <c r="N1267" s="240"/>
      <c r="O1267" s="240"/>
      <c r="P1267" s="240"/>
      <c r="Q1267" s="240"/>
      <c r="R1267" s="240"/>
      <c r="S1267" s="240"/>
      <c r="T1267" s="241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42" t="s">
        <v>166</v>
      </c>
      <c r="AU1267" s="242" t="s">
        <v>84</v>
      </c>
      <c r="AV1267" s="14" t="s">
        <v>84</v>
      </c>
      <c r="AW1267" s="14" t="s">
        <v>35</v>
      </c>
      <c r="AX1267" s="14" t="s">
        <v>74</v>
      </c>
      <c r="AY1267" s="242" t="s">
        <v>143</v>
      </c>
    </row>
    <row r="1268" s="13" customFormat="1">
      <c r="A1268" s="13"/>
      <c r="B1268" s="222"/>
      <c r="C1268" s="223"/>
      <c r="D1268" s="215" t="s">
        <v>166</v>
      </c>
      <c r="E1268" s="224" t="s">
        <v>19</v>
      </c>
      <c r="F1268" s="225" t="s">
        <v>182</v>
      </c>
      <c r="G1268" s="223"/>
      <c r="H1268" s="224" t="s">
        <v>19</v>
      </c>
      <c r="I1268" s="226"/>
      <c r="J1268" s="223"/>
      <c r="K1268" s="223"/>
      <c r="L1268" s="227"/>
      <c r="M1268" s="228"/>
      <c r="N1268" s="229"/>
      <c r="O1268" s="229"/>
      <c r="P1268" s="229"/>
      <c r="Q1268" s="229"/>
      <c r="R1268" s="229"/>
      <c r="S1268" s="229"/>
      <c r="T1268" s="230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31" t="s">
        <v>166</v>
      </c>
      <c r="AU1268" s="231" t="s">
        <v>84</v>
      </c>
      <c r="AV1268" s="13" t="s">
        <v>82</v>
      </c>
      <c r="AW1268" s="13" t="s">
        <v>35</v>
      </c>
      <c r="AX1268" s="13" t="s">
        <v>74</v>
      </c>
      <c r="AY1268" s="231" t="s">
        <v>143</v>
      </c>
    </row>
    <row r="1269" s="14" customFormat="1">
      <c r="A1269" s="14"/>
      <c r="B1269" s="232"/>
      <c r="C1269" s="233"/>
      <c r="D1269" s="215" t="s">
        <v>166</v>
      </c>
      <c r="E1269" s="234" t="s">
        <v>19</v>
      </c>
      <c r="F1269" s="235" t="s">
        <v>1736</v>
      </c>
      <c r="G1269" s="233"/>
      <c r="H1269" s="236">
        <v>20.808</v>
      </c>
      <c r="I1269" s="237"/>
      <c r="J1269" s="233"/>
      <c r="K1269" s="233"/>
      <c r="L1269" s="238"/>
      <c r="M1269" s="239"/>
      <c r="N1269" s="240"/>
      <c r="O1269" s="240"/>
      <c r="P1269" s="240"/>
      <c r="Q1269" s="240"/>
      <c r="R1269" s="240"/>
      <c r="S1269" s="240"/>
      <c r="T1269" s="241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42" t="s">
        <v>166</v>
      </c>
      <c r="AU1269" s="242" t="s">
        <v>84</v>
      </c>
      <c r="AV1269" s="14" t="s">
        <v>84</v>
      </c>
      <c r="AW1269" s="14" t="s">
        <v>35</v>
      </c>
      <c r="AX1269" s="14" t="s">
        <v>74</v>
      </c>
      <c r="AY1269" s="242" t="s">
        <v>143</v>
      </c>
    </row>
    <row r="1270" s="15" customFormat="1">
      <c r="A1270" s="15"/>
      <c r="B1270" s="243"/>
      <c r="C1270" s="244"/>
      <c r="D1270" s="215" t="s">
        <v>166</v>
      </c>
      <c r="E1270" s="245" t="s">
        <v>19</v>
      </c>
      <c r="F1270" s="246" t="s">
        <v>184</v>
      </c>
      <c r="G1270" s="244"/>
      <c r="H1270" s="247">
        <v>41.575000000000003</v>
      </c>
      <c r="I1270" s="248"/>
      <c r="J1270" s="244"/>
      <c r="K1270" s="244"/>
      <c r="L1270" s="249"/>
      <c r="M1270" s="250"/>
      <c r="N1270" s="251"/>
      <c r="O1270" s="251"/>
      <c r="P1270" s="251"/>
      <c r="Q1270" s="251"/>
      <c r="R1270" s="251"/>
      <c r="S1270" s="251"/>
      <c r="T1270" s="252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  <c r="AE1270" s="15"/>
      <c r="AT1270" s="253" t="s">
        <v>166</v>
      </c>
      <c r="AU1270" s="253" t="s">
        <v>84</v>
      </c>
      <c r="AV1270" s="15" t="s">
        <v>150</v>
      </c>
      <c r="AW1270" s="15" t="s">
        <v>35</v>
      </c>
      <c r="AX1270" s="15" t="s">
        <v>82</v>
      </c>
      <c r="AY1270" s="253" t="s">
        <v>143</v>
      </c>
    </row>
    <row r="1271" s="2" customFormat="1" ht="21.75" customHeight="1">
      <c r="A1271" s="40"/>
      <c r="B1271" s="41"/>
      <c r="C1271" s="202" t="s">
        <v>1737</v>
      </c>
      <c r="D1271" s="202" t="s">
        <v>145</v>
      </c>
      <c r="E1271" s="203" t="s">
        <v>1738</v>
      </c>
      <c r="F1271" s="204" t="s">
        <v>1739</v>
      </c>
      <c r="G1271" s="205" t="s">
        <v>212</v>
      </c>
      <c r="H1271" s="206">
        <v>94.337999999999994</v>
      </c>
      <c r="I1271" s="207"/>
      <c r="J1271" s="208">
        <f>ROUND(I1271*H1271,2)</f>
        <v>0</v>
      </c>
      <c r="K1271" s="204" t="s">
        <v>149</v>
      </c>
      <c r="L1271" s="46"/>
      <c r="M1271" s="209" t="s">
        <v>19</v>
      </c>
      <c r="N1271" s="210" t="s">
        <v>45</v>
      </c>
      <c r="O1271" s="86"/>
      <c r="P1271" s="211">
        <f>O1271*H1271</f>
        <v>0</v>
      </c>
      <c r="Q1271" s="211">
        <v>0.0053800000000000002</v>
      </c>
      <c r="R1271" s="211">
        <f>Q1271*H1271</f>
        <v>0.50753844000000004</v>
      </c>
      <c r="S1271" s="211">
        <v>0</v>
      </c>
      <c r="T1271" s="212">
        <f>S1271*H1271</f>
        <v>0</v>
      </c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  <c r="AR1271" s="213" t="s">
        <v>264</v>
      </c>
      <c r="AT1271" s="213" t="s">
        <v>145</v>
      </c>
      <c r="AU1271" s="213" t="s">
        <v>84</v>
      </c>
      <c r="AY1271" s="19" t="s">
        <v>143</v>
      </c>
      <c r="BE1271" s="214">
        <f>IF(N1271="základní",J1271,0)</f>
        <v>0</v>
      </c>
      <c r="BF1271" s="214">
        <f>IF(N1271="snížená",J1271,0)</f>
        <v>0</v>
      </c>
      <c r="BG1271" s="214">
        <f>IF(N1271="zákl. přenesená",J1271,0)</f>
        <v>0</v>
      </c>
      <c r="BH1271" s="214">
        <f>IF(N1271="sníž. přenesená",J1271,0)</f>
        <v>0</v>
      </c>
      <c r="BI1271" s="214">
        <f>IF(N1271="nulová",J1271,0)</f>
        <v>0</v>
      </c>
      <c r="BJ1271" s="19" t="s">
        <v>82</v>
      </c>
      <c r="BK1271" s="214">
        <f>ROUND(I1271*H1271,2)</f>
        <v>0</v>
      </c>
      <c r="BL1271" s="19" t="s">
        <v>264</v>
      </c>
      <c r="BM1271" s="213" t="s">
        <v>1740</v>
      </c>
    </row>
    <row r="1272" s="2" customFormat="1">
      <c r="A1272" s="40"/>
      <c r="B1272" s="41"/>
      <c r="C1272" s="42"/>
      <c r="D1272" s="215" t="s">
        <v>152</v>
      </c>
      <c r="E1272" s="42"/>
      <c r="F1272" s="216" t="s">
        <v>1741</v>
      </c>
      <c r="G1272" s="42"/>
      <c r="H1272" s="42"/>
      <c r="I1272" s="217"/>
      <c r="J1272" s="42"/>
      <c r="K1272" s="42"/>
      <c r="L1272" s="46"/>
      <c r="M1272" s="218"/>
      <c r="N1272" s="219"/>
      <c r="O1272" s="86"/>
      <c r="P1272" s="86"/>
      <c r="Q1272" s="86"/>
      <c r="R1272" s="86"/>
      <c r="S1272" s="86"/>
      <c r="T1272" s="87"/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  <c r="AT1272" s="19" t="s">
        <v>152</v>
      </c>
      <c r="AU1272" s="19" t="s">
        <v>84</v>
      </c>
    </row>
    <row r="1273" s="2" customFormat="1">
      <c r="A1273" s="40"/>
      <c r="B1273" s="41"/>
      <c r="C1273" s="42"/>
      <c r="D1273" s="220" t="s">
        <v>153</v>
      </c>
      <c r="E1273" s="42"/>
      <c r="F1273" s="221" t="s">
        <v>1742</v>
      </c>
      <c r="G1273" s="42"/>
      <c r="H1273" s="42"/>
      <c r="I1273" s="217"/>
      <c r="J1273" s="42"/>
      <c r="K1273" s="42"/>
      <c r="L1273" s="46"/>
      <c r="M1273" s="218"/>
      <c r="N1273" s="219"/>
      <c r="O1273" s="86"/>
      <c r="P1273" s="86"/>
      <c r="Q1273" s="86"/>
      <c r="R1273" s="86"/>
      <c r="S1273" s="86"/>
      <c r="T1273" s="87"/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  <c r="AT1273" s="19" t="s">
        <v>153</v>
      </c>
      <c r="AU1273" s="19" t="s">
        <v>84</v>
      </c>
    </row>
    <row r="1274" s="2" customFormat="1" ht="16.5" customHeight="1">
      <c r="A1274" s="40"/>
      <c r="B1274" s="41"/>
      <c r="C1274" s="254" t="s">
        <v>1743</v>
      </c>
      <c r="D1274" s="254" t="s">
        <v>379</v>
      </c>
      <c r="E1274" s="255" t="s">
        <v>1744</v>
      </c>
      <c r="F1274" s="256" t="s">
        <v>1745</v>
      </c>
      <c r="G1274" s="257" t="s">
        <v>212</v>
      </c>
      <c r="H1274" s="258">
        <v>103.77200000000001</v>
      </c>
      <c r="I1274" s="259"/>
      <c r="J1274" s="260">
        <f>ROUND(I1274*H1274,2)</f>
        <v>0</v>
      </c>
      <c r="K1274" s="256" t="s">
        <v>149</v>
      </c>
      <c r="L1274" s="261"/>
      <c r="M1274" s="262" t="s">
        <v>19</v>
      </c>
      <c r="N1274" s="263" t="s">
        <v>45</v>
      </c>
      <c r="O1274" s="86"/>
      <c r="P1274" s="211">
        <f>O1274*H1274</f>
        <v>0</v>
      </c>
      <c r="Q1274" s="211">
        <v>0.016</v>
      </c>
      <c r="R1274" s="211">
        <f>Q1274*H1274</f>
        <v>1.6603520000000001</v>
      </c>
      <c r="S1274" s="211">
        <v>0</v>
      </c>
      <c r="T1274" s="212">
        <f>S1274*H1274</f>
        <v>0</v>
      </c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R1274" s="213" t="s">
        <v>378</v>
      </c>
      <c r="AT1274" s="213" t="s">
        <v>379</v>
      </c>
      <c r="AU1274" s="213" t="s">
        <v>84</v>
      </c>
      <c r="AY1274" s="19" t="s">
        <v>143</v>
      </c>
      <c r="BE1274" s="214">
        <f>IF(N1274="základní",J1274,0)</f>
        <v>0</v>
      </c>
      <c r="BF1274" s="214">
        <f>IF(N1274="snížená",J1274,0)</f>
        <v>0</v>
      </c>
      <c r="BG1274" s="214">
        <f>IF(N1274="zákl. přenesená",J1274,0)</f>
        <v>0</v>
      </c>
      <c r="BH1274" s="214">
        <f>IF(N1274="sníž. přenesená",J1274,0)</f>
        <v>0</v>
      </c>
      <c r="BI1274" s="214">
        <f>IF(N1274="nulová",J1274,0)</f>
        <v>0</v>
      </c>
      <c r="BJ1274" s="19" t="s">
        <v>82</v>
      </c>
      <c r="BK1274" s="214">
        <f>ROUND(I1274*H1274,2)</f>
        <v>0</v>
      </c>
      <c r="BL1274" s="19" t="s">
        <v>264</v>
      </c>
      <c r="BM1274" s="213" t="s">
        <v>1746</v>
      </c>
    </row>
    <row r="1275" s="2" customFormat="1">
      <c r="A1275" s="40"/>
      <c r="B1275" s="41"/>
      <c r="C1275" s="42"/>
      <c r="D1275" s="215" t="s">
        <v>152</v>
      </c>
      <c r="E1275" s="42"/>
      <c r="F1275" s="216" t="s">
        <v>1745</v>
      </c>
      <c r="G1275" s="42"/>
      <c r="H1275" s="42"/>
      <c r="I1275" s="217"/>
      <c r="J1275" s="42"/>
      <c r="K1275" s="42"/>
      <c r="L1275" s="46"/>
      <c r="M1275" s="218"/>
      <c r="N1275" s="219"/>
      <c r="O1275" s="86"/>
      <c r="P1275" s="86"/>
      <c r="Q1275" s="86"/>
      <c r="R1275" s="86"/>
      <c r="S1275" s="86"/>
      <c r="T1275" s="87"/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T1275" s="19" t="s">
        <v>152</v>
      </c>
      <c r="AU1275" s="19" t="s">
        <v>84</v>
      </c>
    </row>
    <row r="1276" s="14" customFormat="1">
      <c r="A1276" s="14"/>
      <c r="B1276" s="232"/>
      <c r="C1276" s="233"/>
      <c r="D1276" s="215" t="s">
        <v>166</v>
      </c>
      <c r="E1276" s="233"/>
      <c r="F1276" s="235" t="s">
        <v>1747</v>
      </c>
      <c r="G1276" s="233"/>
      <c r="H1276" s="236">
        <v>103.77200000000001</v>
      </c>
      <c r="I1276" s="237"/>
      <c r="J1276" s="233"/>
      <c r="K1276" s="233"/>
      <c r="L1276" s="238"/>
      <c r="M1276" s="239"/>
      <c r="N1276" s="240"/>
      <c r="O1276" s="240"/>
      <c r="P1276" s="240"/>
      <c r="Q1276" s="240"/>
      <c r="R1276" s="240"/>
      <c r="S1276" s="240"/>
      <c r="T1276" s="241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42" t="s">
        <v>166</v>
      </c>
      <c r="AU1276" s="242" t="s">
        <v>84</v>
      </c>
      <c r="AV1276" s="14" t="s">
        <v>84</v>
      </c>
      <c r="AW1276" s="14" t="s">
        <v>4</v>
      </c>
      <c r="AX1276" s="14" t="s">
        <v>82</v>
      </c>
      <c r="AY1276" s="242" t="s">
        <v>143</v>
      </c>
    </row>
    <row r="1277" s="2" customFormat="1" ht="16.5" customHeight="1">
      <c r="A1277" s="40"/>
      <c r="B1277" s="41"/>
      <c r="C1277" s="202" t="s">
        <v>1748</v>
      </c>
      <c r="D1277" s="202" t="s">
        <v>145</v>
      </c>
      <c r="E1277" s="203" t="s">
        <v>1749</v>
      </c>
      <c r="F1277" s="204" t="s">
        <v>1750</v>
      </c>
      <c r="G1277" s="205" t="s">
        <v>148</v>
      </c>
      <c r="H1277" s="206">
        <v>32.090000000000003</v>
      </c>
      <c r="I1277" s="207"/>
      <c r="J1277" s="208">
        <f>ROUND(I1277*H1277,2)</f>
        <v>0</v>
      </c>
      <c r="K1277" s="204" t="s">
        <v>149</v>
      </c>
      <c r="L1277" s="46"/>
      <c r="M1277" s="209" t="s">
        <v>19</v>
      </c>
      <c r="N1277" s="210" t="s">
        <v>45</v>
      </c>
      <c r="O1277" s="86"/>
      <c r="P1277" s="211">
        <f>O1277*H1277</f>
        <v>0</v>
      </c>
      <c r="Q1277" s="211">
        <v>0.00611</v>
      </c>
      <c r="R1277" s="211">
        <f>Q1277*H1277</f>
        <v>0.19606990000000002</v>
      </c>
      <c r="S1277" s="211">
        <v>0</v>
      </c>
      <c r="T1277" s="212">
        <f>S1277*H1277</f>
        <v>0</v>
      </c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R1277" s="213" t="s">
        <v>264</v>
      </c>
      <c r="AT1277" s="213" t="s">
        <v>145</v>
      </c>
      <c r="AU1277" s="213" t="s">
        <v>84</v>
      </c>
      <c r="AY1277" s="19" t="s">
        <v>143</v>
      </c>
      <c r="BE1277" s="214">
        <f>IF(N1277="základní",J1277,0)</f>
        <v>0</v>
      </c>
      <c r="BF1277" s="214">
        <f>IF(N1277="snížená",J1277,0)</f>
        <v>0</v>
      </c>
      <c r="BG1277" s="214">
        <f>IF(N1277="zákl. přenesená",J1277,0)</f>
        <v>0</v>
      </c>
      <c r="BH1277" s="214">
        <f>IF(N1277="sníž. přenesená",J1277,0)</f>
        <v>0</v>
      </c>
      <c r="BI1277" s="214">
        <f>IF(N1277="nulová",J1277,0)</f>
        <v>0</v>
      </c>
      <c r="BJ1277" s="19" t="s">
        <v>82</v>
      </c>
      <c r="BK1277" s="214">
        <f>ROUND(I1277*H1277,2)</f>
        <v>0</v>
      </c>
      <c r="BL1277" s="19" t="s">
        <v>264</v>
      </c>
      <c r="BM1277" s="213" t="s">
        <v>1751</v>
      </c>
    </row>
    <row r="1278" s="2" customFormat="1">
      <c r="A1278" s="40"/>
      <c r="B1278" s="41"/>
      <c r="C1278" s="42"/>
      <c r="D1278" s="215" t="s">
        <v>152</v>
      </c>
      <c r="E1278" s="42"/>
      <c r="F1278" s="216" t="s">
        <v>1752</v>
      </c>
      <c r="G1278" s="42"/>
      <c r="H1278" s="42"/>
      <c r="I1278" s="217"/>
      <c r="J1278" s="42"/>
      <c r="K1278" s="42"/>
      <c r="L1278" s="46"/>
      <c r="M1278" s="218"/>
      <c r="N1278" s="219"/>
      <c r="O1278" s="86"/>
      <c r="P1278" s="86"/>
      <c r="Q1278" s="86"/>
      <c r="R1278" s="86"/>
      <c r="S1278" s="86"/>
      <c r="T1278" s="87"/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T1278" s="19" t="s">
        <v>152</v>
      </c>
      <c r="AU1278" s="19" t="s">
        <v>84</v>
      </c>
    </row>
    <row r="1279" s="2" customFormat="1">
      <c r="A1279" s="40"/>
      <c r="B1279" s="41"/>
      <c r="C1279" s="42"/>
      <c r="D1279" s="220" t="s">
        <v>153</v>
      </c>
      <c r="E1279" s="42"/>
      <c r="F1279" s="221" t="s">
        <v>1753</v>
      </c>
      <c r="G1279" s="42"/>
      <c r="H1279" s="42"/>
      <c r="I1279" s="217"/>
      <c r="J1279" s="42"/>
      <c r="K1279" s="42"/>
      <c r="L1279" s="46"/>
      <c r="M1279" s="218"/>
      <c r="N1279" s="219"/>
      <c r="O1279" s="86"/>
      <c r="P1279" s="86"/>
      <c r="Q1279" s="86"/>
      <c r="R1279" s="86"/>
      <c r="S1279" s="86"/>
      <c r="T1279" s="87"/>
      <c r="U1279" s="40"/>
      <c r="V1279" s="40"/>
      <c r="W1279" s="40"/>
      <c r="X1279" s="40"/>
      <c r="Y1279" s="40"/>
      <c r="Z1279" s="40"/>
      <c r="AA1279" s="40"/>
      <c r="AB1279" s="40"/>
      <c r="AC1279" s="40"/>
      <c r="AD1279" s="40"/>
      <c r="AE1279" s="40"/>
      <c r="AT1279" s="19" t="s">
        <v>153</v>
      </c>
      <c r="AU1279" s="19" t="s">
        <v>84</v>
      </c>
    </row>
    <row r="1280" s="13" customFormat="1">
      <c r="A1280" s="13"/>
      <c r="B1280" s="222"/>
      <c r="C1280" s="223"/>
      <c r="D1280" s="215" t="s">
        <v>166</v>
      </c>
      <c r="E1280" s="224" t="s">
        <v>19</v>
      </c>
      <c r="F1280" s="225" t="s">
        <v>167</v>
      </c>
      <c r="G1280" s="223"/>
      <c r="H1280" s="224" t="s">
        <v>19</v>
      </c>
      <c r="I1280" s="226"/>
      <c r="J1280" s="223"/>
      <c r="K1280" s="223"/>
      <c r="L1280" s="227"/>
      <c r="M1280" s="228"/>
      <c r="N1280" s="229"/>
      <c r="O1280" s="229"/>
      <c r="P1280" s="229"/>
      <c r="Q1280" s="229"/>
      <c r="R1280" s="229"/>
      <c r="S1280" s="229"/>
      <c r="T1280" s="230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31" t="s">
        <v>166</v>
      </c>
      <c r="AU1280" s="231" t="s">
        <v>84</v>
      </c>
      <c r="AV1280" s="13" t="s">
        <v>82</v>
      </c>
      <c r="AW1280" s="13" t="s">
        <v>35</v>
      </c>
      <c r="AX1280" s="13" t="s">
        <v>74</v>
      </c>
      <c r="AY1280" s="231" t="s">
        <v>143</v>
      </c>
    </row>
    <row r="1281" s="14" customFormat="1">
      <c r="A1281" s="14"/>
      <c r="B1281" s="232"/>
      <c r="C1281" s="233"/>
      <c r="D1281" s="215" t="s">
        <v>166</v>
      </c>
      <c r="E1281" s="234" t="s">
        <v>19</v>
      </c>
      <c r="F1281" s="235" t="s">
        <v>1754</v>
      </c>
      <c r="G1281" s="233"/>
      <c r="H1281" s="236">
        <v>18.93</v>
      </c>
      <c r="I1281" s="237"/>
      <c r="J1281" s="233"/>
      <c r="K1281" s="233"/>
      <c r="L1281" s="238"/>
      <c r="M1281" s="239"/>
      <c r="N1281" s="240"/>
      <c r="O1281" s="240"/>
      <c r="P1281" s="240"/>
      <c r="Q1281" s="240"/>
      <c r="R1281" s="240"/>
      <c r="S1281" s="240"/>
      <c r="T1281" s="241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42" t="s">
        <v>166</v>
      </c>
      <c r="AU1281" s="242" t="s">
        <v>84</v>
      </c>
      <c r="AV1281" s="14" t="s">
        <v>84</v>
      </c>
      <c r="AW1281" s="14" t="s">
        <v>35</v>
      </c>
      <c r="AX1281" s="14" t="s">
        <v>74</v>
      </c>
      <c r="AY1281" s="242" t="s">
        <v>143</v>
      </c>
    </row>
    <row r="1282" s="13" customFormat="1">
      <c r="A1282" s="13"/>
      <c r="B1282" s="222"/>
      <c r="C1282" s="223"/>
      <c r="D1282" s="215" t="s">
        <v>166</v>
      </c>
      <c r="E1282" s="224" t="s">
        <v>19</v>
      </c>
      <c r="F1282" s="225" t="s">
        <v>182</v>
      </c>
      <c r="G1282" s="223"/>
      <c r="H1282" s="224" t="s">
        <v>19</v>
      </c>
      <c r="I1282" s="226"/>
      <c r="J1282" s="223"/>
      <c r="K1282" s="223"/>
      <c r="L1282" s="227"/>
      <c r="M1282" s="228"/>
      <c r="N1282" s="229"/>
      <c r="O1282" s="229"/>
      <c r="P1282" s="229"/>
      <c r="Q1282" s="229"/>
      <c r="R1282" s="229"/>
      <c r="S1282" s="229"/>
      <c r="T1282" s="230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31" t="s">
        <v>166</v>
      </c>
      <c r="AU1282" s="231" t="s">
        <v>84</v>
      </c>
      <c r="AV1282" s="13" t="s">
        <v>82</v>
      </c>
      <c r="AW1282" s="13" t="s">
        <v>35</v>
      </c>
      <c r="AX1282" s="13" t="s">
        <v>74</v>
      </c>
      <c r="AY1282" s="231" t="s">
        <v>143</v>
      </c>
    </row>
    <row r="1283" s="14" customFormat="1">
      <c r="A1283" s="14"/>
      <c r="B1283" s="232"/>
      <c r="C1283" s="233"/>
      <c r="D1283" s="215" t="s">
        <v>166</v>
      </c>
      <c r="E1283" s="234" t="s">
        <v>19</v>
      </c>
      <c r="F1283" s="235" t="s">
        <v>1755</v>
      </c>
      <c r="G1283" s="233"/>
      <c r="H1283" s="236">
        <v>13.16</v>
      </c>
      <c r="I1283" s="237"/>
      <c r="J1283" s="233"/>
      <c r="K1283" s="233"/>
      <c r="L1283" s="238"/>
      <c r="M1283" s="239"/>
      <c r="N1283" s="240"/>
      <c r="O1283" s="240"/>
      <c r="P1283" s="240"/>
      <c r="Q1283" s="240"/>
      <c r="R1283" s="240"/>
      <c r="S1283" s="240"/>
      <c r="T1283" s="241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42" t="s">
        <v>166</v>
      </c>
      <c r="AU1283" s="242" t="s">
        <v>84</v>
      </c>
      <c r="AV1283" s="14" t="s">
        <v>84</v>
      </c>
      <c r="AW1283" s="14" t="s">
        <v>35</v>
      </c>
      <c r="AX1283" s="14" t="s">
        <v>74</v>
      </c>
      <c r="AY1283" s="242" t="s">
        <v>143</v>
      </c>
    </row>
    <row r="1284" s="15" customFormat="1">
      <c r="A1284" s="15"/>
      <c r="B1284" s="243"/>
      <c r="C1284" s="244"/>
      <c r="D1284" s="215" t="s">
        <v>166</v>
      </c>
      <c r="E1284" s="245" t="s">
        <v>19</v>
      </c>
      <c r="F1284" s="246" t="s">
        <v>184</v>
      </c>
      <c r="G1284" s="244"/>
      <c r="H1284" s="247">
        <v>32.090000000000003</v>
      </c>
      <c r="I1284" s="248"/>
      <c r="J1284" s="244"/>
      <c r="K1284" s="244"/>
      <c r="L1284" s="249"/>
      <c r="M1284" s="250"/>
      <c r="N1284" s="251"/>
      <c r="O1284" s="251"/>
      <c r="P1284" s="251"/>
      <c r="Q1284" s="251"/>
      <c r="R1284" s="251"/>
      <c r="S1284" s="251"/>
      <c r="T1284" s="252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T1284" s="253" t="s">
        <v>166</v>
      </c>
      <c r="AU1284" s="253" t="s">
        <v>84</v>
      </c>
      <c r="AV1284" s="15" t="s">
        <v>150</v>
      </c>
      <c r="AW1284" s="15" t="s">
        <v>35</v>
      </c>
      <c r="AX1284" s="15" t="s">
        <v>82</v>
      </c>
      <c r="AY1284" s="253" t="s">
        <v>143</v>
      </c>
    </row>
    <row r="1285" s="2" customFormat="1" ht="16.5" customHeight="1">
      <c r="A1285" s="40"/>
      <c r="B1285" s="41"/>
      <c r="C1285" s="254" t="s">
        <v>1756</v>
      </c>
      <c r="D1285" s="254" t="s">
        <v>379</v>
      </c>
      <c r="E1285" s="255" t="s">
        <v>1757</v>
      </c>
      <c r="F1285" s="256" t="s">
        <v>1758</v>
      </c>
      <c r="G1285" s="257" t="s">
        <v>148</v>
      </c>
      <c r="H1285" s="258">
        <v>33.695</v>
      </c>
      <c r="I1285" s="259"/>
      <c r="J1285" s="260">
        <f>ROUND(I1285*H1285,2)</f>
        <v>0</v>
      </c>
      <c r="K1285" s="256" t="s">
        <v>149</v>
      </c>
      <c r="L1285" s="261"/>
      <c r="M1285" s="262" t="s">
        <v>19</v>
      </c>
      <c r="N1285" s="263" t="s">
        <v>45</v>
      </c>
      <c r="O1285" s="86"/>
      <c r="P1285" s="211">
        <f>O1285*H1285</f>
        <v>0</v>
      </c>
      <c r="Q1285" s="211">
        <v>0.00032000000000000003</v>
      </c>
      <c r="R1285" s="211">
        <f>Q1285*H1285</f>
        <v>0.010782400000000001</v>
      </c>
      <c r="S1285" s="211">
        <v>0</v>
      </c>
      <c r="T1285" s="212">
        <f>S1285*H1285</f>
        <v>0</v>
      </c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  <c r="AR1285" s="213" t="s">
        <v>378</v>
      </c>
      <c r="AT1285" s="213" t="s">
        <v>379</v>
      </c>
      <c r="AU1285" s="213" t="s">
        <v>84</v>
      </c>
      <c r="AY1285" s="19" t="s">
        <v>143</v>
      </c>
      <c r="BE1285" s="214">
        <f>IF(N1285="základní",J1285,0)</f>
        <v>0</v>
      </c>
      <c r="BF1285" s="214">
        <f>IF(N1285="snížená",J1285,0)</f>
        <v>0</v>
      </c>
      <c r="BG1285" s="214">
        <f>IF(N1285="zákl. přenesená",J1285,0)</f>
        <v>0</v>
      </c>
      <c r="BH1285" s="214">
        <f>IF(N1285="sníž. přenesená",J1285,0)</f>
        <v>0</v>
      </c>
      <c r="BI1285" s="214">
        <f>IF(N1285="nulová",J1285,0)</f>
        <v>0</v>
      </c>
      <c r="BJ1285" s="19" t="s">
        <v>82</v>
      </c>
      <c r="BK1285" s="214">
        <f>ROUND(I1285*H1285,2)</f>
        <v>0</v>
      </c>
      <c r="BL1285" s="19" t="s">
        <v>264</v>
      </c>
      <c r="BM1285" s="213" t="s">
        <v>1759</v>
      </c>
    </row>
    <row r="1286" s="2" customFormat="1">
      <c r="A1286" s="40"/>
      <c r="B1286" s="41"/>
      <c r="C1286" s="42"/>
      <c r="D1286" s="215" t="s">
        <v>152</v>
      </c>
      <c r="E1286" s="42"/>
      <c r="F1286" s="216" t="s">
        <v>1758</v>
      </c>
      <c r="G1286" s="42"/>
      <c r="H1286" s="42"/>
      <c r="I1286" s="217"/>
      <c r="J1286" s="42"/>
      <c r="K1286" s="42"/>
      <c r="L1286" s="46"/>
      <c r="M1286" s="218"/>
      <c r="N1286" s="219"/>
      <c r="O1286" s="86"/>
      <c r="P1286" s="86"/>
      <c r="Q1286" s="86"/>
      <c r="R1286" s="86"/>
      <c r="S1286" s="86"/>
      <c r="T1286" s="87"/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  <c r="AT1286" s="19" t="s">
        <v>152</v>
      </c>
      <c r="AU1286" s="19" t="s">
        <v>84</v>
      </c>
    </row>
    <row r="1287" s="14" customFormat="1">
      <c r="A1287" s="14"/>
      <c r="B1287" s="232"/>
      <c r="C1287" s="233"/>
      <c r="D1287" s="215" t="s">
        <v>166</v>
      </c>
      <c r="E1287" s="233"/>
      <c r="F1287" s="235" t="s">
        <v>1760</v>
      </c>
      <c r="G1287" s="233"/>
      <c r="H1287" s="236">
        <v>33.695</v>
      </c>
      <c r="I1287" s="237"/>
      <c r="J1287" s="233"/>
      <c r="K1287" s="233"/>
      <c r="L1287" s="238"/>
      <c r="M1287" s="239"/>
      <c r="N1287" s="240"/>
      <c r="O1287" s="240"/>
      <c r="P1287" s="240"/>
      <c r="Q1287" s="240"/>
      <c r="R1287" s="240"/>
      <c r="S1287" s="240"/>
      <c r="T1287" s="241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42" t="s">
        <v>166</v>
      </c>
      <c r="AU1287" s="242" t="s">
        <v>84</v>
      </c>
      <c r="AV1287" s="14" t="s">
        <v>84</v>
      </c>
      <c r="AW1287" s="14" t="s">
        <v>4</v>
      </c>
      <c r="AX1287" s="14" t="s">
        <v>82</v>
      </c>
      <c r="AY1287" s="242" t="s">
        <v>143</v>
      </c>
    </row>
    <row r="1288" s="2" customFormat="1" ht="16.5" customHeight="1">
      <c r="A1288" s="40"/>
      <c r="B1288" s="41"/>
      <c r="C1288" s="202" t="s">
        <v>1761</v>
      </c>
      <c r="D1288" s="202" t="s">
        <v>145</v>
      </c>
      <c r="E1288" s="203" t="s">
        <v>1762</v>
      </c>
      <c r="F1288" s="204" t="s">
        <v>1763</v>
      </c>
      <c r="G1288" s="205" t="s">
        <v>204</v>
      </c>
      <c r="H1288" s="206">
        <v>48</v>
      </c>
      <c r="I1288" s="207"/>
      <c r="J1288" s="208">
        <f>ROUND(I1288*H1288,2)</f>
        <v>0</v>
      </c>
      <c r="K1288" s="204" t="s">
        <v>149</v>
      </c>
      <c r="L1288" s="46"/>
      <c r="M1288" s="209" t="s">
        <v>19</v>
      </c>
      <c r="N1288" s="210" t="s">
        <v>45</v>
      </c>
      <c r="O1288" s="86"/>
      <c r="P1288" s="211">
        <f>O1288*H1288</f>
        <v>0</v>
      </c>
      <c r="Q1288" s="211">
        <v>0</v>
      </c>
      <c r="R1288" s="211">
        <f>Q1288*H1288</f>
        <v>0</v>
      </c>
      <c r="S1288" s="211">
        <v>0</v>
      </c>
      <c r="T1288" s="212">
        <f>S1288*H1288</f>
        <v>0</v>
      </c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  <c r="AR1288" s="213" t="s">
        <v>264</v>
      </c>
      <c r="AT1288" s="213" t="s">
        <v>145</v>
      </c>
      <c r="AU1288" s="213" t="s">
        <v>84</v>
      </c>
      <c r="AY1288" s="19" t="s">
        <v>143</v>
      </c>
      <c r="BE1288" s="214">
        <f>IF(N1288="základní",J1288,0)</f>
        <v>0</v>
      </c>
      <c r="BF1288" s="214">
        <f>IF(N1288="snížená",J1288,0)</f>
        <v>0</v>
      </c>
      <c r="BG1288" s="214">
        <f>IF(N1288="zákl. přenesená",J1288,0)</f>
        <v>0</v>
      </c>
      <c r="BH1288" s="214">
        <f>IF(N1288="sníž. přenesená",J1288,0)</f>
        <v>0</v>
      </c>
      <c r="BI1288" s="214">
        <f>IF(N1288="nulová",J1288,0)</f>
        <v>0</v>
      </c>
      <c r="BJ1288" s="19" t="s">
        <v>82</v>
      </c>
      <c r="BK1288" s="214">
        <f>ROUND(I1288*H1288,2)</f>
        <v>0</v>
      </c>
      <c r="BL1288" s="19" t="s">
        <v>264</v>
      </c>
      <c r="BM1288" s="213" t="s">
        <v>1764</v>
      </c>
    </row>
    <row r="1289" s="2" customFormat="1">
      <c r="A1289" s="40"/>
      <c r="B1289" s="41"/>
      <c r="C1289" s="42"/>
      <c r="D1289" s="215" t="s">
        <v>152</v>
      </c>
      <c r="E1289" s="42"/>
      <c r="F1289" s="216" t="s">
        <v>1765</v>
      </c>
      <c r="G1289" s="42"/>
      <c r="H1289" s="42"/>
      <c r="I1289" s="217"/>
      <c r="J1289" s="42"/>
      <c r="K1289" s="42"/>
      <c r="L1289" s="46"/>
      <c r="M1289" s="218"/>
      <c r="N1289" s="219"/>
      <c r="O1289" s="86"/>
      <c r="P1289" s="86"/>
      <c r="Q1289" s="86"/>
      <c r="R1289" s="86"/>
      <c r="S1289" s="86"/>
      <c r="T1289" s="87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T1289" s="19" t="s">
        <v>152</v>
      </c>
      <c r="AU1289" s="19" t="s">
        <v>84</v>
      </c>
    </row>
    <row r="1290" s="2" customFormat="1">
      <c r="A1290" s="40"/>
      <c r="B1290" s="41"/>
      <c r="C1290" s="42"/>
      <c r="D1290" s="220" t="s">
        <v>153</v>
      </c>
      <c r="E1290" s="42"/>
      <c r="F1290" s="221" t="s">
        <v>1766</v>
      </c>
      <c r="G1290" s="42"/>
      <c r="H1290" s="42"/>
      <c r="I1290" s="217"/>
      <c r="J1290" s="42"/>
      <c r="K1290" s="42"/>
      <c r="L1290" s="46"/>
      <c r="M1290" s="218"/>
      <c r="N1290" s="219"/>
      <c r="O1290" s="86"/>
      <c r="P1290" s="86"/>
      <c r="Q1290" s="86"/>
      <c r="R1290" s="86"/>
      <c r="S1290" s="86"/>
      <c r="T1290" s="87"/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  <c r="AT1290" s="19" t="s">
        <v>153</v>
      </c>
      <c r="AU1290" s="19" t="s">
        <v>84</v>
      </c>
    </row>
    <row r="1291" s="13" customFormat="1">
      <c r="A1291" s="13"/>
      <c r="B1291" s="222"/>
      <c r="C1291" s="223"/>
      <c r="D1291" s="215" t="s">
        <v>166</v>
      </c>
      <c r="E1291" s="224" t="s">
        <v>19</v>
      </c>
      <c r="F1291" s="225" t="s">
        <v>167</v>
      </c>
      <c r="G1291" s="223"/>
      <c r="H1291" s="224" t="s">
        <v>19</v>
      </c>
      <c r="I1291" s="226"/>
      <c r="J1291" s="223"/>
      <c r="K1291" s="223"/>
      <c r="L1291" s="227"/>
      <c r="M1291" s="228"/>
      <c r="N1291" s="229"/>
      <c r="O1291" s="229"/>
      <c r="P1291" s="229"/>
      <c r="Q1291" s="229"/>
      <c r="R1291" s="229"/>
      <c r="S1291" s="229"/>
      <c r="T1291" s="230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31" t="s">
        <v>166</v>
      </c>
      <c r="AU1291" s="231" t="s">
        <v>84</v>
      </c>
      <c r="AV1291" s="13" t="s">
        <v>82</v>
      </c>
      <c r="AW1291" s="13" t="s">
        <v>35</v>
      </c>
      <c r="AX1291" s="13" t="s">
        <v>74</v>
      </c>
      <c r="AY1291" s="231" t="s">
        <v>143</v>
      </c>
    </row>
    <row r="1292" s="14" customFormat="1">
      <c r="A1292" s="14"/>
      <c r="B1292" s="232"/>
      <c r="C1292" s="233"/>
      <c r="D1292" s="215" t="s">
        <v>166</v>
      </c>
      <c r="E1292" s="234" t="s">
        <v>19</v>
      </c>
      <c r="F1292" s="235" t="s">
        <v>304</v>
      </c>
      <c r="G1292" s="233"/>
      <c r="H1292" s="236">
        <v>22</v>
      </c>
      <c r="I1292" s="237"/>
      <c r="J1292" s="233"/>
      <c r="K1292" s="233"/>
      <c r="L1292" s="238"/>
      <c r="M1292" s="239"/>
      <c r="N1292" s="240"/>
      <c r="O1292" s="240"/>
      <c r="P1292" s="240"/>
      <c r="Q1292" s="240"/>
      <c r="R1292" s="240"/>
      <c r="S1292" s="240"/>
      <c r="T1292" s="241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42" t="s">
        <v>166</v>
      </c>
      <c r="AU1292" s="242" t="s">
        <v>84</v>
      </c>
      <c r="AV1292" s="14" t="s">
        <v>84</v>
      </c>
      <c r="AW1292" s="14" t="s">
        <v>35</v>
      </c>
      <c r="AX1292" s="14" t="s">
        <v>74</v>
      </c>
      <c r="AY1292" s="242" t="s">
        <v>143</v>
      </c>
    </row>
    <row r="1293" s="13" customFormat="1">
      <c r="A1293" s="13"/>
      <c r="B1293" s="222"/>
      <c r="C1293" s="223"/>
      <c r="D1293" s="215" t="s">
        <v>166</v>
      </c>
      <c r="E1293" s="224" t="s">
        <v>19</v>
      </c>
      <c r="F1293" s="225" t="s">
        <v>182</v>
      </c>
      <c r="G1293" s="223"/>
      <c r="H1293" s="224" t="s">
        <v>19</v>
      </c>
      <c r="I1293" s="226"/>
      <c r="J1293" s="223"/>
      <c r="K1293" s="223"/>
      <c r="L1293" s="227"/>
      <c r="M1293" s="228"/>
      <c r="N1293" s="229"/>
      <c r="O1293" s="229"/>
      <c r="P1293" s="229"/>
      <c r="Q1293" s="229"/>
      <c r="R1293" s="229"/>
      <c r="S1293" s="229"/>
      <c r="T1293" s="230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31" t="s">
        <v>166</v>
      </c>
      <c r="AU1293" s="231" t="s">
        <v>84</v>
      </c>
      <c r="AV1293" s="13" t="s">
        <v>82</v>
      </c>
      <c r="AW1293" s="13" t="s">
        <v>35</v>
      </c>
      <c r="AX1293" s="13" t="s">
        <v>74</v>
      </c>
      <c r="AY1293" s="231" t="s">
        <v>143</v>
      </c>
    </row>
    <row r="1294" s="14" customFormat="1">
      <c r="A1294" s="14"/>
      <c r="B1294" s="232"/>
      <c r="C1294" s="233"/>
      <c r="D1294" s="215" t="s">
        <v>166</v>
      </c>
      <c r="E1294" s="234" t="s">
        <v>19</v>
      </c>
      <c r="F1294" s="235" t="s">
        <v>334</v>
      </c>
      <c r="G1294" s="233"/>
      <c r="H1294" s="236">
        <v>26</v>
      </c>
      <c r="I1294" s="237"/>
      <c r="J1294" s="233"/>
      <c r="K1294" s="233"/>
      <c r="L1294" s="238"/>
      <c r="M1294" s="239"/>
      <c r="N1294" s="240"/>
      <c r="O1294" s="240"/>
      <c r="P1294" s="240"/>
      <c r="Q1294" s="240"/>
      <c r="R1294" s="240"/>
      <c r="S1294" s="240"/>
      <c r="T1294" s="241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42" t="s">
        <v>166</v>
      </c>
      <c r="AU1294" s="242" t="s">
        <v>84</v>
      </c>
      <c r="AV1294" s="14" t="s">
        <v>84</v>
      </c>
      <c r="AW1294" s="14" t="s">
        <v>35</v>
      </c>
      <c r="AX1294" s="14" t="s">
        <v>74</v>
      </c>
      <c r="AY1294" s="242" t="s">
        <v>143</v>
      </c>
    </row>
    <row r="1295" s="15" customFormat="1">
      <c r="A1295" s="15"/>
      <c r="B1295" s="243"/>
      <c r="C1295" s="244"/>
      <c r="D1295" s="215" t="s">
        <v>166</v>
      </c>
      <c r="E1295" s="245" t="s">
        <v>19</v>
      </c>
      <c r="F1295" s="246" t="s">
        <v>184</v>
      </c>
      <c r="G1295" s="244"/>
      <c r="H1295" s="247">
        <v>48</v>
      </c>
      <c r="I1295" s="248"/>
      <c r="J1295" s="244"/>
      <c r="K1295" s="244"/>
      <c r="L1295" s="249"/>
      <c r="M1295" s="250"/>
      <c r="N1295" s="251"/>
      <c r="O1295" s="251"/>
      <c r="P1295" s="251"/>
      <c r="Q1295" s="251"/>
      <c r="R1295" s="251"/>
      <c r="S1295" s="251"/>
      <c r="T1295" s="252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T1295" s="253" t="s">
        <v>166</v>
      </c>
      <c r="AU1295" s="253" t="s">
        <v>84</v>
      </c>
      <c r="AV1295" s="15" t="s">
        <v>150</v>
      </c>
      <c r="AW1295" s="15" t="s">
        <v>35</v>
      </c>
      <c r="AX1295" s="15" t="s">
        <v>82</v>
      </c>
      <c r="AY1295" s="253" t="s">
        <v>143</v>
      </c>
    </row>
    <row r="1296" s="2" customFormat="1" ht="16.5" customHeight="1">
      <c r="A1296" s="40"/>
      <c r="B1296" s="41"/>
      <c r="C1296" s="202" t="s">
        <v>1767</v>
      </c>
      <c r="D1296" s="202" t="s">
        <v>145</v>
      </c>
      <c r="E1296" s="203" t="s">
        <v>1768</v>
      </c>
      <c r="F1296" s="204" t="s">
        <v>1769</v>
      </c>
      <c r="G1296" s="205" t="s">
        <v>188</v>
      </c>
      <c r="H1296" s="206">
        <v>2.403</v>
      </c>
      <c r="I1296" s="207"/>
      <c r="J1296" s="208">
        <f>ROUND(I1296*H1296,2)</f>
        <v>0</v>
      </c>
      <c r="K1296" s="204" t="s">
        <v>149</v>
      </c>
      <c r="L1296" s="46"/>
      <c r="M1296" s="209" t="s">
        <v>19</v>
      </c>
      <c r="N1296" s="210" t="s">
        <v>45</v>
      </c>
      <c r="O1296" s="86"/>
      <c r="P1296" s="211">
        <f>O1296*H1296</f>
        <v>0</v>
      </c>
      <c r="Q1296" s="211">
        <v>0</v>
      </c>
      <c r="R1296" s="211">
        <f>Q1296*H1296</f>
        <v>0</v>
      </c>
      <c r="S1296" s="211">
        <v>0</v>
      </c>
      <c r="T1296" s="212">
        <f>S1296*H1296</f>
        <v>0</v>
      </c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/>
      <c r="AR1296" s="213" t="s">
        <v>264</v>
      </c>
      <c r="AT1296" s="213" t="s">
        <v>145</v>
      </c>
      <c r="AU1296" s="213" t="s">
        <v>84</v>
      </c>
      <c r="AY1296" s="19" t="s">
        <v>143</v>
      </c>
      <c r="BE1296" s="214">
        <f>IF(N1296="základní",J1296,0)</f>
        <v>0</v>
      </c>
      <c r="BF1296" s="214">
        <f>IF(N1296="snížená",J1296,0)</f>
        <v>0</v>
      </c>
      <c r="BG1296" s="214">
        <f>IF(N1296="zákl. přenesená",J1296,0)</f>
        <v>0</v>
      </c>
      <c r="BH1296" s="214">
        <f>IF(N1296="sníž. přenesená",J1296,0)</f>
        <v>0</v>
      </c>
      <c r="BI1296" s="214">
        <f>IF(N1296="nulová",J1296,0)</f>
        <v>0</v>
      </c>
      <c r="BJ1296" s="19" t="s">
        <v>82</v>
      </c>
      <c r="BK1296" s="214">
        <f>ROUND(I1296*H1296,2)</f>
        <v>0</v>
      </c>
      <c r="BL1296" s="19" t="s">
        <v>264</v>
      </c>
      <c r="BM1296" s="213" t="s">
        <v>1770</v>
      </c>
    </row>
    <row r="1297" s="2" customFormat="1">
      <c r="A1297" s="40"/>
      <c r="B1297" s="41"/>
      <c r="C1297" s="42"/>
      <c r="D1297" s="215" t="s">
        <v>152</v>
      </c>
      <c r="E1297" s="42"/>
      <c r="F1297" s="216" t="s">
        <v>1771</v>
      </c>
      <c r="G1297" s="42"/>
      <c r="H1297" s="42"/>
      <c r="I1297" s="217"/>
      <c r="J1297" s="42"/>
      <c r="K1297" s="42"/>
      <c r="L1297" s="46"/>
      <c r="M1297" s="218"/>
      <c r="N1297" s="219"/>
      <c r="O1297" s="86"/>
      <c r="P1297" s="86"/>
      <c r="Q1297" s="86"/>
      <c r="R1297" s="86"/>
      <c r="S1297" s="86"/>
      <c r="T1297" s="87"/>
      <c r="U1297" s="40"/>
      <c r="V1297" s="40"/>
      <c r="W1297" s="40"/>
      <c r="X1297" s="40"/>
      <c r="Y1297" s="40"/>
      <c r="Z1297" s="40"/>
      <c r="AA1297" s="40"/>
      <c r="AB1297" s="40"/>
      <c r="AC1297" s="40"/>
      <c r="AD1297" s="40"/>
      <c r="AE1297" s="40"/>
      <c r="AT1297" s="19" t="s">
        <v>152</v>
      </c>
      <c r="AU1297" s="19" t="s">
        <v>84</v>
      </c>
    </row>
    <row r="1298" s="2" customFormat="1">
      <c r="A1298" s="40"/>
      <c r="B1298" s="41"/>
      <c r="C1298" s="42"/>
      <c r="D1298" s="220" t="s">
        <v>153</v>
      </c>
      <c r="E1298" s="42"/>
      <c r="F1298" s="221" t="s">
        <v>1772</v>
      </c>
      <c r="G1298" s="42"/>
      <c r="H1298" s="42"/>
      <c r="I1298" s="217"/>
      <c r="J1298" s="42"/>
      <c r="K1298" s="42"/>
      <c r="L1298" s="46"/>
      <c r="M1298" s="218"/>
      <c r="N1298" s="219"/>
      <c r="O1298" s="86"/>
      <c r="P1298" s="86"/>
      <c r="Q1298" s="86"/>
      <c r="R1298" s="86"/>
      <c r="S1298" s="86"/>
      <c r="T1298" s="87"/>
      <c r="U1298" s="40"/>
      <c r="V1298" s="40"/>
      <c r="W1298" s="40"/>
      <c r="X1298" s="40"/>
      <c r="Y1298" s="40"/>
      <c r="Z1298" s="40"/>
      <c r="AA1298" s="40"/>
      <c r="AB1298" s="40"/>
      <c r="AC1298" s="40"/>
      <c r="AD1298" s="40"/>
      <c r="AE1298" s="40"/>
      <c r="AT1298" s="19" t="s">
        <v>153</v>
      </c>
      <c r="AU1298" s="19" t="s">
        <v>84</v>
      </c>
    </row>
    <row r="1299" s="12" customFormat="1" ht="22.8" customHeight="1">
      <c r="A1299" s="12"/>
      <c r="B1299" s="186"/>
      <c r="C1299" s="187"/>
      <c r="D1299" s="188" t="s">
        <v>73</v>
      </c>
      <c r="E1299" s="200" t="s">
        <v>1773</v>
      </c>
      <c r="F1299" s="200" t="s">
        <v>1774</v>
      </c>
      <c r="G1299" s="187"/>
      <c r="H1299" s="187"/>
      <c r="I1299" s="190"/>
      <c r="J1299" s="201">
        <f>BK1299</f>
        <v>0</v>
      </c>
      <c r="K1299" s="187"/>
      <c r="L1299" s="192"/>
      <c r="M1299" s="193"/>
      <c r="N1299" s="194"/>
      <c r="O1299" s="194"/>
      <c r="P1299" s="195">
        <f>SUM(P1300:P1308)</f>
        <v>0</v>
      </c>
      <c r="Q1299" s="194"/>
      <c r="R1299" s="195">
        <f>SUM(R1300:R1308)</f>
        <v>0.0011999999999999999</v>
      </c>
      <c r="S1299" s="194"/>
      <c r="T1299" s="196">
        <f>SUM(T1300:T1308)</f>
        <v>0</v>
      </c>
      <c r="U1299" s="12"/>
      <c r="V1299" s="12"/>
      <c r="W1299" s="12"/>
      <c r="X1299" s="12"/>
      <c r="Y1299" s="12"/>
      <c r="Z1299" s="12"/>
      <c r="AA1299" s="12"/>
      <c r="AB1299" s="12"/>
      <c r="AC1299" s="12"/>
      <c r="AD1299" s="12"/>
      <c r="AE1299" s="12"/>
      <c r="AR1299" s="197" t="s">
        <v>84</v>
      </c>
      <c r="AT1299" s="198" t="s">
        <v>73</v>
      </c>
      <c r="AU1299" s="198" t="s">
        <v>82</v>
      </c>
      <c r="AY1299" s="197" t="s">
        <v>143</v>
      </c>
      <c r="BK1299" s="199">
        <f>SUM(BK1300:BK1308)</f>
        <v>0</v>
      </c>
    </row>
    <row r="1300" s="2" customFormat="1" ht="16.5" customHeight="1">
      <c r="A1300" s="40"/>
      <c r="B1300" s="41"/>
      <c r="C1300" s="202" t="s">
        <v>1775</v>
      </c>
      <c r="D1300" s="202" t="s">
        <v>145</v>
      </c>
      <c r="E1300" s="203" t="s">
        <v>1776</v>
      </c>
      <c r="F1300" s="204" t="s">
        <v>1777</v>
      </c>
      <c r="G1300" s="205" t="s">
        <v>212</v>
      </c>
      <c r="H1300" s="206">
        <v>2.3999999999999999</v>
      </c>
      <c r="I1300" s="207"/>
      <c r="J1300" s="208">
        <f>ROUND(I1300*H1300,2)</f>
        <v>0</v>
      </c>
      <c r="K1300" s="204" t="s">
        <v>149</v>
      </c>
      <c r="L1300" s="46"/>
      <c r="M1300" s="209" t="s">
        <v>19</v>
      </c>
      <c r="N1300" s="210" t="s">
        <v>45</v>
      </c>
      <c r="O1300" s="86"/>
      <c r="P1300" s="211">
        <f>O1300*H1300</f>
        <v>0</v>
      </c>
      <c r="Q1300" s="211">
        <v>9.0000000000000006E-05</v>
      </c>
      <c r="R1300" s="211">
        <f>Q1300*H1300</f>
        <v>0.00021600000000000002</v>
      </c>
      <c r="S1300" s="211">
        <v>0</v>
      </c>
      <c r="T1300" s="212">
        <f>S1300*H1300</f>
        <v>0</v>
      </c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  <c r="AR1300" s="213" t="s">
        <v>264</v>
      </c>
      <c r="AT1300" s="213" t="s">
        <v>145</v>
      </c>
      <c r="AU1300" s="213" t="s">
        <v>84</v>
      </c>
      <c r="AY1300" s="19" t="s">
        <v>143</v>
      </c>
      <c r="BE1300" s="214">
        <f>IF(N1300="základní",J1300,0)</f>
        <v>0</v>
      </c>
      <c r="BF1300" s="214">
        <f>IF(N1300="snížená",J1300,0)</f>
        <v>0</v>
      </c>
      <c r="BG1300" s="214">
        <f>IF(N1300="zákl. přenesená",J1300,0)</f>
        <v>0</v>
      </c>
      <c r="BH1300" s="214">
        <f>IF(N1300="sníž. přenesená",J1300,0)</f>
        <v>0</v>
      </c>
      <c r="BI1300" s="214">
        <f>IF(N1300="nulová",J1300,0)</f>
        <v>0</v>
      </c>
      <c r="BJ1300" s="19" t="s">
        <v>82</v>
      </c>
      <c r="BK1300" s="214">
        <f>ROUND(I1300*H1300,2)</f>
        <v>0</v>
      </c>
      <c r="BL1300" s="19" t="s">
        <v>264</v>
      </c>
      <c r="BM1300" s="213" t="s">
        <v>1778</v>
      </c>
    </row>
    <row r="1301" s="2" customFormat="1">
      <c r="A1301" s="40"/>
      <c r="B1301" s="41"/>
      <c r="C1301" s="42"/>
      <c r="D1301" s="215" t="s">
        <v>152</v>
      </c>
      <c r="E1301" s="42"/>
      <c r="F1301" s="216" t="s">
        <v>1779</v>
      </c>
      <c r="G1301" s="42"/>
      <c r="H1301" s="42"/>
      <c r="I1301" s="217"/>
      <c r="J1301" s="42"/>
      <c r="K1301" s="42"/>
      <c r="L1301" s="46"/>
      <c r="M1301" s="218"/>
      <c r="N1301" s="219"/>
      <c r="O1301" s="86"/>
      <c r="P1301" s="86"/>
      <c r="Q1301" s="86"/>
      <c r="R1301" s="86"/>
      <c r="S1301" s="86"/>
      <c r="T1301" s="87"/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  <c r="AT1301" s="19" t="s">
        <v>152</v>
      </c>
      <c r="AU1301" s="19" t="s">
        <v>84</v>
      </c>
    </row>
    <row r="1302" s="2" customFormat="1">
      <c r="A1302" s="40"/>
      <c r="B1302" s="41"/>
      <c r="C1302" s="42"/>
      <c r="D1302" s="220" t="s">
        <v>153</v>
      </c>
      <c r="E1302" s="42"/>
      <c r="F1302" s="221" t="s">
        <v>1780</v>
      </c>
      <c r="G1302" s="42"/>
      <c r="H1302" s="42"/>
      <c r="I1302" s="217"/>
      <c r="J1302" s="42"/>
      <c r="K1302" s="42"/>
      <c r="L1302" s="46"/>
      <c r="M1302" s="218"/>
      <c r="N1302" s="219"/>
      <c r="O1302" s="86"/>
      <c r="P1302" s="86"/>
      <c r="Q1302" s="86"/>
      <c r="R1302" s="86"/>
      <c r="S1302" s="86"/>
      <c r="T1302" s="87"/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  <c r="AT1302" s="19" t="s">
        <v>153</v>
      </c>
      <c r="AU1302" s="19" t="s">
        <v>84</v>
      </c>
    </row>
    <row r="1303" s="2" customFormat="1" ht="16.5" customHeight="1">
      <c r="A1303" s="40"/>
      <c r="B1303" s="41"/>
      <c r="C1303" s="202" t="s">
        <v>1781</v>
      </c>
      <c r="D1303" s="202" t="s">
        <v>145</v>
      </c>
      <c r="E1303" s="203" t="s">
        <v>1782</v>
      </c>
      <c r="F1303" s="204" t="s">
        <v>1783</v>
      </c>
      <c r="G1303" s="205" t="s">
        <v>212</v>
      </c>
      <c r="H1303" s="206">
        <v>2.3999999999999999</v>
      </c>
      <c r="I1303" s="207"/>
      <c r="J1303" s="208">
        <f>ROUND(I1303*H1303,2)</f>
        <v>0</v>
      </c>
      <c r="K1303" s="204" t="s">
        <v>149</v>
      </c>
      <c r="L1303" s="46"/>
      <c r="M1303" s="209" t="s">
        <v>19</v>
      </c>
      <c r="N1303" s="210" t="s">
        <v>45</v>
      </c>
      <c r="O1303" s="86"/>
      <c r="P1303" s="211">
        <f>O1303*H1303</f>
        <v>0</v>
      </c>
      <c r="Q1303" s="211">
        <v>0</v>
      </c>
      <c r="R1303" s="211">
        <f>Q1303*H1303</f>
        <v>0</v>
      </c>
      <c r="S1303" s="211">
        <v>0</v>
      </c>
      <c r="T1303" s="212">
        <f>S1303*H1303</f>
        <v>0</v>
      </c>
      <c r="U1303" s="40"/>
      <c r="V1303" s="40"/>
      <c r="W1303" s="40"/>
      <c r="X1303" s="40"/>
      <c r="Y1303" s="40"/>
      <c r="Z1303" s="40"/>
      <c r="AA1303" s="40"/>
      <c r="AB1303" s="40"/>
      <c r="AC1303" s="40"/>
      <c r="AD1303" s="40"/>
      <c r="AE1303" s="40"/>
      <c r="AR1303" s="213" t="s">
        <v>264</v>
      </c>
      <c r="AT1303" s="213" t="s">
        <v>145</v>
      </c>
      <c r="AU1303" s="213" t="s">
        <v>84</v>
      </c>
      <c r="AY1303" s="19" t="s">
        <v>143</v>
      </c>
      <c r="BE1303" s="214">
        <f>IF(N1303="základní",J1303,0)</f>
        <v>0</v>
      </c>
      <c r="BF1303" s="214">
        <f>IF(N1303="snížená",J1303,0)</f>
        <v>0</v>
      </c>
      <c r="BG1303" s="214">
        <f>IF(N1303="zákl. přenesená",J1303,0)</f>
        <v>0</v>
      </c>
      <c r="BH1303" s="214">
        <f>IF(N1303="sníž. přenesená",J1303,0)</f>
        <v>0</v>
      </c>
      <c r="BI1303" s="214">
        <f>IF(N1303="nulová",J1303,0)</f>
        <v>0</v>
      </c>
      <c r="BJ1303" s="19" t="s">
        <v>82</v>
      </c>
      <c r="BK1303" s="214">
        <f>ROUND(I1303*H1303,2)</f>
        <v>0</v>
      </c>
      <c r="BL1303" s="19" t="s">
        <v>264</v>
      </c>
      <c r="BM1303" s="213" t="s">
        <v>1784</v>
      </c>
    </row>
    <row r="1304" s="2" customFormat="1">
      <c r="A1304" s="40"/>
      <c r="B1304" s="41"/>
      <c r="C1304" s="42"/>
      <c r="D1304" s="215" t="s">
        <v>152</v>
      </c>
      <c r="E1304" s="42"/>
      <c r="F1304" s="216" t="s">
        <v>1785</v>
      </c>
      <c r="G1304" s="42"/>
      <c r="H1304" s="42"/>
      <c r="I1304" s="217"/>
      <c r="J1304" s="42"/>
      <c r="K1304" s="42"/>
      <c r="L1304" s="46"/>
      <c r="M1304" s="218"/>
      <c r="N1304" s="219"/>
      <c r="O1304" s="86"/>
      <c r="P1304" s="86"/>
      <c r="Q1304" s="86"/>
      <c r="R1304" s="86"/>
      <c r="S1304" s="86"/>
      <c r="T1304" s="87"/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  <c r="AT1304" s="19" t="s">
        <v>152</v>
      </c>
      <c r="AU1304" s="19" t="s">
        <v>84</v>
      </c>
    </row>
    <row r="1305" s="2" customFormat="1">
      <c r="A1305" s="40"/>
      <c r="B1305" s="41"/>
      <c r="C1305" s="42"/>
      <c r="D1305" s="220" t="s">
        <v>153</v>
      </c>
      <c r="E1305" s="42"/>
      <c r="F1305" s="221" t="s">
        <v>1786</v>
      </c>
      <c r="G1305" s="42"/>
      <c r="H1305" s="42"/>
      <c r="I1305" s="217"/>
      <c r="J1305" s="42"/>
      <c r="K1305" s="42"/>
      <c r="L1305" s="46"/>
      <c r="M1305" s="218"/>
      <c r="N1305" s="219"/>
      <c r="O1305" s="86"/>
      <c r="P1305" s="86"/>
      <c r="Q1305" s="86"/>
      <c r="R1305" s="86"/>
      <c r="S1305" s="86"/>
      <c r="T1305" s="87"/>
      <c r="U1305" s="40"/>
      <c r="V1305" s="40"/>
      <c r="W1305" s="40"/>
      <c r="X1305" s="40"/>
      <c r="Y1305" s="40"/>
      <c r="Z1305" s="40"/>
      <c r="AA1305" s="40"/>
      <c r="AB1305" s="40"/>
      <c r="AC1305" s="40"/>
      <c r="AD1305" s="40"/>
      <c r="AE1305" s="40"/>
      <c r="AT1305" s="19" t="s">
        <v>153</v>
      </c>
      <c r="AU1305" s="19" t="s">
        <v>84</v>
      </c>
    </row>
    <row r="1306" s="2" customFormat="1" ht="16.5" customHeight="1">
      <c r="A1306" s="40"/>
      <c r="B1306" s="41"/>
      <c r="C1306" s="202" t="s">
        <v>1787</v>
      </c>
      <c r="D1306" s="202" t="s">
        <v>145</v>
      </c>
      <c r="E1306" s="203" t="s">
        <v>1788</v>
      </c>
      <c r="F1306" s="204" t="s">
        <v>1789</v>
      </c>
      <c r="G1306" s="205" t="s">
        <v>212</v>
      </c>
      <c r="H1306" s="206">
        <v>2.3999999999999999</v>
      </c>
      <c r="I1306" s="207"/>
      <c r="J1306" s="208">
        <f>ROUND(I1306*H1306,2)</f>
        <v>0</v>
      </c>
      <c r="K1306" s="204" t="s">
        <v>149</v>
      </c>
      <c r="L1306" s="46"/>
      <c r="M1306" s="209" t="s">
        <v>19</v>
      </c>
      <c r="N1306" s="210" t="s">
        <v>45</v>
      </c>
      <c r="O1306" s="86"/>
      <c r="P1306" s="211">
        <f>O1306*H1306</f>
        <v>0</v>
      </c>
      <c r="Q1306" s="211">
        <v>0.00040999999999999999</v>
      </c>
      <c r="R1306" s="211">
        <f>Q1306*H1306</f>
        <v>0.00098399999999999985</v>
      </c>
      <c r="S1306" s="211">
        <v>0</v>
      </c>
      <c r="T1306" s="212">
        <f>S1306*H1306</f>
        <v>0</v>
      </c>
      <c r="U1306" s="40"/>
      <c r="V1306" s="40"/>
      <c r="W1306" s="40"/>
      <c r="X1306" s="40"/>
      <c r="Y1306" s="40"/>
      <c r="Z1306" s="40"/>
      <c r="AA1306" s="40"/>
      <c r="AB1306" s="40"/>
      <c r="AC1306" s="40"/>
      <c r="AD1306" s="40"/>
      <c r="AE1306" s="40"/>
      <c r="AR1306" s="213" t="s">
        <v>264</v>
      </c>
      <c r="AT1306" s="213" t="s">
        <v>145</v>
      </c>
      <c r="AU1306" s="213" t="s">
        <v>84</v>
      </c>
      <c r="AY1306" s="19" t="s">
        <v>143</v>
      </c>
      <c r="BE1306" s="214">
        <f>IF(N1306="základní",J1306,0)</f>
        <v>0</v>
      </c>
      <c r="BF1306" s="214">
        <f>IF(N1306="snížená",J1306,0)</f>
        <v>0</v>
      </c>
      <c r="BG1306" s="214">
        <f>IF(N1306="zákl. přenesená",J1306,0)</f>
        <v>0</v>
      </c>
      <c r="BH1306" s="214">
        <f>IF(N1306="sníž. přenesená",J1306,0)</f>
        <v>0</v>
      </c>
      <c r="BI1306" s="214">
        <f>IF(N1306="nulová",J1306,0)</f>
        <v>0</v>
      </c>
      <c r="BJ1306" s="19" t="s">
        <v>82</v>
      </c>
      <c r="BK1306" s="214">
        <f>ROUND(I1306*H1306,2)</f>
        <v>0</v>
      </c>
      <c r="BL1306" s="19" t="s">
        <v>264</v>
      </c>
      <c r="BM1306" s="213" t="s">
        <v>1790</v>
      </c>
    </row>
    <row r="1307" s="2" customFormat="1">
      <c r="A1307" s="40"/>
      <c r="B1307" s="41"/>
      <c r="C1307" s="42"/>
      <c r="D1307" s="215" t="s">
        <v>152</v>
      </c>
      <c r="E1307" s="42"/>
      <c r="F1307" s="216" t="s">
        <v>1791</v>
      </c>
      <c r="G1307" s="42"/>
      <c r="H1307" s="42"/>
      <c r="I1307" s="217"/>
      <c r="J1307" s="42"/>
      <c r="K1307" s="42"/>
      <c r="L1307" s="46"/>
      <c r="M1307" s="218"/>
      <c r="N1307" s="219"/>
      <c r="O1307" s="86"/>
      <c r="P1307" s="86"/>
      <c r="Q1307" s="86"/>
      <c r="R1307" s="86"/>
      <c r="S1307" s="86"/>
      <c r="T1307" s="87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  <c r="AT1307" s="19" t="s">
        <v>152</v>
      </c>
      <c r="AU1307" s="19" t="s">
        <v>84</v>
      </c>
    </row>
    <row r="1308" s="2" customFormat="1">
      <c r="A1308" s="40"/>
      <c r="B1308" s="41"/>
      <c r="C1308" s="42"/>
      <c r="D1308" s="220" t="s">
        <v>153</v>
      </c>
      <c r="E1308" s="42"/>
      <c r="F1308" s="221" t="s">
        <v>1792</v>
      </c>
      <c r="G1308" s="42"/>
      <c r="H1308" s="42"/>
      <c r="I1308" s="217"/>
      <c r="J1308" s="42"/>
      <c r="K1308" s="42"/>
      <c r="L1308" s="46"/>
      <c r="M1308" s="218"/>
      <c r="N1308" s="219"/>
      <c r="O1308" s="86"/>
      <c r="P1308" s="86"/>
      <c r="Q1308" s="86"/>
      <c r="R1308" s="86"/>
      <c r="S1308" s="86"/>
      <c r="T1308" s="87"/>
      <c r="U1308" s="40"/>
      <c r="V1308" s="40"/>
      <c r="W1308" s="40"/>
      <c r="X1308" s="40"/>
      <c r="Y1308" s="40"/>
      <c r="Z1308" s="40"/>
      <c r="AA1308" s="40"/>
      <c r="AB1308" s="40"/>
      <c r="AC1308" s="40"/>
      <c r="AD1308" s="40"/>
      <c r="AE1308" s="40"/>
      <c r="AT1308" s="19" t="s">
        <v>153</v>
      </c>
      <c r="AU1308" s="19" t="s">
        <v>84</v>
      </c>
    </row>
    <row r="1309" s="12" customFormat="1" ht="22.8" customHeight="1">
      <c r="A1309" s="12"/>
      <c r="B1309" s="186"/>
      <c r="C1309" s="187"/>
      <c r="D1309" s="188" t="s">
        <v>73</v>
      </c>
      <c r="E1309" s="200" t="s">
        <v>1793</v>
      </c>
      <c r="F1309" s="200" t="s">
        <v>1794</v>
      </c>
      <c r="G1309" s="187"/>
      <c r="H1309" s="187"/>
      <c r="I1309" s="190"/>
      <c r="J1309" s="201">
        <f>BK1309</f>
        <v>0</v>
      </c>
      <c r="K1309" s="187"/>
      <c r="L1309" s="192"/>
      <c r="M1309" s="193"/>
      <c r="N1309" s="194"/>
      <c r="O1309" s="194"/>
      <c r="P1309" s="195">
        <f>SUM(P1310:P1342)</f>
        <v>0</v>
      </c>
      <c r="Q1309" s="194"/>
      <c r="R1309" s="195">
        <f>SUM(R1310:R1342)</f>
        <v>0.37829826999999999</v>
      </c>
      <c r="S1309" s="194"/>
      <c r="T1309" s="196">
        <f>SUM(T1310:T1342)</f>
        <v>0.0092037600000000001</v>
      </c>
      <c r="U1309" s="12"/>
      <c r="V1309" s="12"/>
      <c r="W1309" s="12"/>
      <c r="X1309" s="12"/>
      <c r="Y1309" s="12"/>
      <c r="Z1309" s="12"/>
      <c r="AA1309" s="12"/>
      <c r="AB1309" s="12"/>
      <c r="AC1309" s="12"/>
      <c r="AD1309" s="12"/>
      <c r="AE1309" s="12"/>
      <c r="AR1309" s="197" t="s">
        <v>84</v>
      </c>
      <c r="AT1309" s="198" t="s">
        <v>73</v>
      </c>
      <c r="AU1309" s="198" t="s">
        <v>82</v>
      </c>
      <c r="AY1309" s="197" t="s">
        <v>143</v>
      </c>
      <c r="BK1309" s="199">
        <f>SUM(BK1310:BK1342)</f>
        <v>0</v>
      </c>
    </row>
    <row r="1310" s="2" customFormat="1" ht="16.5" customHeight="1">
      <c r="A1310" s="40"/>
      <c r="B1310" s="41"/>
      <c r="C1310" s="202" t="s">
        <v>1795</v>
      </c>
      <c r="D1310" s="202" t="s">
        <v>145</v>
      </c>
      <c r="E1310" s="203" t="s">
        <v>1796</v>
      </c>
      <c r="F1310" s="204" t="s">
        <v>1797</v>
      </c>
      <c r="G1310" s="205" t="s">
        <v>212</v>
      </c>
      <c r="H1310" s="206">
        <v>595.64300000000003</v>
      </c>
      <c r="I1310" s="207"/>
      <c r="J1310" s="208">
        <f>ROUND(I1310*H1310,2)</f>
        <v>0</v>
      </c>
      <c r="K1310" s="204" t="s">
        <v>149</v>
      </c>
      <c r="L1310" s="46"/>
      <c r="M1310" s="209" t="s">
        <v>19</v>
      </c>
      <c r="N1310" s="210" t="s">
        <v>45</v>
      </c>
      <c r="O1310" s="86"/>
      <c r="P1310" s="211">
        <f>O1310*H1310</f>
        <v>0</v>
      </c>
      <c r="Q1310" s="211">
        <v>0</v>
      </c>
      <c r="R1310" s="211">
        <f>Q1310*H1310</f>
        <v>0</v>
      </c>
      <c r="S1310" s="211">
        <v>0</v>
      </c>
      <c r="T1310" s="212">
        <f>S1310*H1310</f>
        <v>0</v>
      </c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  <c r="AR1310" s="213" t="s">
        <v>264</v>
      </c>
      <c r="AT1310" s="213" t="s">
        <v>145</v>
      </c>
      <c r="AU1310" s="213" t="s">
        <v>84</v>
      </c>
      <c r="AY1310" s="19" t="s">
        <v>143</v>
      </c>
      <c r="BE1310" s="214">
        <f>IF(N1310="základní",J1310,0)</f>
        <v>0</v>
      </c>
      <c r="BF1310" s="214">
        <f>IF(N1310="snížená",J1310,0)</f>
        <v>0</v>
      </c>
      <c r="BG1310" s="214">
        <f>IF(N1310="zákl. přenesená",J1310,0)</f>
        <v>0</v>
      </c>
      <c r="BH1310" s="214">
        <f>IF(N1310="sníž. přenesená",J1310,0)</f>
        <v>0</v>
      </c>
      <c r="BI1310" s="214">
        <f>IF(N1310="nulová",J1310,0)</f>
        <v>0</v>
      </c>
      <c r="BJ1310" s="19" t="s">
        <v>82</v>
      </c>
      <c r="BK1310" s="214">
        <f>ROUND(I1310*H1310,2)</f>
        <v>0</v>
      </c>
      <c r="BL1310" s="19" t="s">
        <v>264</v>
      </c>
      <c r="BM1310" s="213" t="s">
        <v>1798</v>
      </c>
    </row>
    <row r="1311" s="2" customFormat="1">
      <c r="A1311" s="40"/>
      <c r="B1311" s="41"/>
      <c r="C1311" s="42"/>
      <c r="D1311" s="215" t="s">
        <v>152</v>
      </c>
      <c r="E1311" s="42"/>
      <c r="F1311" s="216" t="s">
        <v>1799</v>
      </c>
      <c r="G1311" s="42"/>
      <c r="H1311" s="42"/>
      <c r="I1311" s="217"/>
      <c r="J1311" s="42"/>
      <c r="K1311" s="42"/>
      <c r="L1311" s="46"/>
      <c r="M1311" s="218"/>
      <c r="N1311" s="219"/>
      <c r="O1311" s="86"/>
      <c r="P1311" s="86"/>
      <c r="Q1311" s="86"/>
      <c r="R1311" s="86"/>
      <c r="S1311" s="86"/>
      <c r="T1311" s="87"/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  <c r="AT1311" s="19" t="s">
        <v>152</v>
      </c>
      <c r="AU1311" s="19" t="s">
        <v>84</v>
      </c>
    </row>
    <row r="1312" s="2" customFormat="1">
      <c r="A1312" s="40"/>
      <c r="B1312" s="41"/>
      <c r="C1312" s="42"/>
      <c r="D1312" s="220" t="s">
        <v>153</v>
      </c>
      <c r="E1312" s="42"/>
      <c r="F1312" s="221" t="s">
        <v>1800</v>
      </c>
      <c r="G1312" s="42"/>
      <c r="H1312" s="42"/>
      <c r="I1312" s="217"/>
      <c r="J1312" s="42"/>
      <c r="K1312" s="42"/>
      <c r="L1312" s="46"/>
      <c r="M1312" s="218"/>
      <c r="N1312" s="219"/>
      <c r="O1312" s="86"/>
      <c r="P1312" s="86"/>
      <c r="Q1312" s="86"/>
      <c r="R1312" s="86"/>
      <c r="S1312" s="86"/>
      <c r="T1312" s="87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T1312" s="19" t="s">
        <v>153</v>
      </c>
      <c r="AU1312" s="19" t="s">
        <v>84</v>
      </c>
    </row>
    <row r="1313" s="13" customFormat="1">
      <c r="A1313" s="13"/>
      <c r="B1313" s="222"/>
      <c r="C1313" s="223"/>
      <c r="D1313" s="215" t="s">
        <v>166</v>
      </c>
      <c r="E1313" s="224" t="s">
        <v>19</v>
      </c>
      <c r="F1313" s="225" t="s">
        <v>167</v>
      </c>
      <c r="G1313" s="223"/>
      <c r="H1313" s="224" t="s">
        <v>19</v>
      </c>
      <c r="I1313" s="226"/>
      <c r="J1313" s="223"/>
      <c r="K1313" s="223"/>
      <c r="L1313" s="227"/>
      <c r="M1313" s="228"/>
      <c r="N1313" s="229"/>
      <c r="O1313" s="229"/>
      <c r="P1313" s="229"/>
      <c r="Q1313" s="229"/>
      <c r="R1313" s="229"/>
      <c r="S1313" s="229"/>
      <c r="T1313" s="230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31" t="s">
        <v>166</v>
      </c>
      <c r="AU1313" s="231" t="s">
        <v>84</v>
      </c>
      <c r="AV1313" s="13" t="s">
        <v>82</v>
      </c>
      <c r="AW1313" s="13" t="s">
        <v>35</v>
      </c>
      <c r="AX1313" s="13" t="s">
        <v>74</v>
      </c>
      <c r="AY1313" s="231" t="s">
        <v>143</v>
      </c>
    </row>
    <row r="1314" s="14" customFormat="1">
      <c r="A1314" s="14"/>
      <c r="B1314" s="232"/>
      <c r="C1314" s="233"/>
      <c r="D1314" s="215" t="s">
        <v>166</v>
      </c>
      <c r="E1314" s="234" t="s">
        <v>19</v>
      </c>
      <c r="F1314" s="235" t="s">
        <v>1801</v>
      </c>
      <c r="G1314" s="233"/>
      <c r="H1314" s="236">
        <v>349.161</v>
      </c>
      <c r="I1314" s="237"/>
      <c r="J1314" s="233"/>
      <c r="K1314" s="233"/>
      <c r="L1314" s="238"/>
      <c r="M1314" s="239"/>
      <c r="N1314" s="240"/>
      <c r="O1314" s="240"/>
      <c r="P1314" s="240"/>
      <c r="Q1314" s="240"/>
      <c r="R1314" s="240"/>
      <c r="S1314" s="240"/>
      <c r="T1314" s="241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42" t="s">
        <v>166</v>
      </c>
      <c r="AU1314" s="242" t="s">
        <v>84</v>
      </c>
      <c r="AV1314" s="14" t="s">
        <v>84</v>
      </c>
      <c r="AW1314" s="14" t="s">
        <v>35</v>
      </c>
      <c r="AX1314" s="14" t="s">
        <v>74</v>
      </c>
      <c r="AY1314" s="242" t="s">
        <v>143</v>
      </c>
    </row>
    <row r="1315" s="13" customFormat="1">
      <c r="A1315" s="13"/>
      <c r="B1315" s="222"/>
      <c r="C1315" s="223"/>
      <c r="D1315" s="215" t="s">
        <v>166</v>
      </c>
      <c r="E1315" s="224" t="s">
        <v>19</v>
      </c>
      <c r="F1315" s="225" t="s">
        <v>182</v>
      </c>
      <c r="G1315" s="223"/>
      <c r="H1315" s="224" t="s">
        <v>19</v>
      </c>
      <c r="I1315" s="226"/>
      <c r="J1315" s="223"/>
      <c r="K1315" s="223"/>
      <c r="L1315" s="227"/>
      <c r="M1315" s="228"/>
      <c r="N1315" s="229"/>
      <c r="O1315" s="229"/>
      <c r="P1315" s="229"/>
      <c r="Q1315" s="229"/>
      <c r="R1315" s="229"/>
      <c r="S1315" s="229"/>
      <c r="T1315" s="230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31" t="s">
        <v>166</v>
      </c>
      <c r="AU1315" s="231" t="s">
        <v>84</v>
      </c>
      <c r="AV1315" s="13" t="s">
        <v>82</v>
      </c>
      <c r="AW1315" s="13" t="s">
        <v>35</v>
      </c>
      <c r="AX1315" s="13" t="s">
        <v>74</v>
      </c>
      <c r="AY1315" s="231" t="s">
        <v>143</v>
      </c>
    </row>
    <row r="1316" s="14" customFormat="1">
      <c r="A1316" s="14"/>
      <c r="B1316" s="232"/>
      <c r="C1316" s="233"/>
      <c r="D1316" s="215" t="s">
        <v>166</v>
      </c>
      <c r="E1316" s="234" t="s">
        <v>19</v>
      </c>
      <c r="F1316" s="235" t="s">
        <v>1802</v>
      </c>
      <c r="G1316" s="233"/>
      <c r="H1316" s="236">
        <v>246.482</v>
      </c>
      <c r="I1316" s="237"/>
      <c r="J1316" s="233"/>
      <c r="K1316" s="233"/>
      <c r="L1316" s="238"/>
      <c r="M1316" s="239"/>
      <c r="N1316" s="240"/>
      <c r="O1316" s="240"/>
      <c r="P1316" s="240"/>
      <c r="Q1316" s="240"/>
      <c r="R1316" s="240"/>
      <c r="S1316" s="240"/>
      <c r="T1316" s="241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42" t="s">
        <v>166</v>
      </c>
      <c r="AU1316" s="242" t="s">
        <v>84</v>
      </c>
      <c r="AV1316" s="14" t="s">
        <v>84</v>
      </c>
      <c r="AW1316" s="14" t="s">
        <v>35</v>
      </c>
      <c r="AX1316" s="14" t="s">
        <v>74</v>
      </c>
      <c r="AY1316" s="242" t="s">
        <v>143</v>
      </c>
    </row>
    <row r="1317" s="15" customFormat="1">
      <c r="A1317" s="15"/>
      <c r="B1317" s="243"/>
      <c r="C1317" s="244"/>
      <c r="D1317" s="215" t="s">
        <v>166</v>
      </c>
      <c r="E1317" s="245" t="s">
        <v>19</v>
      </c>
      <c r="F1317" s="246" t="s">
        <v>184</v>
      </c>
      <c r="G1317" s="244"/>
      <c r="H1317" s="247">
        <v>595.64300000000003</v>
      </c>
      <c r="I1317" s="248"/>
      <c r="J1317" s="244"/>
      <c r="K1317" s="244"/>
      <c r="L1317" s="249"/>
      <c r="M1317" s="250"/>
      <c r="N1317" s="251"/>
      <c r="O1317" s="251"/>
      <c r="P1317" s="251"/>
      <c r="Q1317" s="251"/>
      <c r="R1317" s="251"/>
      <c r="S1317" s="251"/>
      <c r="T1317" s="252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T1317" s="253" t="s">
        <v>166</v>
      </c>
      <c r="AU1317" s="253" t="s">
        <v>84</v>
      </c>
      <c r="AV1317" s="15" t="s">
        <v>150</v>
      </c>
      <c r="AW1317" s="15" t="s">
        <v>35</v>
      </c>
      <c r="AX1317" s="15" t="s">
        <v>82</v>
      </c>
      <c r="AY1317" s="253" t="s">
        <v>143</v>
      </c>
    </row>
    <row r="1318" s="2" customFormat="1" ht="16.5" customHeight="1">
      <c r="A1318" s="40"/>
      <c r="B1318" s="41"/>
      <c r="C1318" s="202" t="s">
        <v>1803</v>
      </c>
      <c r="D1318" s="202" t="s">
        <v>145</v>
      </c>
      <c r="E1318" s="203" t="s">
        <v>1804</v>
      </c>
      <c r="F1318" s="204" t="s">
        <v>1805</v>
      </c>
      <c r="G1318" s="205" t="s">
        <v>212</v>
      </c>
      <c r="H1318" s="206">
        <v>103</v>
      </c>
      <c r="I1318" s="207"/>
      <c r="J1318" s="208">
        <f>ROUND(I1318*H1318,2)</f>
        <v>0</v>
      </c>
      <c r="K1318" s="204" t="s">
        <v>149</v>
      </c>
      <c r="L1318" s="46"/>
      <c r="M1318" s="209" t="s">
        <v>19</v>
      </c>
      <c r="N1318" s="210" t="s">
        <v>45</v>
      </c>
      <c r="O1318" s="86"/>
      <c r="P1318" s="211">
        <f>O1318*H1318</f>
        <v>0</v>
      </c>
      <c r="Q1318" s="211">
        <v>0</v>
      </c>
      <c r="R1318" s="211">
        <f>Q1318*H1318</f>
        <v>0</v>
      </c>
      <c r="S1318" s="211">
        <v>3.0000000000000001E-05</v>
      </c>
      <c r="T1318" s="212">
        <f>S1318*H1318</f>
        <v>0.0030899999999999999</v>
      </c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  <c r="AR1318" s="213" t="s">
        <v>264</v>
      </c>
      <c r="AT1318" s="213" t="s">
        <v>145</v>
      </c>
      <c r="AU1318" s="213" t="s">
        <v>84</v>
      </c>
      <c r="AY1318" s="19" t="s">
        <v>143</v>
      </c>
      <c r="BE1318" s="214">
        <f>IF(N1318="základní",J1318,0)</f>
        <v>0</v>
      </c>
      <c r="BF1318" s="214">
        <f>IF(N1318="snížená",J1318,0)</f>
        <v>0</v>
      </c>
      <c r="BG1318" s="214">
        <f>IF(N1318="zákl. přenesená",J1318,0)</f>
        <v>0</v>
      </c>
      <c r="BH1318" s="214">
        <f>IF(N1318="sníž. přenesená",J1318,0)</f>
        <v>0</v>
      </c>
      <c r="BI1318" s="214">
        <f>IF(N1318="nulová",J1318,0)</f>
        <v>0</v>
      </c>
      <c r="BJ1318" s="19" t="s">
        <v>82</v>
      </c>
      <c r="BK1318" s="214">
        <f>ROUND(I1318*H1318,2)</f>
        <v>0</v>
      </c>
      <c r="BL1318" s="19" t="s">
        <v>264</v>
      </c>
      <c r="BM1318" s="213" t="s">
        <v>1806</v>
      </c>
    </row>
    <row r="1319" s="2" customFormat="1">
      <c r="A1319" s="40"/>
      <c r="B1319" s="41"/>
      <c r="C1319" s="42"/>
      <c r="D1319" s="215" t="s">
        <v>152</v>
      </c>
      <c r="E1319" s="42"/>
      <c r="F1319" s="216" t="s">
        <v>1807</v>
      </c>
      <c r="G1319" s="42"/>
      <c r="H1319" s="42"/>
      <c r="I1319" s="217"/>
      <c r="J1319" s="42"/>
      <c r="K1319" s="42"/>
      <c r="L1319" s="46"/>
      <c r="M1319" s="218"/>
      <c r="N1319" s="219"/>
      <c r="O1319" s="86"/>
      <c r="P1319" s="86"/>
      <c r="Q1319" s="86"/>
      <c r="R1319" s="86"/>
      <c r="S1319" s="86"/>
      <c r="T1319" s="87"/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  <c r="AT1319" s="19" t="s">
        <v>152</v>
      </c>
      <c r="AU1319" s="19" t="s">
        <v>84</v>
      </c>
    </row>
    <row r="1320" s="2" customFormat="1">
      <c r="A1320" s="40"/>
      <c r="B1320" s="41"/>
      <c r="C1320" s="42"/>
      <c r="D1320" s="220" t="s">
        <v>153</v>
      </c>
      <c r="E1320" s="42"/>
      <c r="F1320" s="221" t="s">
        <v>1808</v>
      </c>
      <c r="G1320" s="42"/>
      <c r="H1320" s="42"/>
      <c r="I1320" s="217"/>
      <c r="J1320" s="42"/>
      <c r="K1320" s="42"/>
      <c r="L1320" s="46"/>
      <c r="M1320" s="218"/>
      <c r="N1320" s="219"/>
      <c r="O1320" s="86"/>
      <c r="P1320" s="86"/>
      <c r="Q1320" s="86"/>
      <c r="R1320" s="86"/>
      <c r="S1320" s="86"/>
      <c r="T1320" s="87"/>
      <c r="U1320" s="40"/>
      <c r="V1320" s="40"/>
      <c r="W1320" s="40"/>
      <c r="X1320" s="40"/>
      <c r="Y1320" s="40"/>
      <c r="Z1320" s="40"/>
      <c r="AA1320" s="40"/>
      <c r="AB1320" s="40"/>
      <c r="AC1320" s="40"/>
      <c r="AD1320" s="40"/>
      <c r="AE1320" s="40"/>
      <c r="AT1320" s="19" t="s">
        <v>153</v>
      </c>
      <c r="AU1320" s="19" t="s">
        <v>84</v>
      </c>
    </row>
    <row r="1321" s="13" customFormat="1">
      <c r="A1321" s="13"/>
      <c r="B1321" s="222"/>
      <c r="C1321" s="223"/>
      <c r="D1321" s="215" t="s">
        <v>166</v>
      </c>
      <c r="E1321" s="224" t="s">
        <v>19</v>
      </c>
      <c r="F1321" s="225" t="s">
        <v>167</v>
      </c>
      <c r="G1321" s="223"/>
      <c r="H1321" s="224" t="s">
        <v>19</v>
      </c>
      <c r="I1321" s="226"/>
      <c r="J1321" s="223"/>
      <c r="K1321" s="223"/>
      <c r="L1321" s="227"/>
      <c r="M1321" s="228"/>
      <c r="N1321" s="229"/>
      <c r="O1321" s="229"/>
      <c r="P1321" s="229"/>
      <c r="Q1321" s="229"/>
      <c r="R1321" s="229"/>
      <c r="S1321" s="229"/>
      <c r="T1321" s="230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31" t="s">
        <v>166</v>
      </c>
      <c r="AU1321" s="231" t="s">
        <v>84</v>
      </c>
      <c r="AV1321" s="13" t="s">
        <v>82</v>
      </c>
      <c r="AW1321" s="13" t="s">
        <v>35</v>
      </c>
      <c r="AX1321" s="13" t="s">
        <v>74</v>
      </c>
      <c r="AY1321" s="231" t="s">
        <v>143</v>
      </c>
    </row>
    <row r="1322" s="14" customFormat="1">
      <c r="A1322" s="14"/>
      <c r="B1322" s="232"/>
      <c r="C1322" s="233"/>
      <c r="D1322" s="215" t="s">
        <v>166</v>
      </c>
      <c r="E1322" s="234" t="s">
        <v>19</v>
      </c>
      <c r="F1322" s="235" t="s">
        <v>1809</v>
      </c>
      <c r="G1322" s="233"/>
      <c r="H1322" s="236">
        <v>43.57</v>
      </c>
      <c r="I1322" s="237"/>
      <c r="J1322" s="233"/>
      <c r="K1322" s="233"/>
      <c r="L1322" s="238"/>
      <c r="M1322" s="239"/>
      <c r="N1322" s="240"/>
      <c r="O1322" s="240"/>
      <c r="P1322" s="240"/>
      <c r="Q1322" s="240"/>
      <c r="R1322" s="240"/>
      <c r="S1322" s="240"/>
      <c r="T1322" s="241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42" t="s">
        <v>166</v>
      </c>
      <c r="AU1322" s="242" t="s">
        <v>84</v>
      </c>
      <c r="AV1322" s="14" t="s">
        <v>84</v>
      </c>
      <c r="AW1322" s="14" t="s">
        <v>35</v>
      </c>
      <c r="AX1322" s="14" t="s">
        <v>74</v>
      </c>
      <c r="AY1322" s="242" t="s">
        <v>143</v>
      </c>
    </row>
    <row r="1323" s="13" customFormat="1">
      <c r="A1323" s="13"/>
      <c r="B1323" s="222"/>
      <c r="C1323" s="223"/>
      <c r="D1323" s="215" t="s">
        <v>166</v>
      </c>
      <c r="E1323" s="224" t="s">
        <v>19</v>
      </c>
      <c r="F1323" s="225" t="s">
        <v>182</v>
      </c>
      <c r="G1323" s="223"/>
      <c r="H1323" s="224" t="s">
        <v>19</v>
      </c>
      <c r="I1323" s="226"/>
      <c r="J1323" s="223"/>
      <c r="K1323" s="223"/>
      <c r="L1323" s="227"/>
      <c r="M1323" s="228"/>
      <c r="N1323" s="229"/>
      <c r="O1323" s="229"/>
      <c r="P1323" s="229"/>
      <c r="Q1323" s="229"/>
      <c r="R1323" s="229"/>
      <c r="S1323" s="229"/>
      <c r="T1323" s="230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1" t="s">
        <v>166</v>
      </c>
      <c r="AU1323" s="231" t="s">
        <v>84</v>
      </c>
      <c r="AV1323" s="13" t="s">
        <v>82</v>
      </c>
      <c r="AW1323" s="13" t="s">
        <v>35</v>
      </c>
      <c r="AX1323" s="13" t="s">
        <v>74</v>
      </c>
      <c r="AY1323" s="231" t="s">
        <v>143</v>
      </c>
    </row>
    <row r="1324" s="14" customFormat="1">
      <c r="A1324" s="14"/>
      <c r="B1324" s="232"/>
      <c r="C1324" s="233"/>
      <c r="D1324" s="215" t="s">
        <v>166</v>
      </c>
      <c r="E1324" s="234" t="s">
        <v>19</v>
      </c>
      <c r="F1324" s="235" t="s">
        <v>1810</v>
      </c>
      <c r="G1324" s="233"/>
      <c r="H1324" s="236">
        <v>59.43</v>
      </c>
      <c r="I1324" s="237"/>
      <c r="J1324" s="233"/>
      <c r="K1324" s="233"/>
      <c r="L1324" s="238"/>
      <c r="M1324" s="239"/>
      <c r="N1324" s="240"/>
      <c r="O1324" s="240"/>
      <c r="P1324" s="240"/>
      <c r="Q1324" s="240"/>
      <c r="R1324" s="240"/>
      <c r="S1324" s="240"/>
      <c r="T1324" s="241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42" t="s">
        <v>166</v>
      </c>
      <c r="AU1324" s="242" t="s">
        <v>84</v>
      </c>
      <c r="AV1324" s="14" t="s">
        <v>84</v>
      </c>
      <c r="AW1324" s="14" t="s">
        <v>35</v>
      </c>
      <c r="AX1324" s="14" t="s">
        <v>74</v>
      </c>
      <c r="AY1324" s="242" t="s">
        <v>143</v>
      </c>
    </row>
    <row r="1325" s="15" customFormat="1">
      <c r="A1325" s="15"/>
      <c r="B1325" s="243"/>
      <c r="C1325" s="244"/>
      <c r="D1325" s="215" t="s">
        <v>166</v>
      </c>
      <c r="E1325" s="245" t="s">
        <v>19</v>
      </c>
      <c r="F1325" s="246" t="s">
        <v>184</v>
      </c>
      <c r="G1325" s="244"/>
      <c r="H1325" s="247">
        <v>103</v>
      </c>
      <c r="I1325" s="248"/>
      <c r="J1325" s="244"/>
      <c r="K1325" s="244"/>
      <c r="L1325" s="249"/>
      <c r="M1325" s="250"/>
      <c r="N1325" s="251"/>
      <c r="O1325" s="251"/>
      <c r="P1325" s="251"/>
      <c r="Q1325" s="251"/>
      <c r="R1325" s="251"/>
      <c r="S1325" s="251"/>
      <c r="T1325" s="252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T1325" s="253" t="s">
        <v>166</v>
      </c>
      <c r="AU1325" s="253" t="s">
        <v>84</v>
      </c>
      <c r="AV1325" s="15" t="s">
        <v>150</v>
      </c>
      <c r="AW1325" s="15" t="s">
        <v>35</v>
      </c>
      <c r="AX1325" s="15" t="s">
        <v>82</v>
      </c>
      <c r="AY1325" s="253" t="s">
        <v>143</v>
      </c>
    </row>
    <row r="1326" s="2" customFormat="1" ht="16.5" customHeight="1">
      <c r="A1326" s="40"/>
      <c r="B1326" s="41"/>
      <c r="C1326" s="254" t="s">
        <v>1811</v>
      </c>
      <c r="D1326" s="254" t="s">
        <v>379</v>
      </c>
      <c r="E1326" s="255" t="s">
        <v>1812</v>
      </c>
      <c r="F1326" s="256" t="s">
        <v>1813</v>
      </c>
      <c r="G1326" s="257" t="s">
        <v>212</v>
      </c>
      <c r="H1326" s="258">
        <v>108.15000000000001</v>
      </c>
      <c r="I1326" s="259"/>
      <c r="J1326" s="260">
        <f>ROUND(I1326*H1326,2)</f>
        <v>0</v>
      </c>
      <c r="K1326" s="256" t="s">
        <v>149</v>
      </c>
      <c r="L1326" s="261"/>
      <c r="M1326" s="262" t="s">
        <v>19</v>
      </c>
      <c r="N1326" s="263" t="s">
        <v>45</v>
      </c>
      <c r="O1326" s="86"/>
      <c r="P1326" s="211">
        <f>O1326*H1326</f>
        <v>0</v>
      </c>
      <c r="Q1326" s="211">
        <v>0.00012</v>
      </c>
      <c r="R1326" s="211">
        <f>Q1326*H1326</f>
        <v>0.012978000000000002</v>
      </c>
      <c r="S1326" s="211">
        <v>0</v>
      </c>
      <c r="T1326" s="212">
        <f>S1326*H1326</f>
        <v>0</v>
      </c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  <c r="AR1326" s="213" t="s">
        <v>378</v>
      </c>
      <c r="AT1326" s="213" t="s">
        <v>379</v>
      </c>
      <c r="AU1326" s="213" t="s">
        <v>84</v>
      </c>
      <c r="AY1326" s="19" t="s">
        <v>143</v>
      </c>
      <c r="BE1326" s="214">
        <f>IF(N1326="základní",J1326,0)</f>
        <v>0</v>
      </c>
      <c r="BF1326" s="214">
        <f>IF(N1326="snížená",J1326,0)</f>
        <v>0</v>
      </c>
      <c r="BG1326" s="214">
        <f>IF(N1326="zákl. přenesená",J1326,0)</f>
        <v>0</v>
      </c>
      <c r="BH1326" s="214">
        <f>IF(N1326="sníž. přenesená",J1326,0)</f>
        <v>0</v>
      </c>
      <c r="BI1326" s="214">
        <f>IF(N1326="nulová",J1326,0)</f>
        <v>0</v>
      </c>
      <c r="BJ1326" s="19" t="s">
        <v>82</v>
      </c>
      <c r="BK1326" s="214">
        <f>ROUND(I1326*H1326,2)</f>
        <v>0</v>
      </c>
      <c r="BL1326" s="19" t="s">
        <v>264</v>
      </c>
      <c r="BM1326" s="213" t="s">
        <v>1814</v>
      </c>
    </row>
    <row r="1327" s="2" customFormat="1">
      <c r="A1327" s="40"/>
      <c r="B1327" s="41"/>
      <c r="C1327" s="42"/>
      <c r="D1327" s="215" t="s">
        <v>152</v>
      </c>
      <c r="E1327" s="42"/>
      <c r="F1327" s="216" t="s">
        <v>1813</v>
      </c>
      <c r="G1327" s="42"/>
      <c r="H1327" s="42"/>
      <c r="I1327" s="217"/>
      <c r="J1327" s="42"/>
      <c r="K1327" s="42"/>
      <c r="L1327" s="46"/>
      <c r="M1327" s="218"/>
      <c r="N1327" s="219"/>
      <c r="O1327" s="86"/>
      <c r="P1327" s="86"/>
      <c r="Q1327" s="86"/>
      <c r="R1327" s="86"/>
      <c r="S1327" s="86"/>
      <c r="T1327" s="87"/>
      <c r="U1327" s="40"/>
      <c r="V1327" s="40"/>
      <c r="W1327" s="40"/>
      <c r="X1327" s="40"/>
      <c r="Y1327" s="40"/>
      <c r="Z1327" s="40"/>
      <c r="AA1327" s="40"/>
      <c r="AB1327" s="40"/>
      <c r="AC1327" s="40"/>
      <c r="AD1327" s="40"/>
      <c r="AE1327" s="40"/>
      <c r="AT1327" s="19" t="s">
        <v>152</v>
      </c>
      <c r="AU1327" s="19" t="s">
        <v>84</v>
      </c>
    </row>
    <row r="1328" s="14" customFormat="1">
      <c r="A1328" s="14"/>
      <c r="B1328" s="232"/>
      <c r="C1328" s="233"/>
      <c r="D1328" s="215" t="s">
        <v>166</v>
      </c>
      <c r="E1328" s="233"/>
      <c r="F1328" s="235" t="s">
        <v>1815</v>
      </c>
      <c r="G1328" s="233"/>
      <c r="H1328" s="236">
        <v>108.15000000000001</v>
      </c>
      <c r="I1328" s="237"/>
      <c r="J1328" s="233"/>
      <c r="K1328" s="233"/>
      <c r="L1328" s="238"/>
      <c r="M1328" s="239"/>
      <c r="N1328" s="240"/>
      <c r="O1328" s="240"/>
      <c r="P1328" s="240"/>
      <c r="Q1328" s="240"/>
      <c r="R1328" s="240"/>
      <c r="S1328" s="240"/>
      <c r="T1328" s="241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42" t="s">
        <v>166</v>
      </c>
      <c r="AU1328" s="242" t="s">
        <v>84</v>
      </c>
      <c r="AV1328" s="14" t="s">
        <v>84</v>
      </c>
      <c r="AW1328" s="14" t="s">
        <v>4</v>
      </c>
      <c r="AX1328" s="14" t="s">
        <v>82</v>
      </c>
      <c r="AY1328" s="242" t="s">
        <v>143</v>
      </c>
    </row>
    <row r="1329" s="2" customFormat="1" ht="16.5" customHeight="1">
      <c r="A1329" s="40"/>
      <c r="B1329" s="41"/>
      <c r="C1329" s="202" t="s">
        <v>1816</v>
      </c>
      <c r="D1329" s="202" t="s">
        <v>145</v>
      </c>
      <c r="E1329" s="203" t="s">
        <v>1817</v>
      </c>
      <c r="F1329" s="204" t="s">
        <v>1818</v>
      </c>
      <c r="G1329" s="205" t="s">
        <v>212</v>
      </c>
      <c r="H1329" s="206">
        <v>203.792</v>
      </c>
      <c r="I1329" s="207"/>
      <c r="J1329" s="208">
        <f>ROUND(I1329*H1329,2)</f>
        <v>0</v>
      </c>
      <c r="K1329" s="204" t="s">
        <v>149</v>
      </c>
      <c r="L1329" s="46"/>
      <c r="M1329" s="209" t="s">
        <v>19</v>
      </c>
      <c r="N1329" s="210" t="s">
        <v>45</v>
      </c>
      <c r="O1329" s="86"/>
      <c r="P1329" s="211">
        <f>O1329*H1329</f>
        <v>0</v>
      </c>
      <c r="Q1329" s="211">
        <v>0</v>
      </c>
      <c r="R1329" s="211">
        <f>Q1329*H1329</f>
        <v>0</v>
      </c>
      <c r="S1329" s="211">
        <v>3.0000000000000001E-05</v>
      </c>
      <c r="T1329" s="212">
        <f>S1329*H1329</f>
        <v>0.0061137600000000002</v>
      </c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  <c r="AR1329" s="213" t="s">
        <v>264</v>
      </c>
      <c r="AT1329" s="213" t="s">
        <v>145</v>
      </c>
      <c r="AU1329" s="213" t="s">
        <v>84</v>
      </c>
      <c r="AY1329" s="19" t="s">
        <v>143</v>
      </c>
      <c r="BE1329" s="214">
        <f>IF(N1329="základní",J1329,0)</f>
        <v>0</v>
      </c>
      <c r="BF1329" s="214">
        <f>IF(N1329="snížená",J1329,0)</f>
        <v>0</v>
      </c>
      <c r="BG1329" s="214">
        <f>IF(N1329="zákl. přenesená",J1329,0)</f>
        <v>0</v>
      </c>
      <c r="BH1329" s="214">
        <f>IF(N1329="sníž. přenesená",J1329,0)</f>
        <v>0</v>
      </c>
      <c r="BI1329" s="214">
        <f>IF(N1329="nulová",J1329,0)</f>
        <v>0</v>
      </c>
      <c r="BJ1329" s="19" t="s">
        <v>82</v>
      </c>
      <c r="BK1329" s="214">
        <f>ROUND(I1329*H1329,2)</f>
        <v>0</v>
      </c>
      <c r="BL1329" s="19" t="s">
        <v>264</v>
      </c>
      <c r="BM1329" s="213" t="s">
        <v>1819</v>
      </c>
    </row>
    <row r="1330" s="2" customFormat="1">
      <c r="A1330" s="40"/>
      <c r="B1330" s="41"/>
      <c r="C1330" s="42"/>
      <c r="D1330" s="215" t="s">
        <v>152</v>
      </c>
      <c r="E1330" s="42"/>
      <c r="F1330" s="216" t="s">
        <v>1820</v>
      </c>
      <c r="G1330" s="42"/>
      <c r="H1330" s="42"/>
      <c r="I1330" s="217"/>
      <c r="J1330" s="42"/>
      <c r="K1330" s="42"/>
      <c r="L1330" s="46"/>
      <c r="M1330" s="218"/>
      <c r="N1330" s="219"/>
      <c r="O1330" s="86"/>
      <c r="P1330" s="86"/>
      <c r="Q1330" s="86"/>
      <c r="R1330" s="86"/>
      <c r="S1330" s="86"/>
      <c r="T1330" s="87"/>
      <c r="U1330" s="40"/>
      <c r="V1330" s="40"/>
      <c r="W1330" s="40"/>
      <c r="X1330" s="40"/>
      <c r="Y1330" s="40"/>
      <c r="Z1330" s="40"/>
      <c r="AA1330" s="40"/>
      <c r="AB1330" s="40"/>
      <c r="AC1330" s="40"/>
      <c r="AD1330" s="40"/>
      <c r="AE1330" s="40"/>
      <c r="AT1330" s="19" t="s">
        <v>152</v>
      </c>
      <c r="AU1330" s="19" t="s">
        <v>84</v>
      </c>
    </row>
    <row r="1331" s="2" customFormat="1">
      <c r="A1331" s="40"/>
      <c r="B1331" s="41"/>
      <c r="C1331" s="42"/>
      <c r="D1331" s="220" t="s">
        <v>153</v>
      </c>
      <c r="E1331" s="42"/>
      <c r="F1331" s="221" t="s">
        <v>1821</v>
      </c>
      <c r="G1331" s="42"/>
      <c r="H1331" s="42"/>
      <c r="I1331" s="217"/>
      <c r="J1331" s="42"/>
      <c r="K1331" s="42"/>
      <c r="L1331" s="46"/>
      <c r="M1331" s="218"/>
      <c r="N1331" s="219"/>
      <c r="O1331" s="86"/>
      <c r="P1331" s="86"/>
      <c r="Q1331" s="86"/>
      <c r="R1331" s="86"/>
      <c r="S1331" s="86"/>
      <c r="T1331" s="87"/>
      <c r="U1331" s="40"/>
      <c r="V1331" s="40"/>
      <c r="W1331" s="40"/>
      <c r="X1331" s="40"/>
      <c r="Y1331" s="40"/>
      <c r="Z1331" s="40"/>
      <c r="AA1331" s="40"/>
      <c r="AB1331" s="40"/>
      <c r="AC1331" s="40"/>
      <c r="AD1331" s="40"/>
      <c r="AE1331" s="40"/>
      <c r="AT1331" s="19" t="s">
        <v>153</v>
      </c>
      <c r="AU1331" s="19" t="s">
        <v>84</v>
      </c>
    </row>
    <row r="1332" s="13" customFormat="1">
      <c r="A1332" s="13"/>
      <c r="B1332" s="222"/>
      <c r="C1332" s="223"/>
      <c r="D1332" s="215" t="s">
        <v>166</v>
      </c>
      <c r="E1332" s="224" t="s">
        <v>19</v>
      </c>
      <c r="F1332" s="225" t="s">
        <v>167</v>
      </c>
      <c r="G1332" s="223"/>
      <c r="H1332" s="224" t="s">
        <v>19</v>
      </c>
      <c r="I1332" s="226"/>
      <c r="J1332" s="223"/>
      <c r="K1332" s="223"/>
      <c r="L1332" s="227"/>
      <c r="M1332" s="228"/>
      <c r="N1332" s="229"/>
      <c r="O1332" s="229"/>
      <c r="P1332" s="229"/>
      <c r="Q1332" s="229"/>
      <c r="R1332" s="229"/>
      <c r="S1332" s="229"/>
      <c r="T1332" s="230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31" t="s">
        <v>166</v>
      </c>
      <c r="AU1332" s="231" t="s">
        <v>84</v>
      </c>
      <c r="AV1332" s="13" t="s">
        <v>82</v>
      </c>
      <c r="AW1332" s="13" t="s">
        <v>35</v>
      </c>
      <c r="AX1332" s="13" t="s">
        <v>74</v>
      </c>
      <c r="AY1332" s="231" t="s">
        <v>143</v>
      </c>
    </row>
    <row r="1333" s="14" customFormat="1">
      <c r="A1333" s="14"/>
      <c r="B1333" s="232"/>
      <c r="C1333" s="233"/>
      <c r="D1333" s="215" t="s">
        <v>166</v>
      </c>
      <c r="E1333" s="234" t="s">
        <v>19</v>
      </c>
      <c r="F1333" s="235" t="s">
        <v>1822</v>
      </c>
      <c r="G1333" s="233"/>
      <c r="H1333" s="236">
        <v>134.929</v>
      </c>
      <c r="I1333" s="237"/>
      <c r="J1333" s="233"/>
      <c r="K1333" s="233"/>
      <c r="L1333" s="238"/>
      <c r="M1333" s="239"/>
      <c r="N1333" s="240"/>
      <c r="O1333" s="240"/>
      <c r="P1333" s="240"/>
      <c r="Q1333" s="240"/>
      <c r="R1333" s="240"/>
      <c r="S1333" s="240"/>
      <c r="T1333" s="241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42" t="s">
        <v>166</v>
      </c>
      <c r="AU1333" s="242" t="s">
        <v>84</v>
      </c>
      <c r="AV1333" s="14" t="s">
        <v>84</v>
      </c>
      <c r="AW1333" s="14" t="s">
        <v>35</v>
      </c>
      <c r="AX1333" s="14" t="s">
        <v>74</v>
      </c>
      <c r="AY1333" s="242" t="s">
        <v>143</v>
      </c>
    </row>
    <row r="1334" s="13" customFormat="1">
      <c r="A1334" s="13"/>
      <c r="B1334" s="222"/>
      <c r="C1334" s="223"/>
      <c r="D1334" s="215" t="s">
        <v>166</v>
      </c>
      <c r="E1334" s="224" t="s">
        <v>19</v>
      </c>
      <c r="F1334" s="225" t="s">
        <v>182</v>
      </c>
      <c r="G1334" s="223"/>
      <c r="H1334" s="224" t="s">
        <v>19</v>
      </c>
      <c r="I1334" s="226"/>
      <c r="J1334" s="223"/>
      <c r="K1334" s="223"/>
      <c r="L1334" s="227"/>
      <c r="M1334" s="228"/>
      <c r="N1334" s="229"/>
      <c r="O1334" s="229"/>
      <c r="P1334" s="229"/>
      <c r="Q1334" s="229"/>
      <c r="R1334" s="229"/>
      <c r="S1334" s="229"/>
      <c r="T1334" s="230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31" t="s">
        <v>166</v>
      </c>
      <c r="AU1334" s="231" t="s">
        <v>84</v>
      </c>
      <c r="AV1334" s="13" t="s">
        <v>82</v>
      </c>
      <c r="AW1334" s="13" t="s">
        <v>35</v>
      </c>
      <c r="AX1334" s="13" t="s">
        <v>74</v>
      </c>
      <c r="AY1334" s="231" t="s">
        <v>143</v>
      </c>
    </row>
    <row r="1335" s="14" customFormat="1">
      <c r="A1335" s="14"/>
      <c r="B1335" s="232"/>
      <c r="C1335" s="233"/>
      <c r="D1335" s="215" t="s">
        <v>166</v>
      </c>
      <c r="E1335" s="234" t="s">
        <v>19</v>
      </c>
      <c r="F1335" s="235" t="s">
        <v>1823</v>
      </c>
      <c r="G1335" s="233"/>
      <c r="H1335" s="236">
        <v>68.863</v>
      </c>
      <c r="I1335" s="237"/>
      <c r="J1335" s="233"/>
      <c r="K1335" s="233"/>
      <c r="L1335" s="238"/>
      <c r="M1335" s="239"/>
      <c r="N1335" s="240"/>
      <c r="O1335" s="240"/>
      <c r="P1335" s="240"/>
      <c r="Q1335" s="240"/>
      <c r="R1335" s="240"/>
      <c r="S1335" s="240"/>
      <c r="T1335" s="241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42" t="s">
        <v>166</v>
      </c>
      <c r="AU1335" s="242" t="s">
        <v>84</v>
      </c>
      <c r="AV1335" s="14" t="s">
        <v>84</v>
      </c>
      <c r="AW1335" s="14" t="s">
        <v>35</v>
      </c>
      <c r="AX1335" s="14" t="s">
        <v>74</v>
      </c>
      <c r="AY1335" s="242" t="s">
        <v>143</v>
      </c>
    </row>
    <row r="1336" s="15" customFormat="1">
      <c r="A1336" s="15"/>
      <c r="B1336" s="243"/>
      <c r="C1336" s="244"/>
      <c r="D1336" s="215" t="s">
        <v>166</v>
      </c>
      <c r="E1336" s="245" t="s">
        <v>19</v>
      </c>
      <c r="F1336" s="246" t="s">
        <v>184</v>
      </c>
      <c r="G1336" s="244"/>
      <c r="H1336" s="247">
        <v>203.792</v>
      </c>
      <c r="I1336" s="248"/>
      <c r="J1336" s="244"/>
      <c r="K1336" s="244"/>
      <c r="L1336" s="249"/>
      <c r="M1336" s="250"/>
      <c r="N1336" s="251"/>
      <c r="O1336" s="251"/>
      <c r="P1336" s="251"/>
      <c r="Q1336" s="251"/>
      <c r="R1336" s="251"/>
      <c r="S1336" s="251"/>
      <c r="T1336" s="252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T1336" s="253" t="s">
        <v>166</v>
      </c>
      <c r="AU1336" s="253" t="s">
        <v>84</v>
      </c>
      <c r="AV1336" s="15" t="s">
        <v>150</v>
      </c>
      <c r="AW1336" s="15" t="s">
        <v>35</v>
      </c>
      <c r="AX1336" s="15" t="s">
        <v>82</v>
      </c>
      <c r="AY1336" s="253" t="s">
        <v>143</v>
      </c>
    </row>
    <row r="1337" s="2" customFormat="1" ht="16.5" customHeight="1">
      <c r="A1337" s="40"/>
      <c r="B1337" s="41"/>
      <c r="C1337" s="254" t="s">
        <v>1824</v>
      </c>
      <c r="D1337" s="254" t="s">
        <v>379</v>
      </c>
      <c r="E1337" s="255" t="s">
        <v>1825</v>
      </c>
      <c r="F1337" s="256" t="s">
        <v>1826</v>
      </c>
      <c r="G1337" s="257" t="s">
        <v>212</v>
      </c>
      <c r="H1337" s="258">
        <v>213.982</v>
      </c>
      <c r="I1337" s="259"/>
      <c r="J1337" s="260">
        <f>ROUND(I1337*H1337,2)</f>
        <v>0</v>
      </c>
      <c r="K1337" s="256" t="s">
        <v>149</v>
      </c>
      <c r="L1337" s="261"/>
      <c r="M1337" s="262" t="s">
        <v>19</v>
      </c>
      <c r="N1337" s="263" t="s">
        <v>45</v>
      </c>
      <c r="O1337" s="86"/>
      <c r="P1337" s="211">
        <f>O1337*H1337</f>
        <v>0</v>
      </c>
      <c r="Q1337" s="211">
        <v>0.00089999999999999998</v>
      </c>
      <c r="R1337" s="211">
        <f>Q1337*H1337</f>
        <v>0.1925838</v>
      </c>
      <c r="S1337" s="211">
        <v>0</v>
      </c>
      <c r="T1337" s="212">
        <f>S1337*H1337</f>
        <v>0</v>
      </c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  <c r="AR1337" s="213" t="s">
        <v>378</v>
      </c>
      <c r="AT1337" s="213" t="s">
        <v>379</v>
      </c>
      <c r="AU1337" s="213" t="s">
        <v>84</v>
      </c>
      <c r="AY1337" s="19" t="s">
        <v>143</v>
      </c>
      <c r="BE1337" s="214">
        <f>IF(N1337="základní",J1337,0)</f>
        <v>0</v>
      </c>
      <c r="BF1337" s="214">
        <f>IF(N1337="snížená",J1337,0)</f>
        <v>0</v>
      </c>
      <c r="BG1337" s="214">
        <f>IF(N1337="zákl. přenesená",J1337,0)</f>
        <v>0</v>
      </c>
      <c r="BH1337" s="214">
        <f>IF(N1337="sníž. přenesená",J1337,0)</f>
        <v>0</v>
      </c>
      <c r="BI1337" s="214">
        <f>IF(N1337="nulová",J1337,0)</f>
        <v>0</v>
      </c>
      <c r="BJ1337" s="19" t="s">
        <v>82</v>
      </c>
      <c r="BK1337" s="214">
        <f>ROUND(I1337*H1337,2)</f>
        <v>0</v>
      </c>
      <c r="BL1337" s="19" t="s">
        <v>264</v>
      </c>
      <c r="BM1337" s="213" t="s">
        <v>1827</v>
      </c>
    </row>
    <row r="1338" s="2" customFormat="1">
      <c r="A1338" s="40"/>
      <c r="B1338" s="41"/>
      <c r="C1338" s="42"/>
      <c r="D1338" s="215" t="s">
        <v>152</v>
      </c>
      <c r="E1338" s="42"/>
      <c r="F1338" s="216" t="s">
        <v>1826</v>
      </c>
      <c r="G1338" s="42"/>
      <c r="H1338" s="42"/>
      <c r="I1338" s="217"/>
      <c r="J1338" s="42"/>
      <c r="K1338" s="42"/>
      <c r="L1338" s="46"/>
      <c r="M1338" s="218"/>
      <c r="N1338" s="219"/>
      <c r="O1338" s="86"/>
      <c r="P1338" s="86"/>
      <c r="Q1338" s="86"/>
      <c r="R1338" s="86"/>
      <c r="S1338" s="86"/>
      <c r="T1338" s="87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  <c r="AT1338" s="19" t="s">
        <v>152</v>
      </c>
      <c r="AU1338" s="19" t="s">
        <v>84</v>
      </c>
    </row>
    <row r="1339" s="14" customFormat="1">
      <c r="A1339" s="14"/>
      <c r="B1339" s="232"/>
      <c r="C1339" s="233"/>
      <c r="D1339" s="215" t="s">
        <v>166</v>
      </c>
      <c r="E1339" s="233"/>
      <c r="F1339" s="235" t="s">
        <v>1828</v>
      </c>
      <c r="G1339" s="233"/>
      <c r="H1339" s="236">
        <v>213.982</v>
      </c>
      <c r="I1339" s="237"/>
      <c r="J1339" s="233"/>
      <c r="K1339" s="233"/>
      <c r="L1339" s="238"/>
      <c r="M1339" s="239"/>
      <c r="N1339" s="240"/>
      <c r="O1339" s="240"/>
      <c r="P1339" s="240"/>
      <c r="Q1339" s="240"/>
      <c r="R1339" s="240"/>
      <c r="S1339" s="240"/>
      <c r="T1339" s="241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42" t="s">
        <v>166</v>
      </c>
      <c r="AU1339" s="242" t="s">
        <v>84</v>
      </c>
      <c r="AV1339" s="14" t="s">
        <v>84</v>
      </c>
      <c r="AW1339" s="14" t="s">
        <v>4</v>
      </c>
      <c r="AX1339" s="14" t="s">
        <v>82</v>
      </c>
      <c r="AY1339" s="242" t="s">
        <v>143</v>
      </c>
    </row>
    <row r="1340" s="2" customFormat="1" ht="21.75" customHeight="1">
      <c r="A1340" s="40"/>
      <c r="B1340" s="41"/>
      <c r="C1340" s="202" t="s">
        <v>1829</v>
      </c>
      <c r="D1340" s="202" t="s">
        <v>145</v>
      </c>
      <c r="E1340" s="203" t="s">
        <v>1830</v>
      </c>
      <c r="F1340" s="204" t="s">
        <v>1831</v>
      </c>
      <c r="G1340" s="205" t="s">
        <v>212</v>
      </c>
      <c r="H1340" s="206">
        <v>595.64300000000003</v>
      </c>
      <c r="I1340" s="207"/>
      <c r="J1340" s="208">
        <f>ROUND(I1340*H1340,2)</f>
        <v>0</v>
      </c>
      <c r="K1340" s="204" t="s">
        <v>149</v>
      </c>
      <c r="L1340" s="46"/>
      <c r="M1340" s="209" t="s">
        <v>19</v>
      </c>
      <c r="N1340" s="210" t="s">
        <v>45</v>
      </c>
      <c r="O1340" s="86"/>
      <c r="P1340" s="211">
        <f>O1340*H1340</f>
        <v>0</v>
      </c>
      <c r="Q1340" s="211">
        <v>0.00029</v>
      </c>
      <c r="R1340" s="211">
        <f>Q1340*H1340</f>
        <v>0.17273647</v>
      </c>
      <c r="S1340" s="211">
        <v>0</v>
      </c>
      <c r="T1340" s="212">
        <f>S1340*H1340</f>
        <v>0</v>
      </c>
      <c r="U1340" s="40"/>
      <c r="V1340" s="40"/>
      <c r="W1340" s="40"/>
      <c r="X1340" s="40"/>
      <c r="Y1340" s="40"/>
      <c r="Z1340" s="40"/>
      <c r="AA1340" s="40"/>
      <c r="AB1340" s="40"/>
      <c r="AC1340" s="40"/>
      <c r="AD1340" s="40"/>
      <c r="AE1340" s="40"/>
      <c r="AR1340" s="213" t="s">
        <v>264</v>
      </c>
      <c r="AT1340" s="213" t="s">
        <v>145</v>
      </c>
      <c r="AU1340" s="213" t="s">
        <v>84</v>
      </c>
      <c r="AY1340" s="19" t="s">
        <v>143</v>
      </c>
      <c r="BE1340" s="214">
        <f>IF(N1340="základní",J1340,0)</f>
        <v>0</v>
      </c>
      <c r="BF1340" s="214">
        <f>IF(N1340="snížená",J1340,0)</f>
        <v>0</v>
      </c>
      <c r="BG1340" s="214">
        <f>IF(N1340="zákl. přenesená",J1340,0)</f>
        <v>0</v>
      </c>
      <c r="BH1340" s="214">
        <f>IF(N1340="sníž. přenesená",J1340,0)</f>
        <v>0</v>
      </c>
      <c r="BI1340" s="214">
        <f>IF(N1340="nulová",J1340,0)</f>
        <v>0</v>
      </c>
      <c r="BJ1340" s="19" t="s">
        <v>82</v>
      </c>
      <c r="BK1340" s="214">
        <f>ROUND(I1340*H1340,2)</f>
        <v>0</v>
      </c>
      <c r="BL1340" s="19" t="s">
        <v>264</v>
      </c>
      <c r="BM1340" s="213" t="s">
        <v>1832</v>
      </c>
    </row>
    <row r="1341" s="2" customFormat="1">
      <c r="A1341" s="40"/>
      <c r="B1341" s="41"/>
      <c r="C1341" s="42"/>
      <c r="D1341" s="215" t="s">
        <v>152</v>
      </c>
      <c r="E1341" s="42"/>
      <c r="F1341" s="216" t="s">
        <v>1833</v>
      </c>
      <c r="G1341" s="42"/>
      <c r="H1341" s="42"/>
      <c r="I1341" s="217"/>
      <c r="J1341" s="42"/>
      <c r="K1341" s="42"/>
      <c r="L1341" s="46"/>
      <c r="M1341" s="218"/>
      <c r="N1341" s="219"/>
      <c r="O1341" s="86"/>
      <c r="P1341" s="86"/>
      <c r="Q1341" s="86"/>
      <c r="R1341" s="86"/>
      <c r="S1341" s="86"/>
      <c r="T1341" s="87"/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  <c r="AT1341" s="19" t="s">
        <v>152</v>
      </c>
      <c r="AU1341" s="19" t="s">
        <v>84</v>
      </c>
    </row>
    <row r="1342" s="2" customFormat="1">
      <c r="A1342" s="40"/>
      <c r="B1342" s="41"/>
      <c r="C1342" s="42"/>
      <c r="D1342" s="220" t="s">
        <v>153</v>
      </c>
      <c r="E1342" s="42"/>
      <c r="F1342" s="221" t="s">
        <v>1834</v>
      </c>
      <c r="G1342" s="42"/>
      <c r="H1342" s="42"/>
      <c r="I1342" s="217"/>
      <c r="J1342" s="42"/>
      <c r="K1342" s="42"/>
      <c r="L1342" s="46"/>
      <c r="M1342" s="218"/>
      <c r="N1342" s="219"/>
      <c r="O1342" s="86"/>
      <c r="P1342" s="86"/>
      <c r="Q1342" s="86"/>
      <c r="R1342" s="86"/>
      <c r="S1342" s="86"/>
      <c r="T1342" s="87"/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  <c r="AT1342" s="19" t="s">
        <v>153</v>
      </c>
      <c r="AU1342" s="19" t="s">
        <v>84</v>
      </c>
    </row>
    <row r="1343" s="12" customFormat="1" ht="25.92" customHeight="1">
      <c r="A1343" s="12"/>
      <c r="B1343" s="186"/>
      <c r="C1343" s="187"/>
      <c r="D1343" s="188" t="s">
        <v>73</v>
      </c>
      <c r="E1343" s="189" t="s">
        <v>1835</v>
      </c>
      <c r="F1343" s="189" t="s">
        <v>1836</v>
      </c>
      <c r="G1343" s="187"/>
      <c r="H1343" s="187"/>
      <c r="I1343" s="190"/>
      <c r="J1343" s="191">
        <f>BK1343</f>
        <v>0</v>
      </c>
      <c r="K1343" s="187"/>
      <c r="L1343" s="192"/>
      <c r="M1343" s="193"/>
      <c r="N1343" s="194"/>
      <c r="O1343" s="194"/>
      <c r="P1343" s="195">
        <f>SUM(P1344:P1349)</f>
        <v>0</v>
      </c>
      <c r="Q1343" s="194"/>
      <c r="R1343" s="195">
        <f>SUM(R1344:R1349)</f>
        <v>0</v>
      </c>
      <c r="S1343" s="194"/>
      <c r="T1343" s="196">
        <f>SUM(T1344:T1349)</f>
        <v>0</v>
      </c>
      <c r="U1343" s="12"/>
      <c r="V1343" s="12"/>
      <c r="W1343" s="12"/>
      <c r="X1343" s="12"/>
      <c r="Y1343" s="12"/>
      <c r="Z1343" s="12"/>
      <c r="AA1343" s="12"/>
      <c r="AB1343" s="12"/>
      <c r="AC1343" s="12"/>
      <c r="AD1343" s="12"/>
      <c r="AE1343" s="12"/>
      <c r="AR1343" s="197" t="s">
        <v>150</v>
      </c>
      <c r="AT1343" s="198" t="s">
        <v>73</v>
      </c>
      <c r="AU1343" s="198" t="s">
        <v>74</v>
      </c>
      <c r="AY1343" s="197" t="s">
        <v>143</v>
      </c>
      <c r="BK1343" s="199">
        <f>SUM(BK1344:BK1349)</f>
        <v>0</v>
      </c>
    </row>
    <row r="1344" s="2" customFormat="1" ht="16.5" customHeight="1">
      <c r="A1344" s="40"/>
      <c r="B1344" s="41"/>
      <c r="C1344" s="202" t="s">
        <v>1837</v>
      </c>
      <c r="D1344" s="202" t="s">
        <v>145</v>
      </c>
      <c r="E1344" s="203" t="s">
        <v>1838</v>
      </c>
      <c r="F1344" s="204" t="s">
        <v>1839</v>
      </c>
      <c r="G1344" s="205" t="s">
        <v>1840</v>
      </c>
      <c r="H1344" s="206">
        <v>8</v>
      </c>
      <c r="I1344" s="207"/>
      <c r="J1344" s="208">
        <f>ROUND(I1344*H1344,2)</f>
        <v>0</v>
      </c>
      <c r="K1344" s="204" t="s">
        <v>149</v>
      </c>
      <c r="L1344" s="46"/>
      <c r="M1344" s="209" t="s">
        <v>19</v>
      </c>
      <c r="N1344" s="210" t="s">
        <v>45</v>
      </c>
      <c r="O1344" s="86"/>
      <c r="P1344" s="211">
        <f>O1344*H1344</f>
        <v>0</v>
      </c>
      <c r="Q1344" s="211">
        <v>0</v>
      </c>
      <c r="R1344" s="211">
        <f>Q1344*H1344</f>
        <v>0</v>
      </c>
      <c r="S1344" s="211">
        <v>0</v>
      </c>
      <c r="T1344" s="212">
        <f>S1344*H1344</f>
        <v>0</v>
      </c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  <c r="AR1344" s="213" t="s">
        <v>1841</v>
      </c>
      <c r="AT1344" s="213" t="s">
        <v>145</v>
      </c>
      <c r="AU1344" s="213" t="s">
        <v>82</v>
      </c>
      <c r="AY1344" s="19" t="s">
        <v>143</v>
      </c>
      <c r="BE1344" s="214">
        <f>IF(N1344="základní",J1344,0)</f>
        <v>0</v>
      </c>
      <c r="BF1344" s="214">
        <f>IF(N1344="snížená",J1344,0)</f>
        <v>0</v>
      </c>
      <c r="BG1344" s="214">
        <f>IF(N1344="zákl. přenesená",J1344,0)</f>
        <v>0</v>
      </c>
      <c r="BH1344" s="214">
        <f>IF(N1344="sníž. přenesená",J1344,0)</f>
        <v>0</v>
      </c>
      <c r="BI1344" s="214">
        <f>IF(N1344="nulová",J1344,0)</f>
        <v>0</v>
      </c>
      <c r="BJ1344" s="19" t="s">
        <v>82</v>
      </c>
      <c r="BK1344" s="214">
        <f>ROUND(I1344*H1344,2)</f>
        <v>0</v>
      </c>
      <c r="BL1344" s="19" t="s">
        <v>1841</v>
      </c>
      <c r="BM1344" s="213" t="s">
        <v>1842</v>
      </c>
    </row>
    <row r="1345" s="2" customFormat="1">
      <c r="A1345" s="40"/>
      <c r="B1345" s="41"/>
      <c r="C1345" s="42"/>
      <c r="D1345" s="215" t="s">
        <v>152</v>
      </c>
      <c r="E1345" s="42"/>
      <c r="F1345" s="216" t="s">
        <v>1843</v>
      </c>
      <c r="G1345" s="42"/>
      <c r="H1345" s="42"/>
      <c r="I1345" s="217"/>
      <c r="J1345" s="42"/>
      <c r="K1345" s="42"/>
      <c r="L1345" s="46"/>
      <c r="M1345" s="218"/>
      <c r="N1345" s="219"/>
      <c r="O1345" s="86"/>
      <c r="P1345" s="86"/>
      <c r="Q1345" s="86"/>
      <c r="R1345" s="86"/>
      <c r="S1345" s="86"/>
      <c r="T1345" s="87"/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  <c r="AT1345" s="19" t="s">
        <v>152</v>
      </c>
      <c r="AU1345" s="19" t="s">
        <v>82</v>
      </c>
    </row>
    <row r="1346" s="2" customFormat="1">
      <c r="A1346" s="40"/>
      <c r="B1346" s="41"/>
      <c r="C1346" s="42"/>
      <c r="D1346" s="220" t="s">
        <v>153</v>
      </c>
      <c r="E1346" s="42"/>
      <c r="F1346" s="221" t="s">
        <v>1844</v>
      </c>
      <c r="G1346" s="42"/>
      <c r="H1346" s="42"/>
      <c r="I1346" s="217"/>
      <c r="J1346" s="42"/>
      <c r="K1346" s="42"/>
      <c r="L1346" s="46"/>
      <c r="M1346" s="218"/>
      <c r="N1346" s="219"/>
      <c r="O1346" s="86"/>
      <c r="P1346" s="86"/>
      <c r="Q1346" s="86"/>
      <c r="R1346" s="86"/>
      <c r="S1346" s="86"/>
      <c r="T1346" s="87"/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  <c r="AT1346" s="19" t="s">
        <v>153</v>
      </c>
      <c r="AU1346" s="19" t="s">
        <v>82</v>
      </c>
    </row>
    <row r="1347" s="2" customFormat="1" ht="24.15" customHeight="1">
      <c r="A1347" s="40"/>
      <c r="B1347" s="41"/>
      <c r="C1347" s="202" t="s">
        <v>1845</v>
      </c>
      <c r="D1347" s="202" t="s">
        <v>145</v>
      </c>
      <c r="E1347" s="203" t="s">
        <v>1846</v>
      </c>
      <c r="F1347" s="204" t="s">
        <v>1847</v>
      </c>
      <c r="G1347" s="205" t="s">
        <v>1840</v>
      </c>
      <c r="H1347" s="206">
        <v>16</v>
      </c>
      <c r="I1347" s="207"/>
      <c r="J1347" s="208">
        <f>ROUND(I1347*H1347,2)</f>
        <v>0</v>
      </c>
      <c r="K1347" s="204" t="s">
        <v>149</v>
      </c>
      <c r="L1347" s="46"/>
      <c r="M1347" s="209" t="s">
        <v>19</v>
      </c>
      <c r="N1347" s="210" t="s">
        <v>45</v>
      </c>
      <c r="O1347" s="86"/>
      <c r="P1347" s="211">
        <f>O1347*H1347</f>
        <v>0</v>
      </c>
      <c r="Q1347" s="211">
        <v>0</v>
      </c>
      <c r="R1347" s="211">
        <f>Q1347*H1347</f>
        <v>0</v>
      </c>
      <c r="S1347" s="211">
        <v>0</v>
      </c>
      <c r="T1347" s="212">
        <f>S1347*H1347</f>
        <v>0</v>
      </c>
      <c r="U1347" s="40"/>
      <c r="V1347" s="40"/>
      <c r="W1347" s="40"/>
      <c r="X1347" s="40"/>
      <c r="Y1347" s="40"/>
      <c r="Z1347" s="40"/>
      <c r="AA1347" s="40"/>
      <c r="AB1347" s="40"/>
      <c r="AC1347" s="40"/>
      <c r="AD1347" s="40"/>
      <c r="AE1347" s="40"/>
      <c r="AR1347" s="213" t="s">
        <v>1841</v>
      </c>
      <c r="AT1347" s="213" t="s">
        <v>145</v>
      </c>
      <c r="AU1347" s="213" t="s">
        <v>82</v>
      </c>
      <c r="AY1347" s="19" t="s">
        <v>143</v>
      </c>
      <c r="BE1347" s="214">
        <f>IF(N1347="základní",J1347,0)</f>
        <v>0</v>
      </c>
      <c r="BF1347" s="214">
        <f>IF(N1347="snížená",J1347,0)</f>
        <v>0</v>
      </c>
      <c r="BG1347" s="214">
        <f>IF(N1347="zákl. přenesená",J1347,0)</f>
        <v>0</v>
      </c>
      <c r="BH1347" s="214">
        <f>IF(N1347="sníž. přenesená",J1347,0)</f>
        <v>0</v>
      </c>
      <c r="BI1347" s="214">
        <f>IF(N1347="nulová",J1347,0)</f>
        <v>0</v>
      </c>
      <c r="BJ1347" s="19" t="s">
        <v>82</v>
      </c>
      <c r="BK1347" s="214">
        <f>ROUND(I1347*H1347,2)</f>
        <v>0</v>
      </c>
      <c r="BL1347" s="19" t="s">
        <v>1841</v>
      </c>
      <c r="BM1347" s="213" t="s">
        <v>1848</v>
      </c>
    </row>
    <row r="1348" s="2" customFormat="1">
      <c r="A1348" s="40"/>
      <c r="B1348" s="41"/>
      <c r="C1348" s="42"/>
      <c r="D1348" s="215" t="s">
        <v>152</v>
      </c>
      <c r="E1348" s="42"/>
      <c r="F1348" s="216" t="s">
        <v>1849</v>
      </c>
      <c r="G1348" s="42"/>
      <c r="H1348" s="42"/>
      <c r="I1348" s="217"/>
      <c r="J1348" s="42"/>
      <c r="K1348" s="42"/>
      <c r="L1348" s="46"/>
      <c r="M1348" s="218"/>
      <c r="N1348" s="219"/>
      <c r="O1348" s="86"/>
      <c r="P1348" s="86"/>
      <c r="Q1348" s="86"/>
      <c r="R1348" s="86"/>
      <c r="S1348" s="86"/>
      <c r="T1348" s="87"/>
      <c r="U1348" s="40"/>
      <c r="V1348" s="40"/>
      <c r="W1348" s="40"/>
      <c r="X1348" s="40"/>
      <c r="Y1348" s="40"/>
      <c r="Z1348" s="40"/>
      <c r="AA1348" s="40"/>
      <c r="AB1348" s="40"/>
      <c r="AC1348" s="40"/>
      <c r="AD1348" s="40"/>
      <c r="AE1348" s="40"/>
      <c r="AT1348" s="19" t="s">
        <v>152</v>
      </c>
      <c r="AU1348" s="19" t="s">
        <v>82</v>
      </c>
    </row>
    <row r="1349" s="2" customFormat="1">
      <c r="A1349" s="40"/>
      <c r="B1349" s="41"/>
      <c r="C1349" s="42"/>
      <c r="D1349" s="220" t="s">
        <v>153</v>
      </c>
      <c r="E1349" s="42"/>
      <c r="F1349" s="221" t="s">
        <v>1850</v>
      </c>
      <c r="G1349" s="42"/>
      <c r="H1349" s="42"/>
      <c r="I1349" s="217"/>
      <c r="J1349" s="42"/>
      <c r="K1349" s="42"/>
      <c r="L1349" s="46"/>
      <c r="M1349" s="218"/>
      <c r="N1349" s="219"/>
      <c r="O1349" s="86"/>
      <c r="P1349" s="86"/>
      <c r="Q1349" s="86"/>
      <c r="R1349" s="86"/>
      <c r="S1349" s="86"/>
      <c r="T1349" s="87"/>
      <c r="U1349" s="40"/>
      <c r="V1349" s="40"/>
      <c r="W1349" s="40"/>
      <c r="X1349" s="40"/>
      <c r="Y1349" s="40"/>
      <c r="Z1349" s="40"/>
      <c r="AA1349" s="40"/>
      <c r="AB1349" s="40"/>
      <c r="AC1349" s="40"/>
      <c r="AD1349" s="40"/>
      <c r="AE1349" s="40"/>
      <c r="AT1349" s="19" t="s">
        <v>153</v>
      </c>
      <c r="AU1349" s="19" t="s">
        <v>82</v>
      </c>
    </row>
    <row r="1350" s="12" customFormat="1" ht="25.92" customHeight="1">
      <c r="A1350" s="12"/>
      <c r="B1350" s="186"/>
      <c r="C1350" s="187"/>
      <c r="D1350" s="188" t="s">
        <v>73</v>
      </c>
      <c r="E1350" s="189" t="s">
        <v>1851</v>
      </c>
      <c r="F1350" s="189" t="s">
        <v>1852</v>
      </c>
      <c r="G1350" s="187"/>
      <c r="H1350" s="187"/>
      <c r="I1350" s="190"/>
      <c r="J1350" s="191">
        <f>BK1350</f>
        <v>0</v>
      </c>
      <c r="K1350" s="187"/>
      <c r="L1350" s="192"/>
      <c r="M1350" s="193"/>
      <c r="N1350" s="194"/>
      <c r="O1350" s="194"/>
      <c r="P1350" s="195">
        <f>P1351+P1355+P1362+P1369</f>
        <v>0</v>
      </c>
      <c r="Q1350" s="194"/>
      <c r="R1350" s="195">
        <f>R1351+R1355+R1362+R1369</f>
        <v>0</v>
      </c>
      <c r="S1350" s="194"/>
      <c r="T1350" s="196">
        <f>T1351+T1355+T1362+T1369</f>
        <v>0</v>
      </c>
      <c r="U1350" s="12"/>
      <c r="V1350" s="12"/>
      <c r="W1350" s="12"/>
      <c r="X1350" s="12"/>
      <c r="Y1350" s="12"/>
      <c r="Z1350" s="12"/>
      <c r="AA1350" s="12"/>
      <c r="AB1350" s="12"/>
      <c r="AC1350" s="12"/>
      <c r="AD1350" s="12"/>
      <c r="AE1350" s="12"/>
      <c r="AR1350" s="197" t="s">
        <v>175</v>
      </c>
      <c r="AT1350" s="198" t="s">
        <v>73</v>
      </c>
      <c r="AU1350" s="198" t="s">
        <v>74</v>
      </c>
      <c r="AY1350" s="197" t="s">
        <v>143</v>
      </c>
      <c r="BK1350" s="199">
        <f>BK1351+BK1355+BK1362+BK1369</f>
        <v>0</v>
      </c>
    </row>
    <row r="1351" s="12" customFormat="1" ht="22.8" customHeight="1">
      <c r="A1351" s="12"/>
      <c r="B1351" s="186"/>
      <c r="C1351" s="187"/>
      <c r="D1351" s="188" t="s">
        <v>73</v>
      </c>
      <c r="E1351" s="200" t="s">
        <v>1853</v>
      </c>
      <c r="F1351" s="200" t="s">
        <v>1854</v>
      </c>
      <c r="G1351" s="187"/>
      <c r="H1351" s="187"/>
      <c r="I1351" s="190"/>
      <c r="J1351" s="201">
        <f>BK1351</f>
        <v>0</v>
      </c>
      <c r="K1351" s="187"/>
      <c r="L1351" s="192"/>
      <c r="M1351" s="193"/>
      <c r="N1351" s="194"/>
      <c r="O1351" s="194"/>
      <c r="P1351" s="195">
        <f>SUM(P1352:P1354)</f>
        <v>0</v>
      </c>
      <c r="Q1351" s="194"/>
      <c r="R1351" s="195">
        <f>SUM(R1352:R1354)</f>
        <v>0</v>
      </c>
      <c r="S1351" s="194"/>
      <c r="T1351" s="196">
        <f>SUM(T1352:T1354)</f>
        <v>0</v>
      </c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R1351" s="197" t="s">
        <v>175</v>
      </c>
      <c r="AT1351" s="198" t="s">
        <v>73</v>
      </c>
      <c r="AU1351" s="198" t="s">
        <v>82</v>
      </c>
      <c r="AY1351" s="197" t="s">
        <v>143</v>
      </c>
      <c r="BK1351" s="199">
        <f>SUM(BK1352:BK1354)</f>
        <v>0</v>
      </c>
    </row>
    <row r="1352" s="2" customFormat="1" ht="21.75" customHeight="1">
      <c r="A1352" s="40"/>
      <c r="B1352" s="41"/>
      <c r="C1352" s="202" t="s">
        <v>1855</v>
      </c>
      <c r="D1352" s="202" t="s">
        <v>145</v>
      </c>
      <c r="E1352" s="203" t="s">
        <v>1856</v>
      </c>
      <c r="F1352" s="204" t="s">
        <v>1857</v>
      </c>
      <c r="G1352" s="205" t="s">
        <v>1551</v>
      </c>
      <c r="H1352" s="206">
        <v>1</v>
      </c>
      <c r="I1352" s="207"/>
      <c r="J1352" s="208">
        <f>ROUND(I1352*H1352,2)</f>
        <v>0</v>
      </c>
      <c r="K1352" s="204" t="s">
        <v>149</v>
      </c>
      <c r="L1352" s="46"/>
      <c r="M1352" s="209" t="s">
        <v>19</v>
      </c>
      <c r="N1352" s="210" t="s">
        <v>45</v>
      </c>
      <c r="O1352" s="86"/>
      <c r="P1352" s="211">
        <f>O1352*H1352</f>
        <v>0</v>
      </c>
      <c r="Q1352" s="211">
        <v>0</v>
      </c>
      <c r="R1352" s="211">
        <f>Q1352*H1352</f>
        <v>0</v>
      </c>
      <c r="S1352" s="211">
        <v>0</v>
      </c>
      <c r="T1352" s="212">
        <f>S1352*H1352</f>
        <v>0</v>
      </c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  <c r="AR1352" s="213" t="s">
        <v>1858</v>
      </c>
      <c r="AT1352" s="213" t="s">
        <v>145</v>
      </c>
      <c r="AU1352" s="213" t="s">
        <v>84</v>
      </c>
      <c r="AY1352" s="19" t="s">
        <v>143</v>
      </c>
      <c r="BE1352" s="214">
        <f>IF(N1352="základní",J1352,0)</f>
        <v>0</v>
      </c>
      <c r="BF1352" s="214">
        <f>IF(N1352="snížená",J1352,0)</f>
        <v>0</v>
      </c>
      <c r="BG1352" s="214">
        <f>IF(N1352="zákl. přenesená",J1352,0)</f>
        <v>0</v>
      </c>
      <c r="BH1352" s="214">
        <f>IF(N1352="sníž. přenesená",J1352,0)</f>
        <v>0</v>
      </c>
      <c r="BI1352" s="214">
        <f>IF(N1352="nulová",J1352,0)</f>
        <v>0</v>
      </c>
      <c r="BJ1352" s="19" t="s">
        <v>82</v>
      </c>
      <c r="BK1352" s="214">
        <f>ROUND(I1352*H1352,2)</f>
        <v>0</v>
      </c>
      <c r="BL1352" s="19" t="s">
        <v>1858</v>
      </c>
      <c r="BM1352" s="213" t="s">
        <v>1859</v>
      </c>
    </row>
    <row r="1353" s="2" customFormat="1">
      <c r="A1353" s="40"/>
      <c r="B1353" s="41"/>
      <c r="C1353" s="42"/>
      <c r="D1353" s="215" t="s">
        <v>152</v>
      </c>
      <c r="E1353" s="42"/>
      <c r="F1353" s="216" t="s">
        <v>1857</v>
      </c>
      <c r="G1353" s="42"/>
      <c r="H1353" s="42"/>
      <c r="I1353" s="217"/>
      <c r="J1353" s="42"/>
      <c r="K1353" s="42"/>
      <c r="L1353" s="46"/>
      <c r="M1353" s="218"/>
      <c r="N1353" s="219"/>
      <c r="O1353" s="86"/>
      <c r="P1353" s="86"/>
      <c r="Q1353" s="86"/>
      <c r="R1353" s="86"/>
      <c r="S1353" s="86"/>
      <c r="T1353" s="87"/>
      <c r="U1353" s="40"/>
      <c r="V1353" s="40"/>
      <c r="W1353" s="40"/>
      <c r="X1353" s="40"/>
      <c r="Y1353" s="40"/>
      <c r="Z1353" s="40"/>
      <c r="AA1353" s="40"/>
      <c r="AB1353" s="40"/>
      <c r="AC1353" s="40"/>
      <c r="AD1353" s="40"/>
      <c r="AE1353" s="40"/>
      <c r="AT1353" s="19" t="s">
        <v>152</v>
      </c>
      <c r="AU1353" s="19" t="s">
        <v>84</v>
      </c>
    </row>
    <row r="1354" s="2" customFormat="1">
      <c r="A1354" s="40"/>
      <c r="B1354" s="41"/>
      <c r="C1354" s="42"/>
      <c r="D1354" s="220" t="s">
        <v>153</v>
      </c>
      <c r="E1354" s="42"/>
      <c r="F1354" s="221" t="s">
        <v>1860</v>
      </c>
      <c r="G1354" s="42"/>
      <c r="H1354" s="42"/>
      <c r="I1354" s="217"/>
      <c r="J1354" s="42"/>
      <c r="K1354" s="42"/>
      <c r="L1354" s="46"/>
      <c r="M1354" s="218"/>
      <c r="N1354" s="219"/>
      <c r="O1354" s="86"/>
      <c r="P1354" s="86"/>
      <c r="Q1354" s="86"/>
      <c r="R1354" s="86"/>
      <c r="S1354" s="86"/>
      <c r="T1354" s="87"/>
      <c r="U1354" s="40"/>
      <c r="V1354" s="40"/>
      <c r="W1354" s="40"/>
      <c r="X1354" s="40"/>
      <c r="Y1354" s="40"/>
      <c r="Z1354" s="40"/>
      <c r="AA1354" s="40"/>
      <c r="AB1354" s="40"/>
      <c r="AC1354" s="40"/>
      <c r="AD1354" s="40"/>
      <c r="AE1354" s="40"/>
      <c r="AT1354" s="19" t="s">
        <v>153</v>
      </c>
      <c r="AU1354" s="19" t="s">
        <v>84</v>
      </c>
    </row>
    <row r="1355" s="12" customFormat="1" ht="22.8" customHeight="1">
      <c r="A1355" s="12"/>
      <c r="B1355" s="186"/>
      <c r="C1355" s="187"/>
      <c r="D1355" s="188" t="s">
        <v>73</v>
      </c>
      <c r="E1355" s="200" t="s">
        <v>1861</v>
      </c>
      <c r="F1355" s="200" t="s">
        <v>1862</v>
      </c>
      <c r="G1355" s="187"/>
      <c r="H1355" s="187"/>
      <c r="I1355" s="190"/>
      <c r="J1355" s="201">
        <f>BK1355</f>
        <v>0</v>
      </c>
      <c r="K1355" s="187"/>
      <c r="L1355" s="192"/>
      <c r="M1355" s="193"/>
      <c r="N1355" s="194"/>
      <c r="O1355" s="194"/>
      <c r="P1355" s="195">
        <f>SUM(P1356:P1361)</f>
        <v>0</v>
      </c>
      <c r="Q1355" s="194"/>
      <c r="R1355" s="195">
        <f>SUM(R1356:R1361)</f>
        <v>0</v>
      </c>
      <c r="S1355" s="194"/>
      <c r="T1355" s="196">
        <f>SUM(T1356:T1361)</f>
        <v>0</v>
      </c>
      <c r="U1355" s="12"/>
      <c r="V1355" s="12"/>
      <c r="W1355" s="12"/>
      <c r="X1355" s="12"/>
      <c r="Y1355" s="12"/>
      <c r="Z1355" s="12"/>
      <c r="AA1355" s="12"/>
      <c r="AB1355" s="12"/>
      <c r="AC1355" s="12"/>
      <c r="AD1355" s="12"/>
      <c r="AE1355" s="12"/>
      <c r="AR1355" s="197" t="s">
        <v>175</v>
      </c>
      <c r="AT1355" s="198" t="s">
        <v>73</v>
      </c>
      <c r="AU1355" s="198" t="s">
        <v>82</v>
      </c>
      <c r="AY1355" s="197" t="s">
        <v>143</v>
      </c>
      <c r="BK1355" s="199">
        <f>SUM(BK1356:BK1361)</f>
        <v>0</v>
      </c>
    </row>
    <row r="1356" s="2" customFormat="1" ht="16.5" customHeight="1">
      <c r="A1356" s="40"/>
      <c r="B1356" s="41"/>
      <c r="C1356" s="202" t="s">
        <v>1863</v>
      </c>
      <c r="D1356" s="202" t="s">
        <v>145</v>
      </c>
      <c r="E1356" s="203" t="s">
        <v>1864</v>
      </c>
      <c r="F1356" s="204" t="s">
        <v>1865</v>
      </c>
      <c r="G1356" s="205" t="s">
        <v>1551</v>
      </c>
      <c r="H1356" s="206">
        <v>1</v>
      </c>
      <c r="I1356" s="207"/>
      <c r="J1356" s="208">
        <f>ROUND(I1356*H1356,2)</f>
        <v>0</v>
      </c>
      <c r="K1356" s="204" t="s">
        <v>149</v>
      </c>
      <c r="L1356" s="46"/>
      <c r="M1356" s="209" t="s">
        <v>19</v>
      </c>
      <c r="N1356" s="210" t="s">
        <v>45</v>
      </c>
      <c r="O1356" s="86"/>
      <c r="P1356" s="211">
        <f>O1356*H1356</f>
        <v>0</v>
      </c>
      <c r="Q1356" s="211">
        <v>0</v>
      </c>
      <c r="R1356" s="211">
        <f>Q1356*H1356</f>
        <v>0</v>
      </c>
      <c r="S1356" s="211">
        <v>0</v>
      </c>
      <c r="T1356" s="212">
        <f>S1356*H1356</f>
        <v>0</v>
      </c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  <c r="AR1356" s="213" t="s">
        <v>1858</v>
      </c>
      <c r="AT1356" s="213" t="s">
        <v>145</v>
      </c>
      <c r="AU1356" s="213" t="s">
        <v>84</v>
      </c>
      <c r="AY1356" s="19" t="s">
        <v>143</v>
      </c>
      <c r="BE1356" s="214">
        <f>IF(N1356="základní",J1356,0)</f>
        <v>0</v>
      </c>
      <c r="BF1356" s="214">
        <f>IF(N1356="snížená",J1356,0)</f>
        <v>0</v>
      </c>
      <c r="BG1356" s="214">
        <f>IF(N1356="zákl. přenesená",J1356,0)</f>
        <v>0</v>
      </c>
      <c r="BH1356" s="214">
        <f>IF(N1356="sníž. přenesená",J1356,0)</f>
        <v>0</v>
      </c>
      <c r="BI1356" s="214">
        <f>IF(N1356="nulová",J1356,0)</f>
        <v>0</v>
      </c>
      <c r="BJ1356" s="19" t="s">
        <v>82</v>
      </c>
      <c r="BK1356" s="214">
        <f>ROUND(I1356*H1356,2)</f>
        <v>0</v>
      </c>
      <c r="BL1356" s="19" t="s">
        <v>1858</v>
      </c>
      <c r="BM1356" s="213" t="s">
        <v>1866</v>
      </c>
    </row>
    <row r="1357" s="2" customFormat="1">
      <c r="A1357" s="40"/>
      <c r="B1357" s="41"/>
      <c r="C1357" s="42"/>
      <c r="D1357" s="215" t="s">
        <v>152</v>
      </c>
      <c r="E1357" s="42"/>
      <c r="F1357" s="216" t="s">
        <v>1865</v>
      </c>
      <c r="G1357" s="42"/>
      <c r="H1357" s="42"/>
      <c r="I1357" s="217"/>
      <c r="J1357" s="42"/>
      <c r="K1357" s="42"/>
      <c r="L1357" s="46"/>
      <c r="M1357" s="218"/>
      <c r="N1357" s="219"/>
      <c r="O1357" s="86"/>
      <c r="P1357" s="86"/>
      <c r="Q1357" s="86"/>
      <c r="R1357" s="86"/>
      <c r="S1357" s="86"/>
      <c r="T1357" s="87"/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  <c r="AT1357" s="19" t="s">
        <v>152</v>
      </c>
      <c r="AU1357" s="19" t="s">
        <v>84</v>
      </c>
    </row>
    <row r="1358" s="2" customFormat="1">
      <c r="A1358" s="40"/>
      <c r="B1358" s="41"/>
      <c r="C1358" s="42"/>
      <c r="D1358" s="220" t="s">
        <v>153</v>
      </c>
      <c r="E1358" s="42"/>
      <c r="F1358" s="221" t="s">
        <v>1867</v>
      </c>
      <c r="G1358" s="42"/>
      <c r="H1358" s="42"/>
      <c r="I1358" s="217"/>
      <c r="J1358" s="42"/>
      <c r="K1358" s="42"/>
      <c r="L1358" s="46"/>
      <c r="M1358" s="218"/>
      <c r="N1358" s="219"/>
      <c r="O1358" s="86"/>
      <c r="P1358" s="86"/>
      <c r="Q1358" s="86"/>
      <c r="R1358" s="86"/>
      <c r="S1358" s="86"/>
      <c r="T1358" s="87"/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  <c r="AT1358" s="19" t="s">
        <v>153</v>
      </c>
      <c r="AU1358" s="19" t="s">
        <v>84</v>
      </c>
    </row>
    <row r="1359" s="2" customFormat="1" ht="16.5" customHeight="1">
      <c r="A1359" s="40"/>
      <c r="B1359" s="41"/>
      <c r="C1359" s="202" t="s">
        <v>1868</v>
      </c>
      <c r="D1359" s="202" t="s">
        <v>145</v>
      </c>
      <c r="E1359" s="203" t="s">
        <v>1869</v>
      </c>
      <c r="F1359" s="204" t="s">
        <v>1870</v>
      </c>
      <c r="G1359" s="205" t="s">
        <v>1551</v>
      </c>
      <c r="H1359" s="206">
        <v>1</v>
      </c>
      <c r="I1359" s="207"/>
      <c r="J1359" s="208">
        <f>ROUND(I1359*H1359,2)</f>
        <v>0</v>
      </c>
      <c r="K1359" s="204" t="s">
        <v>149</v>
      </c>
      <c r="L1359" s="46"/>
      <c r="M1359" s="209" t="s">
        <v>19</v>
      </c>
      <c r="N1359" s="210" t="s">
        <v>45</v>
      </c>
      <c r="O1359" s="86"/>
      <c r="P1359" s="211">
        <f>O1359*H1359</f>
        <v>0</v>
      </c>
      <c r="Q1359" s="211">
        <v>0</v>
      </c>
      <c r="R1359" s="211">
        <f>Q1359*H1359</f>
        <v>0</v>
      </c>
      <c r="S1359" s="211">
        <v>0</v>
      </c>
      <c r="T1359" s="212">
        <f>S1359*H1359</f>
        <v>0</v>
      </c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R1359" s="213" t="s">
        <v>1858</v>
      </c>
      <c r="AT1359" s="213" t="s">
        <v>145</v>
      </c>
      <c r="AU1359" s="213" t="s">
        <v>84</v>
      </c>
      <c r="AY1359" s="19" t="s">
        <v>143</v>
      </c>
      <c r="BE1359" s="214">
        <f>IF(N1359="základní",J1359,0)</f>
        <v>0</v>
      </c>
      <c r="BF1359" s="214">
        <f>IF(N1359="snížená",J1359,0)</f>
        <v>0</v>
      </c>
      <c r="BG1359" s="214">
        <f>IF(N1359="zákl. přenesená",J1359,0)</f>
        <v>0</v>
      </c>
      <c r="BH1359" s="214">
        <f>IF(N1359="sníž. přenesená",J1359,0)</f>
        <v>0</v>
      </c>
      <c r="BI1359" s="214">
        <f>IF(N1359="nulová",J1359,0)</f>
        <v>0</v>
      </c>
      <c r="BJ1359" s="19" t="s">
        <v>82</v>
      </c>
      <c r="BK1359" s="214">
        <f>ROUND(I1359*H1359,2)</f>
        <v>0</v>
      </c>
      <c r="BL1359" s="19" t="s">
        <v>1858</v>
      </c>
      <c r="BM1359" s="213" t="s">
        <v>1871</v>
      </c>
    </row>
    <row r="1360" s="2" customFormat="1">
      <c r="A1360" s="40"/>
      <c r="B1360" s="41"/>
      <c r="C1360" s="42"/>
      <c r="D1360" s="215" t="s">
        <v>152</v>
      </c>
      <c r="E1360" s="42"/>
      <c r="F1360" s="216" t="s">
        <v>1870</v>
      </c>
      <c r="G1360" s="42"/>
      <c r="H1360" s="42"/>
      <c r="I1360" s="217"/>
      <c r="J1360" s="42"/>
      <c r="K1360" s="42"/>
      <c r="L1360" s="46"/>
      <c r="M1360" s="218"/>
      <c r="N1360" s="219"/>
      <c r="O1360" s="86"/>
      <c r="P1360" s="86"/>
      <c r="Q1360" s="86"/>
      <c r="R1360" s="86"/>
      <c r="S1360" s="86"/>
      <c r="T1360" s="87"/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  <c r="AT1360" s="19" t="s">
        <v>152</v>
      </c>
      <c r="AU1360" s="19" t="s">
        <v>84</v>
      </c>
    </row>
    <row r="1361" s="2" customFormat="1">
      <c r="A1361" s="40"/>
      <c r="B1361" s="41"/>
      <c r="C1361" s="42"/>
      <c r="D1361" s="220" t="s">
        <v>153</v>
      </c>
      <c r="E1361" s="42"/>
      <c r="F1361" s="221" t="s">
        <v>1872</v>
      </c>
      <c r="G1361" s="42"/>
      <c r="H1361" s="42"/>
      <c r="I1361" s="217"/>
      <c r="J1361" s="42"/>
      <c r="K1361" s="42"/>
      <c r="L1361" s="46"/>
      <c r="M1361" s="218"/>
      <c r="N1361" s="219"/>
      <c r="O1361" s="86"/>
      <c r="P1361" s="86"/>
      <c r="Q1361" s="86"/>
      <c r="R1361" s="86"/>
      <c r="S1361" s="86"/>
      <c r="T1361" s="87"/>
      <c r="U1361" s="40"/>
      <c r="V1361" s="40"/>
      <c r="W1361" s="40"/>
      <c r="X1361" s="40"/>
      <c r="Y1361" s="40"/>
      <c r="Z1361" s="40"/>
      <c r="AA1361" s="40"/>
      <c r="AB1361" s="40"/>
      <c r="AC1361" s="40"/>
      <c r="AD1361" s="40"/>
      <c r="AE1361" s="40"/>
      <c r="AT1361" s="19" t="s">
        <v>153</v>
      </c>
      <c r="AU1361" s="19" t="s">
        <v>84</v>
      </c>
    </row>
    <row r="1362" s="12" customFormat="1" ht="22.8" customHeight="1">
      <c r="A1362" s="12"/>
      <c r="B1362" s="186"/>
      <c r="C1362" s="187"/>
      <c r="D1362" s="188" t="s">
        <v>73</v>
      </c>
      <c r="E1362" s="200" t="s">
        <v>1873</v>
      </c>
      <c r="F1362" s="200" t="s">
        <v>1874</v>
      </c>
      <c r="G1362" s="187"/>
      <c r="H1362" s="187"/>
      <c r="I1362" s="190"/>
      <c r="J1362" s="201">
        <f>BK1362</f>
        <v>0</v>
      </c>
      <c r="K1362" s="187"/>
      <c r="L1362" s="192"/>
      <c r="M1362" s="193"/>
      <c r="N1362" s="194"/>
      <c r="O1362" s="194"/>
      <c r="P1362" s="195">
        <f>SUM(P1363:P1368)</f>
        <v>0</v>
      </c>
      <c r="Q1362" s="194"/>
      <c r="R1362" s="195">
        <f>SUM(R1363:R1368)</f>
        <v>0</v>
      </c>
      <c r="S1362" s="194"/>
      <c r="T1362" s="196">
        <f>SUM(T1363:T1368)</f>
        <v>0</v>
      </c>
      <c r="U1362" s="12"/>
      <c r="V1362" s="12"/>
      <c r="W1362" s="12"/>
      <c r="X1362" s="12"/>
      <c r="Y1362" s="12"/>
      <c r="Z1362" s="12"/>
      <c r="AA1362" s="12"/>
      <c r="AB1362" s="12"/>
      <c r="AC1362" s="12"/>
      <c r="AD1362" s="12"/>
      <c r="AE1362" s="12"/>
      <c r="AR1362" s="197" t="s">
        <v>175</v>
      </c>
      <c r="AT1362" s="198" t="s">
        <v>73</v>
      </c>
      <c r="AU1362" s="198" t="s">
        <v>82</v>
      </c>
      <c r="AY1362" s="197" t="s">
        <v>143</v>
      </c>
      <c r="BK1362" s="199">
        <f>SUM(BK1363:BK1368)</f>
        <v>0</v>
      </c>
    </row>
    <row r="1363" s="2" customFormat="1" ht="16.5" customHeight="1">
      <c r="A1363" s="40"/>
      <c r="B1363" s="41"/>
      <c r="C1363" s="202" t="s">
        <v>1875</v>
      </c>
      <c r="D1363" s="202" t="s">
        <v>145</v>
      </c>
      <c r="E1363" s="203" t="s">
        <v>1876</v>
      </c>
      <c r="F1363" s="204" t="s">
        <v>1877</v>
      </c>
      <c r="G1363" s="205" t="s">
        <v>1551</v>
      </c>
      <c r="H1363" s="206">
        <v>1</v>
      </c>
      <c r="I1363" s="207"/>
      <c r="J1363" s="208">
        <f>ROUND(I1363*H1363,2)</f>
        <v>0</v>
      </c>
      <c r="K1363" s="204" t="s">
        <v>149</v>
      </c>
      <c r="L1363" s="46"/>
      <c r="M1363" s="209" t="s">
        <v>19</v>
      </c>
      <c r="N1363" s="210" t="s">
        <v>45</v>
      </c>
      <c r="O1363" s="86"/>
      <c r="P1363" s="211">
        <f>O1363*H1363</f>
        <v>0</v>
      </c>
      <c r="Q1363" s="211">
        <v>0</v>
      </c>
      <c r="R1363" s="211">
        <f>Q1363*H1363</f>
        <v>0</v>
      </c>
      <c r="S1363" s="211">
        <v>0</v>
      </c>
      <c r="T1363" s="212">
        <f>S1363*H1363</f>
        <v>0</v>
      </c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  <c r="AR1363" s="213" t="s">
        <v>1858</v>
      </c>
      <c r="AT1363" s="213" t="s">
        <v>145</v>
      </c>
      <c r="AU1363" s="213" t="s">
        <v>84</v>
      </c>
      <c r="AY1363" s="19" t="s">
        <v>143</v>
      </c>
      <c r="BE1363" s="214">
        <f>IF(N1363="základní",J1363,0)</f>
        <v>0</v>
      </c>
      <c r="BF1363" s="214">
        <f>IF(N1363="snížená",J1363,0)</f>
        <v>0</v>
      </c>
      <c r="BG1363" s="214">
        <f>IF(N1363="zákl. přenesená",J1363,0)</f>
        <v>0</v>
      </c>
      <c r="BH1363" s="214">
        <f>IF(N1363="sníž. přenesená",J1363,0)</f>
        <v>0</v>
      </c>
      <c r="BI1363" s="214">
        <f>IF(N1363="nulová",J1363,0)</f>
        <v>0</v>
      </c>
      <c r="BJ1363" s="19" t="s">
        <v>82</v>
      </c>
      <c r="BK1363" s="214">
        <f>ROUND(I1363*H1363,2)</f>
        <v>0</v>
      </c>
      <c r="BL1363" s="19" t="s">
        <v>1858</v>
      </c>
      <c r="BM1363" s="213" t="s">
        <v>1878</v>
      </c>
    </row>
    <row r="1364" s="2" customFormat="1">
      <c r="A1364" s="40"/>
      <c r="B1364" s="41"/>
      <c r="C1364" s="42"/>
      <c r="D1364" s="215" t="s">
        <v>152</v>
      </c>
      <c r="E1364" s="42"/>
      <c r="F1364" s="216" t="s">
        <v>1877</v>
      </c>
      <c r="G1364" s="42"/>
      <c r="H1364" s="42"/>
      <c r="I1364" s="217"/>
      <c r="J1364" s="42"/>
      <c r="K1364" s="42"/>
      <c r="L1364" s="46"/>
      <c r="M1364" s="218"/>
      <c r="N1364" s="219"/>
      <c r="O1364" s="86"/>
      <c r="P1364" s="86"/>
      <c r="Q1364" s="86"/>
      <c r="R1364" s="86"/>
      <c r="S1364" s="86"/>
      <c r="T1364" s="87"/>
      <c r="U1364" s="40"/>
      <c r="V1364" s="40"/>
      <c r="W1364" s="40"/>
      <c r="X1364" s="40"/>
      <c r="Y1364" s="40"/>
      <c r="Z1364" s="40"/>
      <c r="AA1364" s="40"/>
      <c r="AB1364" s="40"/>
      <c r="AC1364" s="40"/>
      <c r="AD1364" s="40"/>
      <c r="AE1364" s="40"/>
      <c r="AT1364" s="19" t="s">
        <v>152</v>
      </c>
      <c r="AU1364" s="19" t="s">
        <v>84</v>
      </c>
    </row>
    <row r="1365" s="2" customFormat="1">
      <c r="A1365" s="40"/>
      <c r="B1365" s="41"/>
      <c r="C1365" s="42"/>
      <c r="D1365" s="220" t="s">
        <v>153</v>
      </c>
      <c r="E1365" s="42"/>
      <c r="F1365" s="221" t="s">
        <v>1879</v>
      </c>
      <c r="G1365" s="42"/>
      <c r="H1365" s="42"/>
      <c r="I1365" s="217"/>
      <c r="J1365" s="42"/>
      <c r="K1365" s="42"/>
      <c r="L1365" s="46"/>
      <c r="M1365" s="218"/>
      <c r="N1365" s="219"/>
      <c r="O1365" s="86"/>
      <c r="P1365" s="86"/>
      <c r="Q1365" s="86"/>
      <c r="R1365" s="86"/>
      <c r="S1365" s="86"/>
      <c r="T1365" s="87"/>
      <c r="U1365" s="40"/>
      <c r="V1365" s="40"/>
      <c r="W1365" s="40"/>
      <c r="X1365" s="40"/>
      <c r="Y1365" s="40"/>
      <c r="Z1365" s="40"/>
      <c r="AA1365" s="40"/>
      <c r="AB1365" s="40"/>
      <c r="AC1365" s="40"/>
      <c r="AD1365" s="40"/>
      <c r="AE1365" s="40"/>
      <c r="AT1365" s="19" t="s">
        <v>153</v>
      </c>
      <c r="AU1365" s="19" t="s">
        <v>84</v>
      </c>
    </row>
    <row r="1366" s="2" customFormat="1" ht="16.5" customHeight="1">
      <c r="A1366" s="40"/>
      <c r="B1366" s="41"/>
      <c r="C1366" s="202" t="s">
        <v>1880</v>
      </c>
      <c r="D1366" s="202" t="s">
        <v>145</v>
      </c>
      <c r="E1366" s="203" t="s">
        <v>1881</v>
      </c>
      <c r="F1366" s="204" t="s">
        <v>1882</v>
      </c>
      <c r="G1366" s="205" t="s">
        <v>1551</v>
      </c>
      <c r="H1366" s="206">
        <v>1</v>
      </c>
      <c r="I1366" s="207"/>
      <c r="J1366" s="208">
        <f>ROUND(I1366*H1366,2)</f>
        <v>0</v>
      </c>
      <c r="K1366" s="204" t="s">
        <v>149</v>
      </c>
      <c r="L1366" s="46"/>
      <c r="M1366" s="209" t="s">
        <v>19</v>
      </c>
      <c r="N1366" s="210" t="s">
        <v>45</v>
      </c>
      <c r="O1366" s="86"/>
      <c r="P1366" s="211">
        <f>O1366*H1366</f>
        <v>0</v>
      </c>
      <c r="Q1366" s="211">
        <v>0</v>
      </c>
      <c r="R1366" s="211">
        <f>Q1366*H1366</f>
        <v>0</v>
      </c>
      <c r="S1366" s="211">
        <v>0</v>
      </c>
      <c r="T1366" s="212">
        <f>S1366*H1366</f>
        <v>0</v>
      </c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  <c r="AR1366" s="213" t="s">
        <v>1858</v>
      </c>
      <c r="AT1366" s="213" t="s">
        <v>145</v>
      </c>
      <c r="AU1366" s="213" t="s">
        <v>84</v>
      </c>
      <c r="AY1366" s="19" t="s">
        <v>143</v>
      </c>
      <c r="BE1366" s="214">
        <f>IF(N1366="základní",J1366,0)</f>
        <v>0</v>
      </c>
      <c r="BF1366" s="214">
        <f>IF(N1366="snížená",J1366,0)</f>
        <v>0</v>
      </c>
      <c r="BG1366" s="214">
        <f>IF(N1366="zákl. přenesená",J1366,0)</f>
        <v>0</v>
      </c>
      <c r="BH1366" s="214">
        <f>IF(N1366="sníž. přenesená",J1366,0)</f>
        <v>0</v>
      </c>
      <c r="BI1366" s="214">
        <f>IF(N1366="nulová",J1366,0)</f>
        <v>0</v>
      </c>
      <c r="BJ1366" s="19" t="s">
        <v>82</v>
      </c>
      <c r="BK1366" s="214">
        <f>ROUND(I1366*H1366,2)</f>
        <v>0</v>
      </c>
      <c r="BL1366" s="19" t="s">
        <v>1858</v>
      </c>
      <c r="BM1366" s="213" t="s">
        <v>1883</v>
      </c>
    </row>
    <row r="1367" s="2" customFormat="1">
      <c r="A1367" s="40"/>
      <c r="B1367" s="41"/>
      <c r="C1367" s="42"/>
      <c r="D1367" s="215" t="s">
        <v>152</v>
      </c>
      <c r="E1367" s="42"/>
      <c r="F1367" s="216" t="s">
        <v>1884</v>
      </c>
      <c r="G1367" s="42"/>
      <c r="H1367" s="42"/>
      <c r="I1367" s="217"/>
      <c r="J1367" s="42"/>
      <c r="K1367" s="42"/>
      <c r="L1367" s="46"/>
      <c r="M1367" s="218"/>
      <c r="N1367" s="219"/>
      <c r="O1367" s="86"/>
      <c r="P1367" s="86"/>
      <c r="Q1367" s="86"/>
      <c r="R1367" s="86"/>
      <c r="S1367" s="86"/>
      <c r="T1367" s="87"/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  <c r="AT1367" s="19" t="s">
        <v>152</v>
      </c>
      <c r="AU1367" s="19" t="s">
        <v>84</v>
      </c>
    </row>
    <row r="1368" s="2" customFormat="1">
      <c r="A1368" s="40"/>
      <c r="B1368" s="41"/>
      <c r="C1368" s="42"/>
      <c r="D1368" s="220" t="s">
        <v>153</v>
      </c>
      <c r="E1368" s="42"/>
      <c r="F1368" s="221" t="s">
        <v>1885</v>
      </c>
      <c r="G1368" s="42"/>
      <c r="H1368" s="42"/>
      <c r="I1368" s="217"/>
      <c r="J1368" s="42"/>
      <c r="K1368" s="42"/>
      <c r="L1368" s="46"/>
      <c r="M1368" s="218"/>
      <c r="N1368" s="219"/>
      <c r="O1368" s="86"/>
      <c r="P1368" s="86"/>
      <c r="Q1368" s="86"/>
      <c r="R1368" s="86"/>
      <c r="S1368" s="86"/>
      <c r="T1368" s="87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  <c r="AT1368" s="19" t="s">
        <v>153</v>
      </c>
      <c r="AU1368" s="19" t="s">
        <v>84</v>
      </c>
    </row>
    <row r="1369" s="12" customFormat="1" ht="22.8" customHeight="1">
      <c r="A1369" s="12"/>
      <c r="B1369" s="186"/>
      <c r="C1369" s="187"/>
      <c r="D1369" s="188" t="s">
        <v>73</v>
      </c>
      <c r="E1369" s="200" t="s">
        <v>1886</v>
      </c>
      <c r="F1369" s="200" t="s">
        <v>1887</v>
      </c>
      <c r="G1369" s="187"/>
      <c r="H1369" s="187"/>
      <c r="I1369" s="190"/>
      <c r="J1369" s="201">
        <f>BK1369</f>
        <v>0</v>
      </c>
      <c r="K1369" s="187"/>
      <c r="L1369" s="192"/>
      <c r="M1369" s="193"/>
      <c r="N1369" s="194"/>
      <c r="O1369" s="194"/>
      <c r="P1369" s="195">
        <f>SUM(P1370:P1372)</f>
        <v>0</v>
      </c>
      <c r="Q1369" s="194"/>
      <c r="R1369" s="195">
        <f>SUM(R1370:R1372)</f>
        <v>0</v>
      </c>
      <c r="S1369" s="194"/>
      <c r="T1369" s="196">
        <f>SUM(T1370:T1372)</f>
        <v>0</v>
      </c>
      <c r="U1369" s="12"/>
      <c r="V1369" s="12"/>
      <c r="W1369" s="12"/>
      <c r="X1369" s="12"/>
      <c r="Y1369" s="12"/>
      <c r="Z1369" s="12"/>
      <c r="AA1369" s="12"/>
      <c r="AB1369" s="12"/>
      <c r="AC1369" s="12"/>
      <c r="AD1369" s="12"/>
      <c r="AE1369" s="12"/>
      <c r="AR1369" s="197" t="s">
        <v>175</v>
      </c>
      <c r="AT1369" s="198" t="s">
        <v>73</v>
      </c>
      <c r="AU1369" s="198" t="s">
        <v>82</v>
      </c>
      <c r="AY1369" s="197" t="s">
        <v>143</v>
      </c>
      <c r="BK1369" s="199">
        <f>SUM(BK1370:BK1372)</f>
        <v>0</v>
      </c>
    </row>
    <row r="1370" s="2" customFormat="1" ht="21.75" customHeight="1">
      <c r="A1370" s="40"/>
      <c r="B1370" s="41"/>
      <c r="C1370" s="202" t="s">
        <v>1888</v>
      </c>
      <c r="D1370" s="202" t="s">
        <v>145</v>
      </c>
      <c r="E1370" s="203" t="s">
        <v>1889</v>
      </c>
      <c r="F1370" s="204" t="s">
        <v>1890</v>
      </c>
      <c r="G1370" s="205" t="s">
        <v>1551</v>
      </c>
      <c r="H1370" s="206">
        <v>1</v>
      </c>
      <c r="I1370" s="207"/>
      <c r="J1370" s="208">
        <f>ROUND(I1370*H1370,2)</f>
        <v>0</v>
      </c>
      <c r="K1370" s="204" t="s">
        <v>149</v>
      </c>
      <c r="L1370" s="46"/>
      <c r="M1370" s="209" t="s">
        <v>19</v>
      </c>
      <c r="N1370" s="210" t="s">
        <v>45</v>
      </c>
      <c r="O1370" s="86"/>
      <c r="P1370" s="211">
        <f>O1370*H1370</f>
        <v>0</v>
      </c>
      <c r="Q1370" s="211">
        <v>0</v>
      </c>
      <c r="R1370" s="211">
        <f>Q1370*H1370</f>
        <v>0</v>
      </c>
      <c r="S1370" s="211">
        <v>0</v>
      </c>
      <c r="T1370" s="212">
        <f>S1370*H1370</f>
        <v>0</v>
      </c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  <c r="AR1370" s="213" t="s">
        <v>1858</v>
      </c>
      <c r="AT1370" s="213" t="s">
        <v>145</v>
      </c>
      <c r="AU1370" s="213" t="s">
        <v>84</v>
      </c>
      <c r="AY1370" s="19" t="s">
        <v>143</v>
      </c>
      <c r="BE1370" s="214">
        <f>IF(N1370="základní",J1370,0)</f>
        <v>0</v>
      </c>
      <c r="BF1370" s="214">
        <f>IF(N1370="snížená",J1370,0)</f>
        <v>0</v>
      </c>
      <c r="BG1370" s="214">
        <f>IF(N1370="zákl. přenesená",J1370,0)</f>
        <v>0</v>
      </c>
      <c r="BH1370" s="214">
        <f>IF(N1370="sníž. přenesená",J1370,0)</f>
        <v>0</v>
      </c>
      <c r="BI1370" s="214">
        <f>IF(N1370="nulová",J1370,0)</f>
        <v>0</v>
      </c>
      <c r="BJ1370" s="19" t="s">
        <v>82</v>
      </c>
      <c r="BK1370" s="214">
        <f>ROUND(I1370*H1370,2)</f>
        <v>0</v>
      </c>
      <c r="BL1370" s="19" t="s">
        <v>1858</v>
      </c>
      <c r="BM1370" s="213" t="s">
        <v>1891</v>
      </c>
    </row>
    <row r="1371" s="2" customFormat="1">
      <c r="A1371" s="40"/>
      <c r="B1371" s="41"/>
      <c r="C1371" s="42"/>
      <c r="D1371" s="215" t="s">
        <v>152</v>
      </c>
      <c r="E1371" s="42"/>
      <c r="F1371" s="216" t="s">
        <v>1890</v>
      </c>
      <c r="G1371" s="42"/>
      <c r="H1371" s="42"/>
      <c r="I1371" s="217"/>
      <c r="J1371" s="42"/>
      <c r="K1371" s="42"/>
      <c r="L1371" s="46"/>
      <c r="M1371" s="218"/>
      <c r="N1371" s="219"/>
      <c r="O1371" s="86"/>
      <c r="P1371" s="86"/>
      <c r="Q1371" s="86"/>
      <c r="R1371" s="86"/>
      <c r="S1371" s="86"/>
      <c r="T1371" s="87"/>
      <c r="U1371" s="40"/>
      <c r="V1371" s="40"/>
      <c r="W1371" s="40"/>
      <c r="X1371" s="40"/>
      <c r="Y1371" s="40"/>
      <c r="Z1371" s="40"/>
      <c r="AA1371" s="40"/>
      <c r="AB1371" s="40"/>
      <c r="AC1371" s="40"/>
      <c r="AD1371" s="40"/>
      <c r="AE1371" s="40"/>
      <c r="AT1371" s="19" t="s">
        <v>152</v>
      </c>
      <c r="AU1371" s="19" t="s">
        <v>84</v>
      </c>
    </row>
    <row r="1372" s="2" customFormat="1">
      <c r="A1372" s="40"/>
      <c r="B1372" s="41"/>
      <c r="C1372" s="42"/>
      <c r="D1372" s="220" t="s">
        <v>153</v>
      </c>
      <c r="E1372" s="42"/>
      <c r="F1372" s="221" t="s">
        <v>1892</v>
      </c>
      <c r="G1372" s="42"/>
      <c r="H1372" s="42"/>
      <c r="I1372" s="217"/>
      <c r="J1372" s="42"/>
      <c r="K1372" s="42"/>
      <c r="L1372" s="46"/>
      <c r="M1372" s="264"/>
      <c r="N1372" s="265"/>
      <c r="O1372" s="266"/>
      <c r="P1372" s="266"/>
      <c r="Q1372" s="266"/>
      <c r="R1372" s="266"/>
      <c r="S1372" s="266"/>
      <c r="T1372" s="267"/>
      <c r="U1372" s="40"/>
      <c r="V1372" s="40"/>
      <c r="W1372" s="40"/>
      <c r="X1372" s="40"/>
      <c r="Y1372" s="40"/>
      <c r="Z1372" s="40"/>
      <c r="AA1372" s="40"/>
      <c r="AB1372" s="40"/>
      <c r="AC1372" s="40"/>
      <c r="AD1372" s="40"/>
      <c r="AE1372" s="40"/>
      <c r="AT1372" s="19" t="s">
        <v>153</v>
      </c>
      <c r="AU1372" s="19" t="s">
        <v>84</v>
      </c>
    </row>
    <row r="1373" s="2" customFormat="1" ht="6.96" customHeight="1">
      <c r="A1373" s="40"/>
      <c r="B1373" s="61"/>
      <c r="C1373" s="62"/>
      <c r="D1373" s="62"/>
      <c r="E1373" s="62"/>
      <c r="F1373" s="62"/>
      <c r="G1373" s="62"/>
      <c r="H1373" s="62"/>
      <c r="I1373" s="62"/>
      <c r="J1373" s="62"/>
      <c r="K1373" s="62"/>
      <c r="L1373" s="46"/>
      <c r="M1373" s="40"/>
      <c r="O1373" s="40"/>
      <c r="P1373" s="40"/>
      <c r="Q1373" s="40"/>
      <c r="R1373" s="40"/>
      <c r="S1373" s="40"/>
      <c r="T1373" s="40"/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</row>
  </sheetData>
  <sheetProtection sheet="1" autoFilter="0" formatColumns="0" formatRows="0" objects="1" scenarios="1" spinCount="100000" saltValue="TAoUZHixdBJnrJtrRvnZ47s1Ll2hiZFjb9qKuHdMlyaixFqET1C4t+FHXeI+haK11CPw4WIMn6anAvyEPNVeaQ==" hashValue="i8O6nwwCHPZ7ykgwrDfmoCWtnUa+rJAweC9VZTOKhCv6NvOVgjTKU7EG1hjMaT1GKPzbHt7Mv/ZRdfiuyWYeVg==" algorithmName="SHA-512" password="982B"/>
  <autoFilter ref="C114:K1372"/>
  <mergeCells count="9">
    <mergeCell ref="E7:H7"/>
    <mergeCell ref="E9:H9"/>
    <mergeCell ref="E18:H18"/>
    <mergeCell ref="E27:H27"/>
    <mergeCell ref="E48:H48"/>
    <mergeCell ref="E50:H50"/>
    <mergeCell ref="E105:H105"/>
    <mergeCell ref="E107:H107"/>
    <mergeCell ref="L2:V2"/>
  </mergeCells>
  <hyperlinks>
    <hyperlink ref="F120" r:id="rId1" display="https://podminky.urs.cz/item/CS_URS_2024_02/119003227"/>
    <hyperlink ref="F123" r:id="rId2" display="https://podminky.urs.cz/item/CS_URS_2024_02/119003228"/>
    <hyperlink ref="F126" r:id="rId3" display="https://podminky.urs.cz/item/CS_URS_2024_02/132212122"/>
    <hyperlink ref="F131" r:id="rId4" display="https://podminky.urs.cz/item/CS_URS_2024_02/174111102"/>
    <hyperlink ref="F135" r:id="rId5" display="https://podminky.urs.cz/item/CS_URS_2024_02/310238211"/>
    <hyperlink ref="F143" r:id="rId6" display="https://podminky.urs.cz/item/CS_URS_2024_02/317944321"/>
    <hyperlink ref="F147" r:id="rId7" display="https://podminky.urs.cz/item/CS_URS_2024_02/317944323"/>
    <hyperlink ref="F153" r:id="rId8" display="https://podminky.urs.cz/item/CS_URS_2024_02/413232211"/>
    <hyperlink ref="F162" r:id="rId9" display="https://podminky.urs.cz/item/CS_URS_2024_02/612321121"/>
    <hyperlink ref="F170" r:id="rId10" display="https://podminky.urs.cz/item/CS_URS_2024_02/612325419"/>
    <hyperlink ref="F178" r:id="rId11" display="https://podminky.urs.cz/item/CS_URS_2024_02/631341122"/>
    <hyperlink ref="F183" r:id="rId12" display="https://podminky.urs.cz/item/CS_URS_2024_02/635211121"/>
    <hyperlink ref="F189" r:id="rId13" display="https://podminky.urs.cz/item/CS_URS_2024_02/962031133"/>
    <hyperlink ref="F197" r:id="rId14" display="https://podminky.urs.cz/item/CS_URS_2024_02/965042131"/>
    <hyperlink ref="F205" r:id="rId15" display="https://podminky.urs.cz/item/CS_URS_2024_02/965082923"/>
    <hyperlink ref="F213" r:id="rId16" display="https://podminky.urs.cz/item/CS_URS_2024_02/968062456"/>
    <hyperlink ref="F217" r:id="rId17" display="https://podminky.urs.cz/item/CS_URS_2024_02/968072455"/>
    <hyperlink ref="F225" r:id="rId18" display="https://podminky.urs.cz/item/CS_URS_2024_02/971033351"/>
    <hyperlink ref="F233" r:id="rId19" display="https://podminky.urs.cz/item/CS_URS_2024_02/971033361"/>
    <hyperlink ref="F241" r:id="rId20" display="https://podminky.urs.cz/item/CS_URS_2024_02/971033641"/>
    <hyperlink ref="F246" r:id="rId21" display="https://podminky.urs.cz/item/CS_URS_2024_02/971033651"/>
    <hyperlink ref="F251" r:id="rId22" display="https://podminky.urs.cz/item/CS_URS_2024_02/972033271"/>
    <hyperlink ref="F254" r:id="rId23" display="https://podminky.urs.cz/item/CS_URS_2024_02/974031164"/>
    <hyperlink ref="F257" r:id="rId24" display="https://podminky.urs.cz/item/CS_URS_2024_02/978013161"/>
    <hyperlink ref="F265" r:id="rId25" display="https://podminky.urs.cz/item/CS_URS_2024_02/978013191"/>
    <hyperlink ref="F274" r:id="rId26" display="https://podminky.urs.cz/item/CS_URS_2024_02/997013211"/>
    <hyperlink ref="F277" r:id="rId27" display="https://podminky.urs.cz/item/CS_URS_2024_02/997013501"/>
    <hyperlink ref="F280" r:id="rId28" display="https://podminky.urs.cz/item/CS_URS_2024_02/997013509"/>
    <hyperlink ref="F284" r:id="rId29" display="https://podminky.urs.cz/item/CS_URS_2024_02/997013631"/>
    <hyperlink ref="F288" r:id="rId30" display="https://podminky.urs.cz/item/CS_URS_2024_02/998018001"/>
    <hyperlink ref="F293" r:id="rId31" display="https://podminky.urs.cz/item/CS_URS_2024_02/711111001"/>
    <hyperlink ref="F301" r:id="rId32" display="https://podminky.urs.cz/item/CS_URS_2024_02/711141559"/>
    <hyperlink ref="F309" r:id="rId33" display="https://podminky.urs.cz/item/CS_URS_2024_02/998711121"/>
    <hyperlink ref="F313" r:id="rId34" display="https://podminky.urs.cz/item/CS_URS_2024_02/713121111"/>
    <hyperlink ref="F324" r:id="rId35" display="https://podminky.urs.cz/item/CS_URS_2024_02/713121121"/>
    <hyperlink ref="F332" r:id="rId36" display="https://podminky.urs.cz/item/CS_URS_2024_02/713191132"/>
    <hyperlink ref="F343" r:id="rId37" display="https://podminky.urs.cz/item/CS_URS_2024_02/998713121"/>
    <hyperlink ref="F347" r:id="rId38" display="https://podminky.urs.cz/item/CS_URS_2024_02/721171914"/>
    <hyperlink ref="F350" r:id="rId39" display="https://podminky.urs.cz/item/CS_URS_2024_02/721171915"/>
    <hyperlink ref="F353" r:id="rId40" display="https://podminky.urs.cz/item/CS_URS_2024_02/721171917"/>
    <hyperlink ref="F356" r:id="rId41" display="https://podminky.urs.cz/item/CS_URS_2024_02/721173402"/>
    <hyperlink ref="F359" r:id="rId42" display="https://podminky.urs.cz/item/CS_URS_2024_02/721173403"/>
    <hyperlink ref="F362" r:id="rId43" display="https://podminky.urs.cz/item/CS_URS_2024_02/721174026"/>
    <hyperlink ref="F365" r:id="rId44" display="https://podminky.urs.cz/item/CS_URS_2024_02/721174041"/>
    <hyperlink ref="F370" r:id="rId45" display="https://podminky.urs.cz/item/CS_URS_2024_02/721174043"/>
    <hyperlink ref="F378" r:id="rId46" display="https://podminky.urs.cz/item/CS_URS_2024_02/721174044"/>
    <hyperlink ref="F386" r:id="rId47" display="https://podminky.urs.cz/item/CS_URS_2024_02/721174045"/>
    <hyperlink ref="F394" r:id="rId48" display="https://podminky.urs.cz/item/CS_URS_2024_02/721194103"/>
    <hyperlink ref="F399" r:id="rId49" display="https://podminky.urs.cz/item/CS_URS_2024_02/721194105"/>
    <hyperlink ref="F407" r:id="rId50" display="https://podminky.urs.cz/item/CS_URS_2024_02/721194109"/>
    <hyperlink ref="F415" r:id="rId51" display="https://podminky.urs.cz/item/CS_URS_2024_02/721290111"/>
    <hyperlink ref="F419" r:id="rId52" display="https://podminky.urs.cz/item/CS_URS_2024_02/998721121"/>
    <hyperlink ref="F423" r:id="rId53" display="https://podminky.urs.cz/item/CS_URS_2024_02/722171933"/>
    <hyperlink ref="F426" r:id="rId54" display="https://podminky.urs.cz/item/CS_URS_2024_02/722174002"/>
    <hyperlink ref="F434" r:id="rId55" display="https://podminky.urs.cz/item/CS_URS_2024_02/722174003"/>
    <hyperlink ref="F442" r:id="rId56" display="https://podminky.urs.cz/item/CS_URS_2024_02/722174005"/>
    <hyperlink ref="F445" r:id="rId57" display="https://podminky.urs.cz/item/CS_URS_2024_02/722181211"/>
    <hyperlink ref="F448" r:id="rId58" display="https://podminky.urs.cz/item/CS_URS_2024_02/722181212"/>
    <hyperlink ref="F451" r:id="rId59" display="https://podminky.urs.cz/item/CS_URS_2024_02/722181213"/>
    <hyperlink ref="F454" r:id="rId60" display="https://podminky.urs.cz/item/CS_URS_2024_02/722181231"/>
    <hyperlink ref="F457" r:id="rId61" display="https://podminky.urs.cz/item/CS_URS_2024_02/722181232"/>
    <hyperlink ref="F460" r:id="rId62" display="https://podminky.urs.cz/item/CS_URS_2024_02/722190401"/>
    <hyperlink ref="F468" r:id="rId63" display="https://podminky.urs.cz/item/CS_URS_2024_02/722190901"/>
    <hyperlink ref="F471" r:id="rId64" display="https://podminky.urs.cz/item/CS_URS_2024_02/722220111"/>
    <hyperlink ref="F479" r:id="rId65" display="https://podminky.urs.cz/item/CS_URS_2024_02/722240123"/>
    <hyperlink ref="F482" r:id="rId66" display="https://podminky.urs.cz/item/CS_URS_2024_02/722240125"/>
    <hyperlink ref="F485" r:id="rId67" display="https://podminky.urs.cz/item/CS_URS_2024_02/722290246"/>
    <hyperlink ref="F489" r:id="rId68" display="https://podminky.urs.cz/item/CS_URS_2024_02/998722121"/>
    <hyperlink ref="F493" r:id="rId69" display="https://podminky.urs.cz/item/CS_URS_2024_02/725110814"/>
    <hyperlink ref="F496" r:id="rId70" display="https://podminky.urs.cz/item/CS_URS_2024_02/725112022"/>
    <hyperlink ref="F499" r:id="rId71" display="https://podminky.urs.cz/item/CS_URS_2024_02/725112023"/>
    <hyperlink ref="F502" r:id="rId72" display="https://podminky.urs.cz/item/CS_URS_2024_02/725121527"/>
    <hyperlink ref="F505" r:id="rId73" display="https://podminky.urs.cz/item/CS_URS_2024_02/725210821"/>
    <hyperlink ref="F508" r:id="rId74" display="https://podminky.urs.cz/item/CS_URS_2024_02/725211601"/>
    <hyperlink ref="F511" r:id="rId75" display="https://podminky.urs.cz/item/CS_URS_2024_02/725211603"/>
    <hyperlink ref="F514" r:id="rId76" display="https://podminky.urs.cz/item/CS_URS_2024_02/725211681"/>
    <hyperlink ref="F517" r:id="rId77" display="https://podminky.urs.cz/item/CS_URS_2024_02/725291652"/>
    <hyperlink ref="F522" r:id="rId78" display="https://podminky.urs.cz/item/CS_URS_2024_02/725291653"/>
    <hyperlink ref="F527" r:id="rId79" display="https://podminky.urs.cz/item/CS_URS_2024_02/725291654"/>
    <hyperlink ref="F532" r:id="rId80" display="https://podminky.urs.cz/item/CS_URS_2024_02/725291664"/>
    <hyperlink ref="F537" r:id="rId81" display="https://podminky.urs.cz/item/CS_URS_2024_02/725291666"/>
    <hyperlink ref="F542" r:id="rId82" display="https://podminky.urs.cz/item/CS_URS_2024_02/725291669"/>
    <hyperlink ref="F547" r:id="rId83" display="https://podminky.urs.cz/item/CS_URS_2024_02/725291670"/>
    <hyperlink ref="F552" r:id="rId84" display="https://podminky.urs.cz/item/CS_URS_2024_02/725291674"/>
    <hyperlink ref="F557" r:id="rId85" display="https://podminky.urs.cz/item/CS_URS_2024_02/725331111"/>
    <hyperlink ref="F560" r:id="rId86" display="https://podminky.urs.cz/item/CS_URS_2024_02/725530823"/>
    <hyperlink ref="F563" r:id="rId87" display="https://podminky.urs.cz/item/CS_URS_2024_02/725539204"/>
    <hyperlink ref="F568" r:id="rId88" display="https://podminky.urs.cz/item/CS_URS_2024_02/725820801"/>
    <hyperlink ref="F571" r:id="rId89" display="https://podminky.urs.cz/item/CS_URS_2024_02/725821325"/>
    <hyperlink ref="F574" r:id="rId90" display="https://podminky.urs.cz/item/CS_URS_2024_02/725822611"/>
    <hyperlink ref="F577" r:id="rId91" display="https://podminky.urs.cz/item/CS_URS_2024_02/725829131"/>
    <hyperlink ref="F582" r:id="rId92" display="https://podminky.urs.cz/item/CS_URS_2024_02/998725121"/>
    <hyperlink ref="F586" r:id="rId93" display="https://podminky.urs.cz/item/CS_URS_2024_02/726131001"/>
    <hyperlink ref="F589" r:id="rId94" display="https://podminky.urs.cz/item/CS_URS_2024_02/726131021"/>
    <hyperlink ref="F592" r:id="rId95" display="https://podminky.urs.cz/item/CS_URS_2024_02/726131041"/>
    <hyperlink ref="F600" r:id="rId96" display="https://podminky.urs.cz/item/CS_URS_2024_02/726131043"/>
    <hyperlink ref="F603" r:id="rId97" display="https://podminky.urs.cz/item/CS_URS_2024_02/998726131"/>
    <hyperlink ref="F607" r:id="rId98" display="https://podminky.urs.cz/item/CS_URS_2024_02/733120815"/>
    <hyperlink ref="F610" r:id="rId99" display="https://podminky.urs.cz/item/CS_URS_2024_02/733194912"/>
    <hyperlink ref="F613" r:id="rId100" display="https://podminky.urs.cz/item/CS_URS_2024_02/733222303"/>
    <hyperlink ref="F622" r:id="rId101" display="https://podminky.urs.cz/item/CS_URS_2024_02/734209113"/>
    <hyperlink ref="F628" r:id="rId102" display="https://podminky.urs.cz/item/CS_URS_2024_02/735111810"/>
    <hyperlink ref="F632" r:id="rId103" display="https://podminky.urs.cz/item/CS_URS_2024_02/735119140"/>
    <hyperlink ref="F636" r:id="rId104" display="https://podminky.urs.cz/item/CS_URS_2024_02/741110051"/>
    <hyperlink ref="F647" r:id="rId105" display="https://podminky.urs.cz/item/CS_URS_2024_02/741112001"/>
    <hyperlink ref="F657" r:id="rId106" display="https://podminky.urs.cz/item/CS_URS_2024_02/741112002"/>
    <hyperlink ref="F667" r:id="rId107" display="https://podminky.urs.cz/item/CS_URS_2024_02/741120001"/>
    <hyperlink ref="F678" r:id="rId108" display="https://podminky.urs.cz/item/CS_URS_2024_02/741122015"/>
    <hyperlink ref="F689" r:id="rId109" display="https://podminky.urs.cz/item/CS_URS_2024_02/741122016"/>
    <hyperlink ref="F700" r:id="rId110" display="https://podminky.urs.cz/item/CS_URS_2024_02/741122031"/>
    <hyperlink ref="F711" r:id="rId111" display="https://podminky.urs.cz/item/CS_URS_2024_02/741130001"/>
    <hyperlink ref="F714" r:id="rId112" display="https://podminky.urs.cz/item/CS_URS_2024_02/741310201"/>
    <hyperlink ref="F724" r:id="rId113" display="https://podminky.urs.cz/item/CS_URS_2024_02/741310233"/>
    <hyperlink ref="F734" r:id="rId114" display="https://podminky.urs.cz/item/CS_URS_2024_02/741310238"/>
    <hyperlink ref="F744" r:id="rId115" display="https://podminky.urs.cz/item/CS_URS_2024_02/741313041"/>
    <hyperlink ref="F754" r:id="rId116" display="https://podminky.urs.cz/item/CS_URS_2024_02/741320105"/>
    <hyperlink ref="F766" r:id="rId117" display="https://podminky.urs.cz/item/CS_URS_2024_02/741372061"/>
    <hyperlink ref="F776" r:id="rId118" display="https://podminky.urs.cz/item/CS_URS_2024_02/741372073"/>
    <hyperlink ref="F792" r:id="rId119" display="https://podminky.urs.cz/item/CS_URS_2024_02/741810002"/>
    <hyperlink ref="F795" r:id="rId120" display="https://podminky.urs.cz/item/CS_URS_2024_02/741820102"/>
    <hyperlink ref="F798" r:id="rId121" display="https://podminky.urs.cz/item/CS_URS_2024_02/998741121"/>
    <hyperlink ref="F802" r:id="rId122" display="https://podminky.urs.cz/item/CS_URS_2024_02/742110002"/>
    <hyperlink ref="F809" r:id="rId123" display="https://podminky.urs.cz/item/CS_URS_2024_02/742110504"/>
    <hyperlink ref="F814" r:id="rId124" display="https://podminky.urs.cz/item/CS_URS_2024_02/742122001"/>
    <hyperlink ref="F819" r:id="rId125" display="https://podminky.urs.cz/item/CS_URS_2024_02/742124002"/>
    <hyperlink ref="F825" r:id="rId126" display="https://podminky.urs.cz/item/CS_URS_2024_02/742330044"/>
    <hyperlink ref="F830" r:id="rId127" display="https://podminky.urs.cz/item/CS_URS_2024_02/998742121"/>
    <hyperlink ref="F834" r:id="rId128" display="https://podminky.urs.cz/item/CS_URS_2024_02/751111271"/>
    <hyperlink ref="F844" r:id="rId129" display="https://podminky.urs.cz/item/CS_URS_2024_02/751398051"/>
    <hyperlink ref="F849" r:id="rId130" display="https://podminky.urs.cz/item/CS_URS_2024_02/751510041"/>
    <hyperlink ref="F857" r:id="rId131" display="https://podminky.urs.cz/item/CS_URS_2024_02/751510042"/>
    <hyperlink ref="F865" r:id="rId132" display="https://podminky.urs.cz/item/CS_URS_2024_02/751514437"/>
    <hyperlink ref="F870" r:id="rId133" display="https://podminky.urs.cz/item/CS_URS_2024_02/751537145"/>
    <hyperlink ref="F881" r:id="rId134" display="https://podminky.urs.cz/item/CS_URS_2024_02/751537146"/>
    <hyperlink ref="F889" r:id="rId135" display="https://podminky.urs.cz/item/CS_URS_2024_02/998751121"/>
    <hyperlink ref="F893" r:id="rId136" display="https://podminky.urs.cz/item/CS_URS_2024_02/762522812"/>
    <hyperlink ref="F896" r:id="rId137" display="https://podminky.urs.cz/item/CS_URS_2024_02/762822810"/>
    <hyperlink ref="F899" r:id="rId138" display="https://podminky.urs.cz/item/CS_URS_2024_02/762841811"/>
    <hyperlink ref="F903" r:id="rId139" display="https://podminky.urs.cz/item/CS_URS_2024_02/763111414"/>
    <hyperlink ref="F911" r:id="rId140" display="https://podminky.urs.cz/item/CS_URS_2024_02/763113341"/>
    <hyperlink ref="F919" r:id="rId141" display="https://podminky.urs.cz/item/CS_URS_2024_02/763121465"/>
    <hyperlink ref="F924" r:id="rId142" display="https://podminky.urs.cz/item/CS_URS_2024_02/763131412"/>
    <hyperlink ref="F932" r:id="rId143" display="https://podminky.urs.cz/item/CS_URS_2024_02/763131452"/>
    <hyperlink ref="F940" r:id="rId144" display="https://podminky.urs.cz/item/CS_URS_2024_02/763131831"/>
    <hyperlink ref="F945" r:id="rId145" display="https://podminky.urs.cz/item/CS_URS_2024_02/763251211"/>
    <hyperlink ref="F953" r:id="rId146" display="https://podminky.urs.cz/item/CS_URS_2024_02/998763331"/>
    <hyperlink ref="F957" r:id="rId147" display="https://podminky.urs.cz/item/CS_URS_2024_02/766411811"/>
    <hyperlink ref="F962" r:id="rId148" display="https://podminky.urs.cz/item/CS_URS_2024_02/766411822"/>
    <hyperlink ref="F965" r:id="rId149" display="https://podminky.urs.cz/item/CS_URS_2024_02/766414231"/>
    <hyperlink ref="F973" r:id="rId150" display="https://podminky.urs.cz/item/CS_URS_2024_02/766417211"/>
    <hyperlink ref="F981" r:id="rId151" display="https://podminky.urs.cz/item/CS_URS_2024_02/766660171"/>
    <hyperlink ref="F994" r:id="rId152" display="https://podminky.urs.cz/item/CS_URS_2024_02/766660172"/>
    <hyperlink ref="F1007" r:id="rId153" display="https://podminky.urs.cz/item/CS_URS_2024_02/766660720"/>
    <hyperlink ref="F1013" r:id="rId154" display="https://podminky.urs.cz/item/CS_URS_2024_02/766660728"/>
    <hyperlink ref="F1016" r:id="rId155" display="https://podminky.urs.cz/item/CS_URS_2024_02/766660729"/>
    <hyperlink ref="F1021" r:id="rId156" display="https://podminky.urs.cz/item/CS_URS_2024_02/766660730"/>
    <hyperlink ref="F1038" r:id="rId157" display="https://podminky.urs.cz/item/CS_URS_2024_02/766681114"/>
    <hyperlink ref="F1045" r:id="rId158" display="https://podminky.urs.cz/item/CS_URS_2024_02/766682111"/>
    <hyperlink ref="F1056" r:id="rId159" display="https://podminky.urs.cz/item/CS_URS_2024_02/766691914"/>
    <hyperlink ref="F1064" r:id="rId160" display="https://podminky.urs.cz/item/CS_URS_2024_02/766811115"/>
    <hyperlink ref="F1072" r:id="rId161" display="https://podminky.urs.cz/item/CS_URS_2024_02/766811151"/>
    <hyperlink ref="F1080" r:id="rId162" display="https://podminky.urs.cz/item/CS_URS_2024_02/766811152"/>
    <hyperlink ref="F1085" r:id="rId163" display="https://podminky.urs.cz/item/CS_URS_2024_02/766811212"/>
    <hyperlink ref="F1093" r:id="rId164" display="https://podminky.urs.cz/item/CS_URS_2024_02/766811221"/>
    <hyperlink ref="F1096" r:id="rId165" display="https://podminky.urs.cz/item/CS_URS_2024_02/766811223"/>
    <hyperlink ref="F1101" r:id="rId166" display="https://podminky.urs.cz/item/CS_URS_2024_02/766811311"/>
    <hyperlink ref="F1104" r:id="rId167" display="https://podminky.urs.cz/item/CS_URS_2024_02/766811351"/>
    <hyperlink ref="F1107" r:id="rId168" display="https://podminky.urs.cz/item/CS_URS_2024_02/766811411"/>
    <hyperlink ref="F1110" r:id="rId169" display="https://podminky.urs.cz/item/CS_URS_2024_02/766811412"/>
    <hyperlink ref="F1117" r:id="rId170" display="https://podminky.urs.cz/item/CS_URS_2024_02/998766121"/>
    <hyperlink ref="F1121" r:id="rId171" display="https://podminky.urs.cz/item/CS_URS_2024_02/771121011"/>
    <hyperlink ref="F1129" r:id="rId172" display="https://podminky.urs.cz/item/CS_URS_2024_02/771474113"/>
    <hyperlink ref="F1140" r:id="rId173" display="https://podminky.urs.cz/item/CS_URS_2024_02/771571810"/>
    <hyperlink ref="F1148" r:id="rId174" display="https://podminky.urs.cz/item/CS_URS_2024_02/771574416"/>
    <hyperlink ref="F1159" r:id="rId175" display="https://podminky.urs.cz/item/CS_URS_2024_02/771591112"/>
    <hyperlink ref="F1167" r:id="rId176" display="https://podminky.urs.cz/item/CS_URS_2024_02/771591264"/>
    <hyperlink ref="F1175" r:id="rId177" display="https://podminky.urs.cz/item/CS_URS_2024_02/998771121"/>
    <hyperlink ref="F1179" r:id="rId178" display="https://podminky.urs.cz/item/CS_URS_2024_02/775411810"/>
    <hyperlink ref="F1187" r:id="rId179" display="https://podminky.urs.cz/item/CS_URS_2024_02/775511830"/>
    <hyperlink ref="F1196" r:id="rId180" display="https://podminky.urs.cz/item/CS_URS_2024_02/776111116"/>
    <hyperlink ref="F1201" r:id="rId181" display="https://podminky.urs.cz/item/CS_URS_2024_02/776111311"/>
    <hyperlink ref="F1209" r:id="rId182" display="https://podminky.urs.cz/item/CS_URS_2024_02/776141111"/>
    <hyperlink ref="F1217" r:id="rId183" display="https://podminky.urs.cz/item/CS_URS_2024_02/776201811"/>
    <hyperlink ref="F1220" r:id="rId184" display="https://podminky.urs.cz/item/CS_URS_2024_02/776201814"/>
    <hyperlink ref="F1228" r:id="rId185" display="https://podminky.urs.cz/item/CS_URS_2024_02/776221111"/>
    <hyperlink ref="F1234" r:id="rId186" display="https://podminky.urs.cz/item/CS_URS_2024_02/776410811"/>
    <hyperlink ref="F1239" r:id="rId187" display="https://podminky.urs.cz/item/CS_URS_2024_02/776411112"/>
    <hyperlink ref="F1250" r:id="rId188" display="https://podminky.urs.cz/item/CS_URS_2024_02/998776121"/>
    <hyperlink ref="F1254" r:id="rId189" display="https://podminky.urs.cz/item/CS_URS_2024_02/781111011"/>
    <hyperlink ref="F1262" r:id="rId190" display="https://podminky.urs.cz/item/CS_URS_2024_02/781121011"/>
    <hyperlink ref="F1265" r:id="rId191" display="https://podminky.urs.cz/item/CS_URS_2024_02/781471810"/>
    <hyperlink ref="F1273" r:id="rId192" display="https://podminky.urs.cz/item/CS_URS_2024_02/781472219"/>
    <hyperlink ref="F1279" r:id="rId193" display="https://podminky.urs.cz/item/CS_URS_2024_02/781492111"/>
    <hyperlink ref="F1290" r:id="rId194" display="https://podminky.urs.cz/item/CS_URS_2024_02/781495142"/>
    <hyperlink ref="F1298" r:id="rId195" display="https://podminky.urs.cz/item/CS_URS_2024_02/998781121"/>
    <hyperlink ref="F1302" r:id="rId196" display="https://podminky.urs.cz/item/CS_URS_2024_02/783601327"/>
    <hyperlink ref="F1305" r:id="rId197" display="https://podminky.urs.cz/item/CS_URS_2024_02/783601421"/>
    <hyperlink ref="F1308" r:id="rId198" display="https://podminky.urs.cz/item/CS_URS_2024_02/783617117"/>
    <hyperlink ref="F1312" r:id="rId199" display="https://podminky.urs.cz/item/CS_URS_2024_02/784111003"/>
    <hyperlink ref="F1320" r:id="rId200" display="https://podminky.urs.cz/item/CS_URS_2024_02/784171101"/>
    <hyperlink ref="F1331" r:id="rId201" display="https://podminky.urs.cz/item/CS_URS_2024_02/784171113"/>
    <hyperlink ref="F1342" r:id="rId202" display="https://podminky.urs.cz/item/CS_URS_2024_02/784211103"/>
    <hyperlink ref="F1346" r:id="rId203" display="https://podminky.urs.cz/item/CS_URS_2024_02/HZS2212"/>
    <hyperlink ref="F1349" r:id="rId204" display="https://podminky.urs.cz/item/CS_URS_2024_02/HZS2232"/>
    <hyperlink ref="F1354" r:id="rId205" display="https://podminky.urs.cz/item/CS_URS_2024_02/013254000"/>
    <hyperlink ref="F1358" r:id="rId206" display="https://podminky.urs.cz/item/CS_URS_2024_02/032002000"/>
    <hyperlink ref="F1361" r:id="rId207" display="https://podminky.urs.cz/item/CS_URS_2024_02/039002000"/>
    <hyperlink ref="F1365" r:id="rId208" display="https://podminky.urs.cz/item/CS_URS_2024_02/045002000"/>
    <hyperlink ref="F1368" r:id="rId209" display="https://podminky.urs.cz/item/CS_URS_2024_02/049303000"/>
    <hyperlink ref="F1372" r:id="rId210" display="https://podminky.urs.cz/item/CS_URS_2024_02/071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6" customFormat="1" ht="45" customHeight="1">
      <c r="B3" s="272"/>
      <c r="C3" s="273" t="s">
        <v>1893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1894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1895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1896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1897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1898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1899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1900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1901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1902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1903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81</v>
      </c>
      <c r="F18" s="279" t="s">
        <v>1904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1905</v>
      </c>
      <c r="F19" s="279" t="s">
        <v>1906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1907</v>
      </c>
      <c r="F20" s="279" t="s">
        <v>1908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1909</v>
      </c>
      <c r="F21" s="279" t="s">
        <v>1910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1911</v>
      </c>
      <c r="F22" s="279" t="s">
        <v>1912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1913</v>
      </c>
      <c r="F23" s="279" t="s">
        <v>1914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1915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1916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1917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1918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1919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1920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1921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1922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1923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129</v>
      </c>
      <c r="F36" s="279"/>
      <c r="G36" s="279" t="s">
        <v>1924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1925</v>
      </c>
      <c r="F37" s="279"/>
      <c r="G37" s="279" t="s">
        <v>1926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55</v>
      </c>
      <c r="F38" s="279"/>
      <c r="G38" s="279" t="s">
        <v>1927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56</v>
      </c>
      <c r="F39" s="279"/>
      <c r="G39" s="279" t="s">
        <v>1928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130</v>
      </c>
      <c r="F40" s="279"/>
      <c r="G40" s="279" t="s">
        <v>1929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131</v>
      </c>
      <c r="F41" s="279"/>
      <c r="G41" s="279" t="s">
        <v>1930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1931</v>
      </c>
      <c r="F42" s="279"/>
      <c r="G42" s="279" t="s">
        <v>1932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1933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1934</v>
      </c>
      <c r="F44" s="279"/>
      <c r="G44" s="279" t="s">
        <v>1935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133</v>
      </c>
      <c r="F45" s="279"/>
      <c r="G45" s="279" t="s">
        <v>1936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1937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1938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1939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1940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1941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1942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1943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1944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1945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1946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1947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1948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1949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1950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1951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1952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1953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1954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1955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1956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1957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1958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1959</v>
      </c>
      <c r="D76" s="297"/>
      <c r="E76" s="297"/>
      <c r="F76" s="297" t="s">
        <v>1960</v>
      </c>
      <c r="G76" s="298"/>
      <c r="H76" s="297" t="s">
        <v>56</v>
      </c>
      <c r="I76" s="297" t="s">
        <v>59</v>
      </c>
      <c r="J76" s="297" t="s">
        <v>1961</v>
      </c>
      <c r="K76" s="296"/>
    </row>
    <row r="77" s="1" customFormat="1" ht="17.25" customHeight="1">
      <c r="B77" s="294"/>
      <c r="C77" s="299" t="s">
        <v>1962</v>
      </c>
      <c r="D77" s="299"/>
      <c r="E77" s="299"/>
      <c r="F77" s="300" t="s">
        <v>1963</v>
      </c>
      <c r="G77" s="301"/>
      <c r="H77" s="299"/>
      <c r="I77" s="299"/>
      <c r="J77" s="299" t="s">
        <v>1964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55</v>
      </c>
      <c r="D79" s="304"/>
      <c r="E79" s="304"/>
      <c r="F79" s="305" t="s">
        <v>1965</v>
      </c>
      <c r="G79" s="306"/>
      <c r="H79" s="282" t="s">
        <v>1966</v>
      </c>
      <c r="I79" s="282" t="s">
        <v>1967</v>
      </c>
      <c r="J79" s="282">
        <v>20</v>
      </c>
      <c r="K79" s="296"/>
    </row>
    <row r="80" s="1" customFormat="1" ht="15" customHeight="1">
      <c r="B80" s="294"/>
      <c r="C80" s="282" t="s">
        <v>1968</v>
      </c>
      <c r="D80" s="282"/>
      <c r="E80" s="282"/>
      <c r="F80" s="305" t="s">
        <v>1965</v>
      </c>
      <c r="G80" s="306"/>
      <c r="H80" s="282" t="s">
        <v>1969</v>
      </c>
      <c r="I80" s="282" t="s">
        <v>1967</v>
      </c>
      <c r="J80" s="282">
        <v>120</v>
      </c>
      <c r="K80" s="296"/>
    </row>
    <row r="81" s="1" customFormat="1" ht="15" customHeight="1">
      <c r="B81" s="307"/>
      <c r="C81" s="282" t="s">
        <v>1970</v>
      </c>
      <c r="D81" s="282"/>
      <c r="E81" s="282"/>
      <c r="F81" s="305" t="s">
        <v>1971</v>
      </c>
      <c r="G81" s="306"/>
      <c r="H81" s="282" t="s">
        <v>1972</v>
      </c>
      <c r="I81" s="282" t="s">
        <v>1967</v>
      </c>
      <c r="J81" s="282">
        <v>50</v>
      </c>
      <c r="K81" s="296"/>
    </row>
    <row r="82" s="1" customFormat="1" ht="15" customHeight="1">
      <c r="B82" s="307"/>
      <c r="C82" s="282" t="s">
        <v>1973</v>
      </c>
      <c r="D82" s="282"/>
      <c r="E82" s="282"/>
      <c r="F82" s="305" t="s">
        <v>1965</v>
      </c>
      <c r="G82" s="306"/>
      <c r="H82" s="282" t="s">
        <v>1974</v>
      </c>
      <c r="I82" s="282" t="s">
        <v>1975</v>
      </c>
      <c r="J82" s="282"/>
      <c r="K82" s="296"/>
    </row>
    <row r="83" s="1" customFormat="1" ht="15" customHeight="1">
      <c r="B83" s="307"/>
      <c r="C83" s="308" t="s">
        <v>1976</v>
      </c>
      <c r="D83" s="308"/>
      <c r="E83" s="308"/>
      <c r="F83" s="309" t="s">
        <v>1971</v>
      </c>
      <c r="G83" s="308"/>
      <c r="H83" s="308" t="s">
        <v>1977</v>
      </c>
      <c r="I83" s="308" t="s">
        <v>1967</v>
      </c>
      <c r="J83" s="308">
        <v>15</v>
      </c>
      <c r="K83" s="296"/>
    </row>
    <row r="84" s="1" customFormat="1" ht="15" customHeight="1">
      <c r="B84" s="307"/>
      <c r="C84" s="308" t="s">
        <v>1978</v>
      </c>
      <c r="D84" s="308"/>
      <c r="E84" s="308"/>
      <c r="F84" s="309" t="s">
        <v>1971</v>
      </c>
      <c r="G84" s="308"/>
      <c r="H84" s="308" t="s">
        <v>1979</v>
      </c>
      <c r="I84" s="308" t="s">
        <v>1967</v>
      </c>
      <c r="J84" s="308">
        <v>15</v>
      </c>
      <c r="K84" s="296"/>
    </row>
    <row r="85" s="1" customFormat="1" ht="15" customHeight="1">
      <c r="B85" s="307"/>
      <c r="C85" s="308" t="s">
        <v>1980</v>
      </c>
      <c r="D85" s="308"/>
      <c r="E85" s="308"/>
      <c r="F85" s="309" t="s">
        <v>1971</v>
      </c>
      <c r="G85" s="308"/>
      <c r="H85" s="308" t="s">
        <v>1981</v>
      </c>
      <c r="I85" s="308" t="s">
        <v>1967</v>
      </c>
      <c r="J85" s="308">
        <v>20</v>
      </c>
      <c r="K85" s="296"/>
    </row>
    <row r="86" s="1" customFormat="1" ht="15" customHeight="1">
      <c r="B86" s="307"/>
      <c r="C86" s="308" t="s">
        <v>1982</v>
      </c>
      <c r="D86" s="308"/>
      <c r="E86" s="308"/>
      <c r="F86" s="309" t="s">
        <v>1971</v>
      </c>
      <c r="G86" s="308"/>
      <c r="H86" s="308" t="s">
        <v>1983</v>
      </c>
      <c r="I86" s="308" t="s">
        <v>1967</v>
      </c>
      <c r="J86" s="308">
        <v>20</v>
      </c>
      <c r="K86" s="296"/>
    </row>
    <row r="87" s="1" customFormat="1" ht="15" customHeight="1">
      <c r="B87" s="307"/>
      <c r="C87" s="282" t="s">
        <v>1984</v>
      </c>
      <c r="D87" s="282"/>
      <c r="E87" s="282"/>
      <c r="F87" s="305" t="s">
        <v>1971</v>
      </c>
      <c r="G87" s="306"/>
      <c r="H87" s="282" t="s">
        <v>1985</v>
      </c>
      <c r="I87" s="282" t="s">
        <v>1967</v>
      </c>
      <c r="J87" s="282">
        <v>50</v>
      </c>
      <c r="K87" s="296"/>
    </row>
    <row r="88" s="1" customFormat="1" ht="15" customHeight="1">
      <c r="B88" s="307"/>
      <c r="C88" s="282" t="s">
        <v>1986</v>
      </c>
      <c r="D88" s="282"/>
      <c r="E88" s="282"/>
      <c r="F88" s="305" t="s">
        <v>1971</v>
      </c>
      <c r="G88" s="306"/>
      <c r="H88" s="282" t="s">
        <v>1987</v>
      </c>
      <c r="I88" s="282" t="s">
        <v>1967</v>
      </c>
      <c r="J88" s="282">
        <v>20</v>
      </c>
      <c r="K88" s="296"/>
    </row>
    <row r="89" s="1" customFormat="1" ht="15" customHeight="1">
      <c r="B89" s="307"/>
      <c r="C89" s="282" t="s">
        <v>1988</v>
      </c>
      <c r="D89" s="282"/>
      <c r="E89" s="282"/>
      <c r="F89" s="305" t="s">
        <v>1971</v>
      </c>
      <c r="G89" s="306"/>
      <c r="H89" s="282" t="s">
        <v>1989</v>
      </c>
      <c r="I89" s="282" t="s">
        <v>1967</v>
      </c>
      <c r="J89" s="282">
        <v>20</v>
      </c>
      <c r="K89" s="296"/>
    </row>
    <row r="90" s="1" customFormat="1" ht="15" customHeight="1">
      <c r="B90" s="307"/>
      <c r="C90" s="282" t="s">
        <v>1990</v>
      </c>
      <c r="D90" s="282"/>
      <c r="E90" s="282"/>
      <c r="F90" s="305" t="s">
        <v>1971</v>
      </c>
      <c r="G90" s="306"/>
      <c r="H90" s="282" t="s">
        <v>1991</v>
      </c>
      <c r="I90" s="282" t="s">
        <v>1967</v>
      </c>
      <c r="J90" s="282">
        <v>50</v>
      </c>
      <c r="K90" s="296"/>
    </row>
    <row r="91" s="1" customFormat="1" ht="15" customHeight="1">
      <c r="B91" s="307"/>
      <c r="C91" s="282" t="s">
        <v>1992</v>
      </c>
      <c r="D91" s="282"/>
      <c r="E91" s="282"/>
      <c r="F91" s="305" t="s">
        <v>1971</v>
      </c>
      <c r="G91" s="306"/>
      <c r="H91" s="282" t="s">
        <v>1992</v>
      </c>
      <c r="I91" s="282" t="s">
        <v>1967</v>
      </c>
      <c r="J91" s="282">
        <v>50</v>
      </c>
      <c r="K91" s="296"/>
    </row>
    <row r="92" s="1" customFormat="1" ht="15" customHeight="1">
      <c r="B92" s="307"/>
      <c r="C92" s="282" t="s">
        <v>1993</v>
      </c>
      <c r="D92" s="282"/>
      <c r="E92" s="282"/>
      <c r="F92" s="305" t="s">
        <v>1971</v>
      </c>
      <c r="G92" s="306"/>
      <c r="H92" s="282" t="s">
        <v>1994</v>
      </c>
      <c r="I92" s="282" t="s">
        <v>1967</v>
      </c>
      <c r="J92" s="282">
        <v>255</v>
      </c>
      <c r="K92" s="296"/>
    </row>
    <row r="93" s="1" customFormat="1" ht="15" customHeight="1">
      <c r="B93" s="307"/>
      <c r="C93" s="282" t="s">
        <v>1995</v>
      </c>
      <c r="D93" s="282"/>
      <c r="E93" s="282"/>
      <c r="F93" s="305" t="s">
        <v>1965</v>
      </c>
      <c r="G93" s="306"/>
      <c r="H93" s="282" t="s">
        <v>1996</v>
      </c>
      <c r="I93" s="282" t="s">
        <v>1997</v>
      </c>
      <c r="J93" s="282"/>
      <c r="K93" s="296"/>
    </row>
    <row r="94" s="1" customFormat="1" ht="15" customHeight="1">
      <c r="B94" s="307"/>
      <c r="C94" s="282" t="s">
        <v>1998</v>
      </c>
      <c r="D94" s="282"/>
      <c r="E94" s="282"/>
      <c r="F94" s="305" t="s">
        <v>1965</v>
      </c>
      <c r="G94" s="306"/>
      <c r="H94" s="282" t="s">
        <v>1999</v>
      </c>
      <c r="I94" s="282" t="s">
        <v>2000</v>
      </c>
      <c r="J94" s="282"/>
      <c r="K94" s="296"/>
    </row>
    <row r="95" s="1" customFormat="1" ht="15" customHeight="1">
      <c r="B95" s="307"/>
      <c r="C95" s="282" t="s">
        <v>2001</v>
      </c>
      <c r="D95" s="282"/>
      <c r="E95" s="282"/>
      <c r="F95" s="305" t="s">
        <v>1965</v>
      </c>
      <c r="G95" s="306"/>
      <c r="H95" s="282" t="s">
        <v>2001</v>
      </c>
      <c r="I95" s="282" t="s">
        <v>2000</v>
      </c>
      <c r="J95" s="282"/>
      <c r="K95" s="296"/>
    </row>
    <row r="96" s="1" customFormat="1" ht="15" customHeight="1">
      <c r="B96" s="307"/>
      <c r="C96" s="282" t="s">
        <v>40</v>
      </c>
      <c r="D96" s="282"/>
      <c r="E96" s="282"/>
      <c r="F96" s="305" t="s">
        <v>1965</v>
      </c>
      <c r="G96" s="306"/>
      <c r="H96" s="282" t="s">
        <v>2002</v>
      </c>
      <c r="I96" s="282" t="s">
        <v>2000</v>
      </c>
      <c r="J96" s="282"/>
      <c r="K96" s="296"/>
    </row>
    <row r="97" s="1" customFormat="1" ht="15" customHeight="1">
      <c r="B97" s="307"/>
      <c r="C97" s="282" t="s">
        <v>50</v>
      </c>
      <c r="D97" s="282"/>
      <c r="E97" s="282"/>
      <c r="F97" s="305" t="s">
        <v>1965</v>
      </c>
      <c r="G97" s="306"/>
      <c r="H97" s="282" t="s">
        <v>2003</v>
      </c>
      <c r="I97" s="282" t="s">
        <v>2000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2004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1959</v>
      </c>
      <c r="D103" s="297"/>
      <c r="E103" s="297"/>
      <c r="F103" s="297" t="s">
        <v>1960</v>
      </c>
      <c r="G103" s="298"/>
      <c r="H103" s="297" t="s">
        <v>56</v>
      </c>
      <c r="I103" s="297" t="s">
        <v>59</v>
      </c>
      <c r="J103" s="297" t="s">
        <v>1961</v>
      </c>
      <c r="K103" s="296"/>
    </row>
    <row r="104" s="1" customFormat="1" ht="17.25" customHeight="1">
      <c r="B104" s="294"/>
      <c r="C104" s="299" t="s">
        <v>1962</v>
      </c>
      <c r="D104" s="299"/>
      <c r="E104" s="299"/>
      <c r="F104" s="300" t="s">
        <v>1963</v>
      </c>
      <c r="G104" s="301"/>
      <c r="H104" s="299"/>
      <c r="I104" s="299"/>
      <c r="J104" s="299" t="s">
        <v>1964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55</v>
      </c>
      <c r="D106" s="304"/>
      <c r="E106" s="304"/>
      <c r="F106" s="305" t="s">
        <v>1965</v>
      </c>
      <c r="G106" s="282"/>
      <c r="H106" s="282" t="s">
        <v>2005</v>
      </c>
      <c r="I106" s="282" t="s">
        <v>1967</v>
      </c>
      <c r="J106" s="282">
        <v>20</v>
      </c>
      <c r="K106" s="296"/>
    </row>
    <row r="107" s="1" customFormat="1" ht="15" customHeight="1">
      <c r="B107" s="294"/>
      <c r="C107" s="282" t="s">
        <v>1968</v>
      </c>
      <c r="D107" s="282"/>
      <c r="E107" s="282"/>
      <c r="F107" s="305" t="s">
        <v>1965</v>
      </c>
      <c r="G107" s="282"/>
      <c r="H107" s="282" t="s">
        <v>2005</v>
      </c>
      <c r="I107" s="282" t="s">
        <v>1967</v>
      </c>
      <c r="J107" s="282">
        <v>120</v>
      </c>
      <c r="K107" s="296"/>
    </row>
    <row r="108" s="1" customFormat="1" ht="15" customHeight="1">
      <c r="B108" s="307"/>
      <c r="C108" s="282" t="s">
        <v>1970</v>
      </c>
      <c r="D108" s="282"/>
      <c r="E108" s="282"/>
      <c r="F108" s="305" t="s">
        <v>1971</v>
      </c>
      <c r="G108" s="282"/>
      <c r="H108" s="282" t="s">
        <v>2005</v>
      </c>
      <c r="I108" s="282" t="s">
        <v>1967</v>
      </c>
      <c r="J108" s="282">
        <v>50</v>
      </c>
      <c r="K108" s="296"/>
    </row>
    <row r="109" s="1" customFormat="1" ht="15" customHeight="1">
      <c r="B109" s="307"/>
      <c r="C109" s="282" t="s">
        <v>1973</v>
      </c>
      <c r="D109" s="282"/>
      <c r="E109" s="282"/>
      <c r="F109" s="305" t="s">
        <v>1965</v>
      </c>
      <c r="G109" s="282"/>
      <c r="H109" s="282" t="s">
        <v>2005</v>
      </c>
      <c r="I109" s="282" t="s">
        <v>1975</v>
      </c>
      <c r="J109" s="282"/>
      <c r="K109" s="296"/>
    </row>
    <row r="110" s="1" customFormat="1" ht="15" customHeight="1">
      <c r="B110" s="307"/>
      <c r="C110" s="282" t="s">
        <v>1984</v>
      </c>
      <c r="D110" s="282"/>
      <c r="E110" s="282"/>
      <c r="F110" s="305" t="s">
        <v>1971</v>
      </c>
      <c r="G110" s="282"/>
      <c r="H110" s="282" t="s">
        <v>2005</v>
      </c>
      <c r="I110" s="282" t="s">
        <v>1967</v>
      </c>
      <c r="J110" s="282">
        <v>50</v>
      </c>
      <c r="K110" s="296"/>
    </row>
    <row r="111" s="1" customFormat="1" ht="15" customHeight="1">
      <c r="B111" s="307"/>
      <c r="C111" s="282" t="s">
        <v>1992</v>
      </c>
      <c r="D111" s="282"/>
      <c r="E111" s="282"/>
      <c r="F111" s="305" t="s">
        <v>1971</v>
      </c>
      <c r="G111" s="282"/>
      <c r="H111" s="282" t="s">
        <v>2005</v>
      </c>
      <c r="I111" s="282" t="s">
        <v>1967</v>
      </c>
      <c r="J111" s="282">
        <v>50</v>
      </c>
      <c r="K111" s="296"/>
    </row>
    <row r="112" s="1" customFormat="1" ht="15" customHeight="1">
      <c r="B112" s="307"/>
      <c r="C112" s="282" t="s">
        <v>1990</v>
      </c>
      <c r="D112" s="282"/>
      <c r="E112" s="282"/>
      <c r="F112" s="305" t="s">
        <v>1971</v>
      </c>
      <c r="G112" s="282"/>
      <c r="H112" s="282" t="s">
        <v>2005</v>
      </c>
      <c r="I112" s="282" t="s">
        <v>1967</v>
      </c>
      <c r="J112" s="282">
        <v>50</v>
      </c>
      <c r="K112" s="296"/>
    </row>
    <row r="113" s="1" customFormat="1" ht="15" customHeight="1">
      <c r="B113" s="307"/>
      <c r="C113" s="282" t="s">
        <v>55</v>
      </c>
      <c r="D113" s="282"/>
      <c r="E113" s="282"/>
      <c r="F113" s="305" t="s">
        <v>1965</v>
      </c>
      <c r="G113" s="282"/>
      <c r="H113" s="282" t="s">
        <v>2006</v>
      </c>
      <c r="I113" s="282" t="s">
        <v>1967</v>
      </c>
      <c r="J113" s="282">
        <v>20</v>
      </c>
      <c r="K113" s="296"/>
    </row>
    <row r="114" s="1" customFormat="1" ht="15" customHeight="1">
      <c r="B114" s="307"/>
      <c r="C114" s="282" t="s">
        <v>2007</v>
      </c>
      <c r="D114" s="282"/>
      <c r="E114" s="282"/>
      <c r="F114" s="305" t="s">
        <v>1965</v>
      </c>
      <c r="G114" s="282"/>
      <c r="H114" s="282" t="s">
        <v>2008</v>
      </c>
      <c r="I114" s="282" t="s">
        <v>1967</v>
      </c>
      <c r="J114" s="282">
        <v>120</v>
      </c>
      <c r="K114" s="296"/>
    </row>
    <row r="115" s="1" customFormat="1" ht="15" customHeight="1">
      <c r="B115" s="307"/>
      <c r="C115" s="282" t="s">
        <v>40</v>
      </c>
      <c r="D115" s="282"/>
      <c r="E115" s="282"/>
      <c r="F115" s="305" t="s">
        <v>1965</v>
      </c>
      <c r="G115" s="282"/>
      <c r="H115" s="282" t="s">
        <v>2009</v>
      </c>
      <c r="I115" s="282" t="s">
        <v>2000</v>
      </c>
      <c r="J115" s="282"/>
      <c r="K115" s="296"/>
    </row>
    <row r="116" s="1" customFormat="1" ht="15" customHeight="1">
      <c r="B116" s="307"/>
      <c r="C116" s="282" t="s">
        <v>50</v>
      </c>
      <c r="D116" s="282"/>
      <c r="E116" s="282"/>
      <c r="F116" s="305" t="s">
        <v>1965</v>
      </c>
      <c r="G116" s="282"/>
      <c r="H116" s="282" t="s">
        <v>2010</v>
      </c>
      <c r="I116" s="282" t="s">
        <v>2000</v>
      </c>
      <c r="J116" s="282"/>
      <c r="K116" s="296"/>
    </row>
    <row r="117" s="1" customFormat="1" ht="15" customHeight="1">
      <c r="B117" s="307"/>
      <c r="C117" s="282" t="s">
        <v>59</v>
      </c>
      <c r="D117" s="282"/>
      <c r="E117" s="282"/>
      <c r="F117" s="305" t="s">
        <v>1965</v>
      </c>
      <c r="G117" s="282"/>
      <c r="H117" s="282" t="s">
        <v>2011</v>
      </c>
      <c r="I117" s="282" t="s">
        <v>2012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2013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1959</v>
      </c>
      <c r="D123" s="297"/>
      <c r="E123" s="297"/>
      <c r="F123" s="297" t="s">
        <v>1960</v>
      </c>
      <c r="G123" s="298"/>
      <c r="H123" s="297" t="s">
        <v>56</v>
      </c>
      <c r="I123" s="297" t="s">
        <v>59</v>
      </c>
      <c r="J123" s="297" t="s">
        <v>1961</v>
      </c>
      <c r="K123" s="326"/>
    </row>
    <row r="124" s="1" customFormat="1" ht="17.25" customHeight="1">
      <c r="B124" s="325"/>
      <c r="C124" s="299" t="s">
        <v>1962</v>
      </c>
      <c r="D124" s="299"/>
      <c r="E124" s="299"/>
      <c r="F124" s="300" t="s">
        <v>1963</v>
      </c>
      <c r="G124" s="301"/>
      <c r="H124" s="299"/>
      <c r="I124" s="299"/>
      <c r="J124" s="299" t="s">
        <v>1964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1968</v>
      </c>
      <c r="D126" s="304"/>
      <c r="E126" s="304"/>
      <c r="F126" s="305" t="s">
        <v>1965</v>
      </c>
      <c r="G126" s="282"/>
      <c r="H126" s="282" t="s">
        <v>2005</v>
      </c>
      <c r="I126" s="282" t="s">
        <v>1967</v>
      </c>
      <c r="J126" s="282">
        <v>120</v>
      </c>
      <c r="K126" s="330"/>
    </row>
    <row r="127" s="1" customFormat="1" ht="15" customHeight="1">
      <c r="B127" s="327"/>
      <c r="C127" s="282" t="s">
        <v>2014</v>
      </c>
      <c r="D127" s="282"/>
      <c r="E127" s="282"/>
      <c r="F127" s="305" t="s">
        <v>1965</v>
      </c>
      <c r="G127" s="282"/>
      <c r="H127" s="282" t="s">
        <v>2015</v>
      </c>
      <c r="I127" s="282" t="s">
        <v>1967</v>
      </c>
      <c r="J127" s="282" t="s">
        <v>2016</v>
      </c>
      <c r="K127" s="330"/>
    </row>
    <row r="128" s="1" customFormat="1" ht="15" customHeight="1">
      <c r="B128" s="327"/>
      <c r="C128" s="282" t="s">
        <v>1913</v>
      </c>
      <c r="D128" s="282"/>
      <c r="E128" s="282"/>
      <c r="F128" s="305" t="s">
        <v>1965</v>
      </c>
      <c r="G128" s="282"/>
      <c r="H128" s="282" t="s">
        <v>2017</v>
      </c>
      <c r="I128" s="282" t="s">
        <v>1967</v>
      </c>
      <c r="J128" s="282" t="s">
        <v>2016</v>
      </c>
      <c r="K128" s="330"/>
    </row>
    <row r="129" s="1" customFormat="1" ht="15" customHeight="1">
      <c r="B129" s="327"/>
      <c r="C129" s="282" t="s">
        <v>1976</v>
      </c>
      <c r="D129" s="282"/>
      <c r="E129" s="282"/>
      <c r="F129" s="305" t="s">
        <v>1971</v>
      </c>
      <c r="G129" s="282"/>
      <c r="H129" s="282" t="s">
        <v>1977</v>
      </c>
      <c r="I129" s="282" t="s">
        <v>1967</v>
      </c>
      <c r="J129" s="282">
        <v>15</v>
      </c>
      <c r="K129" s="330"/>
    </row>
    <row r="130" s="1" customFormat="1" ht="15" customHeight="1">
      <c r="B130" s="327"/>
      <c r="C130" s="308" t="s">
        <v>1978</v>
      </c>
      <c r="D130" s="308"/>
      <c r="E130" s="308"/>
      <c r="F130" s="309" t="s">
        <v>1971</v>
      </c>
      <c r="G130" s="308"/>
      <c r="H130" s="308" t="s">
        <v>1979</v>
      </c>
      <c r="I130" s="308" t="s">
        <v>1967</v>
      </c>
      <c r="J130" s="308">
        <v>15</v>
      </c>
      <c r="K130" s="330"/>
    </row>
    <row r="131" s="1" customFormat="1" ht="15" customHeight="1">
      <c r="B131" s="327"/>
      <c r="C131" s="308" t="s">
        <v>1980</v>
      </c>
      <c r="D131" s="308"/>
      <c r="E131" s="308"/>
      <c r="F131" s="309" t="s">
        <v>1971</v>
      </c>
      <c r="G131" s="308"/>
      <c r="H131" s="308" t="s">
        <v>1981</v>
      </c>
      <c r="I131" s="308" t="s">
        <v>1967</v>
      </c>
      <c r="J131" s="308">
        <v>20</v>
      </c>
      <c r="K131" s="330"/>
    </row>
    <row r="132" s="1" customFormat="1" ht="15" customHeight="1">
      <c r="B132" s="327"/>
      <c r="C132" s="308" t="s">
        <v>1982</v>
      </c>
      <c r="D132" s="308"/>
      <c r="E132" s="308"/>
      <c r="F132" s="309" t="s">
        <v>1971</v>
      </c>
      <c r="G132" s="308"/>
      <c r="H132" s="308" t="s">
        <v>1983</v>
      </c>
      <c r="I132" s="308" t="s">
        <v>1967</v>
      </c>
      <c r="J132" s="308">
        <v>20</v>
      </c>
      <c r="K132" s="330"/>
    </row>
    <row r="133" s="1" customFormat="1" ht="15" customHeight="1">
      <c r="B133" s="327"/>
      <c r="C133" s="282" t="s">
        <v>1970</v>
      </c>
      <c r="D133" s="282"/>
      <c r="E133" s="282"/>
      <c r="F133" s="305" t="s">
        <v>1971</v>
      </c>
      <c r="G133" s="282"/>
      <c r="H133" s="282" t="s">
        <v>2005</v>
      </c>
      <c r="I133" s="282" t="s">
        <v>1967</v>
      </c>
      <c r="J133" s="282">
        <v>50</v>
      </c>
      <c r="K133" s="330"/>
    </row>
    <row r="134" s="1" customFormat="1" ht="15" customHeight="1">
      <c r="B134" s="327"/>
      <c r="C134" s="282" t="s">
        <v>1984</v>
      </c>
      <c r="D134" s="282"/>
      <c r="E134" s="282"/>
      <c r="F134" s="305" t="s">
        <v>1971</v>
      </c>
      <c r="G134" s="282"/>
      <c r="H134" s="282" t="s">
        <v>2005</v>
      </c>
      <c r="I134" s="282" t="s">
        <v>1967</v>
      </c>
      <c r="J134" s="282">
        <v>50</v>
      </c>
      <c r="K134" s="330"/>
    </row>
    <row r="135" s="1" customFormat="1" ht="15" customHeight="1">
      <c r="B135" s="327"/>
      <c r="C135" s="282" t="s">
        <v>1990</v>
      </c>
      <c r="D135" s="282"/>
      <c r="E135" s="282"/>
      <c r="F135" s="305" t="s">
        <v>1971</v>
      </c>
      <c r="G135" s="282"/>
      <c r="H135" s="282" t="s">
        <v>2005</v>
      </c>
      <c r="I135" s="282" t="s">
        <v>1967</v>
      </c>
      <c r="J135" s="282">
        <v>50</v>
      </c>
      <c r="K135" s="330"/>
    </row>
    <row r="136" s="1" customFormat="1" ht="15" customHeight="1">
      <c r="B136" s="327"/>
      <c r="C136" s="282" t="s">
        <v>1992</v>
      </c>
      <c r="D136" s="282"/>
      <c r="E136" s="282"/>
      <c r="F136" s="305" t="s">
        <v>1971</v>
      </c>
      <c r="G136" s="282"/>
      <c r="H136" s="282" t="s">
        <v>2005</v>
      </c>
      <c r="I136" s="282" t="s">
        <v>1967</v>
      </c>
      <c r="J136" s="282">
        <v>50</v>
      </c>
      <c r="K136" s="330"/>
    </row>
    <row r="137" s="1" customFormat="1" ht="15" customHeight="1">
      <c r="B137" s="327"/>
      <c r="C137" s="282" t="s">
        <v>1993</v>
      </c>
      <c r="D137" s="282"/>
      <c r="E137" s="282"/>
      <c r="F137" s="305" t="s">
        <v>1971</v>
      </c>
      <c r="G137" s="282"/>
      <c r="H137" s="282" t="s">
        <v>2018</v>
      </c>
      <c r="I137" s="282" t="s">
        <v>1967</v>
      </c>
      <c r="J137" s="282">
        <v>255</v>
      </c>
      <c r="K137" s="330"/>
    </row>
    <row r="138" s="1" customFormat="1" ht="15" customHeight="1">
      <c r="B138" s="327"/>
      <c r="C138" s="282" t="s">
        <v>1995</v>
      </c>
      <c r="D138" s="282"/>
      <c r="E138" s="282"/>
      <c r="F138" s="305" t="s">
        <v>1965</v>
      </c>
      <c r="G138" s="282"/>
      <c r="H138" s="282" t="s">
        <v>2019</v>
      </c>
      <c r="I138" s="282" t="s">
        <v>1997</v>
      </c>
      <c r="J138" s="282"/>
      <c r="K138" s="330"/>
    </row>
    <row r="139" s="1" customFormat="1" ht="15" customHeight="1">
      <c r="B139" s="327"/>
      <c r="C139" s="282" t="s">
        <v>1998</v>
      </c>
      <c r="D139" s="282"/>
      <c r="E139" s="282"/>
      <c r="F139" s="305" t="s">
        <v>1965</v>
      </c>
      <c r="G139" s="282"/>
      <c r="H139" s="282" t="s">
        <v>2020</v>
      </c>
      <c r="I139" s="282" t="s">
        <v>2000</v>
      </c>
      <c r="J139" s="282"/>
      <c r="K139" s="330"/>
    </row>
    <row r="140" s="1" customFormat="1" ht="15" customHeight="1">
      <c r="B140" s="327"/>
      <c r="C140" s="282" t="s">
        <v>2001</v>
      </c>
      <c r="D140" s="282"/>
      <c r="E140" s="282"/>
      <c r="F140" s="305" t="s">
        <v>1965</v>
      </c>
      <c r="G140" s="282"/>
      <c r="H140" s="282" t="s">
        <v>2001</v>
      </c>
      <c r="I140" s="282" t="s">
        <v>2000</v>
      </c>
      <c r="J140" s="282"/>
      <c r="K140" s="330"/>
    </row>
    <row r="141" s="1" customFormat="1" ht="15" customHeight="1">
      <c r="B141" s="327"/>
      <c r="C141" s="282" t="s">
        <v>40</v>
      </c>
      <c r="D141" s="282"/>
      <c r="E141" s="282"/>
      <c r="F141" s="305" t="s">
        <v>1965</v>
      </c>
      <c r="G141" s="282"/>
      <c r="H141" s="282" t="s">
        <v>2021</v>
      </c>
      <c r="I141" s="282" t="s">
        <v>2000</v>
      </c>
      <c r="J141" s="282"/>
      <c r="K141" s="330"/>
    </row>
    <row r="142" s="1" customFormat="1" ht="15" customHeight="1">
      <c r="B142" s="327"/>
      <c r="C142" s="282" t="s">
        <v>2022</v>
      </c>
      <c r="D142" s="282"/>
      <c r="E142" s="282"/>
      <c r="F142" s="305" t="s">
        <v>1965</v>
      </c>
      <c r="G142" s="282"/>
      <c r="H142" s="282" t="s">
        <v>2023</v>
      </c>
      <c r="I142" s="282" t="s">
        <v>2000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2024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1959</v>
      </c>
      <c r="D148" s="297"/>
      <c r="E148" s="297"/>
      <c r="F148" s="297" t="s">
        <v>1960</v>
      </c>
      <c r="G148" s="298"/>
      <c r="H148" s="297" t="s">
        <v>56</v>
      </c>
      <c r="I148" s="297" t="s">
        <v>59</v>
      </c>
      <c r="J148" s="297" t="s">
        <v>1961</v>
      </c>
      <c r="K148" s="296"/>
    </row>
    <row r="149" s="1" customFormat="1" ht="17.25" customHeight="1">
      <c r="B149" s="294"/>
      <c r="C149" s="299" t="s">
        <v>1962</v>
      </c>
      <c r="D149" s="299"/>
      <c r="E149" s="299"/>
      <c r="F149" s="300" t="s">
        <v>1963</v>
      </c>
      <c r="G149" s="301"/>
      <c r="H149" s="299"/>
      <c r="I149" s="299"/>
      <c r="J149" s="299" t="s">
        <v>1964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1968</v>
      </c>
      <c r="D151" s="282"/>
      <c r="E151" s="282"/>
      <c r="F151" s="335" t="s">
        <v>1965</v>
      </c>
      <c r="G151" s="282"/>
      <c r="H151" s="334" t="s">
        <v>2005</v>
      </c>
      <c r="I151" s="334" t="s">
        <v>1967</v>
      </c>
      <c r="J151" s="334">
        <v>120</v>
      </c>
      <c r="K151" s="330"/>
    </row>
    <row r="152" s="1" customFormat="1" ht="15" customHeight="1">
      <c r="B152" s="307"/>
      <c r="C152" s="334" t="s">
        <v>2014</v>
      </c>
      <c r="D152" s="282"/>
      <c r="E152" s="282"/>
      <c r="F152" s="335" t="s">
        <v>1965</v>
      </c>
      <c r="G152" s="282"/>
      <c r="H152" s="334" t="s">
        <v>2025</v>
      </c>
      <c r="I152" s="334" t="s">
        <v>1967</v>
      </c>
      <c r="J152" s="334" t="s">
        <v>2016</v>
      </c>
      <c r="K152" s="330"/>
    </row>
    <row r="153" s="1" customFormat="1" ht="15" customHeight="1">
      <c r="B153" s="307"/>
      <c r="C153" s="334" t="s">
        <v>1913</v>
      </c>
      <c r="D153" s="282"/>
      <c r="E153" s="282"/>
      <c r="F153" s="335" t="s">
        <v>1965</v>
      </c>
      <c r="G153" s="282"/>
      <c r="H153" s="334" t="s">
        <v>2026</v>
      </c>
      <c r="I153" s="334" t="s">
        <v>1967</v>
      </c>
      <c r="J153" s="334" t="s">
        <v>2016</v>
      </c>
      <c r="K153" s="330"/>
    </row>
    <row r="154" s="1" customFormat="1" ht="15" customHeight="1">
      <c r="B154" s="307"/>
      <c r="C154" s="334" t="s">
        <v>1970</v>
      </c>
      <c r="D154" s="282"/>
      <c r="E154" s="282"/>
      <c r="F154" s="335" t="s">
        <v>1971</v>
      </c>
      <c r="G154" s="282"/>
      <c r="H154" s="334" t="s">
        <v>2005</v>
      </c>
      <c r="I154" s="334" t="s">
        <v>1967</v>
      </c>
      <c r="J154" s="334">
        <v>50</v>
      </c>
      <c r="K154" s="330"/>
    </row>
    <row r="155" s="1" customFormat="1" ht="15" customHeight="1">
      <c r="B155" s="307"/>
      <c r="C155" s="334" t="s">
        <v>1973</v>
      </c>
      <c r="D155" s="282"/>
      <c r="E155" s="282"/>
      <c r="F155" s="335" t="s">
        <v>1965</v>
      </c>
      <c r="G155" s="282"/>
      <c r="H155" s="334" t="s">
        <v>2005</v>
      </c>
      <c r="I155" s="334" t="s">
        <v>1975</v>
      </c>
      <c r="J155" s="334"/>
      <c r="K155" s="330"/>
    </row>
    <row r="156" s="1" customFormat="1" ht="15" customHeight="1">
      <c r="B156" s="307"/>
      <c r="C156" s="334" t="s">
        <v>1984</v>
      </c>
      <c r="D156" s="282"/>
      <c r="E156" s="282"/>
      <c r="F156" s="335" t="s">
        <v>1971</v>
      </c>
      <c r="G156" s="282"/>
      <c r="H156" s="334" t="s">
        <v>2005</v>
      </c>
      <c r="I156" s="334" t="s">
        <v>1967</v>
      </c>
      <c r="J156" s="334">
        <v>50</v>
      </c>
      <c r="K156" s="330"/>
    </row>
    <row r="157" s="1" customFormat="1" ht="15" customHeight="1">
      <c r="B157" s="307"/>
      <c r="C157" s="334" t="s">
        <v>1992</v>
      </c>
      <c r="D157" s="282"/>
      <c r="E157" s="282"/>
      <c r="F157" s="335" t="s">
        <v>1971</v>
      </c>
      <c r="G157" s="282"/>
      <c r="H157" s="334" t="s">
        <v>2005</v>
      </c>
      <c r="I157" s="334" t="s">
        <v>1967</v>
      </c>
      <c r="J157" s="334">
        <v>50</v>
      </c>
      <c r="K157" s="330"/>
    </row>
    <row r="158" s="1" customFormat="1" ht="15" customHeight="1">
      <c r="B158" s="307"/>
      <c r="C158" s="334" t="s">
        <v>1990</v>
      </c>
      <c r="D158" s="282"/>
      <c r="E158" s="282"/>
      <c r="F158" s="335" t="s">
        <v>1971</v>
      </c>
      <c r="G158" s="282"/>
      <c r="H158" s="334" t="s">
        <v>2005</v>
      </c>
      <c r="I158" s="334" t="s">
        <v>1967</v>
      </c>
      <c r="J158" s="334">
        <v>50</v>
      </c>
      <c r="K158" s="330"/>
    </row>
    <row r="159" s="1" customFormat="1" ht="15" customHeight="1">
      <c r="B159" s="307"/>
      <c r="C159" s="334" t="s">
        <v>89</v>
      </c>
      <c r="D159" s="282"/>
      <c r="E159" s="282"/>
      <c r="F159" s="335" t="s">
        <v>1965</v>
      </c>
      <c r="G159" s="282"/>
      <c r="H159" s="334" t="s">
        <v>2027</v>
      </c>
      <c r="I159" s="334" t="s">
        <v>1967</v>
      </c>
      <c r="J159" s="334" t="s">
        <v>2028</v>
      </c>
      <c r="K159" s="330"/>
    </row>
    <row r="160" s="1" customFormat="1" ht="15" customHeight="1">
      <c r="B160" s="307"/>
      <c r="C160" s="334" t="s">
        <v>2029</v>
      </c>
      <c r="D160" s="282"/>
      <c r="E160" s="282"/>
      <c r="F160" s="335" t="s">
        <v>1965</v>
      </c>
      <c r="G160" s="282"/>
      <c r="H160" s="334" t="s">
        <v>2030</v>
      </c>
      <c r="I160" s="334" t="s">
        <v>2000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2031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1959</v>
      </c>
      <c r="D166" s="297"/>
      <c r="E166" s="297"/>
      <c r="F166" s="297" t="s">
        <v>1960</v>
      </c>
      <c r="G166" s="339"/>
      <c r="H166" s="340" t="s">
        <v>56</v>
      </c>
      <c r="I166" s="340" t="s">
        <v>59</v>
      </c>
      <c r="J166" s="297" t="s">
        <v>1961</v>
      </c>
      <c r="K166" s="274"/>
    </row>
    <row r="167" s="1" customFormat="1" ht="17.25" customHeight="1">
      <c r="B167" s="275"/>
      <c r="C167" s="299" t="s">
        <v>1962</v>
      </c>
      <c r="D167" s="299"/>
      <c r="E167" s="299"/>
      <c r="F167" s="300" t="s">
        <v>1963</v>
      </c>
      <c r="G167" s="341"/>
      <c r="H167" s="342"/>
      <c r="I167" s="342"/>
      <c r="J167" s="299" t="s">
        <v>1964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1968</v>
      </c>
      <c r="D169" s="282"/>
      <c r="E169" s="282"/>
      <c r="F169" s="305" t="s">
        <v>1965</v>
      </c>
      <c r="G169" s="282"/>
      <c r="H169" s="282" t="s">
        <v>2005</v>
      </c>
      <c r="I169" s="282" t="s">
        <v>1967</v>
      </c>
      <c r="J169" s="282">
        <v>120</v>
      </c>
      <c r="K169" s="330"/>
    </row>
    <row r="170" s="1" customFormat="1" ht="15" customHeight="1">
      <c r="B170" s="307"/>
      <c r="C170" s="282" t="s">
        <v>2014</v>
      </c>
      <c r="D170" s="282"/>
      <c r="E170" s="282"/>
      <c r="F170" s="305" t="s">
        <v>1965</v>
      </c>
      <c r="G170" s="282"/>
      <c r="H170" s="282" t="s">
        <v>2015</v>
      </c>
      <c r="I170" s="282" t="s">
        <v>1967</v>
      </c>
      <c r="J170" s="282" t="s">
        <v>2016</v>
      </c>
      <c r="K170" s="330"/>
    </row>
    <row r="171" s="1" customFormat="1" ht="15" customHeight="1">
      <c r="B171" s="307"/>
      <c r="C171" s="282" t="s">
        <v>1913</v>
      </c>
      <c r="D171" s="282"/>
      <c r="E171" s="282"/>
      <c r="F171" s="305" t="s">
        <v>1965</v>
      </c>
      <c r="G171" s="282"/>
      <c r="H171" s="282" t="s">
        <v>2032</v>
      </c>
      <c r="I171" s="282" t="s">
        <v>1967</v>
      </c>
      <c r="J171" s="282" t="s">
        <v>2016</v>
      </c>
      <c r="K171" s="330"/>
    </row>
    <row r="172" s="1" customFormat="1" ht="15" customHeight="1">
      <c r="B172" s="307"/>
      <c r="C172" s="282" t="s">
        <v>1970</v>
      </c>
      <c r="D172" s="282"/>
      <c r="E172" s="282"/>
      <c r="F172" s="305" t="s">
        <v>1971</v>
      </c>
      <c r="G172" s="282"/>
      <c r="H172" s="282" t="s">
        <v>2032</v>
      </c>
      <c r="I172" s="282" t="s">
        <v>1967</v>
      </c>
      <c r="J172" s="282">
        <v>50</v>
      </c>
      <c r="K172" s="330"/>
    </row>
    <row r="173" s="1" customFormat="1" ht="15" customHeight="1">
      <c r="B173" s="307"/>
      <c r="C173" s="282" t="s">
        <v>1973</v>
      </c>
      <c r="D173" s="282"/>
      <c r="E173" s="282"/>
      <c r="F173" s="305" t="s">
        <v>1965</v>
      </c>
      <c r="G173" s="282"/>
      <c r="H173" s="282" t="s">
        <v>2032</v>
      </c>
      <c r="I173" s="282" t="s">
        <v>1975</v>
      </c>
      <c r="J173" s="282"/>
      <c r="K173" s="330"/>
    </row>
    <row r="174" s="1" customFormat="1" ht="15" customHeight="1">
      <c r="B174" s="307"/>
      <c r="C174" s="282" t="s">
        <v>1984</v>
      </c>
      <c r="D174" s="282"/>
      <c r="E174" s="282"/>
      <c r="F174" s="305" t="s">
        <v>1971</v>
      </c>
      <c r="G174" s="282"/>
      <c r="H174" s="282" t="s">
        <v>2032</v>
      </c>
      <c r="I174" s="282" t="s">
        <v>1967</v>
      </c>
      <c r="J174" s="282">
        <v>50</v>
      </c>
      <c r="K174" s="330"/>
    </row>
    <row r="175" s="1" customFormat="1" ht="15" customHeight="1">
      <c r="B175" s="307"/>
      <c r="C175" s="282" t="s">
        <v>1992</v>
      </c>
      <c r="D175" s="282"/>
      <c r="E175" s="282"/>
      <c r="F175" s="305" t="s">
        <v>1971</v>
      </c>
      <c r="G175" s="282"/>
      <c r="H175" s="282" t="s">
        <v>2032</v>
      </c>
      <c r="I175" s="282" t="s">
        <v>1967</v>
      </c>
      <c r="J175" s="282">
        <v>50</v>
      </c>
      <c r="K175" s="330"/>
    </row>
    <row r="176" s="1" customFormat="1" ht="15" customHeight="1">
      <c r="B176" s="307"/>
      <c r="C176" s="282" t="s">
        <v>1990</v>
      </c>
      <c r="D176" s="282"/>
      <c r="E176" s="282"/>
      <c r="F176" s="305" t="s">
        <v>1971</v>
      </c>
      <c r="G176" s="282"/>
      <c r="H176" s="282" t="s">
        <v>2032</v>
      </c>
      <c r="I176" s="282" t="s">
        <v>1967</v>
      </c>
      <c r="J176" s="282">
        <v>50</v>
      </c>
      <c r="K176" s="330"/>
    </row>
    <row r="177" s="1" customFormat="1" ht="15" customHeight="1">
      <c r="B177" s="307"/>
      <c r="C177" s="282" t="s">
        <v>129</v>
      </c>
      <c r="D177" s="282"/>
      <c r="E177" s="282"/>
      <c r="F177" s="305" t="s">
        <v>1965</v>
      </c>
      <c r="G177" s="282"/>
      <c r="H177" s="282" t="s">
        <v>2033</v>
      </c>
      <c r="I177" s="282" t="s">
        <v>2034</v>
      </c>
      <c r="J177" s="282"/>
      <c r="K177" s="330"/>
    </row>
    <row r="178" s="1" customFormat="1" ht="15" customHeight="1">
      <c r="B178" s="307"/>
      <c r="C178" s="282" t="s">
        <v>59</v>
      </c>
      <c r="D178" s="282"/>
      <c r="E178" s="282"/>
      <c r="F178" s="305" t="s">
        <v>1965</v>
      </c>
      <c r="G178" s="282"/>
      <c r="H178" s="282" t="s">
        <v>2035</v>
      </c>
      <c r="I178" s="282" t="s">
        <v>2036</v>
      </c>
      <c r="J178" s="282">
        <v>1</v>
      </c>
      <c r="K178" s="330"/>
    </row>
    <row r="179" s="1" customFormat="1" ht="15" customHeight="1">
      <c r="B179" s="307"/>
      <c r="C179" s="282" t="s">
        <v>55</v>
      </c>
      <c r="D179" s="282"/>
      <c r="E179" s="282"/>
      <c r="F179" s="305" t="s">
        <v>1965</v>
      </c>
      <c r="G179" s="282"/>
      <c r="H179" s="282" t="s">
        <v>2037</v>
      </c>
      <c r="I179" s="282" t="s">
        <v>1967</v>
      </c>
      <c r="J179" s="282">
        <v>20</v>
      </c>
      <c r="K179" s="330"/>
    </row>
    <row r="180" s="1" customFormat="1" ht="15" customHeight="1">
      <c r="B180" s="307"/>
      <c r="C180" s="282" t="s">
        <v>56</v>
      </c>
      <c r="D180" s="282"/>
      <c r="E180" s="282"/>
      <c r="F180" s="305" t="s">
        <v>1965</v>
      </c>
      <c r="G180" s="282"/>
      <c r="H180" s="282" t="s">
        <v>2038</v>
      </c>
      <c r="I180" s="282" t="s">
        <v>1967</v>
      </c>
      <c r="J180" s="282">
        <v>255</v>
      </c>
      <c r="K180" s="330"/>
    </row>
    <row r="181" s="1" customFormat="1" ht="15" customHeight="1">
      <c r="B181" s="307"/>
      <c r="C181" s="282" t="s">
        <v>130</v>
      </c>
      <c r="D181" s="282"/>
      <c r="E181" s="282"/>
      <c r="F181" s="305" t="s">
        <v>1965</v>
      </c>
      <c r="G181" s="282"/>
      <c r="H181" s="282" t="s">
        <v>1929</v>
      </c>
      <c r="I181" s="282" t="s">
        <v>1967</v>
      </c>
      <c r="J181" s="282">
        <v>10</v>
      </c>
      <c r="K181" s="330"/>
    </row>
    <row r="182" s="1" customFormat="1" ht="15" customHeight="1">
      <c r="B182" s="307"/>
      <c r="C182" s="282" t="s">
        <v>131</v>
      </c>
      <c r="D182" s="282"/>
      <c r="E182" s="282"/>
      <c r="F182" s="305" t="s">
        <v>1965</v>
      </c>
      <c r="G182" s="282"/>
      <c r="H182" s="282" t="s">
        <v>2039</v>
      </c>
      <c r="I182" s="282" t="s">
        <v>2000</v>
      </c>
      <c r="J182" s="282"/>
      <c r="K182" s="330"/>
    </row>
    <row r="183" s="1" customFormat="1" ht="15" customHeight="1">
      <c r="B183" s="307"/>
      <c r="C183" s="282" t="s">
        <v>2040</v>
      </c>
      <c r="D183" s="282"/>
      <c r="E183" s="282"/>
      <c r="F183" s="305" t="s">
        <v>1965</v>
      </c>
      <c r="G183" s="282"/>
      <c r="H183" s="282" t="s">
        <v>2041</v>
      </c>
      <c r="I183" s="282" t="s">
        <v>2000</v>
      </c>
      <c r="J183" s="282"/>
      <c r="K183" s="330"/>
    </row>
    <row r="184" s="1" customFormat="1" ht="15" customHeight="1">
      <c r="B184" s="307"/>
      <c r="C184" s="282" t="s">
        <v>2029</v>
      </c>
      <c r="D184" s="282"/>
      <c r="E184" s="282"/>
      <c r="F184" s="305" t="s">
        <v>1965</v>
      </c>
      <c r="G184" s="282"/>
      <c r="H184" s="282" t="s">
        <v>2042</v>
      </c>
      <c r="I184" s="282" t="s">
        <v>2000</v>
      </c>
      <c r="J184" s="282"/>
      <c r="K184" s="330"/>
    </row>
    <row r="185" s="1" customFormat="1" ht="15" customHeight="1">
      <c r="B185" s="307"/>
      <c r="C185" s="282" t="s">
        <v>133</v>
      </c>
      <c r="D185" s="282"/>
      <c r="E185" s="282"/>
      <c r="F185" s="305" t="s">
        <v>1971</v>
      </c>
      <c r="G185" s="282"/>
      <c r="H185" s="282" t="s">
        <v>2043</v>
      </c>
      <c r="I185" s="282" t="s">
        <v>1967</v>
      </c>
      <c r="J185" s="282">
        <v>50</v>
      </c>
      <c r="K185" s="330"/>
    </row>
    <row r="186" s="1" customFormat="1" ht="15" customHeight="1">
      <c r="B186" s="307"/>
      <c r="C186" s="282" t="s">
        <v>2044</v>
      </c>
      <c r="D186" s="282"/>
      <c r="E186" s="282"/>
      <c r="F186" s="305" t="s">
        <v>1971</v>
      </c>
      <c r="G186" s="282"/>
      <c r="H186" s="282" t="s">
        <v>2045</v>
      </c>
      <c r="I186" s="282" t="s">
        <v>2046</v>
      </c>
      <c r="J186" s="282"/>
      <c r="K186" s="330"/>
    </row>
    <row r="187" s="1" customFormat="1" ht="15" customHeight="1">
      <c r="B187" s="307"/>
      <c r="C187" s="282" t="s">
        <v>2047</v>
      </c>
      <c r="D187" s="282"/>
      <c r="E187" s="282"/>
      <c r="F187" s="305" t="s">
        <v>1971</v>
      </c>
      <c r="G187" s="282"/>
      <c r="H187" s="282" t="s">
        <v>2048</v>
      </c>
      <c r="I187" s="282" t="s">
        <v>2046</v>
      </c>
      <c r="J187" s="282"/>
      <c r="K187" s="330"/>
    </row>
    <row r="188" s="1" customFormat="1" ht="15" customHeight="1">
      <c r="B188" s="307"/>
      <c r="C188" s="282" t="s">
        <v>2049</v>
      </c>
      <c r="D188" s="282"/>
      <c r="E188" s="282"/>
      <c r="F188" s="305" t="s">
        <v>1971</v>
      </c>
      <c r="G188" s="282"/>
      <c r="H188" s="282" t="s">
        <v>2050</v>
      </c>
      <c r="I188" s="282" t="s">
        <v>2046</v>
      </c>
      <c r="J188" s="282"/>
      <c r="K188" s="330"/>
    </row>
    <row r="189" s="1" customFormat="1" ht="15" customHeight="1">
      <c r="B189" s="307"/>
      <c r="C189" s="343" t="s">
        <v>2051</v>
      </c>
      <c r="D189" s="282"/>
      <c r="E189" s="282"/>
      <c r="F189" s="305" t="s">
        <v>1971</v>
      </c>
      <c r="G189" s="282"/>
      <c r="H189" s="282" t="s">
        <v>2052</v>
      </c>
      <c r="I189" s="282" t="s">
        <v>2053</v>
      </c>
      <c r="J189" s="344" t="s">
        <v>2054</v>
      </c>
      <c r="K189" s="330"/>
    </row>
    <row r="190" s="17" customFormat="1" ht="15" customHeight="1">
      <c r="B190" s="345"/>
      <c r="C190" s="346" t="s">
        <v>2055</v>
      </c>
      <c r="D190" s="347"/>
      <c r="E190" s="347"/>
      <c r="F190" s="348" t="s">
        <v>1971</v>
      </c>
      <c r="G190" s="347"/>
      <c r="H190" s="347" t="s">
        <v>2056</v>
      </c>
      <c r="I190" s="347" t="s">
        <v>2053</v>
      </c>
      <c r="J190" s="349" t="s">
        <v>2054</v>
      </c>
      <c r="K190" s="350"/>
    </row>
    <row r="191" s="1" customFormat="1" ht="15" customHeight="1">
      <c r="B191" s="307"/>
      <c r="C191" s="343" t="s">
        <v>44</v>
      </c>
      <c r="D191" s="282"/>
      <c r="E191" s="282"/>
      <c r="F191" s="305" t="s">
        <v>1965</v>
      </c>
      <c r="G191" s="282"/>
      <c r="H191" s="279" t="s">
        <v>2057</v>
      </c>
      <c r="I191" s="282" t="s">
        <v>2058</v>
      </c>
      <c r="J191" s="282"/>
      <c r="K191" s="330"/>
    </row>
    <row r="192" s="1" customFormat="1" ht="15" customHeight="1">
      <c r="B192" s="307"/>
      <c r="C192" s="343" t="s">
        <v>2059</v>
      </c>
      <c r="D192" s="282"/>
      <c r="E192" s="282"/>
      <c r="F192" s="305" t="s">
        <v>1965</v>
      </c>
      <c r="G192" s="282"/>
      <c r="H192" s="282" t="s">
        <v>2060</v>
      </c>
      <c r="I192" s="282" t="s">
        <v>2000</v>
      </c>
      <c r="J192" s="282"/>
      <c r="K192" s="330"/>
    </row>
    <row r="193" s="1" customFormat="1" ht="15" customHeight="1">
      <c r="B193" s="307"/>
      <c r="C193" s="343" t="s">
        <v>2061</v>
      </c>
      <c r="D193" s="282"/>
      <c r="E193" s="282"/>
      <c r="F193" s="305" t="s">
        <v>1965</v>
      </c>
      <c r="G193" s="282"/>
      <c r="H193" s="282" t="s">
        <v>2062</v>
      </c>
      <c r="I193" s="282" t="s">
        <v>2000</v>
      </c>
      <c r="J193" s="282"/>
      <c r="K193" s="330"/>
    </row>
    <row r="194" s="1" customFormat="1" ht="15" customHeight="1">
      <c r="B194" s="307"/>
      <c r="C194" s="343" t="s">
        <v>2063</v>
      </c>
      <c r="D194" s="282"/>
      <c r="E194" s="282"/>
      <c r="F194" s="305" t="s">
        <v>1971</v>
      </c>
      <c r="G194" s="282"/>
      <c r="H194" s="282" t="s">
        <v>2064</v>
      </c>
      <c r="I194" s="282" t="s">
        <v>2000</v>
      </c>
      <c r="J194" s="282"/>
      <c r="K194" s="330"/>
    </row>
    <row r="195" s="1" customFormat="1" ht="15" customHeight="1">
      <c r="B195" s="336"/>
      <c r="C195" s="351"/>
      <c r="D195" s="316"/>
      <c r="E195" s="316"/>
      <c r="F195" s="316"/>
      <c r="G195" s="316"/>
      <c r="H195" s="316"/>
      <c r="I195" s="316"/>
      <c r="J195" s="316"/>
      <c r="K195" s="337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318"/>
      <c r="C197" s="328"/>
      <c r="D197" s="328"/>
      <c r="E197" s="328"/>
      <c r="F197" s="338"/>
      <c r="G197" s="328"/>
      <c r="H197" s="328"/>
      <c r="I197" s="328"/>
      <c r="J197" s="328"/>
      <c r="K197" s="318"/>
    </row>
    <row r="198" s="1" customFormat="1" ht="18.75" customHeight="1"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</row>
    <row r="199" s="1" customFormat="1" ht="13.5">
      <c r="B199" s="269"/>
      <c r="C199" s="270"/>
      <c r="D199" s="270"/>
      <c r="E199" s="270"/>
      <c r="F199" s="270"/>
      <c r="G199" s="270"/>
      <c r="H199" s="270"/>
      <c r="I199" s="270"/>
      <c r="J199" s="270"/>
      <c r="K199" s="271"/>
    </row>
    <row r="200" s="1" customFormat="1" ht="21">
      <c r="B200" s="272"/>
      <c r="C200" s="273" t="s">
        <v>2065</v>
      </c>
      <c r="D200" s="273"/>
      <c r="E200" s="273"/>
      <c r="F200" s="273"/>
      <c r="G200" s="273"/>
      <c r="H200" s="273"/>
      <c r="I200" s="273"/>
      <c r="J200" s="273"/>
      <c r="K200" s="274"/>
    </row>
    <row r="201" s="1" customFormat="1" ht="25.5" customHeight="1">
      <c r="B201" s="272"/>
      <c r="C201" s="352" t="s">
        <v>2066</v>
      </c>
      <c r="D201" s="352"/>
      <c r="E201" s="352"/>
      <c r="F201" s="352" t="s">
        <v>2067</v>
      </c>
      <c r="G201" s="353"/>
      <c r="H201" s="352" t="s">
        <v>2068</v>
      </c>
      <c r="I201" s="352"/>
      <c r="J201" s="352"/>
      <c r="K201" s="274"/>
    </row>
    <row r="202" s="1" customFormat="1" ht="5.25" customHeight="1">
      <c r="B202" s="307"/>
      <c r="C202" s="302"/>
      <c r="D202" s="302"/>
      <c r="E202" s="302"/>
      <c r="F202" s="302"/>
      <c r="G202" s="328"/>
      <c r="H202" s="302"/>
      <c r="I202" s="302"/>
      <c r="J202" s="302"/>
      <c r="K202" s="330"/>
    </row>
    <row r="203" s="1" customFormat="1" ht="15" customHeight="1">
      <c r="B203" s="307"/>
      <c r="C203" s="282" t="s">
        <v>2058</v>
      </c>
      <c r="D203" s="282"/>
      <c r="E203" s="282"/>
      <c r="F203" s="305" t="s">
        <v>45</v>
      </c>
      <c r="G203" s="282"/>
      <c r="H203" s="282" t="s">
        <v>2069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46</v>
      </c>
      <c r="G204" s="282"/>
      <c r="H204" s="282" t="s">
        <v>2070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49</v>
      </c>
      <c r="G205" s="282"/>
      <c r="H205" s="282" t="s">
        <v>2071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47</v>
      </c>
      <c r="G206" s="282"/>
      <c r="H206" s="282" t="s">
        <v>2072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 t="s">
        <v>48</v>
      </c>
      <c r="G207" s="282"/>
      <c r="H207" s="282" t="s">
        <v>2073</v>
      </c>
      <c r="I207" s="282"/>
      <c r="J207" s="282"/>
      <c r="K207" s="330"/>
    </row>
    <row r="208" s="1" customFormat="1" ht="15" customHeight="1">
      <c r="B208" s="307"/>
      <c r="C208" s="282"/>
      <c r="D208" s="282"/>
      <c r="E208" s="282"/>
      <c r="F208" s="305"/>
      <c r="G208" s="282"/>
      <c r="H208" s="282"/>
      <c r="I208" s="282"/>
      <c r="J208" s="282"/>
      <c r="K208" s="330"/>
    </row>
    <row r="209" s="1" customFormat="1" ht="15" customHeight="1">
      <c r="B209" s="307"/>
      <c r="C209" s="282" t="s">
        <v>2012</v>
      </c>
      <c r="D209" s="282"/>
      <c r="E209" s="282"/>
      <c r="F209" s="305" t="s">
        <v>81</v>
      </c>
      <c r="G209" s="282"/>
      <c r="H209" s="282" t="s">
        <v>2074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1907</v>
      </c>
      <c r="G210" s="282"/>
      <c r="H210" s="282" t="s">
        <v>1908</v>
      </c>
      <c r="I210" s="282"/>
      <c r="J210" s="282"/>
      <c r="K210" s="330"/>
    </row>
    <row r="211" s="1" customFormat="1" ht="15" customHeight="1">
      <c r="B211" s="307"/>
      <c r="C211" s="282"/>
      <c r="D211" s="282"/>
      <c r="E211" s="282"/>
      <c r="F211" s="305" t="s">
        <v>1905</v>
      </c>
      <c r="G211" s="282"/>
      <c r="H211" s="282" t="s">
        <v>2075</v>
      </c>
      <c r="I211" s="282"/>
      <c r="J211" s="282"/>
      <c r="K211" s="330"/>
    </row>
    <row r="212" s="1" customFormat="1" ht="15" customHeight="1">
      <c r="B212" s="354"/>
      <c r="C212" s="282"/>
      <c r="D212" s="282"/>
      <c r="E212" s="282"/>
      <c r="F212" s="305" t="s">
        <v>1909</v>
      </c>
      <c r="G212" s="343"/>
      <c r="H212" s="334" t="s">
        <v>1910</v>
      </c>
      <c r="I212" s="334"/>
      <c r="J212" s="334"/>
      <c r="K212" s="355"/>
    </row>
    <row r="213" s="1" customFormat="1" ht="15" customHeight="1">
      <c r="B213" s="354"/>
      <c r="C213" s="282"/>
      <c r="D213" s="282"/>
      <c r="E213" s="282"/>
      <c r="F213" s="305" t="s">
        <v>1911</v>
      </c>
      <c r="G213" s="343"/>
      <c r="H213" s="334" t="s">
        <v>2076</v>
      </c>
      <c r="I213" s="334"/>
      <c r="J213" s="334"/>
      <c r="K213" s="355"/>
    </row>
    <row r="214" s="1" customFormat="1" ht="15" customHeight="1">
      <c r="B214" s="354"/>
      <c r="C214" s="282"/>
      <c r="D214" s="282"/>
      <c r="E214" s="282"/>
      <c r="F214" s="305"/>
      <c r="G214" s="343"/>
      <c r="H214" s="334"/>
      <c r="I214" s="334"/>
      <c r="J214" s="334"/>
      <c r="K214" s="355"/>
    </row>
    <row r="215" s="1" customFormat="1" ht="15" customHeight="1">
      <c r="B215" s="354"/>
      <c r="C215" s="282" t="s">
        <v>2036</v>
      </c>
      <c r="D215" s="282"/>
      <c r="E215" s="282"/>
      <c r="F215" s="305">
        <v>1</v>
      </c>
      <c r="G215" s="343"/>
      <c r="H215" s="334" t="s">
        <v>2077</v>
      </c>
      <c r="I215" s="334"/>
      <c r="J215" s="334"/>
      <c r="K215" s="355"/>
    </row>
    <row r="216" s="1" customFormat="1" ht="15" customHeight="1">
      <c r="B216" s="354"/>
      <c r="C216" s="282"/>
      <c r="D216" s="282"/>
      <c r="E216" s="282"/>
      <c r="F216" s="305">
        <v>2</v>
      </c>
      <c r="G216" s="343"/>
      <c r="H216" s="334" t="s">
        <v>2078</v>
      </c>
      <c r="I216" s="334"/>
      <c r="J216" s="334"/>
      <c r="K216" s="355"/>
    </row>
    <row r="217" s="1" customFormat="1" ht="15" customHeight="1">
      <c r="B217" s="354"/>
      <c r="C217" s="282"/>
      <c r="D217" s="282"/>
      <c r="E217" s="282"/>
      <c r="F217" s="305">
        <v>3</v>
      </c>
      <c r="G217" s="343"/>
      <c r="H217" s="334" t="s">
        <v>2079</v>
      </c>
      <c r="I217" s="334"/>
      <c r="J217" s="334"/>
      <c r="K217" s="355"/>
    </row>
    <row r="218" s="1" customFormat="1" ht="15" customHeight="1">
      <c r="B218" s="354"/>
      <c r="C218" s="282"/>
      <c r="D218" s="282"/>
      <c r="E218" s="282"/>
      <c r="F218" s="305">
        <v>4</v>
      </c>
      <c r="G218" s="343"/>
      <c r="H218" s="334" t="s">
        <v>2080</v>
      </c>
      <c r="I218" s="334"/>
      <c r="J218" s="334"/>
      <c r="K218" s="355"/>
    </row>
    <row r="219" s="1" customFormat="1" ht="12.75" customHeight="1">
      <c r="B219" s="356"/>
      <c r="C219" s="357"/>
      <c r="D219" s="357"/>
      <c r="E219" s="357"/>
      <c r="F219" s="357"/>
      <c r="G219" s="357"/>
      <c r="H219" s="357"/>
      <c r="I219" s="357"/>
      <c r="J219" s="357"/>
      <c r="K219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Merenus</dc:creator>
  <cp:lastModifiedBy>Vojtěch Merenus</cp:lastModifiedBy>
  <dcterms:created xsi:type="dcterms:W3CDTF">2024-11-20T16:18:26Z</dcterms:created>
  <dcterms:modified xsi:type="dcterms:W3CDTF">2024-11-20T16:18:32Z</dcterms:modified>
</cp:coreProperties>
</file>