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835" windowHeight="895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'Položky'!$A$1:$K$135</definedName>
    <definedName name="_xlnm.Print_Area" localSheetId="1">'Rekapitulace'!$A$1:$I$24</definedName>
    <definedName name="PocetMJ">'Krycí list'!$G$7</definedName>
    <definedName name="Poznamka">'Krycí list'!$B$37</definedName>
    <definedName name="Projektant">'Krycí list'!$C$7</definedName>
    <definedName name="PSV">'Rekapitulace'!$F$13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<sst xmlns="http://schemas.openxmlformats.org/spreadsheetml/2006/main" count="297" uniqueCount="215">
  <si>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</si>
  <si>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</si>
  <si>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</si>
  <si>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</si>
  <si>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</si>
  <si>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</si>
  <si>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</si>
  <si>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</si>
  <si>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</si>
  <si>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</si>
  <si>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</si>
  <si>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</si>
  <si>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</si>
  <si>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</si>
  <si>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</si>
  <si>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</si>
  <si>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</si>
  <si>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</si>
  <si>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</si>
  <si>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</si>
  <si>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</si>
  <si>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</si>
  <si>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</si>
  <si>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</si>
  <si>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</si>
  <si>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</si>
  <si>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</si>
  <si>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</si>
  <si>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</si>
  <si>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</si>
  <si>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</si>
  <si>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</si>
  <si>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</si>
  <si>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</si>
  <si>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</si>
  <si>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</si>
  <si>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</si>
  <si>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</si>
  <si>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</si>
  <si>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</si>
  <si>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</si>
  <si>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</si>
  <si>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</si>
  <si>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</si>
  <si>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</si>
  <si>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</si>
  <si>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</si>
  <si>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</si>
  <si>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</si>
  <si>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</si>
  <si>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</si>
  <si>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</si>
  <si>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</si>
  <si>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</si>
  <si>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</si>
  <si>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</si>
  <si>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</si>
  <si>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</si>
  <si>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</si>
  <si>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</si>
  <si>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</si>
  <si>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</si>
  <si>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</si>
  <si>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</si>
  <si>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</si>
  <si>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</si>
  <si>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</si>
  <si>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</si>
  <si>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</si>
  <si>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</si>
  <si>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</si>
  <si>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Zemní práce</t>
  </si>
  <si>
    <t>Celkem za</t>
  </si>
  <si>
    <t>20150407 Český Brod,Prokop Holý,pomník</t>
  </si>
  <si>
    <t>restaurování pomníku</t>
  </si>
  <si>
    <t>111 20-0001.RA0</t>
  </si>
  <si>
    <t>Odstranění křovin a stromů do 100mm,spálení</t>
  </si>
  <si>
    <t>m2</t>
  </si>
  <si>
    <t>- odstranění nízkých jehličnatých dřevin a drobné vegetace v okolí pomníku</t>
  </si>
  <si>
    <t>91</t>
  </si>
  <si>
    <t>Doplňující práce na komunikaci</t>
  </si>
  <si>
    <t>916   -    .R00</t>
  </si>
  <si>
    <t>HZS, tarifní třída 6 údržba okolního nízkého zábradlí</t>
  </si>
  <si>
    <t>h</t>
  </si>
  <si>
    <t>- údržba okolního nízkého zábradlí</t>
  </si>
  <si>
    <t>- repase kovových částí</t>
  </si>
  <si>
    <t>- nátěr</t>
  </si>
  <si>
    <t>918   -    .R00</t>
  </si>
  <si>
    <t>HZS, tarifní třída 8 technická přípomoc</t>
  </si>
  <si>
    <t>94</t>
  </si>
  <si>
    <t>Lešení a stavební výtahy</t>
  </si>
  <si>
    <t>943 94-3221.R00</t>
  </si>
  <si>
    <t>Montáž lešení prostorové lehké, do 200kg, H 10 m</t>
  </si>
  <si>
    <t>m3</t>
  </si>
  <si>
    <t>3,14*5,0*5,0*(0,65+2,57+2,9+0,5)</t>
  </si>
  <si>
    <t>zaokr: 520,0-519,67</t>
  </si>
  <si>
    <t>943 94-3292.R00</t>
  </si>
  <si>
    <t>Příplatek za každý měsíc použití k pol..3221, 3222</t>
  </si>
  <si>
    <t>3*520,0</t>
  </si>
  <si>
    <t>943 94-3821.R00</t>
  </si>
  <si>
    <t>Demontáž lešení, prostor. lehké, 200 kPa, H 10 m</t>
  </si>
  <si>
    <t>943 95-5021.R00</t>
  </si>
  <si>
    <t>Montáž lešeňové podlahy s příčníky a podél.,H 10 m</t>
  </si>
  <si>
    <t>3,14*5,0*5,0</t>
  </si>
  <si>
    <t>3*78,5</t>
  </si>
  <si>
    <t>943 95-5191.R00</t>
  </si>
  <si>
    <t>Příplatek za každý měsíc použití leš.k pol.21až 41</t>
  </si>
  <si>
    <t>3*314,0</t>
  </si>
  <si>
    <t>943 95-5821.R00</t>
  </si>
  <si>
    <t>Demontáž leš. podlahy s příč. a podélníky, H 10 m</t>
  </si>
  <si>
    <t>944 94-4011.R00</t>
  </si>
  <si>
    <t>Montáž ochranné sítě z umělých vláken</t>
  </si>
  <si>
    <t>3,14*10,0*(0,65+2,57+2,9+0,5)</t>
  </si>
  <si>
    <t>zaokr: 208,0-207,8680</t>
  </si>
  <si>
    <t>944 94-4031.R00</t>
  </si>
  <si>
    <t>Příplatek za každý měsíc použití sítí k pol. 4011</t>
  </si>
  <si>
    <t>3*208,0</t>
  </si>
  <si>
    <t>944 94-4081.R00</t>
  </si>
  <si>
    <t>Demontáž ochranné sítě z umělých vláken</t>
  </si>
  <si>
    <t>97</t>
  </si>
  <si>
    <t>Likvidace odpadů</t>
  </si>
  <si>
    <t>979 98-1101.R00</t>
  </si>
  <si>
    <t>Kontejner, suť bez příměsí, odvoz a likvidace, 3 t</t>
  </si>
  <si>
    <t>t</t>
  </si>
  <si>
    <t>99</t>
  </si>
  <si>
    <t>Staveništní přesun hmot</t>
  </si>
  <si>
    <t>999 28-1105.R00</t>
  </si>
  <si>
    <t>Přesun hmot pro opravy a údržbu do výšky 6 m</t>
  </si>
  <si>
    <t>0,003+9,696</t>
  </si>
  <si>
    <t>794</t>
  </si>
  <si>
    <t>Práce restaurátorské</t>
  </si>
  <si>
    <t>794 00-7821.RES</t>
  </si>
  <si>
    <t>Trnož pomníku a podtavec (stylizovaná skála) restaurování tesaného pískovce</t>
  </si>
  <si>
    <t>kus</t>
  </si>
  <si>
    <t>- trnož podstavce 773/635/v.65 cm</t>
  </si>
  <si>
    <t>- podstavec, stylizovaná skála 561/426/v.257 cm</t>
  </si>
  <si>
    <t>restaurování:</t>
  </si>
  <si>
    <t>- prekonsolidace nejvíce narušených částí</t>
  </si>
  <si>
    <t>- odstranění starých spár, oprav a tmelů mechanicky</t>
  </si>
  <si>
    <t>- likvidace biologického napadení biocidním prostředkem, mechanicky a vodní párou</t>
  </si>
  <si>
    <t>- odsolení</t>
  </si>
  <si>
    <t>- redukce síranových krust</t>
  </si>
  <si>
    <t>- odstranění měděnky</t>
  </si>
  <si>
    <t>- injektáž prasklin</t>
  </si>
  <si>
    <t>- konzervace a konsolidace</t>
  </si>
  <si>
    <t>- finální dočištění mikroabrazivně a tlakovou vodou</t>
  </si>
  <si>
    <t>- doplnění chybějících částí min. tmelem, tmelení drobných defektů</t>
  </si>
  <si>
    <t>- zatmelení spár minerální maltou pojenou hydraulickým vápnem</t>
  </si>
  <si>
    <t>- barevná retuš</t>
  </si>
  <si>
    <t>- preventivní biocidní ošetření</t>
  </si>
  <si>
    <t>- hydrofobizace</t>
  </si>
  <si>
    <t>794 00-7822.RES</t>
  </si>
  <si>
    <t>Skulptura Prokopa Holého restaurování tesaného pískovce</t>
  </si>
  <si>
    <t>- socha v. 290cm</t>
  </si>
  <si>
    <t>- zajištění oddělených částí</t>
  </si>
  <si>
    <t>794 00-7823.RES</t>
  </si>
  <si>
    <t>Deska s nápisem z tesaného pískovce dmtž+dod kopie+mtž+PH</t>
  </si>
  <si>
    <t>- nápisová deska kryjící schránku s prstí z legionářských bojišť a koncentračních táborů</t>
  </si>
  <si>
    <t>- demontáž</t>
  </si>
  <si>
    <t>- výroba a dodávka kopie včetně vysekání nápisu</t>
  </si>
  <si>
    <t>- osazení</t>
  </si>
  <si>
    <t>794 00-7671.RES</t>
  </si>
  <si>
    <t>Demontáž kovových atributů,vozu,korouhve,cepu odvoz do dílny</t>
  </si>
  <si>
    <t>kompl</t>
  </si>
  <si>
    <t>- označení a dokumentace stávajícího stavu</t>
  </si>
  <si>
    <t>- demontáž torza vozu z tepaných měděných plátů a vnitřní ztužující ocelové konstrukce</t>
  </si>
  <si>
    <t>- demontáž korouhve a cepu</t>
  </si>
  <si>
    <t>794 00-7672.RES</t>
  </si>
  <si>
    <t>Torzo vozu,korouhev,cep-restaurování kov atributů odvoz na náměstí</t>
  </si>
  <si>
    <t xml:space="preserve">restaurování kovových válečných atributů </t>
  </si>
  <si>
    <t>- torza vozu z tepaných měděných plátů sletovaných slitinou cínu a olova</t>
  </si>
  <si>
    <t xml:space="preserve">  a sešroubovaných měděnými a mosaznými šrouby</t>
  </si>
  <si>
    <t xml:space="preserve">  vyztuženého vnitřní ocelovou konstrukcí</t>
  </si>
  <si>
    <t>- korouhve a cepu</t>
  </si>
  <si>
    <t>- kompletní rozebrání plastiky vozu na jednotlivé prvky (břevna, prkna, kola, oj)</t>
  </si>
  <si>
    <t>- odstranění pozdějších doplňků</t>
  </si>
  <si>
    <t>- vyrovnání měděných dílů</t>
  </si>
  <si>
    <t>- čištění vodou a chemicky</t>
  </si>
  <si>
    <t>- doplnění chybějících dílů</t>
  </si>
  <si>
    <t>- nové sletování měděných dílů</t>
  </si>
  <si>
    <t xml:space="preserve">- začištění nových letovaných spojů </t>
  </si>
  <si>
    <t>- nerez kopie ztužující ocelové konstrukce vozu</t>
  </si>
  <si>
    <t>- spasování</t>
  </si>
  <si>
    <t>- patinace</t>
  </si>
  <si>
    <t>- konzervace</t>
  </si>
  <si>
    <t>- odvoz na náměstí</t>
  </si>
  <si>
    <t>794 00-7673.RES</t>
  </si>
  <si>
    <t>Osazení kovových atributů torza vozu,korouhve,cepu</t>
  </si>
  <si>
    <t>794 00-7941.RES</t>
  </si>
  <si>
    <t>Zlacení nápisu kopie kamen desky</t>
  </si>
  <si>
    <t>- zlacení textu desky kryjící prostor pro uložení prsti z památných míst</t>
  </si>
  <si>
    <t>794 00-7942.RES</t>
  </si>
  <si>
    <t>Zlacení paprsků na kovovové korouhvi</t>
  </si>
  <si>
    <t>794 00-7943.RES</t>
  </si>
  <si>
    <t>Stabilizace fragmentů nepůvodního zlacení</t>
  </si>
  <si>
    <t>stabilizace fragmentů nepůvodního novodobého zlacení nápisů na kamenné části pomníku:</t>
  </si>
  <si>
    <t>- text v čelním pohledu na podstavci pomníku:</t>
  </si>
  <si>
    <t xml:space="preserve">  PROKOP VELKÝ</t>
  </si>
  <si>
    <t xml:space="preserve">  SLAVNÝ VŮDCE TÁBORŮ</t>
  </si>
  <si>
    <t xml:space="preserve">  u LIPAN</t>
  </si>
  <si>
    <t xml:space="preserve">  30 KVĚTNA 1434</t>
  </si>
  <si>
    <t>- a pod tímto nápisem:</t>
  </si>
  <si>
    <t xml:space="preserve">  KDE ZTRATIL NÁROD PROKOPOVA VĚKU</t>
  </si>
  <si>
    <t xml:space="preserve">  SVÁ VOJSKA LIDOVÁ, SVÉ SVOBODY</t>
  </si>
  <si>
    <t xml:space="preserve">  POTOMSTVO MDLÉ ČEKAJÍC OBRODY</t>
  </si>
  <si>
    <t xml:space="preserve">  PAMÁTNÍK TENTO POSTAVILO Z VDĚKU</t>
  </si>
  <si>
    <t>- datace odhalení pomníku na zadní straně podstavce</t>
  </si>
  <si>
    <t>01 Restaurátorský průzkum a záměr</t>
  </si>
  <si>
    <t>02 Zkoušky navrhovaných restaurátorských postupů</t>
  </si>
  <si>
    <t>03 Průběžná fotodokumentace</t>
  </si>
  <si>
    <t>04 Restaurátorská zpráva</t>
  </si>
  <si>
    <t>11 Zařízení staveniště</t>
  </si>
  <si>
    <t>Předmět rozpočtu:
- odborné restaurování secesního pomníku (1910) Prokopa Holého od Karla Opatrného (1881-1961)
  umístěného v Českém Brodě na Husově náměstí před budovou radnice
Popis pomníku:
- trnož podstavce 773/635/v.65 cm
- podstavec, stylizovaná sklála 561/426/v.257 cm
- socha Prokopa Holého na vrcholu stylizované skály v.290 cm
- trnož+podstavec+socha z hořického tesaného pískovce
- kovové válečnické atributy (symboly dobových zbraní) doplňující sochu;
  torzo vozu z měděných tepaných plechů na stabilizující ocelové konstrukci (břevna, prkna, kola, oj),
  korouhev a cep
- podstavec s mísou pro oheň při pravém nároží JV části
Poznámka:
- pomník musí být restaurován 
  dle schváleného restaurátorského záměru restaurátorem s licencí Ministerstva kultury ČR
Rozpočet je vyhotoven v podrobnosti dle restaurátorského záměru
vypracovaného MgA. Martinem Kulhánkem, restaurátorem.
Legenda:
mtž - montáž, osazení, provedení
dmtž - demontáž, vyjmutí, odstranění, rozebrání
dod - dodávka, výroba+dodávka, včetně dopravy na stavbu
RES za číselnou nomenklaturou položky - individuální položka pro restaurátorské práce (neobsažené v RTS)</t>
  </si>
  <si>
    <t>Ing.T.Šmejkalová</t>
  </si>
  <si>
    <t>2015/04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</si>
</sst>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>
      <alignment/>
      <protection/>
    </xf>
    <xf numFmtId="4" fontId="16" fillId="0" borderId="61" xfId="46" applyNumberFormat="1" applyFont="1" applyFill="1" applyBorder="1" applyAlignment="1">
      <alignment horizontal="right" wrapText="1"/>
      <protection/>
    </xf>
    <xf numFmtId="0" fontId="16" fillId="0" borderId="61" xfId="46" applyFont="1" applyFill="1" applyBorder="1" applyAlignment="1">
      <alignment horizontal="left" wrapText="1"/>
      <protection/>
    </xf>
    <xf numFmtId="0" fontId="16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14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8" fillId="0" borderId="0" xfId="46" applyFont="1" applyBorder="1">
      <alignment/>
      <protection/>
    </xf>
    <xf numFmtId="3" fontId="18" fillId="0" borderId="0" xfId="46" applyNumberFormat="1" applyFont="1" applyBorder="1" applyAlignment="1">
      <alignment horizontal="right"/>
      <protection/>
    </xf>
    <xf numFmtId="4" fontId="18" fillId="0" borderId="0" xfId="46" applyNumberFormat="1" applyFont="1" applyBorder="1">
      <alignment/>
      <protection/>
    </xf>
    <xf numFmtId="0" fontId="1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5" fillId="0" borderId="17" xfId="46" applyFont="1" applyFill="1" applyBorder="1" applyAlignment="1">
      <alignment horizontal="left" wrapText="1" indent="1"/>
      <protection/>
    </xf>
    <xf numFmtId="0" fontId="15" fillId="0" borderId="0" xfId="46" applyFont="1" applyFill="1" applyBorder="1" applyAlignment="1">
      <alignment horizontal="left" wrapText="1" indent="1"/>
      <protection/>
    </xf>
    <xf numFmtId="0" fontId="15" fillId="0" borderId="16" xfId="46" applyFont="1" applyFill="1" applyBorder="1" applyAlignment="1">
      <alignment horizontal="left" wrapText="1" indent="1"/>
      <protection/>
    </xf>
    <xf numFmtId="0" fontId="16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view="pageBreakPreview" zoomScaleSheetLayoutView="100" zoomScalePageLayoutView="0" workbookViewId="0" topLeftCell="A19">
      <selection activeCell="M24" sqref="M2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21.1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74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73</v>
      </c>
      <c r="D6" s="11"/>
      <c r="E6" s="11"/>
      <c r="F6" s="19"/>
      <c r="G6" s="13"/>
    </row>
    <row r="7" spans="1:9" ht="12.75">
      <c r="A7" s="14" t="s">
        <v>8</v>
      </c>
      <c r="B7" s="16"/>
      <c r="C7" s="183"/>
      <c r="D7" s="184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3"/>
      <c r="D8" s="184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5"/>
      <c r="F11" s="186"/>
      <c r="G11" s="187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Rekapitulace!A18</f>
        <v>01 Restaurátorský průzkum a záměr</v>
      </c>
      <c r="E14" s="45"/>
      <c r="F14" s="46"/>
      <c r="G14" s="43">
        <f>Rekapitulace!I18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 t="str">
        <f>Rekapitulace!A19</f>
        <v>02 Zkoušky navrhovaných restaurátorských postupů</v>
      </c>
      <c r="E15" s="47"/>
      <c r="F15" s="48"/>
      <c r="G15" s="43">
        <f>Rekapitulace!I19</f>
        <v>0</v>
      </c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 t="str">
        <f>Rekapitulace!A20</f>
        <v>03 Průběžná fotodokumentace</v>
      </c>
      <c r="E16" s="47"/>
      <c r="F16" s="48"/>
      <c r="G16" s="43">
        <f>Rekapitulace!I20</f>
        <v>0</v>
      </c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 t="str">
        <f>Rekapitulace!A21</f>
        <v>04 Restaurátorská zpráva</v>
      </c>
      <c r="E17" s="47"/>
      <c r="F17" s="48"/>
      <c r="G17" s="43">
        <f>Rekapitulace!I21</f>
        <v>0</v>
      </c>
    </row>
    <row r="18" spans="1:7" ht="15.75" customHeight="1">
      <c r="A18" s="50" t="s">
        <v>26</v>
      </c>
      <c r="B18" s="42"/>
      <c r="C18" s="43">
        <f>SUM(C14:C17)</f>
        <v>0</v>
      </c>
      <c r="D18" s="51" t="str">
        <f>Rekapitulace!A22</f>
        <v>11 Zařízení staveniště</v>
      </c>
      <c r="E18" s="47"/>
      <c r="F18" s="48"/>
      <c r="G18" s="43">
        <f>Rekapitulace!I22</f>
        <v>0</v>
      </c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 t="s">
        <v>213</v>
      </c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 t="s">
        <v>214</v>
      </c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8" t="s">
        <v>212</v>
      </c>
      <c r="C37" s="188"/>
      <c r="D37" s="188"/>
      <c r="E37" s="188"/>
      <c r="F37" s="188"/>
      <c r="G37" s="188"/>
      <c r="H37" t="s">
        <v>4</v>
      </c>
    </row>
    <row r="38" spans="1:8" ht="12.75" customHeight="1">
      <c r="A38" s="68"/>
      <c r="B38" s="188"/>
      <c r="C38" s="188"/>
      <c r="D38" s="188"/>
      <c r="E38" s="188"/>
      <c r="F38" s="188"/>
      <c r="G38" s="188"/>
      <c r="H38" t="s">
        <v>4</v>
      </c>
    </row>
    <row r="39" spans="1:8" ht="12.75">
      <c r="A39" s="68"/>
      <c r="B39" s="188"/>
      <c r="C39" s="188"/>
      <c r="D39" s="188"/>
      <c r="E39" s="188"/>
      <c r="F39" s="188"/>
      <c r="G39" s="188"/>
      <c r="H39" t="s">
        <v>4</v>
      </c>
    </row>
    <row r="40" spans="1:8" ht="12.75">
      <c r="A40" s="68"/>
      <c r="B40" s="188"/>
      <c r="C40" s="188"/>
      <c r="D40" s="188"/>
      <c r="E40" s="188"/>
      <c r="F40" s="188"/>
      <c r="G40" s="188"/>
      <c r="H40" t="s">
        <v>4</v>
      </c>
    </row>
    <row r="41" spans="1:8" ht="12.75">
      <c r="A41" s="68"/>
      <c r="B41" s="188"/>
      <c r="C41" s="188"/>
      <c r="D41" s="188"/>
      <c r="E41" s="188"/>
      <c r="F41" s="188"/>
      <c r="G41" s="188"/>
      <c r="H41" t="s">
        <v>4</v>
      </c>
    </row>
    <row r="42" spans="1:8" ht="12.75">
      <c r="A42" s="68"/>
      <c r="B42" s="188"/>
      <c r="C42" s="188"/>
      <c r="D42" s="188"/>
      <c r="E42" s="188"/>
      <c r="F42" s="188"/>
      <c r="G42" s="188"/>
      <c r="H42" t="s">
        <v>4</v>
      </c>
    </row>
    <row r="43" spans="1:8" ht="12.75">
      <c r="A43" s="68"/>
      <c r="B43" s="188"/>
      <c r="C43" s="188"/>
      <c r="D43" s="188"/>
      <c r="E43" s="188"/>
      <c r="F43" s="188"/>
      <c r="G43" s="188"/>
      <c r="H43" t="s">
        <v>4</v>
      </c>
    </row>
    <row r="44" spans="1:8" ht="12.75">
      <c r="A44" s="68"/>
      <c r="B44" s="188"/>
      <c r="C44" s="188"/>
      <c r="D44" s="188"/>
      <c r="E44" s="188"/>
      <c r="F44" s="188"/>
      <c r="G44" s="188"/>
      <c r="H44" t="s">
        <v>4</v>
      </c>
    </row>
    <row r="45" spans="1:8" ht="234" customHeight="1">
      <c r="A45" s="68"/>
      <c r="B45" s="188"/>
      <c r="C45" s="188"/>
      <c r="D45" s="188"/>
      <c r="E45" s="188"/>
      <c r="F45" s="188"/>
      <c r="G45" s="188"/>
      <c r="H45" t="s">
        <v>4</v>
      </c>
    </row>
    <row r="46" spans="2:7" ht="12.75">
      <c r="B46" s="182"/>
      <c r="C46" s="182"/>
      <c r="D46" s="182"/>
      <c r="E46" s="182"/>
      <c r="F46" s="182"/>
      <c r="G46" s="182"/>
    </row>
    <row r="47" spans="2:7" ht="12.75">
      <c r="B47" s="182"/>
      <c r="C47" s="182"/>
      <c r="D47" s="182"/>
      <c r="E47" s="182"/>
      <c r="F47" s="182"/>
      <c r="G47" s="182"/>
    </row>
    <row r="48" spans="2:7" ht="12.75">
      <c r="B48" s="182"/>
      <c r="C48" s="182"/>
      <c r="D48" s="182"/>
      <c r="E48" s="182"/>
      <c r="F48" s="182"/>
      <c r="G48" s="182"/>
    </row>
    <row r="49" spans="2:7" ht="12.75">
      <c r="B49" s="182"/>
      <c r="C49" s="182"/>
      <c r="D49" s="182"/>
      <c r="E49" s="182"/>
      <c r="F49" s="182"/>
      <c r="G49" s="182"/>
    </row>
    <row r="50" spans="2:7" ht="12.75">
      <c r="B50" s="182"/>
      <c r="C50" s="182"/>
      <c r="D50" s="182"/>
      <c r="E50" s="182"/>
      <c r="F50" s="182"/>
      <c r="G50" s="182"/>
    </row>
    <row r="51" spans="2:7" ht="12.75">
      <c r="B51" s="182"/>
      <c r="C51" s="182"/>
      <c r="D51" s="182"/>
      <c r="E51" s="182"/>
      <c r="F51" s="182"/>
      <c r="G51" s="182"/>
    </row>
    <row r="52" spans="2:7" ht="12.75">
      <c r="B52" s="182"/>
      <c r="C52" s="182"/>
      <c r="D52" s="182"/>
      <c r="E52" s="182"/>
      <c r="F52" s="182"/>
      <c r="G52" s="182"/>
    </row>
    <row r="53" spans="2:7" ht="12.75">
      <c r="B53" s="182"/>
      <c r="C53" s="182"/>
      <c r="D53" s="182"/>
      <c r="E53" s="182"/>
      <c r="F53" s="182"/>
      <c r="G53" s="182"/>
    </row>
    <row r="54" spans="2:7" ht="12.75">
      <c r="B54" s="182"/>
      <c r="C54" s="182"/>
      <c r="D54" s="182"/>
      <c r="E54" s="182"/>
      <c r="F54" s="182"/>
      <c r="G54" s="182"/>
    </row>
    <row r="55" spans="2:7" ht="12.75">
      <c r="B55" s="182"/>
      <c r="C55" s="182"/>
      <c r="D55" s="182"/>
      <c r="E55" s="182"/>
      <c r="F55" s="182"/>
      <c r="G55" s="182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&amp;CStrana &amp;P</oddFooter>
  </headerFooter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view="pageBreakPreview" zoomScale="60" zoomScalePageLayoutView="0" workbookViewId="0" topLeftCell="A1">
      <selection activeCell="O17" sqref="O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20.00390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9" t="s">
        <v>5</v>
      </c>
      <c r="B1" s="190"/>
      <c r="C1" s="69" t="str">
        <f>CONCATENATE(cislostavby," ",nazevstavby)</f>
        <v> 20150407 Český Brod,Prokop Holý,pomník</v>
      </c>
      <c r="D1" s="70"/>
      <c r="E1" s="71"/>
      <c r="F1" s="70"/>
      <c r="G1" s="72"/>
      <c r="H1" s="73"/>
      <c r="I1" s="74"/>
    </row>
    <row r="2" spans="1:9" ht="13.5" thickBot="1">
      <c r="A2" s="191" t="s">
        <v>1</v>
      </c>
      <c r="B2" s="192"/>
      <c r="C2" s="75" t="str">
        <f>CONCATENATE(cisloobjektu," ",nazevobjektu)</f>
        <v> restaurování pomníku</v>
      </c>
      <c r="D2" s="76"/>
      <c r="E2" s="77"/>
      <c r="F2" s="76"/>
      <c r="G2" s="193"/>
      <c r="H2" s="193"/>
      <c r="I2" s="194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8" t="str">
        <f>Položky!B7</f>
        <v>1</v>
      </c>
      <c r="B7" s="85" t="str">
        <f>Položky!C7</f>
        <v>Zemní práce</v>
      </c>
      <c r="C7" s="86"/>
      <c r="D7" s="87"/>
      <c r="E7" s="179">
        <f>Položky!BC10</f>
        <v>0</v>
      </c>
      <c r="F7" s="180">
        <f>Položky!BD10</f>
        <v>0</v>
      </c>
      <c r="G7" s="180">
        <f>Položky!BE10</f>
        <v>0</v>
      </c>
      <c r="H7" s="180">
        <f>Položky!BF10</f>
        <v>0</v>
      </c>
      <c r="I7" s="181">
        <f>Položky!BG10</f>
        <v>0</v>
      </c>
    </row>
    <row r="8" spans="1:9" s="30" customFormat="1" ht="12.75">
      <c r="A8" s="178" t="str">
        <f>Položky!B11</f>
        <v>91</v>
      </c>
      <c r="B8" s="85" t="str">
        <f>Položky!C11</f>
        <v>Doplňující práce na komunikaci</v>
      </c>
      <c r="C8" s="86"/>
      <c r="D8" s="87"/>
      <c r="E8" s="179">
        <f>Položky!BC17</f>
        <v>0</v>
      </c>
      <c r="F8" s="180">
        <f>Položky!BD17</f>
        <v>0</v>
      </c>
      <c r="G8" s="180">
        <f>Položky!BE17</f>
        <v>0</v>
      </c>
      <c r="H8" s="180">
        <f>Položky!BF17</f>
        <v>0</v>
      </c>
      <c r="I8" s="181">
        <f>Položky!BG17</f>
        <v>0</v>
      </c>
    </row>
    <row r="9" spans="1:9" s="30" customFormat="1" ht="12.75">
      <c r="A9" s="178" t="str">
        <f>Položky!B18</f>
        <v>94</v>
      </c>
      <c r="B9" s="85" t="str">
        <f>Položky!C18</f>
        <v>Lešení a stavební výtahy</v>
      </c>
      <c r="C9" s="86"/>
      <c r="D9" s="87"/>
      <c r="E9" s="179">
        <f>Položky!BC37</f>
        <v>0</v>
      </c>
      <c r="F9" s="180">
        <f>Položky!BD37</f>
        <v>0</v>
      </c>
      <c r="G9" s="180">
        <f>Položky!BE37</f>
        <v>0</v>
      </c>
      <c r="H9" s="180">
        <f>Položky!BF37</f>
        <v>0</v>
      </c>
      <c r="I9" s="181">
        <f>Položky!BG37</f>
        <v>0</v>
      </c>
    </row>
    <row r="10" spans="1:9" s="30" customFormat="1" ht="12.75">
      <c r="A10" s="178" t="str">
        <f>Položky!B38</f>
        <v>97</v>
      </c>
      <c r="B10" s="85" t="str">
        <f>Položky!C38</f>
        <v>Likvidace odpadů</v>
      </c>
      <c r="C10" s="86"/>
      <c r="D10" s="87"/>
      <c r="E10" s="179">
        <f>Položky!BC40</f>
        <v>0</v>
      </c>
      <c r="F10" s="180">
        <f>Položky!BD40</f>
        <v>0</v>
      </c>
      <c r="G10" s="180">
        <f>Položky!BE40</f>
        <v>0</v>
      </c>
      <c r="H10" s="180">
        <f>Položky!BF40</f>
        <v>0</v>
      </c>
      <c r="I10" s="181">
        <f>Položky!BG40</f>
        <v>0</v>
      </c>
    </row>
    <row r="11" spans="1:9" s="30" customFormat="1" ht="12.75">
      <c r="A11" s="178" t="str">
        <f>Položky!B41</f>
        <v>99</v>
      </c>
      <c r="B11" s="85" t="str">
        <f>Položky!C41</f>
        <v>Staveništní přesun hmot</v>
      </c>
      <c r="C11" s="86"/>
      <c r="D11" s="87"/>
      <c r="E11" s="179">
        <f>Položky!BC44</f>
        <v>0</v>
      </c>
      <c r="F11" s="180">
        <f>Položky!BD44</f>
        <v>0</v>
      </c>
      <c r="G11" s="180">
        <f>Položky!BE44</f>
        <v>0</v>
      </c>
      <c r="H11" s="180">
        <f>Položky!BF44</f>
        <v>0</v>
      </c>
      <c r="I11" s="181">
        <f>Položky!BG44</f>
        <v>0</v>
      </c>
    </row>
    <row r="12" spans="1:9" s="30" customFormat="1" ht="13.5" thickBot="1">
      <c r="A12" s="178" t="str">
        <f>Položky!B45</f>
        <v>794</v>
      </c>
      <c r="B12" s="85" t="str">
        <f>Položky!C45</f>
        <v>Práce restaurátorské</v>
      </c>
      <c r="C12" s="86"/>
      <c r="D12" s="87"/>
      <c r="E12" s="179">
        <f>Položky!BC135</f>
        <v>0</v>
      </c>
      <c r="F12" s="180">
        <f>Položky!BD135</f>
        <v>0</v>
      </c>
      <c r="G12" s="180">
        <f>Položky!BE135</f>
        <v>0</v>
      </c>
      <c r="H12" s="180">
        <f>Položky!BF135</f>
        <v>0</v>
      </c>
      <c r="I12" s="181">
        <f>Položky!BG135</f>
        <v>0</v>
      </c>
    </row>
    <row r="13" spans="1:9" s="93" customFormat="1" ht="13.5" thickBot="1">
      <c r="A13" s="88"/>
      <c r="B13" s="80" t="s">
        <v>50</v>
      </c>
      <c r="C13" s="80"/>
      <c r="D13" s="89"/>
      <c r="E13" s="90">
        <f>SUM(E7:E12)</f>
        <v>0</v>
      </c>
      <c r="F13" s="91">
        <f>SUM(F7:F12)</f>
        <v>0</v>
      </c>
      <c r="G13" s="91">
        <f>SUM(G7:G12)</f>
        <v>0</v>
      </c>
      <c r="H13" s="91">
        <f>SUM(H7:H12)</f>
        <v>0</v>
      </c>
      <c r="I13" s="92">
        <f>SUM(I7:I12)</f>
        <v>0</v>
      </c>
    </row>
    <row r="14" spans="1:9" ht="12.75">
      <c r="A14" s="86"/>
      <c r="B14" s="86"/>
      <c r="C14" s="86"/>
      <c r="D14" s="86"/>
      <c r="E14" s="86"/>
      <c r="F14" s="86"/>
      <c r="G14" s="86"/>
      <c r="H14" s="86"/>
      <c r="I14" s="86"/>
    </row>
    <row r="15" spans="1:57" ht="19.5" customHeight="1">
      <c r="A15" s="94" t="s">
        <v>51</v>
      </c>
      <c r="B15" s="94"/>
      <c r="C15" s="94"/>
      <c r="D15" s="94"/>
      <c r="E15" s="94"/>
      <c r="F15" s="94"/>
      <c r="G15" s="95"/>
      <c r="H15" s="94"/>
      <c r="I15" s="94"/>
      <c r="BA15" s="31"/>
      <c r="BB15" s="31"/>
      <c r="BC15" s="31"/>
      <c r="BD15" s="31"/>
      <c r="BE15" s="31"/>
    </row>
    <row r="16" spans="1:9" ht="13.5" thickBot="1">
      <c r="A16" s="96"/>
      <c r="B16" s="96"/>
      <c r="C16" s="96"/>
      <c r="D16" s="96"/>
      <c r="E16" s="96"/>
      <c r="F16" s="96"/>
      <c r="G16" s="96"/>
      <c r="H16" s="96"/>
      <c r="I16" s="96"/>
    </row>
    <row r="17" spans="1:9" ht="12.75">
      <c r="A17" s="97" t="s">
        <v>52</v>
      </c>
      <c r="B17" s="98"/>
      <c r="C17" s="98"/>
      <c r="D17" s="99"/>
      <c r="E17" s="100" t="s">
        <v>53</v>
      </c>
      <c r="F17" s="101" t="s">
        <v>54</v>
      </c>
      <c r="G17" s="102" t="s">
        <v>55</v>
      </c>
      <c r="H17" s="103"/>
      <c r="I17" s="104" t="s">
        <v>53</v>
      </c>
    </row>
    <row r="18" spans="1:53" ht="12.75">
      <c r="A18" s="105" t="s">
        <v>207</v>
      </c>
      <c r="B18" s="106"/>
      <c r="C18" s="106"/>
      <c r="D18" s="107"/>
      <c r="E18" s="108"/>
      <c r="F18" s="109">
        <v>0</v>
      </c>
      <c r="G18" s="110">
        <f>CHOOSE(BA18+1,HSV+PSV,HSV+PSV+Mont,HSV+PSV+Dodavka+Mont,HSV,PSV,Mont,Dodavka,Mont+Dodavka,0)</f>
        <v>0</v>
      </c>
      <c r="H18" s="111"/>
      <c r="I18" s="112">
        <f>E18+F18*G18/100</f>
        <v>0</v>
      </c>
      <c r="BA18">
        <v>0</v>
      </c>
    </row>
    <row r="19" spans="1:53" ht="12.75">
      <c r="A19" s="105" t="s">
        <v>208</v>
      </c>
      <c r="B19" s="106"/>
      <c r="C19" s="106"/>
      <c r="D19" s="107"/>
      <c r="E19" s="108"/>
      <c r="F19" s="109">
        <v>0</v>
      </c>
      <c r="G19" s="110">
        <f>CHOOSE(BA19+1,HSV+PSV,HSV+PSV+Mont,HSV+PSV+Dodavka+Mont,HSV,PSV,Mont,Dodavka,Mont+Dodavka,0)</f>
        <v>0</v>
      </c>
      <c r="H19" s="111"/>
      <c r="I19" s="112">
        <f>E19+F19*G19/100</f>
        <v>0</v>
      </c>
      <c r="BA19">
        <v>0</v>
      </c>
    </row>
    <row r="20" spans="1:53" ht="12.75">
      <c r="A20" s="105" t="s">
        <v>209</v>
      </c>
      <c r="B20" s="106"/>
      <c r="C20" s="106"/>
      <c r="D20" s="107"/>
      <c r="E20" s="108"/>
      <c r="F20" s="109">
        <v>0</v>
      </c>
      <c r="G20" s="110">
        <f>CHOOSE(BA20+1,HSV+PSV,HSV+PSV+Mont,HSV+PSV+Dodavka+Mont,HSV,PSV,Mont,Dodavka,Mont+Dodavka,0)</f>
        <v>0</v>
      </c>
      <c r="H20" s="111"/>
      <c r="I20" s="112">
        <f>E20+F20*G20/100</f>
        <v>0</v>
      </c>
      <c r="BA20">
        <v>0</v>
      </c>
    </row>
    <row r="21" spans="1:53" ht="12.75">
      <c r="A21" s="105" t="s">
        <v>210</v>
      </c>
      <c r="B21" s="106"/>
      <c r="C21" s="106"/>
      <c r="D21" s="107"/>
      <c r="E21" s="108"/>
      <c r="F21" s="109">
        <v>0</v>
      </c>
      <c r="G21" s="110">
        <f>CHOOSE(BA21+1,HSV+PSV,HSV+PSV+Mont,HSV+PSV+Dodavka+Mont,HSV,PSV,Mont,Dodavka,Mont+Dodavka,0)</f>
        <v>0</v>
      </c>
      <c r="H21" s="111"/>
      <c r="I21" s="112">
        <f>E21+F21*G21/100</f>
        <v>0</v>
      </c>
      <c r="BA21">
        <v>0</v>
      </c>
    </row>
    <row r="22" spans="1:53" ht="12.75">
      <c r="A22" s="105" t="s">
        <v>211</v>
      </c>
      <c r="B22" s="106"/>
      <c r="C22" s="106"/>
      <c r="D22" s="107"/>
      <c r="E22" s="108"/>
      <c r="F22" s="109">
        <v>0</v>
      </c>
      <c r="G22" s="110">
        <f>CHOOSE(BA22+1,HSV+PSV,HSV+PSV+Mont,HSV+PSV+Dodavka+Mont,HSV,PSV,Mont,Dodavka,Mont+Dodavka,0)</f>
        <v>0</v>
      </c>
      <c r="H22" s="111"/>
      <c r="I22" s="112">
        <f>E22+F22*G22/100</f>
        <v>0</v>
      </c>
      <c r="BA22">
        <v>0</v>
      </c>
    </row>
    <row r="23" spans="1:9" ht="13.5" thickBot="1">
      <c r="A23" s="113"/>
      <c r="B23" s="114" t="s">
        <v>56</v>
      </c>
      <c r="C23" s="115"/>
      <c r="D23" s="116"/>
      <c r="E23" s="117"/>
      <c r="F23" s="118"/>
      <c r="G23" s="118"/>
      <c r="H23" s="195">
        <f>SUM(I18:I22)</f>
        <v>0</v>
      </c>
      <c r="I23" s="196"/>
    </row>
    <row r="25" spans="2:9" ht="12.75">
      <c r="B25" s="93"/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202"/>
  <sheetViews>
    <sheetView showGridLines="0" showZeros="0" view="pageBreakPreview" zoomScale="60" zoomScaleNormal="80" zoomScalePageLayoutView="0" workbookViewId="0" topLeftCell="A81">
      <selection activeCell="M97" sqref="M97"/>
    </sheetView>
  </sheetViews>
  <sheetFormatPr defaultColWidth="9.00390625" defaultRowHeight="12.75"/>
  <cols>
    <col min="1" max="1" width="4.375" style="122" customWidth="1"/>
    <col min="2" max="2" width="15.625" style="122" customWidth="1"/>
    <col min="3" max="3" width="47.625" style="122" customWidth="1"/>
    <col min="4" max="4" width="5.625" style="122" customWidth="1"/>
    <col min="5" max="5" width="10.00390625" style="172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202" t="s">
        <v>57</v>
      </c>
      <c r="B1" s="202"/>
      <c r="C1" s="202"/>
      <c r="D1" s="202"/>
      <c r="E1" s="202"/>
      <c r="F1" s="202"/>
      <c r="G1" s="202"/>
      <c r="H1" s="202"/>
      <c r="I1" s="202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9" t="s">
        <v>5</v>
      </c>
      <c r="B3" s="190"/>
      <c r="C3" s="69" t="str">
        <f>CONCATENATE(cislostavby," ",nazevstavby)</f>
        <v> 20150407 Český Brod,Prokop Holý,pomník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03" t="s">
        <v>1</v>
      </c>
      <c r="B4" s="192"/>
      <c r="C4" s="75" t="str">
        <f>CONCATENATE(cisloobjektu," ",nazevobjektu)</f>
        <v> restaurování pomníku</v>
      </c>
      <c r="D4" s="76"/>
      <c r="E4" s="77"/>
      <c r="F4" s="76"/>
      <c r="G4" s="204"/>
      <c r="H4" s="204"/>
      <c r="I4" s="205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70</v>
      </c>
      <c r="C7" s="141" t="s">
        <v>71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75</v>
      </c>
      <c r="C8" s="149" t="s">
        <v>76</v>
      </c>
      <c r="D8" s="150" t="s">
        <v>77</v>
      </c>
      <c r="E8" s="151">
        <v>60</v>
      </c>
      <c r="F8" s="151">
        <v>0</v>
      </c>
      <c r="G8" s="152">
        <f>E8*F8</f>
        <v>0</v>
      </c>
      <c r="H8" s="153">
        <v>5E-05</v>
      </c>
      <c r="I8" s="153">
        <f>E8*H8</f>
        <v>0.003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17" ht="12.75">
      <c r="A9" s="154"/>
      <c r="B9" s="155"/>
      <c r="C9" s="197" t="s">
        <v>78</v>
      </c>
      <c r="D9" s="198"/>
      <c r="E9" s="198"/>
      <c r="F9" s="198"/>
      <c r="G9" s="199"/>
      <c r="H9" s="156"/>
      <c r="I9" s="156"/>
      <c r="J9" s="156"/>
      <c r="K9" s="156"/>
      <c r="Q9" s="146">
        <v>3</v>
      </c>
    </row>
    <row r="10" spans="1:59" ht="12.75">
      <c r="A10" s="162"/>
      <c r="B10" s="163" t="s">
        <v>72</v>
      </c>
      <c r="C10" s="164" t="str">
        <f>CONCATENATE(B7," ",C7)</f>
        <v>1 Zemní práce</v>
      </c>
      <c r="D10" s="162"/>
      <c r="E10" s="165"/>
      <c r="F10" s="165"/>
      <c r="G10" s="166">
        <f>SUM(G7:G9)</f>
        <v>0</v>
      </c>
      <c r="H10" s="167"/>
      <c r="I10" s="168">
        <f>SUM(I7:I9)</f>
        <v>0.003</v>
      </c>
      <c r="J10" s="167"/>
      <c r="K10" s="168">
        <f>SUM(K7:K9)</f>
        <v>0</v>
      </c>
      <c r="Q10" s="146">
        <v>4</v>
      </c>
      <c r="BC10" s="169">
        <f>SUM(BC7:BC9)</f>
        <v>0</v>
      </c>
      <c r="BD10" s="169">
        <f>SUM(BD7:BD9)</f>
        <v>0</v>
      </c>
      <c r="BE10" s="169">
        <f>SUM(BE7:BE9)</f>
        <v>0</v>
      </c>
      <c r="BF10" s="169">
        <f>SUM(BF7:BF9)</f>
        <v>0</v>
      </c>
      <c r="BG10" s="169">
        <f>SUM(BG7:BG9)</f>
        <v>0</v>
      </c>
    </row>
    <row r="11" spans="1:17" ht="12.75">
      <c r="A11" s="139" t="s">
        <v>69</v>
      </c>
      <c r="B11" s="140" t="s">
        <v>79</v>
      </c>
      <c r="C11" s="141" t="s">
        <v>80</v>
      </c>
      <c r="D11" s="142"/>
      <c r="E11" s="143"/>
      <c r="F11" s="143"/>
      <c r="G11" s="144"/>
      <c r="H11" s="145"/>
      <c r="I11" s="145"/>
      <c r="J11" s="145"/>
      <c r="K11" s="145"/>
      <c r="Q11" s="146">
        <v>1</v>
      </c>
    </row>
    <row r="12" spans="1:59" ht="12.75">
      <c r="A12" s="147">
        <v>2</v>
      </c>
      <c r="B12" s="148" t="s">
        <v>81</v>
      </c>
      <c r="C12" s="149" t="s">
        <v>82</v>
      </c>
      <c r="D12" s="150" t="s">
        <v>83</v>
      </c>
      <c r="E12" s="151">
        <v>40</v>
      </c>
      <c r="F12" s="151">
        <v>0</v>
      </c>
      <c r="G12" s="152">
        <f>E12*F12</f>
        <v>0</v>
      </c>
      <c r="H12" s="153">
        <v>0</v>
      </c>
      <c r="I12" s="153">
        <f>E12*H12</f>
        <v>0</v>
      </c>
      <c r="J12" s="153">
        <v>0</v>
      </c>
      <c r="K12" s="153">
        <f>E12*J12</f>
        <v>0</v>
      </c>
      <c r="Q12" s="146">
        <v>2</v>
      </c>
      <c r="AA12" s="122">
        <v>12</v>
      </c>
      <c r="AB12" s="122">
        <v>0</v>
      </c>
      <c r="AC12" s="122">
        <v>2</v>
      </c>
      <c r="BB12" s="122">
        <v>1</v>
      </c>
      <c r="BC12" s="122">
        <f>IF(BB12=1,G12,0)</f>
        <v>0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17" ht="12.75">
      <c r="A13" s="154"/>
      <c r="B13" s="155"/>
      <c r="C13" s="197" t="s">
        <v>84</v>
      </c>
      <c r="D13" s="198"/>
      <c r="E13" s="198"/>
      <c r="F13" s="198"/>
      <c r="G13" s="199"/>
      <c r="H13" s="156"/>
      <c r="I13" s="156"/>
      <c r="J13" s="156"/>
      <c r="K13" s="156"/>
      <c r="Q13" s="146">
        <v>3</v>
      </c>
    </row>
    <row r="14" spans="1:17" ht="12.75">
      <c r="A14" s="154"/>
      <c r="B14" s="155"/>
      <c r="C14" s="197" t="s">
        <v>85</v>
      </c>
      <c r="D14" s="198"/>
      <c r="E14" s="198"/>
      <c r="F14" s="198"/>
      <c r="G14" s="199"/>
      <c r="H14" s="156"/>
      <c r="I14" s="156"/>
      <c r="J14" s="156"/>
      <c r="K14" s="156"/>
      <c r="Q14" s="146">
        <v>3</v>
      </c>
    </row>
    <row r="15" spans="1:17" ht="12.75">
      <c r="A15" s="154"/>
      <c r="B15" s="155"/>
      <c r="C15" s="197" t="s">
        <v>86</v>
      </c>
      <c r="D15" s="198"/>
      <c r="E15" s="198"/>
      <c r="F15" s="198"/>
      <c r="G15" s="199"/>
      <c r="H15" s="156"/>
      <c r="I15" s="156"/>
      <c r="J15" s="156"/>
      <c r="K15" s="156"/>
      <c r="Q15" s="146">
        <v>3</v>
      </c>
    </row>
    <row r="16" spans="1:59" ht="12.75">
      <c r="A16" s="147">
        <v>3</v>
      </c>
      <c r="B16" s="148" t="s">
        <v>87</v>
      </c>
      <c r="C16" s="149" t="s">
        <v>88</v>
      </c>
      <c r="D16" s="150" t="s">
        <v>83</v>
      </c>
      <c r="E16" s="151">
        <v>90</v>
      </c>
      <c r="F16" s="151">
        <v>0</v>
      </c>
      <c r="G16" s="152">
        <f>E16*F16</f>
        <v>0</v>
      </c>
      <c r="H16" s="153">
        <v>0</v>
      </c>
      <c r="I16" s="153">
        <f>E16*H16</f>
        <v>0</v>
      </c>
      <c r="J16" s="153">
        <v>0</v>
      </c>
      <c r="K16" s="153">
        <f>E16*J16</f>
        <v>0</v>
      </c>
      <c r="Q16" s="146">
        <v>2</v>
      </c>
      <c r="AA16" s="122">
        <v>12</v>
      </c>
      <c r="AB16" s="122">
        <v>0</v>
      </c>
      <c r="AC16" s="122">
        <v>3</v>
      </c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59" ht="12.75">
      <c r="A17" s="162"/>
      <c r="B17" s="163" t="s">
        <v>72</v>
      </c>
      <c r="C17" s="164" t="str">
        <f>CONCATENATE(B11," ",C11)</f>
        <v>91 Doplňující práce na komunikaci</v>
      </c>
      <c r="D17" s="162"/>
      <c r="E17" s="165"/>
      <c r="F17" s="165"/>
      <c r="G17" s="166">
        <f>SUM(G11:G16)</f>
        <v>0</v>
      </c>
      <c r="H17" s="167"/>
      <c r="I17" s="168">
        <f>SUM(I11:I16)</f>
        <v>0</v>
      </c>
      <c r="J17" s="167"/>
      <c r="K17" s="168">
        <f>SUM(K11:K16)</f>
        <v>0</v>
      </c>
      <c r="Q17" s="146">
        <v>4</v>
      </c>
      <c r="BC17" s="169">
        <f>SUM(BC11:BC16)</f>
        <v>0</v>
      </c>
      <c r="BD17" s="169">
        <f>SUM(BD11:BD16)</f>
        <v>0</v>
      </c>
      <c r="BE17" s="169">
        <f>SUM(BE11:BE16)</f>
        <v>0</v>
      </c>
      <c r="BF17" s="169">
        <f>SUM(BF11:BF16)</f>
        <v>0</v>
      </c>
      <c r="BG17" s="169">
        <f>SUM(BG11:BG16)</f>
        <v>0</v>
      </c>
    </row>
    <row r="18" spans="1:17" ht="12.75">
      <c r="A18" s="139" t="s">
        <v>69</v>
      </c>
      <c r="B18" s="140" t="s">
        <v>89</v>
      </c>
      <c r="C18" s="141" t="s">
        <v>90</v>
      </c>
      <c r="D18" s="142"/>
      <c r="E18" s="143"/>
      <c r="F18" s="143"/>
      <c r="G18" s="144"/>
      <c r="H18" s="145"/>
      <c r="I18" s="145"/>
      <c r="J18" s="145"/>
      <c r="K18" s="145"/>
      <c r="Q18" s="146">
        <v>1</v>
      </c>
    </row>
    <row r="19" spans="1:59" ht="12.75">
      <c r="A19" s="147">
        <v>4</v>
      </c>
      <c r="B19" s="148" t="s">
        <v>91</v>
      </c>
      <c r="C19" s="149" t="s">
        <v>92</v>
      </c>
      <c r="D19" s="150" t="s">
        <v>93</v>
      </c>
      <c r="E19" s="151">
        <v>520</v>
      </c>
      <c r="F19" s="151">
        <v>0</v>
      </c>
      <c r="G19" s="152">
        <f>E19*F19</f>
        <v>0</v>
      </c>
      <c r="H19" s="153">
        <v>0.00735</v>
      </c>
      <c r="I19" s="153">
        <f>E19*H19</f>
        <v>3.822</v>
      </c>
      <c r="J19" s="153">
        <v>0</v>
      </c>
      <c r="K19" s="153">
        <f>E19*J19</f>
        <v>0</v>
      </c>
      <c r="Q19" s="146">
        <v>2</v>
      </c>
      <c r="AA19" s="122">
        <v>12</v>
      </c>
      <c r="AB19" s="122">
        <v>0</v>
      </c>
      <c r="AC19" s="122">
        <v>4</v>
      </c>
      <c r="BB19" s="122">
        <v>1</v>
      </c>
      <c r="BC19" s="122">
        <f>IF(BB19=1,G19,0)</f>
        <v>0</v>
      </c>
      <c r="BD19" s="122">
        <f>IF(BB19=2,G19,0)</f>
        <v>0</v>
      </c>
      <c r="BE19" s="122">
        <f>IF(BB19=3,G19,0)</f>
        <v>0</v>
      </c>
      <c r="BF19" s="122">
        <f>IF(BB19=4,G19,0)</f>
        <v>0</v>
      </c>
      <c r="BG19" s="122">
        <f>IF(BB19=5,G19,0)</f>
        <v>0</v>
      </c>
    </row>
    <row r="20" spans="1:17" ht="12.75">
      <c r="A20" s="154"/>
      <c r="B20" s="155"/>
      <c r="C20" s="200" t="s">
        <v>94</v>
      </c>
      <c r="D20" s="201"/>
      <c r="E20" s="157">
        <v>519.67</v>
      </c>
      <c r="F20" s="158"/>
      <c r="G20" s="159"/>
      <c r="H20" s="160"/>
      <c r="I20" s="160"/>
      <c r="J20" s="160"/>
      <c r="K20" s="160"/>
      <c r="M20" s="122" t="s">
        <v>94</v>
      </c>
      <c r="O20" s="161"/>
      <c r="Q20" s="146"/>
    </row>
    <row r="21" spans="1:17" ht="12.75">
      <c r="A21" s="154"/>
      <c r="B21" s="155"/>
      <c r="C21" s="200" t="s">
        <v>95</v>
      </c>
      <c r="D21" s="201"/>
      <c r="E21" s="157">
        <v>0.33</v>
      </c>
      <c r="F21" s="158"/>
      <c r="G21" s="159"/>
      <c r="H21" s="160"/>
      <c r="I21" s="160"/>
      <c r="J21" s="160"/>
      <c r="K21" s="160"/>
      <c r="M21" s="122" t="s">
        <v>95</v>
      </c>
      <c r="O21" s="161"/>
      <c r="Q21" s="146"/>
    </row>
    <row r="22" spans="1:59" ht="12.75">
      <c r="A22" s="147">
        <v>5</v>
      </c>
      <c r="B22" s="148" t="s">
        <v>96</v>
      </c>
      <c r="C22" s="149" t="s">
        <v>97</v>
      </c>
      <c r="D22" s="150" t="s">
        <v>93</v>
      </c>
      <c r="E22" s="151">
        <v>1560</v>
      </c>
      <c r="F22" s="151">
        <v>0</v>
      </c>
      <c r="G22" s="152">
        <f>E22*F22</f>
        <v>0</v>
      </c>
      <c r="H22" s="153">
        <v>0.00012</v>
      </c>
      <c r="I22" s="153">
        <f>E22*H22</f>
        <v>0.1872</v>
      </c>
      <c r="J22" s="153">
        <v>0</v>
      </c>
      <c r="K22" s="153">
        <f>E22*J22</f>
        <v>0</v>
      </c>
      <c r="Q22" s="146">
        <v>2</v>
      </c>
      <c r="AA22" s="122">
        <v>12</v>
      </c>
      <c r="AB22" s="122">
        <v>0</v>
      </c>
      <c r="AC22" s="122">
        <v>5</v>
      </c>
      <c r="BB22" s="122">
        <v>1</v>
      </c>
      <c r="BC22" s="122">
        <f>IF(BB22=1,G22,0)</f>
        <v>0</v>
      </c>
      <c r="BD22" s="122">
        <f>IF(BB22=2,G22,0)</f>
        <v>0</v>
      </c>
      <c r="BE22" s="122">
        <f>IF(BB22=3,G22,0)</f>
        <v>0</v>
      </c>
      <c r="BF22" s="122">
        <f>IF(BB22=4,G22,0)</f>
        <v>0</v>
      </c>
      <c r="BG22" s="122">
        <f>IF(BB22=5,G22,0)</f>
        <v>0</v>
      </c>
    </row>
    <row r="23" spans="1:17" ht="12.75">
      <c r="A23" s="154"/>
      <c r="B23" s="155"/>
      <c r="C23" s="200" t="s">
        <v>98</v>
      </c>
      <c r="D23" s="201"/>
      <c r="E23" s="157">
        <v>1560</v>
      </c>
      <c r="F23" s="158"/>
      <c r="G23" s="159"/>
      <c r="H23" s="160"/>
      <c r="I23" s="160"/>
      <c r="J23" s="160"/>
      <c r="K23" s="160"/>
      <c r="M23" s="122" t="s">
        <v>98</v>
      </c>
      <c r="O23" s="161"/>
      <c r="Q23" s="146"/>
    </row>
    <row r="24" spans="1:59" ht="12.75">
      <c r="A24" s="147">
        <v>6</v>
      </c>
      <c r="B24" s="148" t="s">
        <v>99</v>
      </c>
      <c r="C24" s="149" t="s">
        <v>100</v>
      </c>
      <c r="D24" s="150" t="s">
        <v>93</v>
      </c>
      <c r="E24" s="151">
        <v>520</v>
      </c>
      <c r="F24" s="151">
        <v>0</v>
      </c>
      <c r="G24" s="152">
        <f>E24*F24</f>
        <v>0</v>
      </c>
      <c r="H24" s="153">
        <v>0</v>
      </c>
      <c r="I24" s="153">
        <f>E24*H24</f>
        <v>0</v>
      </c>
      <c r="J24" s="153">
        <v>0</v>
      </c>
      <c r="K24" s="153">
        <f>E24*J24</f>
        <v>0</v>
      </c>
      <c r="Q24" s="146">
        <v>2</v>
      </c>
      <c r="AA24" s="122">
        <v>12</v>
      </c>
      <c r="AB24" s="122">
        <v>0</v>
      </c>
      <c r="AC24" s="122">
        <v>6</v>
      </c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59" ht="12.75">
      <c r="A25" s="147">
        <v>7</v>
      </c>
      <c r="B25" s="148" t="s">
        <v>101</v>
      </c>
      <c r="C25" s="149" t="s">
        <v>102</v>
      </c>
      <c r="D25" s="150" t="s">
        <v>77</v>
      </c>
      <c r="E25" s="151">
        <v>314</v>
      </c>
      <c r="F25" s="151">
        <v>0</v>
      </c>
      <c r="G25" s="152">
        <f>E25*F25</f>
        <v>0</v>
      </c>
      <c r="H25" s="153">
        <v>0.01691</v>
      </c>
      <c r="I25" s="153">
        <f>E25*H25</f>
        <v>5.309740000000001</v>
      </c>
      <c r="J25" s="153">
        <v>0</v>
      </c>
      <c r="K25" s="153">
        <f>E25*J25</f>
        <v>0</v>
      </c>
      <c r="Q25" s="146">
        <v>2</v>
      </c>
      <c r="AA25" s="122">
        <v>12</v>
      </c>
      <c r="AB25" s="122">
        <v>0</v>
      </c>
      <c r="AC25" s="122">
        <v>7</v>
      </c>
      <c r="BB25" s="122">
        <v>1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17" ht="12.75">
      <c r="A26" s="154"/>
      <c r="B26" s="155"/>
      <c r="C26" s="200" t="s">
        <v>103</v>
      </c>
      <c r="D26" s="201"/>
      <c r="E26" s="157">
        <v>78.5</v>
      </c>
      <c r="F26" s="158"/>
      <c r="G26" s="159"/>
      <c r="H26" s="160"/>
      <c r="I26" s="160"/>
      <c r="J26" s="160"/>
      <c r="K26" s="160"/>
      <c r="M26" s="122" t="s">
        <v>103</v>
      </c>
      <c r="O26" s="161"/>
      <c r="Q26" s="146"/>
    </row>
    <row r="27" spans="1:17" ht="12.75">
      <c r="A27" s="154"/>
      <c r="B27" s="155"/>
      <c r="C27" s="200" t="s">
        <v>104</v>
      </c>
      <c r="D27" s="201"/>
      <c r="E27" s="157">
        <v>235.5</v>
      </c>
      <c r="F27" s="158"/>
      <c r="G27" s="159"/>
      <c r="H27" s="160"/>
      <c r="I27" s="160"/>
      <c r="J27" s="160"/>
      <c r="K27" s="160"/>
      <c r="M27" s="122" t="s">
        <v>104</v>
      </c>
      <c r="O27" s="161"/>
      <c r="Q27" s="146"/>
    </row>
    <row r="28" spans="1:59" ht="12.75">
      <c r="A28" s="147">
        <v>8</v>
      </c>
      <c r="B28" s="148" t="s">
        <v>105</v>
      </c>
      <c r="C28" s="149" t="s">
        <v>106</v>
      </c>
      <c r="D28" s="150" t="s">
        <v>77</v>
      </c>
      <c r="E28" s="151">
        <v>942</v>
      </c>
      <c r="F28" s="151">
        <v>0</v>
      </c>
      <c r="G28" s="152">
        <f>E28*F28</f>
        <v>0</v>
      </c>
      <c r="H28" s="153">
        <v>0.0004</v>
      </c>
      <c r="I28" s="153">
        <f>E28*H28</f>
        <v>0.3768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8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17" ht="12.75">
      <c r="A29" s="154"/>
      <c r="B29" s="155"/>
      <c r="C29" s="200" t="s">
        <v>107</v>
      </c>
      <c r="D29" s="201"/>
      <c r="E29" s="157">
        <v>942</v>
      </c>
      <c r="F29" s="158"/>
      <c r="G29" s="159"/>
      <c r="H29" s="160"/>
      <c r="I29" s="160"/>
      <c r="J29" s="160"/>
      <c r="K29" s="160"/>
      <c r="M29" s="122" t="s">
        <v>107</v>
      </c>
      <c r="O29" s="161"/>
      <c r="Q29" s="146"/>
    </row>
    <row r="30" spans="1:59" ht="12.75">
      <c r="A30" s="147">
        <v>9</v>
      </c>
      <c r="B30" s="148" t="s">
        <v>108</v>
      </c>
      <c r="C30" s="149" t="s">
        <v>109</v>
      </c>
      <c r="D30" s="150" t="s">
        <v>77</v>
      </c>
      <c r="E30" s="151">
        <v>314</v>
      </c>
      <c r="F30" s="151">
        <v>0</v>
      </c>
      <c r="G30" s="152">
        <f>E30*F30</f>
        <v>0</v>
      </c>
      <c r="H30" s="153">
        <v>0</v>
      </c>
      <c r="I30" s="153">
        <f>E30*H30</f>
        <v>0</v>
      </c>
      <c r="J30" s="153">
        <v>0</v>
      </c>
      <c r="K30" s="153">
        <f>E30*J30</f>
        <v>0</v>
      </c>
      <c r="Q30" s="146">
        <v>2</v>
      </c>
      <c r="AA30" s="122">
        <v>12</v>
      </c>
      <c r="AB30" s="122">
        <v>0</v>
      </c>
      <c r="AC30" s="122">
        <v>9</v>
      </c>
      <c r="BB30" s="122">
        <v>1</v>
      </c>
      <c r="BC30" s="122">
        <f>IF(BB30=1,G30,0)</f>
        <v>0</v>
      </c>
      <c r="BD30" s="122">
        <f>IF(BB30=2,G30,0)</f>
        <v>0</v>
      </c>
      <c r="BE30" s="122">
        <f>IF(BB30=3,G30,0)</f>
        <v>0</v>
      </c>
      <c r="BF30" s="122">
        <f>IF(BB30=4,G30,0)</f>
        <v>0</v>
      </c>
      <c r="BG30" s="122">
        <f>IF(BB30=5,G30,0)</f>
        <v>0</v>
      </c>
    </row>
    <row r="31" spans="1:59" ht="12.75">
      <c r="A31" s="147">
        <v>10</v>
      </c>
      <c r="B31" s="148" t="s">
        <v>110</v>
      </c>
      <c r="C31" s="149" t="s">
        <v>111</v>
      </c>
      <c r="D31" s="150" t="s">
        <v>77</v>
      </c>
      <c r="E31" s="151">
        <v>208</v>
      </c>
      <c r="F31" s="151">
        <v>0</v>
      </c>
      <c r="G31" s="152">
        <f>E31*F31</f>
        <v>0</v>
      </c>
      <c r="H31" s="153">
        <v>0</v>
      </c>
      <c r="I31" s="153">
        <f>E31*H31</f>
        <v>0</v>
      </c>
      <c r="J31" s="153">
        <v>0</v>
      </c>
      <c r="K31" s="153">
        <f>E31*J31</f>
        <v>0</v>
      </c>
      <c r="Q31" s="146">
        <v>2</v>
      </c>
      <c r="AA31" s="122">
        <v>12</v>
      </c>
      <c r="AB31" s="122">
        <v>0</v>
      </c>
      <c r="AC31" s="122">
        <v>10</v>
      </c>
      <c r="BB31" s="122">
        <v>1</v>
      </c>
      <c r="BC31" s="122">
        <f>IF(BB31=1,G31,0)</f>
        <v>0</v>
      </c>
      <c r="BD31" s="122">
        <f>IF(BB31=2,G31,0)</f>
        <v>0</v>
      </c>
      <c r="BE31" s="122">
        <f>IF(BB31=3,G31,0)</f>
        <v>0</v>
      </c>
      <c r="BF31" s="122">
        <f>IF(BB31=4,G31,0)</f>
        <v>0</v>
      </c>
      <c r="BG31" s="122">
        <f>IF(BB31=5,G31,0)</f>
        <v>0</v>
      </c>
    </row>
    <row r="32" spans="1:17" ht="12.75">
      <c r="A32" s="154"/>
      <c r="B32" s="155"/>
      <c r="C32" s="200" t="s">
        <v>112</v>
      </c>
      <c r="D32" s="201"/>
      <c r="E32" s="157">
        <v>207.868</v>
      </c>
      <c r="F32" s="158"/>
      <c r="G32" s="159"/>
      <c r="H32" s="160"/>
      <c r="I32" s="160"/>
      <c r="J32" s="160"/>
      <c r="K32" s="160"/>
      <c r="M32" s="122" t="s">
        <v>112</v>
      </c>
      <c r="O32" s="161"/>
      <c r="Q32" s="146"/>
    </row>
    <row r="33" spans="1:17" ht="12.75">
      <c r="A33" s="154"/>
      <c r="B33" s="155"/>
      <c r="C33" s="200" t="s">
        <v>113</v>
      </c>
      <c r="D33" s="201"/>
      <c r="E33" s="157">
        <v>0.132</v>
      </c>
      <c r="F33" s="158"/>
      <c r="G33" s="159"/>
      <c r="H33" s="160"/>
      <c r="I33" s="160"/>
      <c r="J33" s="160"/>
      <c r="K33" s="160"/>
      <c r="M33" s="122" t="s">
        <v>113</v>
      </c>
      <c r="O33" s="161"/>
      <c r="Q33" s="146"/>
    </row>
    <row r="34" spans="1:59" ht="12.75">
      <c r="A34" s="147">
        <v>11</v>
      </c>
      <c r="B34" s="148" t="s">
        <v>114</v>
      </c>
      <c r="C34" s="149" t="s">
        <v>115</v>
      </c>
      <c r="D34" s="150" t="s">
        <v>77</v>
      </c>
      <c r="E34" s="151">
        <v>624</v>
      </c>
      <c r="F34" s="151">
        <v>0</v>
      </c>
      <c r="G34" s="152">
        <f>E34*F34</f>
        <v>0</v>
      </c>
      <c r="H34" s="153">
        <v>0</v>
      </c>
      <c r="I34" s="153">
        <f>E34*H34</f>
        <v>0</v>
      </c>
      <c r="J34" s="153">
        <v>0</v>
      </c>
      <c r="K34" s="153">
        <f>E34*J34</f>
        <v>0</v>
      </c>
      <c r="Q34" s="146">
        <v>2</v>
      </c>
      <c r="AA34" s="122">
        <v>12</v>
      </c>
      <c r="AB34" s="122">
        <v>0</v>
      </c>
      <c r="AC34" s="122">
        <v>11</v>
      </c>
      <c r="BB34" s="122">
        <v>1</v>
      </c>
      <c r="BC34" s="122">
        <f>IF(BB34=1,G34,0)</f>
        <v>0</v>
      </c>
      <c r="BD34" s="122">
        <f>IF(BB34=2,G34,0)</f>
        <v>0</v>
      </c>
      <c r="BE34" s="122">
        <f>IF(BB34=3,G34,0)</f>
        <v>0</v>
      </c>
      <c r="BF34" s="122">
        <f>IF(BB34=4,G34,0)</f>
        <v>0</v>
      </c>
      <c r="BG34" s="122">
        <f>IF(BB34=5,G34,0)</f>
        <v>0</v>
      </c>
    </row>
    <row r="35" spans="1:17" ht="12.75">
      <c r="A35" s="154"/>
      <c r="B35" s="155"/>
      <c r="C35" s="200" t="s">
        <v>116</v>
      </c>
      <c r="D35" s="201"/>
      <c r="E35" s="157">
        <v>624</v>
      </c>
      <c r="F35" s="158"/>
      <c r="G35" s="159"/>
      <c r="H35" s="160"/>
      <c r="I35" s="160"/>
      <c r="J35" s="160"/>
      <c r="K35" s="160"/>
      <c r="M35" s="122" t="s">
        <v>116</v>
      </c>
      <c r="O35" s="161"/>
      <c r="Q35" s="146"/>
    </row>
    <row r="36" spans="1:59" ht="12.75">
      <c r="A36" s="147">
        <v>12</v>
      </c>
      <c r="B36" s="148" t="s">
        <v>117</v>
      </c>
      <c r="C36" s="149" t="s">
        <v>118</v>
      </c>
      <c r="D36" s="150" t="s">
        <v>77</v>
      </c>
      <c r="E36" s="151">
        <v>208</v>
      </c>
      <c r="F36" s="151">
        <v>0</v>
      </c>
      <c r="G36" s="152">
        <f>E36*F36</f>
        <v>0</v>
      </c>
      <c r="H36" s="153">
        <v>0</v>
      </c>
      <c r="I36" s="153">
        <f>E36*H36</f>
        <v>0</v>
      </c>
      <c r="J36" s="153">
        <v>0</v>
      </c>
      <c r="K36" s="153">
        <f>E36*J36</f>
        <v>0</v>
      </c>
      <c r="Q36" s="146">
        <v>2</v>
      </c>
      <c r="AA36" s="122">
        <v>12</v>
      </c>
      <c r="AB36" s="122">
        <v>0</v>
      </c>
      <c r="AC36" s="122">
        <v>12</v>
      </c>
      <c r="BB36" s="122">
        <v>1</v>
      </c>
      <c r="BC36" s="122">
        <f>IF(BB36=1,G36,0)</f>
        <v>0</v>
      </c>
      <c r="BD36" s="122">
        <f>IF(BB36=2,G36,0)</f>
        <v>0</v>
      </c>
      <c r="BE36" s="122">
        <f>IF(BB36=3,G36,0)</f>
        <v>0</v>
      </c>
      <c r="BF36" s="122">
        <f>IF(BB36=4,G36,0)</f>
        <v>0</v>
      </c>
      <c r="BG36" s="122">
        <f>IF(BB36=5,G36,0)</f>
        <v>0</v>
      </c>
    </row>
    <row r="37" spans="1:59" ht="12.75">
      <c r="A37" s="162"/>
      <c r="B37" s="163" t="s">
        <v>72</v>
      </c>
      <c r="C37" s="164" t="str">
        <f>CONCATENATE(B18," ",C18)</f>
        <v>94 Lešení a stavební výtahy</v>
      </c>
      <c r="D37" s="162"/>
      <c r="E37" s="165"/>
      <c r="F37" s="165"/>
      <c r="G37" s="166">
        <f>SUM(G18:G36)</f>
        <v>0</v>
      </c>
      <c r="H37" s="167"/>
      <c r="I37" s="168">
        <f>SUM(I18:I36)</f>
        <v>9.69574</v>
      </c>
      <c r="J37" s="167"/>
      <c r="K37" s="168">
        <f>SUM(K18:K36)</f>
        <v>0</v>
      </c>
      <c r="Q37" s="146">
        <v>4</v>
      </c>
      <c r="BC37" s="169">
        <f>SUM(BC18:BC36)</f>
        <v>0</v>
      </c>
      <c r="BD37" s="169">
        <f>SUM(BD18:BD36)</f>
        <v>0</v>
      </c>
      <c r="BE37" s="169">
        <f>SUM(BE18:BE36)</f>
        <v>0</v>
      </c>
      <c r="BF37" s="169">
        <f>SUM(BF18:BF36)</f>
        <v>0</v>
      </c>
      <c r="BG37" s="169">
        <f>SUM(BG18:BG36)</f>
        <v>0</v>
      </c>
    </row>
    <row r="38" spans="1:17" ht="12.75">
      <c r="A38" s="139" t="s">
        <v>69</v>
      </c>
      <c r="B38" s="140" t="s">
        <v>119</v>
      </c>
      <c r="C38" s="141" t="s">
        <v>120</v>
      </c>
      <c r="D38" s="142"/>
      <c r="E38" s="143"/>
      <c r="F38" s="143"/>
      <c r="G38" s="144"/>
      <c r="H38" s="145"/>
      <c r="I38" s="145"/>
      <c r="J38" s="145"/>
      <c r="K38" s="145"/>
      <c r="Q38" s="146">
        <v>1</v>
      </c>
    </row>
    <row r="39" spans="1:59" ht="12.75">
      <c r="A39" s="147">
        <v>13</v>
      </c>
      <c r="B39" s="148" t="s">
        <v>121</v>
      </c>
      <c r="C39" s="149" t="s">
        <v>122</v>
      </c>
      <c r="D39" s="150" t="s">
        <v>123</v>
      </c>
      <c r="E39" s="151">
        <v>6</v>
      </c>
      <c r="F39" s="151">
        <v>0</v>
      </c>
      <c r="G39" s="152">
        <f>E39*F39</f>
        <v>0</v>
      </c>
      <c r="H39" s="153">
        <v>0</v>
      </c>
      <c r="I39" s="153">
        <f>E39*H39</f>
        <v>0</v>
      </c>
      <c r="J39" s="153">
        <v>0</v>
      </c>
      <c r="K39" s="153">
        <f>E39*J39</f>
        <v>0</v>
      </c>
      <c r="Q39" s="146">
        <v>2</v>
      </c>
      <c r="AA39" s="122">
        <v>12</v>
      </c>
      <c r="AB39" s="122">
        <v>0</v>
      </c>
      <c r="AC39" s="122">
        <v>13</v>
      </c>
      <c r="BB39" s="122">
        <v>1</v>
      </c>
      <c r="BC39" s="122">
        <f>IF(BB39=1,G39,0)</f>
        <v>0</v>
      </c>
      <c r="BD39" s="122">
        <f>IF(BB39=2,G39,0)</f>
        <v>0</v>
      </c>
      <c r="BE39" s="122">
        <f>IF(BB39=3,G39,0)</f>
        <v>0</v>
      </c>
      <c r="BF39" s="122">
        <f>IF(BB39=4,G39,0)</f>
        <v>0</v>
      </c>
      <c r="BG39" s="122">
        <f>IF(BB39=5,G39,0)</f>
        <v>0</v>
      </c>
    </row>
    <row r="40" spans="1:59" ht="12.75">
      <c r="A40" s="162"/>
      <c r="B40" s="163" t="s">
        <v>72</v>
      </c>
      <c r="C40" s="164" t="str">
        <f>CONCATENATE(B38," ",C38)</f>
        <v>97 Likvidace odpadů</v>
      </c>
      <c r="D40" s="162"/>
      <c r="E40" s="165"/>
      <c r="F40" s="165"/>
      <c r="G40" s="166">
        <f>SUM(G38:G39)</f>
        <v>0</v>
      </c>
      <c r="H40" s="167"/>
      <c r="I40" s="168">
        <f>SUM(I38:I39)</f>
        <v>0</v>
      </c>
      <c r="J40" s="167"/>
      <c r="K40" s="168">
        <f>SUM(K38:K39)</f>
        <v>0</v>
      </c>
      <c r="Q40" s="146">
        <v>4</v>
      </c>
      <c r="BC40" s="169">
        <f>SUM(BC38:BC39)</f>
        <v>0</v>
      </c>
      <c r="BD40" s="169">
        <f>SUM(BD38:BD39)</f>
        <v>0</v>
      </c>
      <c r="BE40" s="169">
        <f>SUM(BE38:BE39)</f>
        <v>0</v>
      </c>
      <c r="BF40" s="169">
        <f>SUM(BF38:BF39)</f>
        <v>0</v>
      </c>
      <c r="BG40" s="169">
        <f>SUM(BG38:BG39)</f>
        <v>0</v>
      </c>
    </row>
    <row r="41" spans="1:17" ht="12.75">
      <c r="A41" s="139" t="s">
        <v>69</v>
      </c>
      <c r="B41" s="140" t="s">
        <v>124</v>
      </c>
      <c r="C41" s="141" t="s">
        <v>125</v>
      </c>
      <c r="D41" s="142"/>
      <c r="E41" s="143"/>
      <c r="F41" s="143"/>
      <c r="G41" s="144"/>
      <c r="H41" s="145"/>
      <c r="I41" s="145"/>
      <c r="J41" s="145"/>
      <c r="K41" s="145"/>
      <c r="Q41" s="146">
        <v>1</v>
      </c>
    </row>
    <row r="42" spans="1:59" ht="12.75">
      <c r="A42" s="147">
        <v>14</v>
      </c>
      <c r="B42" s="148" t="s">
        <v>126</v>
      </c>
      <c r="C42" s="149" t="s">
        <v>127</v>
      </c>
      <c r="D42" s="150" t="s">
        <v>123</v>
      </c>
      <c r="E42" s="151">
        <v>9.699</v>
      </c>
      <c r="F42" s="151">
        <v>0</v>
      </c>
      <c r="G42" s="152">
        <f>E42*F42</f>
        <v>0</v>
      </c>
      <c r="H42" s="153">
        <v>0</v>
      </c>
      <c r="I42" s="153">
        <f>E42*H42</f>
        <v>0</v>
      </c>
      <c r="J42" s="153">
        <v>0</v>
      </c>
      <c r="K42" s="153">
        <f>E42*J42</f>
        <v>0</v>
      </c>
      <c r="Q42" s="146">
        <v>2</v>
      </c>
      <c r="AA42" s="122">
        <v>12</v>
      </c>
      <c r="AB42" s="122">
        <v>0</v>
      </c>
      <c r="AC42" s="122">
        <v>14</v>
      </c>
      <c r="BB42" s="122">
        <v>1</v>
      </c>
      <c r="BC42" s="122">
        <f>IF(BB42=1,G42,0)</f>
        <v>0</v>
      </c>
      <c r="BD42" s="122">
        <f>IF(BB42=2,G42,0)</f>
        <v>0</v>
      </c>
      <c r="BE42" s="122">
        <f>IF(BB42=3,G42,0)</f>
        <v>0</v>
      </c>
      <c r="BF42" s="122">
        <f>IF(BB42=4,G42,0)</f>
        <v>0</v>
      </c>
      <c r="BG42" s="122">
        <f>IF(BB42=5,G42,0)</f>
        <v>0</v>
      </c>
    </row>
    <row r="43" spans="1:17" ht="12.75">
      <c r="A43" s="154"/>
      <c r="B43" s="155"/>
      <c r="C43" s="200" t="s">
        <v>128</v>
      </c>
      <c r="D43" s="201"/>
      <c r="E43" s="157">
        <v>9.699</v>
      </c>
      <c r="F43" s="158"/>
      <c r="G43" s="159"/>
      <c r="H43" s="160"/>
      <c r="I43" s="160"/>
      <c r="J43" s="160"/>
      <c r="K43" s="160"/>
      <c r="M43" s="122" t="s">
        <v>128</v>
      </c>
      <c r="O43" s="161"/>
      <c r="Q43" s="146"/>
    </row>
    <row r="44" spans="1:59" ht="12.75">
      <c r="A44" s="162"/>
      <c r="B44" s="163" t="s">
        <v>72</v>
      </c>
      <c r="C44" s="164" t="str">
        <f>CONCATENATE(B41," ",C41)</f>
        <v>99 Staveništní přesun hmot</v>
      </c>
      <c r="D44" s="162"/>
      <c r="E44" s="165"/>
      <c r="F44" s="165"/>
      <c r="G44" s="166">
        <f>SUM(G41:G43)</f>
        <v>0</v>
      </c>
      <c r="H44" s="167"/>
      <c r="I44" s="168">
        <f>SUM(I41:I43)</f>
        <v>0</v>
      </c>
      <c r="J44" s="167"/>
      <c r="K44" s="168">
        <f>SUM(K41:K43)</f>
        <v>0</v>
      </c>
      <c r="Q44" s="146">
        <v>4</v>
      </c>
      <c r="BC44" s="169">
        <f>SUM(BC41:BC43)</f>
        <v>0</v>
      </c>
      <c r="BD44" s="169">
        <f>SUM(BD41:BD43)</f>
        <v>0</v>
      </c>
      <c r="BE44" s="169">
        <f>SUM(BE41:BE43)</f>
        <v>0</v>
      </c>
      <c r="BF44" s="169">
        <f>SUM(BF41:BF43)</f>
        <v>0</v>
      </c>
      <c r="BG44" s="169">
        <f>SUM(BG41:BG43)</f>
        <v>0</v>
      </c>
    </row>
    <row r="45" spans="1:17" ht="12.75">
      <c r="A45" s="139" t="s">
        <v>69</v>
      </c>
      <c r="B45" s="140" t="s">
        <v>129</v>
      </c>
      <c r="C45" s="141" t="s">
        <v>130</v>
      </c>
      <c r="D45" s="142"/>
      <c r="E45" s="143"/>
      <c r="F45" s="143"/>
      <c r="G45" s="144"/>
      <c r="H45" s="145"/>
      <c r="I45" s="145"/>
      <c r="J45" s="145"/>
      <c r="K45" s="145"/>
      <c r="Q45" s="146">
        <v>1</v>
      </c>
    </row>
    <row r="46" spans="1:59" ht="25.5">
      <c r="A46" s="147">
        <v>15</v>
      </c>
      <c r="B46" s="148" t="s">
        <v>131</v>
      </c>
      <c r="C46" s="149" t="s">
        <v>132</v>
      </c>
      <c r="D46" s="150" t="s">
        <v>133</v>
      </c>
      <c r="E46" s="151">
        <v>1</v>
      </c>
      <c r="F46" s="151">
        <v>0</v>
      </c>
      <c r="G46" s="152">
        <f>E46*F46</f>
        <v>0</v>
      </c>
      <c r="H46" s="153">
        <v>0</v>
      </c>
      <c r="I46" s="153">
        <f>E46*H46</f>
        <v>0</v>
      </c>
      <c r="J46" s="153">
        <v>0</v>
      </c>
      <c r="K46" s="153">
        <f>E46*J46</f>
        <v>0</v>
      </c>
      <c r="Q46" s="146">
        <v>2</v>
      </c>
      <c r="AA46" s="122">
        <v>12</v>
      </c>
      <c r="AB46" s="122">
        <v>0</v>
      </c>
      <c r="AC46" s="122">
        <v>15</v>
      </c>
      <c r="BB46" s="122">
        <v>2</v>
      </c>
      <c r="BC46" s="122">
        <f>IF(BB46=1,G46,0)</f>
        <v>0</v>
      </c>
      <c r="BD46" s="122">
        <f>IF(BB46=2,G46,0)</f>
        <v>0</v>
      </c>
      <c r="BE46" s="122">
        <f>IF(BB46=3,G46,0)</f>
        <v>0</v>
      </c>
      <c r="BF46" s="122">
        <f>IF(BB46=4,G46,0)</f>
        <v>0</v>
      </c>
      <c r="BG46" s="122">
        <f>IF(BB46=5,G46,0)</f>
        <v>0</v>
      </c>
    </row>
    <row r="47" spans="1:17" ht="12.75">
      <c r="A47" s="154"/>
      <c r="B47" s="155"/>
      <c r="C47" s="197" t="s">
        <v>134</v>
      </c>
      <c r="D47" s="198"/>
      <c r="E47" s="198"/>
      <c r="F47" s="198"/>
      <c r="G47" s="199"/>
      <c r="H47" s="156"/>
      <c r="I47" s="156"/>
      <c r="J47" s="156"/>
      <c r="K47" s="156"/>
      <c r="Q47" s="146">
        <v>3</v>
      </c>
    </row>
    <row r="48" spans="1:17" ht="12.75">
      <c r="A48" s="154"/>
      <c r="B48" s="155"/>
      <c r="C48" s="197" t="s">
        <v>135</v>
      </c>
      <c r="D48" s="198"/>
      <c r="E48" s="198"/>
      <c r="F48" s="198"/>
      <c r="G48" s="199"/>
      <c r="H48" s="156"/>
      <c r="I48" s="156"/>
      <c r="J48" s="156"/>
      <c r="K48" s="156"/>
      <c r="Q48" s="146">
        <v>3</v>
      </c>
    </row>
    <row r="49" spans="1:17" ht="12.75">
      <c r="A49" s="154"/>
      <c r="B49" s="155"/>
      <c r="C49" s="197"/>
      <c r="D49" s="198"/>
      <c r="E49" s="198"/>
      <c r="F49" s="198"/>
      <c r="G49" s="199"/>
      <c r="H49" s="156"/>
      <c r="I49" s="156"/>
      <c r="J49" s="156"/>
      <c r="K49" s="156"/>
      <c r="Q49" s="146">
        <v>3</v>
      </c>
    </row>
    <row r="50" spans="1:17" ht="12.75">
      <c r="A50" s="154"/>
      <c r="B50" s="155"/>
      <c r="C50" s="197" t="s">
        <v>136</v>
      </c>
      <c r="D50" s="198"/>
      <c r="E50" s="198"/>
      <c r="F50" s="198"/>
      <c r="G50" s="199"/>
      <c r="H50" s="156"/>
      <c r="I50" s="156"/>
      <c r="J50" s="156"/>
      <c r="K50" s="156"/>
      <c r="Q50" s="146">
        <v>3</v>
      </c>
    </row>
    <row r="51" spans="1:17" ht="12.75">
      <c r="A51" s="154"/>
      <c r="B51" s="155"/>
      <c r="C51" s="197" t="s">
        <v>137</v>
      </c>
      <c r="D51" s="198"/>
      <c r="E51" s="198"/>
      <c r="F51" s="198"/>
      <c r="G51" s="199"/>
      <c r="H51" s="156"/>
      <c r="I51" s="156"/>
      <c r="J51" s="156"/>
      <c r="K51" s="156"/>
      <c r="Q51" s="146">
        <v>3</v>
      </c>
    </row>
    <row r="52" spans="1:17" ht="12.75">
      <c r="A52" s="154"/>
      <c r="B52" s="155"/>
      <c r="C52" s="197" t="s">
        <v>138</v>
      </c>
      <c r="D52" s="198"/>
      <c r="E52" s="198"/>
      <c r="F52" s="198"/>
      <c r="G52" s="199"/>
      <c r="H52" s="156"/>
      <c r="I52" s="156"/>
      <c r="J52" s="156"/>
      <c r="K52" s="156"/>
      <c r="Q52" s="146">
        <v>3</v>
      </c>
    </row>
    <row r="53" spans="1:17" ht="12.75">
      <c r="A53" s="154"/>
      <c r="B53" s="155"/>
      <c r="C53" s="197" t="s">
        <v>139</v>
      </c>
      <c r="D53" s="198"/>
      <c r="E53" s="198"/>
      <c r="F53" s="198"/>
      <c r="G53" s="199"/>
      <c r="H53" s="156"/>
      <c r="I53" s="156"/>
      <c r="J53" s="156"/>
      <c r="K53" s="156"/>
      <c r="Q53" s="146">
        <v>3</v>
      </c>
    </row>
    <row r="54" spans="1:17" ht="12.75">
      <c r="A54" s="154"/>
      <c r="B54" s="155"/>
      <c r="C54" s="197" t="s">
        <v>140</v>
      </c>
      <c r="D54" s="198"/>
      <c r="E54" s="198"/>
      <c r="F54" s="198"/>
      <c r="G54" s="199"/>
      <c r="H54" s="156"/>
      <c r="I54" s="156"/>
      <c r="J54" s="156"/>
      <c r="K54" s="156"/>
      <c r="Q54" s="146">
        <v>3</v>
      </c>
    </row>
    <row r="55" spans="1:17" ht="12.75">
      <c r="A55" s="154"/>
      <c r="B55" s="155"/>
      <c r="C55" s="197" t="s">
        <v>141</v>
      </c>
      <c r="D55" s="198"/>
      <c r="E55" s="198"/>
      <c r="F55" s="198"/>
      <c r="G55" s="199"/>
      <c r="H55" s="156"/>
      <c r="I55" s="156"/>
      <c r="J55" s="156"/>
      <c r="K55" s="156"/>
      <c r="Q55" s="146">
        <v>3</v>
      </c>
    </row>
    <row r="56" spans="1:17" ht="12.75">
      <c r="A56" s="154"/>
      <c r="B56" s="155"/>
      <c r="C56" s="197" t="s">
        <v>142</v>
      </c>
      <c r="D56" s="198"/>
      <c r="E56" s="198"/>
      <c r="F56" s="198"/>
      <c r="G56" s="199"/>
      <c r="H56" s="156"/>
      <c r="I56" s="156"/>
      <c r="J56" s="156"/>
      <c r="K56" s="156"/>
      <c r="Q56" s="146">
        <v>3</v>
      </c>
    </row>
    <row r="57" spans="1:17" ht="12.75">
      <c r="A57" s="154"/>
      <c r="B57" s="155"/>
      <c r="C57" s="197" t="s">
        <v>143</v>
      </c>
      <c r="D57" s="198"/>
      <c r="E57" s="198"/>
      <c r="F57" s="198"/>
      <c r="G57" s="199"/>
      <c r="H57" s="156"/>
      <c r="I57" s="156"/>
      <c r="J57" s="156"/>
      <c r="K57" s="156"/>
      <c r="Q57" s="146">
        <v>3</v>
      </c>
    </row>
    <row r="58" spans="1:17" ht="12.75">
      <c r="A58" s="154"/>
      <c r="B58" s="155"/>
      <c r="C58" s="197" t="s">
        <v>144</v>
      </c>
      <c r="D58" s="198"/>
      <c r="E58" s="198"/>
      <c r="F58" s="198"/>
      <c r="G58" s="199"/>
      <c r="H58" s="156"/>
      <c r="I58" s="156"/>
      <c r="J58" s="156"/>
      <c r="K58" s="156"/>
      <c r="Q58" s="146">
        <v>3</v>
      </c>
    </row>
    <row r="59" spans="1:17" ht="12.75">
      <c r="A59" s="154"/>
      <c r="B59" s="155"/>
      <c r="C59" s="197" t="s">
        <v>145</v>
      </c>
      <c r="D59" s="198"/>
      <c r="E59" s="198"/>
      <c r="F59" s="198"/>
      <c r="G59" s="199"/>
      <c r="H59" s="156"/>
      <c r="I59" s="156"/>
      <c r="J59" s="156"/>
      <c r="K59" s="156"/>
      <c r="Q59" s="146">
        <v>3</v>
      </c>
    </row>
    <row r="60" spans="1:17" ht="12.75">
      <c r="A60" s="154"/>
      <c r="B60" s="155"/>
      <c r="C60" s="197" t="s">
        <v>146</v>
      </c>
      <c r="D60" s="198"/>
      <c r="E60" s="198"/>
      <c r="F60" s="198"/>
      <c r="G60" s="199"/>
      <c r="H60" s="156"/>
      <c r="I60" s="156"/>
      <c r="J60" s="156"/>
      <c r="K60" s="156"/>
      <c r="Q60" s="146">
        <v>3</v>
      </c>
    </row>
    <row r="61" spans="1:17" ht="12.75">
      <c r="A61" s="154"/>
      <c r="B61" s="155"/>
      <c r="C61" s="197" t="s">
        <v>147</v>
      </c>
      <c r="D61" s="198"/>
      <c r="E61" s="198"/>
      <c r="F61" s="198"/>
      <c r="G61" s="199"/>
      <c r="H61" s="156"/>
      <c r="I61" s="156"/>
      <c r="J61" s="156"/>
      <c r="K61" s="156"/>
      <c r="Q61" s="146">
        <v>3</v>
      </c>
    </row>
    <row r="62" spans="1:17" ht="12.75">
      <c r="A62" s="154"/>
      <c r="B62" s="155"/>
      <c r="C62" s="197" t="s">
        <v>148</v>
      </c>
      <c r="D62" s="198"/>
      <c r="E62" s="198"/>
      <c r="F62" s="198"/>
      <c r="G62" s="199"/>
      <c r="H62" s="156"/>
      <c r="I62" s="156"/>
      <c r="J62" s="156"/>
      <c r="K62" s="156"/>
      <c r="Q62" s="146">
        <v>3</v>
      </c>
    </row>
    <row r="63" spans="1:17" ht="12.75">
      <c r="A63" s="154"/>
      <c r="B63" s="155"/>
      <c r="C63" s="197" t="s">
        <v>149</v>
      </c>
      <c r="D63" s="198"/>
      <c r="E63" s="198"/>
      <c r="F63" s="198"/>
      <c r="G63" s="199"/>
      <c r="H63" s="156"/>
      <c r="I63" s="156"/>
      <c r="J63" s="156"/>
      <c r="K63" s="156"/>
      <c r="Q63" s="146">
        <v>3</v>
      </c>
    </row>
    <row r="64" spans="1:17" ht="12.75">
      <c r="A64" s="154"/>
      <c r="B64" s="155"/>
      <c r="C64" s="197" t="s">
        <v>150</v>
      </c>
      <c r="D64" s="198"/>
      <c r="E64" s="198"/>
      <c r="F64" s="198"/>
      <c r="G64" s="199"/>
      <c r="H64" s="156"/>
      <c r="I64" s="156"/>
      <c r="J64" s="156"/>
      <c r="K64" s="156"/>
      <c r="Q64" s="146">
        <v>3</v>
      </c>
    </row>
    <row r="65" spans="1:17" ht="12.75">
      <c r="A65" s="154"/>
      <c r="B65" s="155"/>
      <c r="C65" s="197" t="s">
        <v>4</v>
      </c>
      <c r="D65" s="198"/>
      <c r="E65" s="198"/>
      <c r="F65" s="198"/>
      <c r="G65" s="199"/>
      <c r="H65" s="156"/>
      <c r="I65" s="156"/>
      <c r="J65" s="156"/>
      <c r="K65" s="156"/>
      <c r="Q65" s="146">
        <v>3</v>
      </c>
    </row>
    <row r="66" spans="1:59" ht="25.5">
      <c r="A66" s="147">
        <v>16</v>
      </c>
      <c r="B66" s="148" t="s">
        <v>151</v>
      </c>
      <c r="C66" s="149" t="s">
        <v>152</v>
      </c>
      <c r="D66" s="150" t="s">
        <v>133</v>
      </c>
      <c r="E66" s="151">
        <v>1</v>
      </c>
      <c r="F66" s="151">
        <v>0</v>
      </c>
      <c r="G66" s="152">
        <f>E66*F66</f>
        <v>0</v>
      </c>
      <c r="H66" s="153">
        <v>0</v>
      </c>
      <c r="I66" s="153">
        <f>E66*H66</f>
        <v>0</v>
      </c>
      <c r="J66" s="153">
        <v>0</v>
      </c>
      <c r="K66" s="153">
        <f>E66*J66</f>
        <v>0</v>
      </c>
      <c r="Q66" s="146">
        <v>2</v>
      </c>
      <c r="AA66" s="122">
        <v>12</v>
      </c>
      <c r="AB66" s="122">
        <v>0</v>
      </c>
      <c r="AC66" s="122">
        <v>16</v>
      </c>
      <c r="BB66" s="122">
        <v>2</v>
      </c>
      <c r="BC66" s="122">
        <f>IF(BB66=1,G66,0)</f>
        <v>0</v>
      </c>
      <c r="BD66" s="122">
        <f>IF(BB66=2,G66,0)</f>
        <v>0</v>
      </c>
      <c r="BE66" s="122">
        <f>IF(BB66=3,G66,0)</f>
        <v>0</v>
      </c>
      <c r="BF66" s="122">
        <f>IF(BB66=4,G66,0)</f>
        <v>0</v>
      </c>
      <c r="BG66" s="122">
        <f>IF(BB66=5,G66,0)</f>
        <v>0</v>
      </c>
    </row>
    <row r="67" spans="1:17" ht="12.75">
      <c r="A67" s="154"/>
      <c r="B67" s="155"/>
      <c r="C67" s="197" t="s">
        <v>153</v>
      </c>
      <c r="D67" s="198"/>
      <c r="E67" s="198"/>
      <c r="F67" s="198"/>
      <c r="G67" s="199"/>
      <c r="H67" s="156"/>
      <c r="I67" s="156"/>
      <c r="J67" s="156"/>
      <c r="K67" s="156"/>
      <c r="Q67" s="146">
        <v>3</v>
      </c>
    </row>
    <row r="68" spans="1:17" ht="12.75">
      <c r="A68" s="154"/>
      <c r="B68" s="155"/>
      <c r="C68" s="197"/>
      <c r="D68" s="198"/>
      <c r="E68" s="198"/>
      <c r="F68" s="198"/>
      <c r="G68" s="199"/>
      <c r="H68" s="156"/>
      <c r="I68" s="156"/>
      <c r="J68" s="156"/>
      <c r="K68" s="156"/>
      <c r="Q68" s="146">
        <v>3</v>
      </c>
    </row>
    <row r="69" spans="1:17" ht="12.75">
      <c r="A69" s="154"/>
      <c r="B69" s="155"/>
      <c r="C69" s="197" t="s">
        <v>136</v>
      </c>
      <c r="D69" s="198"/>
      <c r="E69" s="198"/>
      <c r="F69" s="198"/>
      <c r="G69" s="199"/>
      <c r="H69" s="156"/>
      <c r="I69" s="156"/>
      <c r="J69" s="156"/>
      <c r="K69" s="156"/>
      <c r="Q69" s="146">
        <v>3</v>
      </c>
    </row>
    <row r="70" spans="1:17" ht="12.75">
      <c r="A70" s="154"/>
      <c r="B70" s="155"/>
      <c r="C70" s="197" t="s">
        <v>137</v>
      </c>
      <c r="D70" s="198"/>
      <c r="E70" s="198"/>
      <c r="F70" s="198"/>
      <c r="G70" s="199"/>
      <c r="H70" s="156"/>
      <c r="I70" s="156"/>
      <c r="J70" s="156"/>
      <c r="K70" s="156"/>
      <c r="Q70" s="146">
        <v>3</v>
      </c>
    </row>
    <row r="71" spans="1:17" ht="12.75">
      <c r="A71" s="154"/>
      <c r="B71" s="155"/>
      <c r="C71" s="197" t="s">
        <v>138</v>
      </c>
      <c r="D71" s="198"/>
      <c r="E71" s="198"/>
      <c r="F71" s="198"/>
      <c r="G71" s="199"/>
      <c r="H71" s="156"/>
      <c r="I71" s="156"/>
      <c r="J71" s="156"/>
      <c r="K71" s="156"/>
      <c r="Q71" s="146">
        <v>3</v>
      </c>
    </row>
    <row r="72" spans="1:17" ht="12.75">
      <c r="A72" s="154"/>
      <c r="B72" s="155"/>
      <c r="C72" s="197" t="s">
        <v>139</v>
      </c>
      <c r="D72" s="198"/>
      <c r="E72" s="198"/>
      <c r="F72" s="198"/>
      <c r="G72" s="199"/>
      <c r="H72" s="156"/>
      <c r="I72" s="156"/>
      <c r="J72" s="156"/>
      <c r="K72" s="156"/>
      <c r="Q72" s="146">
        <v>3</v>
      </c>
    </row>
    <row r="73" spans="1:17" ht="12.75">
      <c r="A73" s="154"/>
      <c r="B73" s="155"/>
      <c r="C73" s="197" t="s">
        <v>140</v>
      </c>
      <c r="D73" s="198"/>
      <c r="E73" s="198"/>
      <c r="F73" s="198"/>
      <c r="G73" s="199"/>
      <c r="H73" s="156"/>
      <c r="I73" s="156"/>
      <c r="J73" s="156"/>
      <c r="K73" s="156"/>
      <c r="Q73" s="146">
        <v>3</v>
      </c>
    </row>
    <row r="74" spans="1:17" ht="12.75">
      <c r="A74" s="154"/>
      <c r="B74" s="155"/>
      <c r="C74" s="197" t="s">
        <v>141</v>
      </c>
      <c r="D74" s="198"/>
      <c r="E74" s="198"/>
      <c r="F74" s="198"/>
      <c r="G74" s="199"/>
      <c r="H74" s="156"/>
      <c r="I74" s="156"/>
      <c r="J74" s="156"/>
      <c r="K74" s="156"/>
      <c r="Q74" s="146">
        <v>3</v>
      </c>
    </row>
    <row r="75" spans="1:17" ht="12.75">
      <c r="A75" s="154"/>
      <c r="B75" s="155"/>
      <c r="C75" s="197" t="s">
        <v>142</v>
      </c>
      <c r="D75" s="198"/>
      <c r="E75" s="198"/>
      <c r="F75" s="198"/>
      <c r="G75" s="199"/>
      <c r="H75" s="156"/>
      <c r="I75" s="156"/>
      <c r="J75" s="156"/>
      <c r="K75" s="156"/>
      <c r="Q75" s="146">
        <v>3</v>
      </c>
    </row>
    <row r="76" spans="1:17" ht="12.75">
      <c r="A76" s="154"/>
      <c r="B76" s="155"/>
      <c r="C76" s="197" t="s">
        <v>143</v>
      </c>
      <c r="D76" s="198"/>
      <c r="E76" s="198"/>
      <c r="F76" s="198"/>
      <c r="G76" s="199"/>
      <c r="H76" s="156"/>
      <c r="I76" s="156"/>
      <c r="J76" s="156"/>
      <c r="K76" s="156"/>
      <c r="Q76" s="146">
        <v>3</v>
      </c>
    </row>
    <row r="77" spans="1:17" ht="12.75">
      <c r="A77" s="154"/>
      <c r="B77" s="155"/>
      <c r="C77" s="197" t="s">
        <v>154</v>
      </c>
      <c r="D77" s="198"/>
      <c r="E77" s="198"/>
      <c r="F77" s="198"/>
      <c r="G77" s="199"/>
      <c r="H77" s="156"/>
      <c r="I77" s="156"/>
      <c r="J77" s="156"/>
      <c r="K77" s="156"/>
      <c r="Q77" s="146">
        <v>3</v>
      </c>
    </row>
    <row r="78" spans="1:17" ht="12.75">
      <c r="A78" s="154"/>
      <c r="B78" s="155"/>
      <c r="C78" s="197" t="s">
        <v>144</v>
      </c>
      <c r="D78" s="198"/>
      <c r="E78" s="198"/>
      <c r="F78" s="198"/>
      <c r="G78" s="199"/>
      <c r="H78" s="156"/>
      <c r="I78" s="156"/>
      <c r="J78" s="156"/>
      <c r="K78" s="156"/>
      <c r="Q78" s="146">
        <v>3</v>
      </c>
    </row>
    <row r="79" spans="1:17" ht="12.75">
      <c r="A79" s="154"/>
      <c r="B79" s="155"/>
      <c r="C79" s="197" t="s">
        <v>145</v>
      </c>
      <c r="D79" s="198"/>
      <c r="E79" s="198"/>
      <c r="F79" s="198"/>
      <c r="G79" s="199"/>
      <c r="H79" s="156"/>
      <c r="I79" s="156"/>
      <c r="J79" s="156"/>
      <c r="K79" s="156"/>
      <c r="Q79" s="146">
        <v>3</v>
      </c>
    </row>
    <row r="80" spans="1:17" ht="12.75">
      <c r="A80" s="154"/>
      <c r="B80" s="155"/>
      <c r="C80" s="197" t="s">
        <v>146</v>
      </c>
      <c r="D80" s="198"/>
      <c r="E80" s="198"/>
      <c r="F80" s="198"/>
      <c r="G80" s="199"/>
      <c r="H80" s="156"/>
      <c r="I80" s="156"/>
      <c r="J80" s="156"/>
      <c r="K80" s="156"/>
      <c r="Q80" s="146">
        <v>3</v>
      </c>
    </row>
    <row r="81" spans="1:17" ht="12.75">
      <c r="A81" s="154"/>
      <c r="B81" s="155"/>
      <c r="C81" s="197" t="s">
        <v>147</v>
      </c>
      <c r="D81" s="198"/>
      <c r="E81" s="198"/>
      <c r="F81" s="198"/>
      <c r="G81" s="199"/>
      <c r="H81" s="156"/>
      <c r="I81" s="156"/>
      <c r="J81" s="156"/>
      <c r="K81" s="156"/>
      <c r="Q81" s="146">
        <v>3</v>
      </c>
    </row>
    <row r="82" spans="1:17" ht="12.75">
      <c r="A82" s="154"/>
      <c r="B82" s="155"/>
      <c r="C82" s="197" t="s">
        <v>148</v>
      </c>
      <c r="D82" s="198"/>
      <c r="E82" s="198"/>
      <c r="F82" s="198"/>
      <c r="G82" s="199"/>
      <c r="H82" s="156"/>
      <c r="I82" s="156"/>
      <c r="J82" s="156"/>
      <c r="K82" s="156"/>
      <c r="Q82" s="146">
        <v>3</v>
      </c>
    </row>
    <row r="83" spans="1:17" ht="12.75">
      <c r="A83" s="154"/>
      <c r="B83" s="155"/>
      <c r="C83" s="197" t="s">
        <v>149</v>
      </c>
      <c r="D83" s="198"/>
      <c r="E83" s="198"/>
      <c r="F83" s="198"/>
      <c r="G83" s="199"/>
      <c r="H83" s="156"/>
      <c r="I83" s="156"/>
      <c r="J83" s="156"/>
      <c r="K83" s="156"/>
      <c r="Q83" s="146">
        <v>3</v>
      </c>
    </row>
    <row r="84" spans="1:17" ht="12.75">
      <c r="A84" s="154"/>
      <c r="B84" s="155"/>
      <c r="C84" s="197" t="s">
        <v>150</v>
      </c>
      <c r="D84" s="198"/>
      <c r="E84" s="198"/>
      <c r="F84" s="198"/>
      <c r="G84" s="199"/>
      <c r="H84" s="156"/>
      <c r="I84" s="156"/>
      <c r="J84" s="156"/>
      <c r="K84" s="156"/>
      <c r="Q84" s="146">
        <v>3</v>
      </c>
    </row>
    <row r="85" spans="1:17" ht="12.75">
      <c r="A85" s="154"/>
      <c r="B85" s="155"/>
      <c r="C85" s="197" t="s">
        <v>4</v>
      </c>
      <c r="D85" s="198"/>
      <c r="E85" s="198"/>
      <c r="F85" s="198"/>
      <c r="G85" s="199"/>
      <c r="H85" s="156"/>
      <c r="I85" s="156"/>
      <c r="J85" s="156"/>
      <c r="K85" s="156"/>
      <c r="Q85" s="146">
        <v>3</v>
      </c>
    </row>
    <row r="86" spans="1:59" ht="25.5">
      <c r="A86" s="147">
        <v>17</v>
      </c>
      <c r="B86" s="148" t="s">
        <v>155</v>
      </c>
      <c r="C86" s="149" t="s">
        <v>156</v>
      </c>
      <c r="D86" s="150" t="s">
        <v>133</v>
      </c>
      <c r="E86" s="151">
        <v>1</v>
      </c>
      <c r="F86" s="151">
        <v>0</v>
      </c>
      <c r="G86" s="152">
        <f>E86*F86</f>
        <v>0</v>
      </c>
      <c r="H86" s="153">
        <v>0</v>
      </c>
      <c r="I86" s="153">
        <f>E86*H86</f>
        <v>0</v>
      </c>
      <c r="J86" s="153">
        <v>0</v>
      </c>
      <c r="K86" s="153">
        <f>E86*J86</f>
        <v>0</v>
      </c>
      <c r="Q86" s="146">
        <v>2</v>
      </c>
      <c r="AA86" s="122">
        <v>12</v>
      </c>
      <c r="AB86" s="122">
        <v>0</v>
      </c>
      <c r="AC86" s="122">
        <v>17</v>
      </c>
      <c r="BB86" s="122">
        <v>2</v>
      </c>
      <c r="BC86" s="122">
        <f>IF(BB86=1,G86,0)</f>
        <v>0</v>
      </c>
      <c r="BD86" s="122">
        <f>IF(BB86=2,G86,0)</f>
        <v>0</v>
      </c>
      <c r="BE86" s="122">
        <f>IF(BB86=3,G86,0)</f>
        <v>0</v>
      </c>
      <c r="BF86" s="122">
        <f>IF(BB86=4,G86,0)</f>
        <v>0</v>
      </c>
      <c r="BG86" s="122">
        <f>IF(BB86=5,G86,0)</f>
        <v>0</v>
      </c>
    </row>
    <row r="87" spans="1:17" ht="12.75">
      <c r="A87" s="154"/>
      <c r="B87" s="155"/>
      <c r="C87" s="197" t="s">
        <v>157</v>
      </c>
      <c r="D87" s="198"/>
      <c r="E87" s="198"/>
      <c r="F87" s="198"/>
      <c r="G87" s="199"/>
      <c r="H87" s="156"/>
      <c r="I87" s="156"/>
      <c r="J87" s="156"/>
      <c r="K87" s="156"/>
      <c r="Q87" s="146">
        <v>3</v>
      </c>
    </row>
    <row r="88" spans="1:17" ht="12.75">
      <c r="A88" s="154"/>
      <c r="B88" s="155"/>
      <c r="C88" s="197"/>
      <c r="D88" s="198"/>
      <c r="E88" s="198"/>
      <c r="F88" s="198"/>
      <c r="G88" s="199"/>
      <c r="H88" s="156"/>
      <c r="I88" s="156"/>
      <c r="J88" s="156"/>
      <c r="K88" s="156"/>
      <c r="Q88" s="146">
        <v>3</v>
      </c>
    </row>
    <row r="89" spans="1:17" ht="12.75">
      <c r="A89" s="154"/>
      <c r="B89" s="155"/>
      <c r="C89" s="197" t="s">
        <v>158</v>
      </c>
      <c r="D89" s="198"/>
      <c r="E89" s="198"/>
      <c r="F89" s="198"/>
      <c r="G89" s="199"/>
      <c r="H89" s="156"/>
      <c r="I89" s="156"/>
      <c r="J89" s="156"/>
      <c r="K89" s="156"/>
      <c r="Q89" s="146">
        <v>3</v>
      </c>
    </row>
    <row r="90" spans="1:17" ht="12.75">
      <c r="A90" s="154"/>
      <c r="B90" s="155"/>
      <c r="C90" s="197" t="s">
        <v>159</v>
      </c>
      <c r="D90" s="198"/>
      <c r="E90" s="198"/>
      <c r="F90" s="198"/>
      <c r="G90" s="199"/>
      <c r="H90" s="156"/>
      <c r="I90" s="156"/>
      <c r="J90" s="156"/>
      <c r="K90" s="156"/>
      <c r="Q90" s="146">
        <v>3</v>
      </c>
    </row>
    <row r="91" spans="1:17" ht="12.75">
      <c r="A91" s="154"/>
      <c r="B91" s="155"/>
      <c r="C91" s="197" t="s">
        <v>160</v>
      </c>
      <c r="D91" s="198"/>
      <c r="E91" s="198"/>
      <c r="F91" s="198"/>
      <c r="G91" s="199"/>
      <c r="H91" s="156"/>
      <c r="I91" s="156"/>
      <c r="J91" s="156"/>
      <c r="K91" s="156"/>
      <c r="Q91" s="146">
        <v>3</v>
      </c>
    </row>
    <row r="92" spans="1:17" ht="12.75">
      <c r="A92" s="154"/>
      <c r="B92" s="155"/>
      <c r="C92" s="197" t="s">
        <v>148</v>
      </c>
      <c r="D92" s="198"/>
      <c r="E92" s="198"/>
      <c r="F92" s="198"/>
      <c r="G92" s="199"/>
      <c r="H92" s="156"/>
      <c r="I92" s="156"/>
      <c r="J92" s="156"/>
      <c r="K92" s="156"/>
      <c r="Q92" s="146">
        <v>3</v>
      </c>
    </row>
    <row r="93" spans="1:17" ht="12.75">
      <c r="A93" s="154"/>
      <c r="B93" s="155"/>
      <c r="C93" s="197" t="s">
        <v>149</v>
      </c>
      <c r="D93" s="198"/>
      <c r="E93" s="198"/>
      <c r="F93" s="198"/>
      <c r="G93" s="199"/>
      <c r="H93" s="156"/>
      <c r="I93" s="156"/>
      <c r="J93" s="156"/>
      <c r="K93" s="156"/>
      <c r="Q93" s="146">
        <v>3</v>
      </c>
    </row>
    <row r="94" spans="1:17" ht="12.75">
      <c r="A94" s="154"/>
      <c r="B94" s="155"/>
      <c r="C94" s="197" t="s">
        <v>150</v>
      </c>
      <c r="D94" s="198"/>
      <c r="E94" s="198"/>
      <c r="F94" s="198"/>
      <c r="G94" s="199"/>
      <c r="H94" s="156"/>
      <c r="I94" s="156"/>
      <c r="J94" s="156"/>
      <c r="K94" s="156"/>
      <c r="Q94" s="146">
        <v>3</v>
      </c>
    </row>
    <row r="95" spans="1:59" ht="25.5">
      <c r="A95" s="147">
        <v>18</v>
      </c>
      <c r="B95" s="148" t="s">
        <v>161</v>
      </c>
      <c r="C95" s="149" t="s">
        <v>162</v>
      </c>
      <c r="D95" s="150" t="s">
        <v>163</v>
      </c>
      <c r="E95" s="151">
        <v>1</v>
      </c>
      <c r="F95" s="151">
        <v>0</v>
      </c>
      <c r="G95" s="152">
        <f>E95*F95</f>
        <v>0</v>
      </c>
      <c r="H95" s="153">
        <v>0</v>
      </c>
      <c r="I95" s="153">
        <f>E95*H95</f>
        <v>0</v>
      </c>
      <c r="J95" s="153">
        <v>0</v>
      </c>
      <c r="K95" s="153">
        <f>E95*J95</f>
        <v>0</v>
      </c>
      <c r="Q95" s="146">
        <v>2</v>
      </c>
      <c r="AA95" s="122">
        <v>12</v>
      </c>
      <c r="AB95" s="122">
        <v>0</v>
      </c>
      <c r="AC95" s="122">
        <v>18</v>
      </c>
      <c r="BB95" s="122">
        <v>2</v>
      </c>
      <c r="BC95" s="122">
        <f>IF(BB95=1,G95,0)</f>
        <v>0</v>
      </c>
      <c r="BD95" s="122">
        <f>IF(BB95=2,G95,0)</f>
        <v>0</v>
      </c>
      <c r="BE95" s="122">
        <f>IF(BB95=3,G95,0)</f>
        <v>0</v>
      </c>
      <c r="BF95" s="122">
        <f>IF(BB95=4,G95,0)</f>
        <v>0</v>
      </c>
      <c r="BG95" s="122">
        <f>IF(BB95=5,G95,0)</f>
        <v>0</v>
      </c>
    </row>
    <row r="96" spans="1:17" ht="12.75">
      <c r="A96" s="154"/>
      <c r="B96" s="155"/>
      <c r="C96" s="197" t="s">
        <v>164</v>
      </c>
      <c r="D96" s="198"/>
      <c r="E96" s="198"/>
      <c r="F96" s="198"/>
      <c r="G96" s="199"/>
      <c r="H96" s="156"/>
      <c r="I96" s="156"/>
      <c r="J96" s="156"/>
      <c r="K96" s="156"/>
      <c r="Q96" s="146">
        <v>3</v>
      </c>
    </row>
    <row r="97" spans="1:17" ht="12.75">
      <c r="A97" s="154"/>
      <c r="B97" s="155"/>
      <c r="C97" s="197" t="s">
        <v>165</v>
      </c>
      <c r="D97" s="198"/>
      <c r="E97" s="198"/>
      <c r="F97" s="198"/>
      <c r="G97" s="199"/>
      <c r="H97" s="156"/>
      <c r="I97" s="156"/>
      <c r="J97" s="156"/>
      <c r="K97" s="156"/>
      <c r="Q97" s="146">
        <v>3</v>
      </c>
    </row>
    <row r="98" spans="1:17" ht="12.75">
      <c r="A98" s="154"/>
      <c r="B98" s="155"/>
      <c r="C98" s="197" t="s">
        <v>166</v>
      </c>
      <c r="D98" s="198"/>
      <c r="E98" s="198"/>
      <c r="F98" s="198"/>
      <c r="G98" s="199"/>
      <c r="H98" s="156"/>
      <c r="I98" s="156"/>
      <c r="J98" s="156"/>
      <c r="K98" s="156"/>
      <c r="Q98" s="146">
        <v>3</v>
      </c>
    </row>
    <row r="99" spans="1:59" ht="25.5">
      <c r="A99" s="147">
        <v>19</v>
      </c>
      <c r="B99" s="148" t="s">
        <v>167</v>
      </c>
      <c r="C99" s="149" t="s">
        <v>168</v>
      </c>
      <c r="D99" s="150" t="s">
        <v>163</v>
      </c>
      <c r="E99" s="151">
        <v>1</v>
      </c>
      <c r="F99" s="151">
        <v>0</v>
      </c>
      <c r="G99" s="152">
        <f>E99*F99</f>
        <v>0</v>
      </c>
      <c r="H99" s="153">
        <v>0</v>
      </c>
      <c r="I99" s="153">
        <f>E99*H99</f>
        <v>0</v>
      </c>
      <c r="J99" s="153">
        <v>0</v>
      </c>
      <c r="K99" s="153">
        <f>E99*J99</f>
        <v>0</v>
      </c>
      <c r="Q99" s="146">
        <v>2</v>
      </c>
      <c r="AA99" s="122">
        <v>12</v>
      </c>
      <c r="AB99" s="122">
        <v>0</v>
      </c>
      <c r="AC99" s="122">
        <v>19</v>
      </c>
      <c r="BB99" s="122">
        <v>2</v>
      </c>
      <c r="BC99" s="122">
        <f>IF(BB99=1,G99,0)</f>
        <v>0</v>
      </c>
      <c r="BD99" s="122">
        <f>IF(BB99=2,G99,0)</f>
        <v>0</v>
      </c>
      <c r="BE99" s="122">
        <f>IF(BB99=3,G99,0)</f>
        <v>0</v>
      </c>
      <c r="BF99" s="122">
        <f>IF(BB99=4,G99,0)</f>
        <v>0</v>
      </c>
      <c r="BG99" s="122">
        <f>IF(BB99=5,G99,0)</f>
        <v>0</v>
      </c>
    </row>
    <row r="100" spans="1:17" ht="12.75">
      <c r="A100" s="154"/>
      <c r="B100" s="155"/>
      <c r="C100" s="197" t="s">
        <v>169</v>
      </c>
      <c r="D100" s="198"/>
      <c r="E100" s="198"/>
      <c r="F100" s="198"/>
      <c r="G100" s="199"/>
      <c r="H100" s="156"/>
      <c r="I100" s="156"/>
      <c r="J100" s="156"/>
      <c r="K100" s="156"/>
      <c r="Q100" s="146">
        <v>3</v>
      </c>
    </row>
    <row r="101" spans="1:17" ht="12.75">
      <c r="A101" s="154"/>
      <c r="B101" s="155"/>
      <c r="C101" s="197" t="s">
        <v>170</v>
      </c>
      <c r="D101" s="198"/>
      <c r="E101" s="198"/>
      <c r="F101" s="198"/>
      <c r="G101" s="199"/>
      <c r="H101" s="156"/>
      <c r="I101" s="156"/>
      <c r="J101" s="156"/>
      <c r="K101" s="156"/>
      <c r="Q101" s="146">
        <v>3</v>
      </c>
    </row>
    <row r="102" spans="1:17" ht="12.75">
      <c r="A102" s="154"/>
      <c r="B102" s="155"/>
      <c r="C102" s="197" t="s">
        <v>171</v>
      </c>
      <c r="D102" s="198"/>
      <c r="E102" s="198"/>
      <c r="F102" s="198"/>
      <c r="G102" s="199"/>
      <c r="H102" s="156"/>
      <c r="I102" s="156"/>
      <c r="J102" s="156"/>
      <c r="K102" s="156"/>
      <c r="Q102" s="146">
        <v>3</v>
      </c>
    </row>
    <row r="103" spans="1:17" ht="12.75">
      <c r="A103" s="154"/>
      <c r="B103" s="155"/>
      <c r="C103" s="197" t="s">
        <v>172</v>
      </c>
      <c r="D103" s="198"/>
      <c r="E103" s="198"/>
      <c r="F103" s="198"/>
      <c r="G103" s="199"/>
      <c r="H103" s="156"/>
      <c r="I103" s="156"/>
      <c r="J103" s="156"/>
      <c r="K103" s="156"/>
      <c r="Q103" s="146">
        <v>3</v>
      </c>
    </row>
    <row r="104" spans="1:17" ht="12.75">
      <c r="A104" s="154"/>
      <c r="B104" s="155"/>
      <c r="C104" s="197" t="s">
        <v>173</v>
      </c>
      <c r="D104" s="198"/>
      <c r="E104" s="198"/>
      <c r="F104" s="198"/>
      <c r="G104" s="199"/>
      <c r="H104" s="156"/>
      <c r="I104" s="156"/>
      <c r="J104" s="156"/>
      <c r="K104" s="156"/>
      <c r="Q104" s="146">
        <v>3</v>
      </c>
    </row>
    <row r="105" spans="1:17" ht="12.75">
      <c r="A105" s="154"/>
      <c r="B105" s="155"/>
      <c r="C105" s="197"/>
      <c r="D105" s="198"/>
      <c r="E105" s="198"/>
      <c r="F105" s="198"/>
      <c r="G105" s="199"/>
      <c r="H105" s="156"/>
      <c r="I105" s="156"/>
      <c r="J105" s="156"/>
      <c r="K105" s="156"/>
      <c r="Q105" s="146">
        <v>3</v>
      </c>
    </row>
    <row r="106" spans="1:17" ht="12.75">
      <c r="A106" s="154"/>
      <c r="B106" s="155"/>
      <c r="C106" s="197" t="s">
        <v>174</v>
      </c>
      <c r="D106" s="198"/>
      <c r="E106" s="198"/>
      <c r="F106" s="198"/>
      <c r="G106" s="199"/>
      <c r="H106" s="156"/>
      <c r="I106" s="156"/>
      <c r="J106" s="156"/>
      <c r="K106" s="156"/>
      <c r="Q106" s="146">
        <v>3</v>
      </c>
    </row>
    <row r="107" spans="1:17" ht="12.75">
      <c r="A107" s="154"/>
      <c r="B107" s="155"/>
      <c r="C107" s="197" t="s">
        <v>175</v>
      </c>
      <c r="D107" s="198"/>
      <c r="E107" s="198"/>
      <c r="F107" s="198"/>
      <c r="G107" s="199"/>
      <c r="H107" s="156"/>
      <c r="I107" s="156"/>
      <c r="J107" s="156"/>
      <c r="K107" s="156"/>
      <c r="Q107" s="146">
        <v>3</v>
      </c>
    </row>
    <row r="108" spans="1:17" ht="12.75">
      <c r="A108" s="154"/>
      <c r="B108" s="155"/>
      <c r="C108" s="197" t="s">
        <v>176</v>
      </c>
      <c r="D108" s="198"/>
      <c r="E108" s="198"/>
      <c r="F108" s="198"/>
      <c r="G108" s="199"/>
      <c r="H108" s="156"/>
      <c r="I108" s="156"/>
      <c r="J108" s="156"/>
      <c r="K108" s="156"/>
      <c r="Q108" s="146">
        <v>3</v>
      </c>
    </row>
    <row r="109" spans="1:17" ht="12.75">
      <c r="A109" s="154"/>
      <c r="B109" s="155"/>
      <c r="C109" s="197" t="s">
        <v>177</v>
      </c>
      <c r="D109" s="198"/>
      <c r="E109" s="198"/>
      <c r="F109" s="198"/>
      <c r="G109" s="199"/>
      <c r="H109" s="156"/>
      <c r="I109" s="156"/>
      <c r="J109" s="156"/>
      <c r="K109" s="156"/>
      <c r="Q109" s="146">
        <v>3</v>
      </c>
    </row>
    <row r="110" spans="1:17" ht="12.75">
      <c r="A110" s="154"/>
      <c r="B110" s="155"/>
      <c r="C110" s="197" t="s">
        <v>178</v>
      </c>
      <c r="D110" s="198"/>
      <c r="E110" s="198"/>
      <c r="F110" s="198"/>
      <c r="G110" s="199"/>
      <c r="H110" s="156"/>
      <c r="I110" s="156"/>
      <c r="J110" s="156"/>
      <c r="K110" s="156"/>
      <c r="Q110" s="146">
        <v>3</v>
      </c>
    </row>
    <row r="111" spans="1:17" ht="12.75">
      <c r="A111" s="154"/>
      <c r="B111" s="155"/>
      <c r="C111" s="197" t="s">
        <v>179</v>
      </c>
      <c r="D111" s="198"/>
      <c r="E111" s="198"/>
      <c r="F111" s="198"/>
      <c r="G111" s="199"/>
      <c r="H111" s="156"/>
      <c r="I111" s="156"/>
      <c r="J111" s="156"/>
      <c r="K111" s="156"/>
      <c r="Q111" s="146">
        <v>3</v>
      </c>
    </row>
    <row r="112" spans="1:17" ht="12.75">
      <c r="A112" s="154"/>
      <c r="B112" s="155"/>
      <c r="C112" s="197" t="s">
        <v>180</v>
      </c>
      <c r="D112" s="198"/>
      <c r="E112" s="198"/>
      <c r="F112" s="198"/>
      <c r="G112" s="199"/>
      <c r="H112" s="156"/>
      <c r="I112" s="156"/>
      <c r="J112" s="156"/>
      <c r="K112" s="156"/>
      <c r="Q112" s="146">
        <v>3</v>
      </c>
    </row>
    <row r="113" spans="1:17" ht="12.75">
      <c r="A113" s="154"/>
      <c r="B113" s="155"/>
      <c r="C113" s="197" t="s">
        <v>181</v>
      </c>
      <c r="D113" s="198"/>
      <c r="E113" s="198"/>
      <c r="F113" s="198"/>
      <c r="G113" s="199"/>
      <c r="H113" s="156"/>
      <c r="I113" s="156"/>
      <c r="J113" s="156"/>
      <c r="K113" s="156"/>
      <c r="Q113" s="146">
        <v>3</v>
      </c>
    </row>
    <row r="114" spans="1:17" ht="12.75">
      <c r="A114" s="154"/>
      <c r="B114" s="155"/>
      <c r="C114" s="197" t="s">
        <v>182</v>
      </c>
      <c r="D114" s="198"/>
      <c r="E114" s="198"/>
      <c r="F114" s="198"/>
      <c r="G114" s="199"/>
      <c r="H114" s="156"/>
      <c r="I114" s="156"/>
      <c r="J114" s="156"/>
      <c r="K114" s="156"/>
      <c r="Q114" s="146">
        <v>3</v>
      </c>
    </row>
    <row r="115" spans="1:17" ht="12.75">
      <c r="A115" s="154"/>
      <c r="B115" s="155"/>
      <c r="C115" s="197" t="s">
        <v>183</v>
      </c>
      <c r="D115" s="198"/>
      <c r="E115" s="198"/>
      <c r="F115" s="198"/>
      <c r="G115" s="199"/>
      <c r="H115" s="156"/>
      <c r="I115" s="156"/>
      <c r="J115" s="156"/>
      <c r="K115" s="156"/>
      <c r="Q115" s="146">
        <v>3</v>
      </c>
    </row>
    <row r="116" spans="1:17" ht="12.75">
      <c r="A116" s="154"/>
      <c r="B116" s="155"/>
      <c r="C116" s="197" t="s">
        <v>184</v>
      </c>
      <c r="D116" s="198"/>
      <c r="E116" s="198"/>
      <c r="F116" s="198"/>
      <c r="G116" s="199"/>
      <c r="H116" s="156"/>
      <c r="I116" s="156"/>
      <c r="J116" s="156"/>
      <c r="K116" s="156"/>
      <c r="Q116" s="146">
        <v>3</v>
      </c>
    </row>
    <row r="117" spans="1:17" ht="12.75">
      <c r="A117" s="154"/>
      <c r="B117" s="155"/>
      <c r="C117" s="197" t="s">
        <v>185</v>
      </c>
      <c r="D117" s="198"/>
      <c r="E117" s="198"/>
      <c r="F117" s="198"/>
      <c r="G117" s="199"/>
      <c r="H117" s="156"/>
      <c r="I117" s="156"/>
      <c r="J117" s="156"/>
      <c r="K117" s="156"/>
      <c r="Q117" s="146">
        <v>3</v>
      </c>
    </row>
    <row r="118" spans="1:59" ht="12.75">
      <c r="A118" s="147">
        <v>20</v>
      </c>
      <c r="B118" s="148" t="s">
        <v>186</v>
      </c>
      <c r="C118" s="149" t="s">
        <v>187</v>
      </c>
      <c r="D118" s="150" t="s">
        <v>163</v>
      </c>
      <c r="E118" s="151">
        <v>1</v>
      </c>
      <c r="F118" s="151">
        <v>0</v>
      </c>
      <c r="G118" s="152">
        <f>E118*F118</f>
        <v>0</v>
      </c>
      <c r="H118" s="153">
        <v>0</v>
      </c>
      <c r="I118" s="153">
        <f>E118*H118</f>
        <v>0</v>
      </c>
      <c r="J118" s="153">
        <v>0</v>
      </c>
      <c r="K118" s="153">
        <f>E118*J118</f>
        <v>0</v>
      </c>
      <c r="Q118" s="146">
        <v>2</v>
      </c>
      <c r="AA118" s="122">
        <v>12</v>
      </c>
      <c r="AB118" s="122">
        <v>0</v>
      </c>
      <c r="AC118" s="122">
        <v>20</v>
      </c>
      <c r="BB118" s="122">
        <v>2</v>
      </c>
      <c r="BC118" s="122">
        <f>IF(BB118=1,G118,0)</f>
        <v>0</v>
      </c>
      <c r="BD118" s="122">
        <f>IF(BB118=2,G118,0)</f>
        <v>0</v>
      </c>
      <c r="BE118" s="122">
        <f>IF(BB118=3,G118,0)</f>
        <v>0</v>
      </c>
      <c r="BF118" s="122">
        <f>IF(BB118=4,G118,0)</f>
        <v>0</v>
      </c>
      <c r="BG118" s="122">
        <f>IF(BB118=5,G118,0)</f>
        <v>0</v>
      </c>
    </row>
    <row r="119" spans="1:59" ht="12.75">
      <c r="A119" s="147">
        <v>21</v>
      </c>
      <c r="B119" s="148" t="s">
        <v>188</v>
      </c>
      <c r="C119" s="149" t="s">
        <v>189</v>
      </c>
      <c r="D119" s="150" t="s">
        <v>133</v>
      </c>
      <c r="E119" s="151">
        <v>1</v>
      </c>
      <c r="F119" s="151">
        <v>0</v>
      </c>
      <c r="G119" s="152">
        <f>E119*F119</f>
        <v>0</v>
      </c>
      <c r="H119" s="153">
        <v>0</v>
      </c>
      <c r="I119" s="153">
        <f>E119*H119</f>
        <v>0</v>
      </c>
      <c r="J119" s="153">
        <v>0</v>
      </c>
      <c r="K119" s="153">
        <f>E119*J119</f>
        <v>0</v>
      </c>
      <c r="Q119" s="146">
        <v>2</v>
      </c>
      <c r="AA119" s="122">
        <v>12</v>
      </c>
      <c r="AB119" s="122">
        <v>0</v>
      </c>
      <c r="AC119" s="122">
        <v>21</v>
      </c>
      <c r="BB119" s="122">
        <v>2</v>
      </c>
      <c r="BC119" s="122">
        <f>IF(BB119=1,G119,0)</f>
        <v>0</v>
      </c>
      <c r="BD119" s="122">
        <f>IF(BB119=2,G119,0)</f>
        <v>0</v>
      </c>
      <c r="BE119" s="122">
        <f>IF(BB119=3,G119,0)</f>
        <v>0</v>
      </c>
      <c r="BF119" s="122">
        <f>IF(BB119=4,G119,0)</f>
        <v>0</v>
      </c>
      <c r="BG119" s="122">
        <f>IF(BB119=5,G119,0)</f>
        <v>0</v>
      </c>
    </row>
    <row r="120" spans="1:17" ht="12.75">
      <c r="A120" s="154"/>
      <c r="B120" s="155"/>
      <c r="C120" s="197" t="s">
        <v>190</v>
      </c>
      <c r="D120" s="198"/>
      <c r="E120" s="198"/>
      <c r="F120" s="198"/>
      <c r="G120" s="199"/>
      <c r="H120" s="156"/>
      <c r="I120" s="156"/>
      <c r="J120" s="156"/>
      <c r="K120" s="156"/>
      <c r="Q120" s="146">
        <v>3</v>
      </c>
    </row>
    <row r="121" spans="1:59" ht="12.75">
      <c r="A121" s="147">
        <v>22</v>
      </c>
      <c r="B121" s="148" t="s">
        <v>191</v>
      </c>
      <c r="C121" s="149" t="s">
        <v>192</v>
      </c>
      <c r="D121" s="150" t="s">
        <v>133</v>
      </c>
      <c r="E121" s="151">
        <v>1</v>
      </c>
      <c r="F121" s="151">
        <v>0</v>
      </c>
      <c r="G121" s="152">
        <f>E121*F121</f>
        <v>0</v>
      </c>
      <c r="H121" s="153">
        <v>0</v>
      </c>
      <c r="I121" s="153">
        <f>E121*H121</f>
        <v>0</v>
      </c>
      <c r="J121" s="153">
        <v>0</v>
      </c>
      <c r="K121" s="153">
        <f>E121*J121</f>
        <v>0</v>
      </c>
      <c r="Q121" s="146">
        <v>2</v>
      </c>
      <c r="AA121" s="122">
        <v>12</v>
      </c>
      <c r="AB121" s="122">
        <v>0</v>
      </c>
      <c r="AC121" s="122">
        <v>22</v>
      </c>
      <c r="BB121" s="122">
        <v>2</v>
      </c>
      <c r="BC121" s="122">
        <f>IF(BB121=1,G121,0)</f>
        <v>0</v>
      </c>
      <c r="BD121" s="122">
        <f>IF(BB121=2,G121,0)</f>
        <v>0</v>
      </c>
      <c r="BE121" s="122">
        <f>IF(BB121=3,G121,0)</f>
        <v>0</v>
      </c>
      <c r="BF121" s="122">
        <f>IF(BB121=4,G121,0)</f>
        <v>0</v>
      </c>
      <c r="BG121" s="122">
        <f>IF(BB121=5,G121,0)</f>
        <v>0</v>
      </c>
    </row>
    <row r="122" spans="1:59" ht="12.75">
      <c r="A122" s="147">
        <v>23</v>
      </c>
      <c r="B122" s="148" t="s">
        <v>193</v>
      </c>
      <c r="C122" s="149" t="s">
        <v>194</v>
      </c>
      <c r="D122" s="150" t="s">
        <v>163</v>
      </c>
      <c r="E122" s="151">
        <v>1</v>
      </c>
      <c r="F122" s="151">
        <v>0</v>
      </c>
      <c r="G122" s="152">
        <f>E122*F122</f>
        <v>0</v>
      </c>
      <c r="H122" s="153">
        <v>0</v>
      </c>
      <c r="I122" s="153">
        <f>E122*H122</f>
        <v>0</v>
      </c>
      <c r="J122" s="153">
        <v>0</v>
      </c>
      <c r="K122" s="153">
        <f>E122*J122</f>
        <v>0</v>
      </c>
      <c r="Q122" s="146">
        <v>2</v>
      </c>
      <c r="AA122" s="122">
        <v>12</v>
      </c>
      <c r="AB122" s="122">
        <v>0</v>
      </c>
      <c r="AC122" s="122">
        <v>23</v>
      </c>
      <c r="BB122" s="122">
        <v>2</v>
      </c>
      <c r="BC122" s="122">
        <f>IF(BB122=1,G122,0)</f>
        <v>0</v>
      </c>
      <c r="BD122" s="122">
        <f>IF(BB122=2,G122,0)</f>
        <v>0</v>
      </c>
      <c r="BE122" s="122">
        <f>IF(BB122=3,G122,0)</f>
        <v>0</v>
      </c>
      <c r="BF122" s="122">
        <f>IF(BB122=4,G122,0)</f>
        <v>0</v>
      </c>
      <c r="BG122" s="122">
        <f>IF(BB122=5,G122,0)</f>
        <v>0</v>
      </c>
    </row>
    <row r="123" spans="1:17" ht="12.75">
      <c r="A123" s="154"/>
      <c r="B123" s="155"/>
      <c r="C123" s="197" t="s">
        <v>195</v>
      </c>
      <c r="D123" s="198"/>
      <c r="E123" s="198"/>
      <c r="F123" s="198"/>
      <c r="G123" s="199"/>
      <c r="H123" s="156"/>
      <c r="I123" s="156"/>
      <c r="J123" s="156"/>
      <c r="K123" s="156"/>
      <c r="Q123" s="146">
        <v>3</v>
      </c>
    </row>
    <row r="124" spans="1:17" ht="12.75">
      <c r="A124" s="154"/>
      <c r="B124" s="155"/>
      <c r="C124" s="197" t="s">
        <v>196</v>
      </c>
      <c r="D124" s="198"/>
      <c r="E124" s="198"/>
      <c r="F124" s="198"/>
      <c r="G124" s="199"/>
      <c r="H124" s="156"/>
      <c r="I124" s="156"/>
      <c r="J124" s="156"/>
      <c r="K124" s="156"/>
      <c r="Q124" s="146">
        <v>3</v>
      </c>
    </row>
    <row r="125" spans="1:17" ht="12.75">
      <c r="A125" s="154"/>
      <c r="B125" s="155"/>
      <c r="C125" s="197" t="s">
        <v>197</v>
      </c>
      <c r="D125" s="198"/>
      <c r="E125" s="198"/>
      <c r="F125" s="198"/>
      <c r="G125" s="199"/>
      <c r="H125" s="156"/>
      <c r="I125" s="156"/>
      <c r="J125" s="156"/>
      <c r="K125" s="156"/>
      <c r="Q125" s="146">
        <v>3</v>
      </c>
    </row>
    <row r="126" spans="1:17" ht="12.75">
      <c r="A126" s="154"/>
      <c r="B126" s="155"/>
      <c r="C126" s="197" t="s">
        <v>198</v>
      </c>
      <c r="D126" s="198"/>
      <c r="E126" s="198"/>
      <c r="F126" s="198"/>
      <c r="G126" s="199"/>
      <c r="H126" s="156"/>
      <c r="I126" s="156"/>
      <c r="J126" s="156"/>
      <c r="K126" s="156"/>
      <c r="Q126" s="146">
        <v>3</v>
      </c>
    </row>
    <row r="127" spans="1:17" ht="12.75">
      <c r="A127" s="154"/>
      <c r="B127" s="155"/>
      <c r="C127" s="197" t="s">
        <v>199</v>
      </c>
      <c r="D127" s="198"/>
      <c r="E127" s="198"/>
      <c r="F127" s="198"/>
      <c r="G127" s="199"/>
      <c r="H127" s="156"/>
      <c r="I127" s="156"/>
      <c r="J127" s="156"/>
      <c r="K127" s="156"/>
      <c r="Q127" s="146">
        <v>3</v>
      </c>
    </row>
    <row r="128" spans="1:17" ht="12.75">
      <c r="A128" s="154"/>
      <c r="B128" s="155"/>
      <c r="C128" s="197" t="s">
        <v>200</v>
      </c>
      <c r="D128" s="198"/>
      <c r="E128" s="198"/>
      <c r="F128" s="198"/>
      <c r="G128" s="199"/>
      <c r="H128" s="156"/>
      <c r="I128" s="156"/>
      <c r="J128" s="156"/>
      <c r="K128" s="156"/>
      <c r="Q128" s="146">
        <v>3</v>
      </c>
    </row>
    <row r="129" spans="1:17" ht="12.75">
      <c r="A129" s="154"/>
      <c r="B129" s="155"/>
      <c r="C129" s="197" t="s">
        <v>201</v>
      </c>
      <c r="D129" s="198"/>
      <c r="E129" s="198"/>
      <c r="F129" s="198"/>
      <c r="G129" s="199"/>
      <c r="H129" s="156"/>
      <c r="I129" s="156"/>
      <c r="J129" s="156"/>
      <c r="K129" s="156"/>
      <c r="Q129" s="146">
        <v>3</v>
      </c>
    </row>
    <row r="130" spans="1:17" ht="12.75">
      <c r="A130" s="154"/>
      <c r="B130" s="155"/>
      <c r="C130" s="197" t="s">
        <v>202</v>
      </c>
      <c r="D130" s="198"/>
      <c r="E130" s="198"/>
      <c r="F130" s="198"/>
      <c r="G130" s="199"/>
      <c r="H130" s="156"/>
      <c r="I130" s="156"/>
      <c r="J130" s="156"/>
      <c r="K130" s="156"/>
      <c r="Q130" s="146">
        <v>3</v>
      </c>
    </row>
    <row r="131" spans="1:17" ht="12.75">
      <c r="A131" s="154"/>
      <c r="B131" s="155"/>
      <c r="C131" s="197" t="s">
        <v>203</v>
      </c>
      <c r="D131" s="198"/>
      <c r="E131" s="198"/>
      <c r="F131" s="198"/>
      <c r="G131" s="199"/>
      <c r="H131" s="156"/>
      <c r="I131" s="156"/>
      <c r="J131" s="156"/>
      <c r="K131" s="156"/>
      <c r="Q131" s="146">
        <v>3</v>
      </c>
    </row>
    <row r="132" spans="1:17" ht="12.75">
      <c r="A132" s="154"/>
      <c r="B132" s="155"/>
      <c r="C132" s="197" t="s">
        <v>204</v>
      </c>
      <c r="D132" s="198"/>
      <c r="E132" s="198"/>
      <c r="F132" s="198"/>
      <c r="G132" s="199"/>
      <c r="H132" s="156"/>
      <c r="I132" s="156"/>
      <c r="J132" s="156"/>
      <c r="K132" s="156"/>
      <c r="Q132" s="146">
        <v>3</v>
      </c>
    </row>
    <row r="133" spans="1:17" ht="12.75">
      <c r="A133" s="154"/>
      <c r="B133" s="155"/>
      <c r="C133" s="197" t="s">
        <v>205</v>
      </c>
      <c r="D133" s="198"/>
      <c r="E133" s="198"/>
      <c r="F133" s="198"/>
      <c r="G133" s="199"/>
      <c r="H133" s="156"/>
      <c r="I133" s="156"/>
      <c r="J133" s="156"/>
      <c r="K133" s="156"/>
      <c r="Q133" s="146">
        <v>3</v>
      </c>
    </row>
    <row r="134" spans="1:17" ht="12.75">
      <c r="A134" s="154"/>
      <c r="B134" s="155"/>
      <c r="C134" s="197" t="s">
        <v>206</v>
      </c>
      <c r="D134" s="198"/>
      <c r="E134" s="198"/>
      <c r="F134" s="198"/>
      <c r="G134" s="199"/>
      <c r="H134" s="156"/>
      <c r="I134" s="156"/>
      <c r="J134" s="156"/>
      <c r="K134" s="156"/>
      <c r="Q134" s="146">
        <v>3</v>
      </c>
    </row>
    <row r="135" spans="1:59" ht="12.75">
      <c r="A135" s="162"/>
      <c r="B135" s="163" t="s">
        <v>72</v>
      </c>
      <c r="C135" s="164" t="str">
        <f>CONCATENATE(B45," ",C45)</f>
        <v>794 Práce restaurátorské</v>
      </c>
      <c r="D135" s="162"/>
      <c r="E135" s="165"/>
      <c r="F135" s="165"/>
      <c r="G135" s="166">
        <f>SUM(G45:G134)</f>
        <v>0</v>
      </c>
      <c r="H135" s="167"/>
      <c r="I135" s="168">
        <f>SUM(I45:I134)</f>
        <v>0</v>
      </c>
      <c r="J135" s="167"/>
      <c r="K135" s="168">
        <f>SUM(K45:K134)</f>
        <v>0</v>
      </c>
      <c r="Q135" s="146">
        <v>4</v>
      </c>
      <c r="BC135" s="169">
        <f>SUM(BC45:BC134)</f>
        <v>0</v>
      </c>
      <c r="BD135" s="169">
        <f>SUM(BD45:BD134)</f>
        <v>0</v>
      </c>
      <c r="BE135" s="169">
        <f>SUM(BE45:BE134)</f>
        <v>0</v>
      </c>
      <c r="BF135" s="169">
        <f>SUM(BF45:BF134)</f>
        <v>0</v>
      </c>
      <c r="BG135" s="169">
        <f>SUM(BG45:BG134)</f>
        <v>0</v>
      </c>
    </row>
    <row r="136" ht="12.75">
      <c r="E136" s="122"/>
    </row>
    <row r="137" ht="12.75">
      <c r="E137" s="122"/>
    </row>
    <row r="138" ht="12.75">
      <c r="E138" s="122"/>
    </row>
    <row r="139" ht="12.75">
      <c r="E139" s="122"/>
    </row>
    <row r="140" ht="12.75">
      <c r="E140" s="122"/>
    </row>
    <row r="141" ht="12.75">
      <c r="E141" s="122"/>
    </row>
    <row r="142" ht="12.75">
      <c r="E142" s="122"/>
    </row>
    <row r="143" ht="12.75">
      <c r="E143" s="122"/>
    </row>
    <row r="144" ht="12.75">
      <c r="E144" s="122"/>
    </row>
    <row r="145" ht="12.75">
      <c r="E145" s="122"/>
    </row>
    <row r="146" ht="12.75">
      <c r="E146" s="122"/>
    </row>
    <row r="147" ht="12.75">
      <c r="E147" s="122"/>
    </row>
    <row r="148" ht="12.75">
      <c r="E148" s="122"/>
    </row>
    <row r="149" ht="12.75">
      <c r="E149" s="122"/>
    </row>
    <row r="150" ht="12.75">
      <c r="E150" s="122"/>
    </row>
    <row r="151" ht="12.75">
      <c r="E151" s="122"/>
    </row>
    <row r="152" ht="12.75">
      <c r="E152" s="122"/>
    </row>
    <row r="153" ht="12.75">
      <c r="E153" s="122"/>
    </row>
    <row r="154" ht="12.75">
      <c r="E154" s="122"/>
    </row>
    <row r="155" ht="12.75">
      <c r="E155" s="122"/>
    </row>
    <row r="156" ht="12.75">
      <c r="E156" s="122"/>
    </row>
    <row r="157" ht="12.75">
      <c r="E157" s="122"/>
    </row>
    <row r="158" ht="12.75">
      <c r="E158" s="122"/>
    </row>
    <row r="159" spans="1:7" ht="12.75">
      <c r="A159" s="170"/>
      <c r="B159" s="170"/>
      <c r="C159" s="170"/>
      <c r="D159" s="170"/>
      <c r="E159" s="170"/>
      <c r="F159" s="170"/>
      <c r="G159" s="170"/>
    </row>
    <row r="160" spans="1:7" ht="12.75">
      <c r="A160" s="170"/>
      <c r="B160" s="170"/>
      <c r="C160" s="170"/>
      <c r="D160" s="170"/>
      <c r="E160" s="170"/>
      <c r="F160" s="170"/>
      <c r="G160" s="170"/>
    </row>
    <row r="161" spans="1:7" ht="12.75">
      <c r="A161" s="170"/>
      <c r="B161" s="170"/>
      <c r="C161" s="170"/>
      <c r="D161" s="170"/>
      <c r="E161" s="170"/>
      <c r="F161" s="170"/>
      <c r="G161" s="170"/>
    </row>
    <row r="162" spans="1:7" ht="12.75">
      <c r="A162" s="170"/>
      <c r="B162" s="170"/>
      <c r="C162" s="170"/>
      <c r="D162" s="170"/>
      <c r="E162" s="170"/>
      <c r="F162" s="170"/>
      <c r="G162" s="170"/>
    </row>
    <row r="163" ht="12.75">
      <c r="E163" s="122"/>
    </row>
    <row r="164" ht="12.75">
      <c r="E164" s="122"/>
    </row>
    <row r="165" ht="12.75">
      <c r="E165" s="122"/>
    </row>
    <row r="166" ht="12.75">
      <c r="E166" s="122"/>
    </row>
    <row r="167" ht="12.75">
      <c r="E167" s="122"/>
    </row>
    <row r="168" ht="12.75">
      <c r="E168" s="122"/>
    </row>
    <row r="169" ht="12.75">
      <c r="E169" s="122"/>
    </row>
    <row r="170" ht="12.75">
      <c r="E170" s="122"/>
    </row>
    <row r="171" ht="12.75">
      <c r="E171" s="122"/>
    </row>
    <row r="172" ht="12.75">
      <c r="E172" s="122"/>
    </row>
    <row r="173" ht="12.75">
      <c r="E173" s="122"/>
    </row>
    <row r="174" ht="12.75">
      <c r="E174" s="122"/>
    </row>
    <row r="175" ht="12.75">
      <c r="E175" s="122"/>
    </row>
    <row r="176" ht="12.75">
      <c r="E176" s="122"/>
    </row>
    <row r="177" ht="12.75">
      <c r="E177" s="122"/>
    </row>
    <row r="178" ht="12.75">
      <c r="E178" s="122"/>
    </row>
    <row r="179" ht="12.75">
      <c r="E179" s="122"/>
    </row>
    <row r="180" ht="12.75">
      <c r="E180" s="122"/>
    </row>
    <row r="181" ht="12.75">
      <c r="E181" s="122"/>
    </row>
    <row r="182" ht="12.75">
      <c r="E182" s="122"/>
    </row>
    <row r="183" ht="12.75">
      <c r="E183" s="122"/>
    </row>
    <row r="184" ht="12.75">
      <c r="E184" s="122"/>
    </row>
    <row r="185" ht="12.75">
      <c r="E185" s="122"/>
    </row>
    <row r="186" ht="12.75">
      <c r="E186" s="122"/>
    </row>
    <row r="187" ht="12.75">
      <c r="E187" s="122"/>
    </row>
    <row r="188" spans="1:2" ht="12.75">
      <c r="A188" s="171"/>
      <c r="B188" s="171"/>
    </row>
    <row r="189" spans="1:7" ht="12.75">
      <c r="A189" s="170"/>
      <c r="B189" s="170"/>
      <c r="C189" s="173"/>
      <c r="D189" s="173"/>
      <c r="E189" s="174"/>
      <c r="F189" s="173"/>
      <c r="G189" s="175"/>
    </row>
    <row r="190" spans="1:7" ht="12.75">
      <c r="A190" s="176"/>
      <c r="B190" s="176"/>
      <c r="C190" s="170"/>
      <c r="D190" s="170"/>
      <c r="E190" s="177"/>
      <c r="F190" s="170"/>
      <c r="G190" s="170"/>
    </row>
    <row r="191" spans="1:7" ht="12.75">
      <c r="A191" s="170"/>
      <c r="B191" s="170"/>
      <c r="C191" s="170"/>
      <c r="D191" s="170"/>
      <c r="E191" s="177"/>
      <c r="F191" s="170"/>
      <c r="G191" s="170"/>
    </row>
    <row r="192" spans="1:7" ht="12.75">
      <c r="A192" s="170"/>
      <c r="B192" s="170"/>
      <c r="C192" s="170"/>
      <c r="D192" s="170"/>
      <c r="E192" s="177"/>
      <c r="F192" s="170"/>
      <c r="G192" s="170"/>
    </row>
    <row r="193" spans="1:7" ht="12.75">
      <c r="A193" s="170"/>
      <c r="B193" s="170"/>
      <c r="C193" s="170"/>
      <c r="D193" s="170"/>
      <c r="E193" s="177"/>
      <c r="F193" s="170"/>
      <c r="G193" s="170"/>
    </row>
    <row r="194" spans="1:7" ht="12.75">
      <c r="A194" s="170"/>
      <c r="B194" s="170"/>
      <c r="C194" s="170"/>
      <c r="D194" s="170"/>
      <c r="E194" s="177"/>
      <c r="F194" s="170"/>
      <c r="G194" s="170"/>
    </row>
    <row r="195" spans="1:7" ht="12.75">
      <c r="A195" s="170"/>
      <c r="B195" s="170"/>
      <c r="C195" s="170"/>
      <c r="D195" s="170"/>
      <c r="E195" s="177"/>
      <c r="F195" s="170"/>
      <c r="G195" s="170"/>
    </row>
    <row r="196" spans="1:7" ht="12.75">
      <c r="A196" s="170"/>
      <c r="B196" s="170"/>
      <c r="C196" s="170"/>
      <c r="D196" s="170"/>
      <c r="E196" s="177"/>
      <c r="F196" s="170"/>
      <c r="G196" s="170"/>
    </row>
    <row r="197" spans="1:7" ht="12.75">
      <c r="A197" s="170"/>
      <c r="B197" s="170"/>
      <c r="C197" s="170"/>
      <c r="D197" s="170"/>
      <c r="E197" s="177"/>
      <c r="F197" s="170"/>
      <c r="G197" s="170"/>
    </row>
    <row r="198" spans="1:7" ht="12.75">
      <c r="A198" s="170"/>
      <c r="B198" s="170"/>
      <c r="C198" s="170"/>
      <c r="D198" s="170"/>
      <c r="E198" s="177"/>
      <c r="F198" s="170"/>
      <c r="G198" s="170"/>
    </row>
    <row r="199" spans="1:7" ht="12.75">
      <c r="A199" s="170"/>
      <c r="B199" s="170"/>
      <c r="C199" s="170"/>
      <c r="D199" s="170"/>
      <c r="E199" s="177"/>
      <c r="F199" s="170"/>
      <c r="G199" s="170"/>
    </row>
    <row r="200" spans="1:7" ht="12.75">
      <c r="A200" s="170"/>
      <c r="B200" s="170"/>
      <c r="C200" s="170"/>
      <c r="D200" s="170"/>
      <c r="E200" s="177"/>
      <c r="F200" s="170"/>
      <c r="G200" s="170"/>
    </row>
    <row r="201" spans="1:7" ht="12.75">
      <c r="A201" s="170"/>
      <c r="B201" s="170"/>
      <c r="C201" s="170"/>
      <c r="D201" s="170"/>
      <c r="E201" s="177"/>
      <c r="F201" s="170"/>
      <c r="G201" s="170"/>
    </row>
    <row r="202" spans="1:7" ht="12.75">
      <c r="A202" s="170"/>
      <c r="B202" s="170"/>
      <c r="C202" s="170"/>
      <c r="D202" s="170"/>
      <c r="E202" s="177"/>
      <c r="F202" s="170"/>
      <c r="G202" s="170"/>
    </row>
  </sheetData>
  <sheetProtection/>
  <mergeCells count="98">
    <mergeCell ref="C35:D35"/>
    <mergeCell ref="C13:G13"/>
    <mergeCell ref="C14:G14"/>
    <mergeCell ref="C15:G15"/>
    <mergeCell ref="A1:I1"/>
    <mergeCell ref="A3:B3"/>
    <mergeCell ref="A4:B4"/>
    <mergeCell ref="G4:I4"/>
    <mergeCell ref="C9:G9"/>
    <mergeCell ref="C58:G58"/>
    <mergeCell ref="C59:G59"/>
    <mergeCell ref="C20:D20"/>
    <mergeCell ref="C21:D21"/>
    <mergeCell ref="C23:D23"/>
    <mergeCell ref="C26:D26"/>
    <mergeCell ref="C27:D27"/>
    <mergeCell ref="C29:D29"/>
    <mergeCell ref="C32:D32"/>
    <mergeCell ref="C33:D33"/>
    <mergeCell ref="C53:G53"/>
    <mergeCell ref="C54:G54"/>
    <mergeCell ref="C55:G55"/>
    <mergeCell ref="C43:D43"/>
    <mergeCell ref="C56:G56"/>
    <mergeCell ref="C57:G57"/>
    <mergeCell ref="C47:G47"/>
    <mergeCell ref="C48:G48"/>
    <mergeCell ref="C49:G49"/>
    <mergeCell ref="C50:G50"/>
    <mergeCell ref="C51:G51"/>
    <mergeCell ref="C52:G52"/>
    <mergeCell ref="C60:G60"/>
    <mergeCell ref="C61:G61"/>
    <mergeCell ref="C62:G62"/>
    <mergeCell ref="C63:G63"/>
    <mergeCell ref="C64:G64"/>
    <mergeCell ref="C65:G65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7:G87"/>
    <mergeCell ref="C88:G88"/>
    <mergeCell ref="C89:G89"/>
    <mergeCell ref="C90:G90"/>
    <mergeCell ref="C91:G91"/>
    <mergeCell ref="C92:G92"/>
    <mergeCell ref="C93:G93"/>
    <mergeCell ref="C94:G94"/>
    <mergeCell ref="C96:G96"/>
    <mergeCell ref="C97:G97"/>
    <mergeCell ref="C98:G98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C116:G116"/>
    <mergeCell ref="C117:G117"/>
    <mergeCell ref="C120:G120"/>
    <mergeCell ref="C123:G123"/>
    <mergeCell ref="C124:G124"/>
    <mergeCell ref="C125:G125"/>
    <mergeCell ref="C126:G126"/>
    <mergeCell ref="C127:G127"/>
    <mergeCell ref="C134:G134"/>
    <mergeCell ref="C128:G128"/>
    <mergeCell ref="C129:G129"/>
    <mergeCell ref="C130:G130"/>
    <mergeCell ref="C131:G131"/>
    <mergeCell ref="C132:G132"/>
    <mergeCell ref="C133:G133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Taťána Šmejkalová</dc:creator>
  <cp:keywords/>
  <dc:description/>
  <cp:lastModifiedBy>Dockalova Hana</cp:lastModifiedBy>
  <dcterms:created xsi:type="dcterms:W3CDTF">2015-04-09T07:19:47Z</dcterms:created>
  <dcterms:modified xsi:type="dcterms:W3CDTF">2020-06-15T13:49:32Z</dcterms:modified>
  <cp:category/>
  <cp:version/>
  <cp:contentType/>
  <cp:contentStatus/>
</cp:coreProperties>
</file>