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101 - Rekonstrukce cho..." sheetId="3" r:id="rId3"/>
    <sheet name="SO 102 - Rekonstrukce cho..." sheetId="4" r:id="rId4"/>
    <sheet name="SO 103 - Rekonstrukce cho..." sheetId="5" r:id="rId5"/>
    <sheet name="SO 104 - Rekonstrukce cho..." sheetId="6" r:id="rId6"/>
    <sheet name="SO 105 - Rekonstrukce cho..." sheetId="7" r:id="rId7"/>
    <sheet name="SO 000 - Vedlejší rozpočt..._01" sheetId="8" r:id="rId8"/>
    <sheet name="SO 101 - Rekonstrukce cho..._01" sheetId="9" r:id="rId9"/>
    <sheet name="SO 102 - Rekonstrukce cho..._01" sheetId="10" r:id="rId10"/>
    <sheet name="SO 103 - Rekonstrukce cho..._01" sheetId="11" r:id="rId11"/>
    <sheet name="SO 104 - Rekonstrukce cho..._01" sheetId="12" r:id="rId12"/>
    <sheet name="SO 105 - Rekonstrukce cho..._01" sheetId="13" r:id="rId13"/>
    <sheet name="Seznam figur" sheetId="14" r:id="rId14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'SO 000 - Vedlejší rozpočt...'!$C$120:$K$128</definedName>
    <definedName name="_xlnm.Print_Area" localSheetId="1">'SO 000 - Vedlejší rozpočt...'!$C$4:$J$76,'SO 000 - Vedlejší rozpočt...'!$C$82:$J$100,'SO 000 - Vedlejší rozpočt...'!$C$106:$J$128</definedName>
    <definedName name="_xlnm.Print_Titles" localSheetId="1">'SO 000 - Vedlejší rozpočt...'!$120:$120</definedName>
    <definedName name="_xlnm._FilterDatabase" localSheetId="2" hidden="1">'SO 101 - Rekonstrukce cho...'!$C$125:$K$240</definedName>
    <definedName name="_xlnm.Print_Area" localSheetId="2">'SO 101 - Rekonstrukce cho...'!$C$4:$J$76,'SO 101 - Rekonstrukce cho...'!$C$82:$J$105,'SO 101 - Rekonstrukce cho...'!$C$111:$J$240</definedName>
    <definedName name="_xlnm.Print_Titles" localSheetId="2">'SO 101 - Rekonstrukce cho...'!$125:$125</definedName>
    <definedName name="_xlnm._FilterDatabase" localSheetId="3" hidden="1">'SO 102 - Rekonstrukce cho...'!$C$125:$K$237</definedName>
    <definedName name="_xlnm.Print_Area" localSheetId="3">'SO 102 - Rekonstrukce cho...'!$C$4:$J$76,'SO 102 - Rekonstrukce cho...'!$C$82:$J$105,'SO 102 - Rekonstrukce cho...'!$C$111:$J$237</definedName>
    <definedName name="_xlnm.Print_Titles" localSheetId="3">'SO 102 - Rekonstrukce cho...'!$125:$125</definedName>
    <definedName name="_xlnm._FilterDatabase" localSheetId="4" hidden="1">'SO 103 - Rekonstrukce cho...'!$C$124:$K$218</definedName>
    <definedName name="_xlnm.Print_Area" localSheetId="4">'SO 103 - Rekonstrukce cho...'!$C$4:$J$76,'SO 103 - Rekonstrukce cho...'!$C$82:$J$104,'SO 103 - Rekonstrukce cho...'!$C$110:$J$218</definedName>
    <definedName name="_xlnm.Print_Titles" localSheetId="4">'SO 103 - Rekonstrukce cho...'!$124:$124</definedName>
    <definedName name="_xlnm._FilterDatabase" localSheetId="5" hidden="1">'SO 104 - Rekonstrukce cho...'!$C$125:$K$240</definedName>
    <definedName name="_xlnm.Print_Area" localSheetId="5">'SO 104 - Rekonstrukce cho...'!$C$4:$J$76,'SO 104 - Rekonstrukce cho...'!$C$82:$J$105,'SO 104 - Rekonstrukce cho...'!$C$111:$J$240</definedName>
    <definedName name="_xlnm.Print_Titles" localSheetId="5">'SO 104 - Rekonstrukce cho...'!$125:$125</definedName>
    <definedName name="_xlnm._FilterDatabase" localSheetId="6" hidden="1">'SO 105 - Rekonstrukce cho...'!$C$124:$K$226</definedName>
    <definedName name="_xlnm.Print_Area" localSheetId="6">'SO 105 - Rekonstrukce cho...'!$C$4:$J$76,'SO 105 - Rekonstrukce cho...'!$C$82:$J$104,'SO 105 - Rekonstrukce cho...'!$C$110:$J$226</definedName>
    <definedName name="_xlnm.Print_Titles" localSheetId="6">'SO 105 - Rekonstrukce cho...'!$124:$124</definedName>
    <definedName name="_xlnm._FilterDatabase" localSheetId="7" hidden="1">'SO 000 - Vedlejší rozpočt..._01'!$C$120:$K$134</definedName>
    <definedName name="_xlnm.Print_Area" localSheetId="7">'SO 000 - Vedlejší rozpočt..._01'!$C$4:$J$76,'SO 000 - Vedlejší rozpočt..._01'!$C$82:$J$100,'SO 000 - Vedlejší rozpočt..._01'!$C$106:$J$134</definedName>
    <definedName name="_xlnm.Print_Titles" localSheetId="7">'SO 000 - Vedlejší rozpočt..._01'!$120:$120</definedName>
    <definedName name="_xlnm._FilterDatabase" localSheetId="8" hidden="1">'SO 101 - Rekonstrukce cho..._01'!$C$123:$K$140</definedName>
    <definedName name="_xlnm.Print_Area" localSheetId="8">'SO 101 - Rekonstrukce cho..._01'!$C$4:$J$76,'SO 101 - Rekonstrukce cho..._01'!$C$82:$J$103,'SO 101 - Rekonstrukce cho..._01'!$C$109:$J$140</definedName>
    <definedName name="_xlnm.Print_Titles" localSheetId="8">'SO 101 - Rekonstrukce cho..._01'!$123:$123</definedName>
    <definedName name="_xlnm._FilterDatabase" localSheetId="9" hidden="1">'SO 102 - Rekonstrukce cho..._01'!$C$123:$K$140</definedName>
    <definedName name="_xlnm.Print_Area" localSheetId="9">'SO 102 - Rekonstrukce cho..._01'!$C$4:$J$76,'SO 102 - Rekonstrukce cho..._01'!$C$82:$J$103,'SO 102 - Rekonstrukce cho..._01'!$C$109:$J$140</definedName>
    <definedName name="_xlnm.Print_Titles" localSheetId="9">'SO 102 - Rekonstrukce cho..._01'!$123:$123</definedName>
    <definedName name="_xlnm._FilterDatabase" localSheetId="10" hidden="1">'SO 103 - Rekonstrukce cho..._01'!$C$123:$K$140</definedName>
    <definedName name="_xlnm.Print_Area" localSheetId="10">'SO 103 - Rekonstrukce cho..._01'!$C$4:$J$76,'SO 103 - Rekonstrukce cho..._01'!$C$82:$J$103,'SO 103 - Rekonstrukce cho..._01'!$C$109:$J$140</definedName>
    <definedName name="_xlnm.Print_Titles" localSheetId="10">'SO 103 - Rekonstrukce cho..._01'!$123:$123</definedName>
    <definedName name="_xlnm._FilterDatabase" localSheetId="11" hidden="1">'SO 104 - Rekonstrukce cho..._01'!$C$126:$K$202</definedName>
    <definedName name="_xlnm.Print_Area" localSheetId="11">'SO 104 - Rekonstrukce cho..._01'!$C$4:$J$76,'SO 104 - Rekonstrukce cho..._01'!$C$82:$J$106,'SO 104 - Rekonstrukce cho..._01'!$C$112:$J$202</definedName>
    <definedName name="_xlnm.Print_Titles" localSheetId="11">'SO 104 - Rekonstrukce cho..._01'!$126:$126</definedName>
    <definedName name="_xlnm._FilterDatabase" localSheetId="12" hidden="1">'SO 105 - Rekonstrukce cho..._01'!$C$126:$K$202</definedName>
    <definedName name="_xlnm.Print_Area" localSheetId="12">'SO 105 - Rekonstrukce cho..._01'!$C$4:$J$76,'SO 105 - Rekonstrukce cho..._01'!$C$82:$J$106,'SO 105 - Rekonstrukce cho..._01'!$C$112:$J$202</definedName>
    <definedName name="_xlnm.Print_Titles" localSheetId="12">'SO 105 - Rekonstrukce cho..._01'!$126:$126</definedName>
    <definedName name="_xlnm.Print_Area" localSheetId="13">'Seznam figur'!$C$4:$G$38</definedName>
    <definedName name="_xlnm.Print_Titles" localSheetId="13">'Seznam figur'!$9:$9</definedName>
  </definedNames>
  <calcPr/>
</workbook>
</file>

<file path=xl/calcChain.xml><?xml version="1.0" encoding="utf-8"?>
<calcChain xmlns="http://schemas.openxmlformats.org/spreadsheetml/2006/main">
  <c i="14" l="1" r="D7"/>
  <c i="13" r="J39"/>
  <c r="J38"/>
  <c i="1" r="AY108"/>
  <c i="13" r="J37"/>
  <c i="1" r="AX108"/>
  <c i="13"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T184"/>
  <c r="R186"/>
  <c r="R185"/>
  <c r="R184"/>
  <c r="P186"/>
  <c r="P185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123"/>
  <c r="J16"/>
  <c r="J14"/>
  <c r="J121"/>
  <c r="E7"/>
  <c r="E85"/>
  <c i="12" r="J39"/>
  <c r="J38"/>
  <c i="1" r="AY107"/>
  <c i="12" r="J37"/>
  <c i="1" r="AX107"/>
  <c i="12"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T184"/>
  <c r="R186"/>
  <c r="R185"/>
  <c r="R184"/>
  <c r="P186"/>
  <c r="P185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123"/>
  <c r="J16"/>
  <c r="J14"/>
  <c r="J91"/>
  <c r="E7"/>
  <c r="E115"/>
  <c i="11" r="J39"/>
  <c r="J38"/>
  <c i="1" r="AY106"/>
  <c i="11" r="J37"/>
  <c i="1" r="AX106"/>
  <c i="11" r="BI137"/>
  <c r="BH137"/>
  <c r="BG137"/>
  <c r="BF137"/>
  <c r="T137"/>
  <c r="T136"/>
  <c r="T135"/>
  <c r="R137"/>
  <c r="R136"/>
  <c r="R135"/>
  <c r="P137"/>
  <c r="P136"/>
  <c r="P135"/>
  <c r="BI131"/>
  <c r="BH131"/>
  <c r="BG131"/>
  <c r="BF131"/>
  <c r="T131"/>
  <c r="R131"/>
  <c r="P131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10" r="J39"/>
  <c r="J38"/>
  <c i="1" r="AY105"/>
  <c i="10" r="J37"/>
  <c i="1" r="AX105"/>
  <c i="10" r="BI137"/>
  <c r="BH137"/>
  <c r="BG137"/>
  <c r="BF137"/>
  <c r="T137"/>
  <c r="T136"/>
  <c r="T135"/>
  <c r="R137"/>
  <c r="R136"/>
  <c r="R135"/>
  <c r="P137"/>
  <c r="P136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93"/>
  <c r="J16"/>
  <c r="J14"/>
  <c r="J118"/>
  <c r="E7"/>
  <c r="E112"/>
  <c i="9" r="J39"/>
  <c r="J38"/>
  <c i="1" r="AY104"/>
  <c i="9" r="J37"/>
  <c i="1" r="AX104"/>
  <c i="9" r="BI137"/>
  <c r="BH137"/>
  <c r="BG137"/>
  <c r="BF137"/>
  <c r="T137"/>
  <c r="T136"/>
  <c r="T135"/>
  <c r="R137"/>
  <c r="R136"/>
  <c r="R135"/>
  <c r="P137"/>
  <c r="P136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120"/>
  <c r="J16"/>
  <c r="J14"/>
  <c r="J118"/>
  <c r="E7"/>
  <c r="E112"/>
  <c i="8" r="J39"/>
  <c r="J38"/>
  <c i="1" r="AY103"/>
  <c i="8" r="J37"/>
  <c i="1" r="AX103"/>
  <c i="8"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118"/>
  <c r="J19"/>
  <c r="J17"/>
  <c r="E17"/>
  <c r="F117"/>
  <c r="J16"/>
  <c r="J14"/>
  <c r="J91"/>
  <c r="E7"/>
  <c r="E109"/>
  <c i="7" r="J39"/>
  <c r="J38"/>
  <c i="1" r="AY101"/>
  <c i="7" r="J37"/>
  <c i="1" r="AX101"/>
  <c i="7"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93"/>
  <c r="J16"/>
  <c r="J14"/>
  <c r="J91"/>
  <c r="E7"/>
  <c r="E85"/>
  <c i="6" r="J39"/>
  <c r="J38"/>
  <c i="1" r="AY100"/>
  <c i="6" r="J37"/>
  <c i="1" r="AX100"/>
  <c i="6" r="BI237"/>
  <c r="BH237"/>
  <c r="BG237"/>
  <c r="BF237"/>
  <c r="T237"/>
  <c r="T227"/>
  <c r="R237"/>
  <c r="R227"/>
  <c r="P237"/>
  <c r="P227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T192"/>
  <c r="R193"/>
  <c r="R192"/>
  <c r="P193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93"/>
  <c r="J16"/>
  <c r="J14"/>
  <c r="J120"/>
  <c r="E7"/>
  <c r="E114"/>
  <c i="5" r="J39"/>
  <c r="J38"/>
  <c i="1" r="AY99"/>
  <c i="5" r="J37"/>
  <c i="1" r="AX99"/>
  <c i="5"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91"/>
  <c r="E7"/>
  <c r="E113"/>
  <c i="4" r="J39"/>
  <c r="J38"/>
  <c i="1" r="AY98"/>
  <c i="4" r="J37"/>
  <c i="1" r="AX98"/>
  <c i="4"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122"/>
  <c r="J16"/>
  <c r="J14"/>
  <c r="J91"/>
  <c r="E7"/>
  <c r="E114"/>
  <c i="3" r="J39"/>
  <c r="J38"/>
  <c i="1" r="AY97"/>
  <c i="3" r="J37"/>
  <c i="1" r="AX97"/>
  <c i="3" r="BI237"/>
  <c r="BH237"/>
  <c r="BG237"/>
  <c r="BF237"/>
  <c r="T237"/>
  <c r="T227"/>
  <c r="R237"/>
  <c r="R227"/>
  <c r="P237"/>
  <c r="P227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93"/>
  <c r="J16"/>
  <c r="J14"/>
  <c r="J120"/>
  <c r="E7"/>
  <c r="E114"/>
  <c i="2" r="J39"/>
  <c r="J38"/>
  <c i="1" r="AY96"/>
  <c i="2" r="J37"/>
  <c i="1" r="AX96"/>
  <c i="2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93"/>
  <c r="J22"/>
  <c r="J20"/>
  <c r="E20"/>
  <c r="F118"/>
  <c r="J19"/>
  <c r="J17"/>
  <c r="E17"/>
  <c r="F117"/>
  <c r="J16"/>
  <c r="J14"/>
  <c r="J115"/>
  <c r="E7"/>
  <c r="E109"/>
  <c i="1" r="L90"/>
  <c r="AM90"/>
  <c r="AM89"/>
  <c r="L89"/>
  <c r="AM87"/>
  <c r="L87"/>
  <c r="L85"/>
  <c r="L84"/>
  <c i="13" r="J199"/>
  <c r="BK195"/>
  <c r="J191"/>
  <c r="J186"/>
  <c r="BK180"/>
  <c r="J176"/>
  <c r="BK168"/>
  <c r="BK163"/>
  <c r="BK159"/>
  <c r="J155"/>
  <c r="BK150"/>
  <c r="BK146"/>
  <c r="J142"/>
  <c r="J134"/>
  <c r="J130"/>
  <c i="12" r="BK199"/>
  <c r="BK195"/>
  <c r="J191"/>
  <c r="J186"/>
  <c r="J180"/>
  <c r="BK176"/>
  <c r="J172"/>
  <c r="J168"/>
  <c r="J163"/>
  <c r="BK159"/>
  <c r="J155"/>
  <c r="J150"/>
  <c r="J146"/>
  <c r="J142"/>
  <c r="BK138"/>
  <c r="BK134"/>
  <c r="J134"/>
  <c r="BK130"/>
  <c r="J130"/>
  <c i="11" r="J137"/>
  <c r="J131"/>
  <c r="BK127"/>
  <c i="10" r="J137"/>
  <c r="J127"/>
  <c i="8" r="J133"/>
  <c r="J131"/>
  <c r="J126"/>
  <c r="BK123"/>
  <c i="7" r="BK214"/>
  <c r="BK192"/>
  <c r="BK187"/>
  <c r="BK183"/>
  <c r="BK171"/>
  <c r="J159"/>
  <c r="J146"/>
  <c r="J142"/>
  <c r="J138"/>
  <c i="6" r="J237"/>
  <c r="BK223"/>
  <c r="J209"/>
  <c r="J201"/>
  <c r="J197"/>
  <c r="BK193"/>
  <c r="BK180"/>
  <c r="J176"/>
  <c r="BK172"/>
  <c r="BK151"/>
  <c r="J139"/>
  <c r="BK129"/>
  <c i="5" r="BK210"/>
  <c r="J206"/>
  <c r="BK187"/>
  <c r="J187"/>
  <c r="BK183"/>
  <c r="BK179"/>
  <c r="BK170"/>
  <c r="J153"/>
  <c r="J141"/>
  <c r="BK133"/>
  <c i="4" r="J219"/>
  <c r="J201"/>
  <c r="BK196"/>
  <c r="J176"/>
  <c r="BK151"/>
  <c r="J147"/>
  <c r="J134"/>
  <c r="BK129"/>
  <c i="3" r="J222"/>
  <c r="J209"/>
  <c r="J182"/>
  <c r="J178"/>
  <c r="J174"/>
  <c r="J166"/>
  <c r="BK162"/>
  <c r="J147"/>
  <c r="J143"/>
  <c r="BK139"/>
  <c i="2" r="BK125"/>
  <c i="13" r="BK199"/>
  <c r="J195"/>
  <c r="BK191"/>
  <c r="BK186"/>
  <c r="J180"/>
  <c r="BK176"/>
  <c r="J172"/>
  <c r="J168"/>
  <c r="BK155"/>
  <c r="J150"/>
  <c r="J146"/>
  <c r="BK142"/>
  <c r="J138"/>
  <c r="BK134"/>
  <c r="BK130"/>
  <c i="12" r="J199"/>
  <c r="J195"/>
  <c r="BK191"/>
  <c r="BK186"/>
  <c r="BK180"/>
  <c r="J176"/>
  <c r="BK172"/>
  <c r="BK168"/>
  <c r="BK163"/>
  <c r="J159"/>
  <c r="BK155"/>
  <c r="BK150"/>
  <c r="BK146"/>
  <c r="BK142"/>
  <c r="J138"/>
  <c i="11" r="BK137"/>
  <c r="BK131"/>
  <c i="7" r="BK223"/>
  <c r="J218"/>
  <c r="J214"/>
  <c r="BK209"/>
  <c r="J204"/>
  <c r="J200"/>
  <c r="J192"/>
  <c r="J187"/>
  <c r="BK179"/>
  <c r="J167"/>
  <c r="BK163"/>
  <c r="J154"/>
  <c r="BK138"/>
  <c r="BK133"/>
  <c r="BK128"/>
  <c i="6" r="BK237"/>
  <c r="J232"/>
  <c r="J218"/>
  <c r="J213"/>
  <c r="J205"/>
  <c r="J193"/>
  <c r="BK188"/>
  <c r="BK184"/>
  <c r="BK176"/>
  <c r="J172"/>
  <c r="BK168"/>
  <c r="J164"/>
  <c r="J160"/>
  <c r="J155"/>
  <c r="J143"/>
  <c r="BK139"/>
  <c r="BK134"/>
  <c i="5" r="BK215"/>
  <c r="J210"/>
  <c r="BK206"/>
  <c r="J200"/>
  <c r="BK191"/>
  <c r="BK174"/>
  <c r="J170"/>
  <c r="J166"/>
  <c r="J162"/>
  <c r="BK158"/>
  <c r="J149"/>
  <c r="BK137"/>
  <c i="4" r="BK234"/>
  <c r="J234"/>
  <c r="J225"/>
  <c r="BK219"/>
  <c r="J214"/>
  <c r="BK210"/>
  <c r="J206"/>
  <c r="BK201"/>
  <c r="J196"/>
  <c r="BK193"/>
  <c r="BK184"/>
  <c r="J172"/>
  <c r="BK168"/>
  <c r="J160"/>
  <c r="BK143"/>
  <c r="BK134"/>
  <c i="3" r="BK237"/>
  <c r="J232"/>
  <c r="BK217"/>
  <c r="J213"/>
  <c r="BK209"/>
  <c r="BK205"/>
  <c r="J201"/>
  <c r="J195"/>
  <c r="BK190"/>
  <c r="BK178"/>
  <c r="BK174"/>
  <c r="J170"/>
  <c r="J162"/>
  <c r="BK156"/>
  <c r="BK152"/>
  <c r="BK147"/>
  <c r="J134"/>
  <c r="J129"/>
  <c i="2" r="BK127"/>
  <c r="BK123"/>
  <c i="1" r="AS102"/>
  <c r="AS95"/>
  <c i="13" r="BK172"/>
  <c r="J163"/>
  <c r="J159"/>
  <c r="BK138"/>
  <c i="10" r="BK137"/>
  <c r="BK131"/>
  <c r="BK127"/>
  <c i="9" r="BK137"/>
  <c r="J131"/>
  <c r="J127"/>
  <c i="8" r="BK133"/>
  <c r="BK131"/>
  <c r="J128"/>
  <c i="7" r="J223"/>
  <c r="J209"/>
  <c r="BK196"/>
  <c r="J183"/>
  <c r="BK175"/>
  <c r="BK150"/>
  <c r="BK142"/>
  <c i="6" r="BK232"/>
  <c r="BK228"/>
  <c r="BK197"/>
  <c r="J184"/>
  <c r="BK160"/>
  <c r="BK155"/>
  <c r="J147"/>
  <c r="BK143"/>
  <c r="J129"/>
  <c i="5" r="BK195"/>
  <c r="J179"/>
  <c r="BK166"/>
  <c r="BK145"/>
  <c r="BK141"/>
  <c r="BK128"/>
  <c i="4" r="J229"/>
  <c r="BK214"/>
  <c r="BK188"/>
  <c r="J184"/>
  <c r="J180"/>
  <c r="BK172"/>
  <c r="J168"/>
  <c r="BK164"/>
  <c r="BK155"/>
  <c r="J151"/>
  <c r="J139"/>
  <c r="J129"/>
  <c i="3" r="BK228"/>
  <c r="J217"/>
  <c r="BK213"/>
  <c r="J205"/>
  <c r="BK198"/>
  <c r="BK195"/>
  <c r="J190"/>
  <c r="BK186"/>
  <c r="BK182"/>
  <c r="J152"/>
  <c r="BK143"/>
  <c r="J139"/>
  <c r="BK134"/>
  <c i="2" r="J127"/>
  <c i="11" r="J127"/>
  <c i="10" r="J131"/>
  <c i="9" r="J137"/>
  <c r="BK131"/>
  <c r="BK127"/>
  <c i="8" r="BK128"/>
  <c r="BK126"/>
  <c r="J123"/>
  <c i="7" r="BK218"/>
  <c r="BK204"/>
  <c r="BK200"/>
  <c r="J196"/>
  <c r="J179"/>
  <c r="J175"/>
  <c r="J171"/>
  <c r="BK167"/>
  <c r="J163"/>
  <c r="BK159"/>
  <c r="BK154"/>
  <c r="J150"/>
  <c r="BK146"/>
  <c r="J133"/>
  <c r="J128"/>
  <c i="6" r="J228"/>
  <c r="J223"/>
  <c r="BK218"/>
  <c r="BK213"/>
  <c r="BK209"/>
  <c r="BK205"/>
  <c r="BK201"/>
  <c r="J188"/>
  <c r="J180"/>
  <c r="J168"/>
  <c r="BK164"/>
  <c r="J151"/>
  <c r="BK147"/>
  <c r="J134"/>
  <c i="5" r="J215"/>
  <c r="BK200"/>
  <c r="J195"/>
  <c r="J191"/>
  <c r="J183"/>
  <c r="J174"/>
  <c r="BK162"/>
  <c r="J158"/>
  <c r="BK153"/>
  <c r="BK149"/>
  <c r="J145"/>
  <c r="J137"/>
  <c r="J133"/>
  <c r="J128"/>
  <c i="4" r="BK229"/>
  <c r="BK225"/>
  <c r="J210"/>
  <c r="BK206"/>
  <c r="J193"/>
  <c r="J188"/>
  <c r="BK180"/>
  <c r="BK176"/>
  <c r="J164"/>
  <c r="BK160"/>
  <c r="J155"/>
  <c r="BK147"/>
  <c r="J143"/>
  <c r="BK139"/>
  <c i="3" r="J237"/>
  <c r="BK232"/>
  <c r="J228"/>
  <c r="BK222"/>
  <c r="BK201"/>
  <c r="J198"/>
  <c r="J186"/>
  <c r="BK170"/>
  <c r="BK166"/>
  <c r="J156"/>
  <c r="BK129"/>
  <c i="2" r="J125"/>
  <c r="J123"/>
  <c l="1" r="P122"/>
  <c r="P121"/>
  <c i="1" r="AU96"/>
  <c i="3" r="P128"/>
  <c r="P161"/>
  <c r="P194"/>
  <c r="T200"/>
  <c i="4" r="P128"/>
  <c r="R159"/>
  <c r="R195"/>
  <c r="P224"/>
  <c i="5" r="BK127"/>
  <c r="BK157"/>
  <c r="J157"/>
  <c r="J101"/>
  <c r="BK178"/>
  <c r="J178"/>
  <c r="J102"/>
  <c r="BK205"/>
  <c r="J205"/>
  <c r="J103"/>
  <c i="6" r="BK128"/>
  <c r="BK159"/>
  <c r="J159"/>
  <c r="J101"/>
  <c r="R196"/>
  <c i="7" r="BK127"/>
  <c r="J127"/>
  <c r="J100"/>
  <c r="T127"/>
  <c r="T158"/>
  <c r="R191"/>
  <c r="T213"/>
  <c i="8" r="T122"/>
  <c r="T121"/>
  <c i="9" r="BK126"/>
  <c r="BK125"/>
  <c r="J125"/>
  <c r="J99"/>
  <c r="R126"/>
  <c r="R125"/>
  <c r="R124"/>
  <c i="10" r="BK126"/>
  <c r="J126"/>
  <c r="J100"/>
  <c r="P126"/>
  <c r="P125"/>
  <c r="P124"/>
  <c i="1" r="AU105"/>
  <c i="2" r="R122"/>
  <c r="R121"/>
  <c i="3" r="R128"/>
  <c r="R161"/>
  <c r="R194"/>
  <c r="P200"/>
  <c i="4" r="BK128"/>
  <c r="J128"/>
  <c r="J100"/>
  <c r="BK159"/>
  <c r="J159"/>
  <c r="J101"/>
  <c r="BK195"/>
  <c r="J195"/>
  <c r="J103"/>
  <c r="BK224"/>
  <c r="J224"/>
  <c r="J104"/>
  <c i="5" r="R127"/>
  <c r="P157"/>
  <c r="P178"/>
  <c r="T205"/>
  <c i="6" r="T128"/>
  <c r="R159"/>
  <c r="BK196"/>
  <c r="J196"/>
  <c r="J103"/>
  <c i="7" r="P127"/>
  <c r="BK158"/>
  <c r="J158"/>
  <c r="J101"/>
  <c r="R158"/>
  <c r="P191"/>
  <c r="BK213"/>
  <c r="J213"/>
  <c r="J103"/>
  <c r="P213"/>
  <c i="8" r="BK122"/>
  <c r="BK121"/>
  <c r="J121"/>
  <c r="J98"/>
  <c r="P122"/>
  <c r="P121"/>
  <c i="1" r="AU103"/>
  <c i="9" r="T126"/>
  <c r="T125"/>
  <c r="T124"/>
  <c i="10" r="R126"/>
  <c r="R125"/>
  <c r="R124"/>
  <c i="11" r="P126"/>
  <c r="P125"/>
  <c r="P124"/>
  <c i="1" r="AU106"/>
  <c i="11" r="R126"/>
  <c r="R125"/>
  <c r="R124"/>
  <c i="13" r="P154"/>
  <c i="2" r="T122"/>
  <c r="T121"/>
  <c i="3" r="T128"/>
  <c r="T161"/>
  <c r="T194"/>
  <c r="R200"/>
  <c i="4" r="T128"/>
  <c r="T159"/>
  <c r="T195"/>
  <c r="T224"/>
  <c i="5" r="T127"/>
  <c r="T157"/>
  <c r="T178"/>
  <c r="R205"/>
  <c i="6" r="P128"/>
  <c r="T159"/>
  <c r="T196"/>
  <c i="12" r="P129"/>
  <c r="T129"/>
  <c r="R154"/>
  <c r="T154"/>
  <c r="P167"/>
  <c r="T167"/>
  <c r="BK190"/>
  <c r="J190"/>
  <c r="J105"/>
  <c r="R190"/>
  <c i="13" r="P129"/>
  <c r="T129"/>
  <c r="BK154"/>
  <c r="J154"/>
  <c r="J101"/>
  <c r="R154"/>
  <c r="BK167"/>
  <c r="J167"/>
  <c r="J102"/>
  <c r="R190"/>
  <c i="2" r="BK122"/>
  <c r="J122"/>
  <c r="J99"/>
  <c i="3" r="BK128"/>
  <c r="J128"/>
  <c r="J100"/>
  <c r="BK161"/>
  <c r="J161"/>
  <c r="J101"/>
  <c r="BK194"/>
  <c r="J194"/>
  <c r="J102"/>
  <c r="BK200"/>
  <c r="J200"/>
  <c r="J103"/>
  <c i="4" r="R128"/>
  <c r="R127"/>
  <c r="P159"/>
  <c r="P195"/>
  <c r="R224"/>
  <c i="5" r="P127"/>
  <c r="P126"/>
  <c r="R157"/>
  <c r="R178"/>
  <c r="P205"/>
  <c i="6" r="R128"/>
  <c r="R127"/>
  <c r="R126"/>
  <c r="P159"/>
  <c r="P196"/>
  <c i="7" r="R127"/>
  <c r="R126"/>
  <c r="P158"/>
  <c r="BK191"/>
  <c r="J191"/>
  <c r="J102"/>
  <c r="T191"/>
  <c r="R213"/>
  <c i="8" r="R122"/>
  <c r="R121"/>
  <c i="9" r="P126"/>
  <c r="P125"/>
  <c r="P124"/>
  <c i="1" r="AU104"/>
  <c i="10" r="T126"/>
  <c r="T125"/>
  <c r="T124"/>
  <c i="11" r="BK126"/>
  <c r="J126"/>
  <c r="J100"/>
  <c r="T126"/>
  <c r="T125"/>
  <c r="T124"/>
  <c i="12" r="BK129"/>
  <c r="J129"/>
  <c r="J100"/>
  <c r="R129"/>
  <c r="BK154"/>
  <c r="J154"/>
  <c r="J101"/>
  <c r="P154"/>
  <c r="BK167"/>
  <c r="J167"/>
  <c r="J102"/>
  <c r="R167"/>
  <c r="P190"/>
  <c r="T190"/>
  <c i="13" r="BK129"/>
  <c r="J129"/>
  <c r="J100"/>
  <c r="R129"/>
  <c r="T154"/>
  <c r="P167"/>
  <c r="R167"/>
  <c r="T167"/>
  <c r="BK190"/>
  <c r="J190"/>
  <c r="J105"/>
  <c r="P190"/>
  <c r="T190"/>
  <c i="2" r="E85"/>
  <c r="F93"/>
  <c r="BE127"/>
  <c i="3" r="E85"/>
  <c r="F94"/>
  <c r="BE134"/>
  <c r="BE139"/>
  <c r="BE147"/>
  <c r="BE152"/>
  <c r="BE156"/>
  <c r="BE178"/>
  <c r="BE186"/>
  <c r="BE190"/>
  <c r="BE201"/>
  <c r="BE237"/>
  <c i="4" r="E85"/>
  <c r="F93"/>
  <c r="J123"/>
  <c r="BE129"/>
  <c r="BE155"/>
  <c r="BE196"/>
  <c i="5" r="E85"/>
  <c r="J93"/>
  <c r="F121"/>
  <c r="BE133"/>
  <c r="BE137"/>
  <c r="BE166"/>
  <c i="6" r="E85"/>
  <c r="J91"/>
  <c r="F94"/>
  <c r="BE129"/>
  <c r="BE139"/>
  <c r="BE168"/>
  <c r="BE228"/>
  <c r="BK192"/>
  <c r="J192"/>
  <c r="J102"/>
  <c i="7" r="F94"/>
  <c r="E113"/>
  <c r="F121"/>
  <c r="BE171"/>
  <c r="BE179"/>
  <c r="BE204"/>
  <c i="8" r="F93"/>
  <c r="F94"/>
  <c r="J115"/>
  <c r="BE123"/>
  <c r="BE126"/>
  <c r="BE131"/>
  <c i="9" r="J91"/>
  <c r="F94"/>
  <c r="J120"/>
  <c r="BK136"/>
  <c r="BK135"/>
  <c r="J135"/>
  <c r="J101"/>
  <c i="10" r="J91"/>
  <c r="J93"/>
  <c r="F120"/>
  <c r="BE127"/>
  <c r="BK136"/>
  <c r="J136"/>
  <c r="J102"/>
  <c i="11" r="J91"/>
  <c r="J94"/>
  <c r="F121"/>
  <c i="2" r="F94"/>
  <c r="J117"/>
  <c r="J118"/>
  <c r="BE123"/>
  <c i="3" r="J93"/>
  <c r="F122"/>
  <c r="J123"/>
  <c r="BE143"/>
  <c r="BE166"/>
  <c r="BE174"/>
  <c r="BE217"/>
  <c r="BE232"/>
  <c r="BK227"/>
  <c r="J227"/>
  <c r="J104"/>
  <c i="4" r="J93"/>
  <c r="J120"/>
  <c r="BE184"/>
  <c r="BE201"/>
  <c r="BE206"/>
  <c r="BK192"/>
  <c r="J192"/>
  <c r="J102"/>
  <c i="5" r="F94"/>
  <c r="J119"/>
  <c r="BE141"/>
  <c r="BE145"/>
  <c r="BE149"/>
  <c r="BE153"/>
  <c r="BE170"/>
  <c r="BE200"/>
  <c i="6" r="J93"/>
  <c r="BE134"/>
  <c r="BE164"/>
  <c r="BE172"/>
  <c r="BE176"/>
  <c r="BE180"/>
  <c r="BE188"/>
  <c r="BE201"/>
  <c r="BE213"/>
  <c r="BK227"/>
  <c r="J227"/>
  <c r="J104"/>
  <c i="7" r="J119"/>
  <c r="BE133"/>
  <c r="BE138"/>
  <c r="BE163"/>
  <c r="BE183"/>
  <c r="BE187"/>
  <c r="BE209"/>
  <c r="BE214"/>
  <c i="8" r="E85"/>
  <c r="J93"/>
  <c r="J118"/>
  <c r="BE128"/>
  <c r="BE133"/>
  <c i="9" r="E85"/>
  <c r="F93"/>
  <c r="J121"/>
  <c r="BE127"/>
  <c r="BE137"/>
  <c i="10" r="E85"/>
  <c r="F94"/>
  <c r="BE137"/>
  <c i="11" r="E85"/>
  <c r="BE131"/>
  <c i="13" r="BE142"/>
  <c i="2" r="J91"/>
  <c i="3" r="J91"/>
  <c r="BE162"/>
  <c r="BE182"/>
  <c r="BE195"/>
  <c r="BE205"/>
  <c r="BE222"/>
  <c i="4" r="BE143"/>
  <c r="BE147"/>
  <c r="BE164"/>
  <c r="BE172"/>
  <c r="BE176"/>
  <c r="BE225"/>
  <c r="BE229"/>
  <c r="BE234"/>
  <c i="5" r="J122"/>
  <c r="BE128"/>
  <c r="BE179"/>
  <c r="BE210"/>
  <c r="BE215"/>
  <c i="6" r="F122"/>
  <c r="J123"/>
  <c r="BE147"/>
  <c r="BE151"/>
  <c r="BE193"/>
  <c r="BE197"/>
  <c r="BE205"/>
  <c r="BE209"/>
  <c r="BE218"/>
  <c r="BE223"/>
  <c i="7" r="J94"/>
  <c r="J121"/>
  <c r="BE142"/>
  <c r="BE146"/>
  <c r="BE150"/>
  <c r="BE154"/>
  <c r="BE159"/>
  <c r="BE167"/>
  <c r="BE192"/>
  <c r="BE196"/>
  <c i="11" r="BE127"/>
  <c r="BK136"/>
  <c r="J136"/>
  <c r="J102"/>
  <c i="12" r="F93"/>
  <c r="F94"/>
  <c r="J121"/>
  <c r="J124"/>
  <c r="BE142"/>
  <c r="BE146"/>
  <c r="BE150"/>
  <c r="BE163"/>
  <c r="BE168"/>
  <c r="BE172"/>
  <c r="BE176"/>
  <c r="BE180"/>
  <c r="BK185"/>
  <c r="BK184"/>
  <c r="J184"/>
  <c r="J103"/>
  <c i="13" r="F93"/>
  <c r="F94"/>
  <c r="E115"/>
  <c r="J124"/>
  <c r="BE146"/>
  <c r="BE163"/>
  <c r="BE168"/>
  <c r="BE176"/>
  <c r="BE180"/>
  <c r="BE191"/>
  <c i="2" r="BE125"/>
  <c i="3" r="BE129"/>
  <c r="BE170"/>
  <c r="BE198"/>
  <c r="BE209"/>
  <c r="BE213"/>
  <c r="BE228"/>
  <c i="4" r="F94"/>
  <c r="BE134"/>
  <c r="BE139"/>
  <c r="BE151"/>
  <c r="BE160"/>
  <c r="BE168"/>
  <c r="BE180"/>
  <c r="BE188"/>
  <c r="BE193"/>
  <c r="BE210"/>
  <c r="BE214"/>
  <c r="BE219"/>
  <c i="5" r="BE158"/>
  <c r="BE162"/>
  <c r="BE174"/>
  <c r="BE183"/>
  <c r="BE187"/>
  <c r="BE191"/>
  <c r="BE195"/>
  <c r="BE206"/>
  <c i="6" r="BE143"/>
  <c r="BE155"/>
  <c r="BE160"/>
  <c r="BE184"/>
  <c r="BE232"/>
  <c r="BE237"/>
  <c i="7" r="BE128"/>
  <c r="BE175"/>
  <c r="BE200"/>
  <c r="BE218"/>
  <c r="BE223"/>
  <c i="9" r="BE131"/>
  <c i="10" r="J94"/>
  <c r="BE131"/>
  <c i="11" r="BE137"/>
  <c i="12" r="E85"/>
  <c r="J93"/>
  <c r="BE130"/>
  <c r="BE134"/>
  <c r="BE138"/>
  <c r="BE155"/>
  <c r="BE159"/>
  <c r="BE186"/>
  <c r="BE191"/>
  <c r="BE195"/>
  <c r="BE199"/>
  <c i="13" r="J91"/>
  <c r="J93"/>
  <c r="BE130"/>
  <c r="BE134"/>
  <c r="BE138"/>
  <c r="BE150"/>
  <c r="BE155"/>
  <c r="BE159"/>
  <c r="BE172"/>
  <c r="BE186"/>
  <c r="BE195"/>
  <c r="BE199"/>
  <c r="BK185"/>
  <c r="J185"/>
  <c r="J104"/>
  <c i="2" r="F38"/>
  <c i="1" r="BC96"/>
  <c i="4" r="J36"/>
  <c i="1" r="AW98"/>
  <c i="13" r="F38"/>
  <c i="1" r="BC108"/>
  <c i="3" r="F37"/>
  <c i="1" r="BB97"/>
  <c i="9" r="F38"/>
  <c i="1" r="BC104"/>
  <c i="11" r="F37"/>
  <c i="1" r="BB106"/>
  <c i="13" r="F36"/>
  <c i="1" r="BA108"/>
  <c i="5" r="F36"/>
  <c i="1" r="BA99"/>
  <c i="6" r="F36"/>
  <c i="1" r="BA100"/>
  <c i="7" r="J36"/>
  <c i="1" r="AW101"/>
  <c i="8" r="F37"/>
  <c i="1" r="BB103"/>
  <c i="9" r="F39"/>
  <c i="1" r="BD104"/>
  <c i="10" r="F38"/>
  <c i="1" r="BC105"/>
  <c i="3" r="J36"/>
  <c i="1" r="AW97"/>
  <c i="4" r="F36"/>
  <c i="1" r="BA98"/>
  <c i="6" r="F38"/>
  <c i="1" r="BC100"/>
  <c i="7" r="F38"/>
  <c i="1" r="BC101"/>
  <c i="9" r="F37"/>
  <c i="1" r="BB104"/>
  <c i="10" r="F39"/>
  <c i="1" r="BD105"/>
  <c i="2" r="F37"/>
  <c i="1" r="BB96"/>
  <c i="3" r="F38"/>
  <c i="1" r="BC97"/>
  <c i="6" r="F37"/>
  <c i="1" r="BB100"/>
  <c i="11" r="F36"/>
  <c i="1" r="BA106"/>
  <c i="11" r="F38"/>
  <c i="1" r="BC106"/>
  <c i="12" r="F38"/>
  <c i="1" r="BC107"/>
  <c i="13" r="F37"/>
  <c i="1" r="BB108"/>
  <c i="2" r="F36"/>
  <c i="1" r="BA96"/>
  <c i="2" r="F39"/>
  <c i="1" r="BD96"/>
  <c i="4" r="F39"/>
  <c i="1" r="BD98"/>
  <c i="7" r="F39"/>
  <c i="1" r="BD101"/>
  <c i="10" r="F37"/>
  <c i="1" r="BB105"/>
  <c i="12" r="F36"/>
  <c i="1" r="BA107"/>
  <c i="12" r="F39"/>
  <c i="1" r="BD107"/>
  <c i="13" r="F39"/>
  <c i="1" r="BD108"/>
  <c i="3" r="F39"/>
  <c i="1" r="BD97"/>
  <c i="5" r="F39"/>
  <c i="1" r="BD99"/>
  <c i="6" r="J36"/>
  <c i="1" r="AW100"/>
  <c i="7" r="F37"/>
  <c i="1" r="BB101"/>
  <c i="8" r="F36"/>
  <c i="1" r="BA103"/>
  <c i="9" r="J36"/>
  <c i="1" r="AW104"/>
  <c i="10" r="F36"/>
  <c i="1" r="BA105"/>
  <c i="2" r="J36"/>
  <c i="1" r="AW96"/>
  <c i="4" r="F38"/>
  <c i="1" r="BC98"/>
  <c i="5" r="F37"/>
  <c i="1" r="BB99"/>
  <c i="7" r="F36"/>
  <c i="1" r="BA101"/>
  <c i="8" r="J36"/>
  <c i="1" r="AW103"/>
  <c i="8" r="F39"/>
  <c i="1" r="BD103"/>
  <c i="10" r="J36"/>
  <c i="1" r="AW105"/>
  <c i="11" r="F39"/>
  <c i="1" r="BD106"/>
  <c i="3" r="F36"/>
  <c i="1" r="BA97"/>
  <c i="4" r="F37"/>
  <c i="1" r="BB98"/>
  <c i="5" r="J36"/>
  <c i="1" r="AW99"/>
  <c i="12" r="F37"/>
  <c i="1" r="BB107"/>
  <c i="5" r="F38"/>
  <c i="1" r="BC99"/>
  <c i="6" r="F39"/>
  <c i="1" r="BD100"/>
  <c i="8" r="F38"/>
  <c i="1" r="BC103"/>
  <c i="9" r="F36"/>
  <c i="1" r="BA104"/>
  <c i="11" r="J36"/>
  <c i="1" r="AW106"/>
  <c i="12" r="J36"/>
  <c i="1" r="AW107"/>
  <c i="13" r="J36"/>
  <c i="1" r="AW108"/>
  <c r="AS94"/>
  <c i="13" l="1" r="R128"/>
  <c r="R127"/>
  <c i="7" r="R125"/>
  <c i="4" r="R126"/>
  <c i="13" r="P128"/>
  <c r="P127"/>
  <c i="1" r="AU108"/>
  <c i="12" r="T128"/>
  <c r="T127"/>
  <c i="6" r="P127"/>
  <c r="P126"/>
  <c i="1" r="AU100"/>
  <c i="3" r="T127"/>
  <c r="T126"/>
  <c i="7" r="P126"/>
  <c r="P125"/>
  <c i="1" r="AU101"/>
  <c i="6" r="T127"/>
  <c r="T126"/>
  <c i="3" r="R127"/>
  <c r="R126"/>
  <c i="12" r="R128"/>
  <c r="R127"/>
  <c r="P128"/>
  <c r="P127"/>
  <c i="1" r="AU107"/>
  <c i="5" r="T126"/>
  <c r="T125"/>
  <c i="4" r="T127"/>
  <c r="T126"/>
  <c i="5" r="R126"/>
  <c r="R125"/>
  <c i="6" r="BK127"/>
  <c r="J127"/>
  <c r="J99"/>
  <c i="5" r="BK126"/>
  <c r="J126"/>
  <c r="J99"/>
  <c i="4" r="P127"/>
  <c r="P126"/>
  <c i="1" r="AU98"/>
  <c i="5" r="P125"/>
  <c i="1" r="AU99"/>
  <c i="13" r="T128"/>
  <c r="T127"/>
  <c i="7" r="T126"/>
  <c r="T125"/>
  <c i="3" r="P127"/>
  <c r="P126"/>
  <c i="1" r="AU97"/>
  <c i="4" r="BK127"/>
  <c r="J127"/>
  <c r="J99"/>
  <c i="5" r="J127"/>
  <c r="J100"/>
  <c i="6" r="J128"/>
  <c r="J100"/>
  <c i="7" r="BK126"/>
  <c r="J126"/>
  <c r="J99"/>
  <c i="8" r="J122"/>
  <c r="J99"/>
  <c i="3" r="BK127"/>
  <c r="BK126"/>
  <c r="J126"/>
  <c r="J98"/>
  <c i="9" r="BK124"/>
  <c r="J124"/>
  <c r="J98"/>
  <c r="J126"/>
  <c r="J100"/>
  <c r="J136"/>
  <c r="J102"/>
  <c i="10" r="BK125"/>
  <c r="J125"/>
  <c r="J99"/>
  <c r="BK135"/>
  <c r="J135"/>
  <c r="J101"/>
  <c i="11" r="BK135"/>
  <c r="J135"/>
  <c r="J101"/>
  <c i="2" r="BK121"/>
  <c r="J121"/>
  <c r="J98"/>
  <c i="12" r="BK128"/>
  <c r="J128"/>
  <c r="J99"/>
  <c r="J185"/>
  <c r="J104"/>
  <c i="13" r="BK128"/>
  <c r="J128"/>
  <c r="J99"/>
  <c i="11" r="BK125"/>
  <c r="J125"/>
  <c r="J99"/>
  <c i="13" r="BK184"/>
  <c r="J184"/>
  <c r="J103"/>
  <c i="1" r="BC95"/>
  <c r="AY95"/>
  <c i="8" r="J32"/>
  <c i="1" r="AG103"/>
  <c i="2" r="F35"/>
  <c i="1" r="AZ96"/>
  <c i="9" r="F35"/>
  <c i="1" r="AZ104"/>
  <c i="10" r="F35"/>
  <c i="1" r="AZ105"/>
  <c r="BB95"/>
  <c r="BA102"/>
  <c r="AW102"/>
  <c i="5" r="J35"/>
  <c i="1" r="AV99"/>
  <c r="AT99"/>
  <c i="6" r="J35"/>
  <c i="1" r="AV100"/>
  <c r="AT100"/>
  <c r="BD95"/>
  <c i="2" r="J35"/>
  <c i="1" r="AV96"/>
  <c r="AT96"/>
  <c i="7" r="F35"/>
  <c i="1" r="AZ101"/>
  <c i="13" r="J35"/>
  <c i="1" r="AV108"/>
  <c r="AT108"/>
  <c i="7" r="J35"/>
  <c i="1" r="AV101"/>
  <c r="AT101"/>
  <c r="BD102"/>
  <c i="4" r="F35"/>
  <c i="1" r="AZ98"/>
  <c i="3" r="F35"/>
  <c i="1" r="AZ97"/>
  <c i="8" r="F35"/>
  <c i="1" r="AZ103"/>
  <c i="9" r="J35"/>
  <c i="1" r="AV104"/>
  <c r="AT104"/>
  <c i="11" r="J35"/>
  <c i="1" r="AV106"/>
  <c r="AT106"/>
  <c r="BB102"/>
  <c r="AX102"/>
  <c i="6" r="F35"/>
  <c i="1" r="AZ100"/>
  <c i="11" r="F35"/>
  <c i="1" r="AZ106"/>
  <c i="12" r="F35"/>
  <c i="1" r="AZ107"/>
  <c i="12" r="J35"/>
  <c i="1" r="AV107"/>
  <c r="AT107"/>
  <c r="BA95"/>
  <c r="AW95"/>
  <c r="BC102"/>
  <c r="AY102"/>
  <c i="3" r="J35"/>
  <c i="1" r="AV97"/>
  <c r="AT97"/>
  <c i="4" r="J35"/>
  <c i="1" r="AV98"/>
  <c r="AT98"/>
  <c i="5" r="F35"/>
  <c i="1" r="AZ99"/>
  <c i="8" r="J35"/>
  <c i="1" r="AV103"/>
  <c r="AT103"/>
  <c i="10" r="J35"/>
  <c i="1" r="AV105"/>
  <c r="AT105"/>
  <c i="13" r="F35"/>
  <c i="1" r="AZ108"/>
  <c i="8" l="1" r="J41"/>
  <c i="3" r="J127"/>
  <c r="J99"/>
  <c i="4" r="BK126"/>
  <c r="J126"/>
  <c r="J98"/>
  <c i="10" r="BK124"/>
  <c r="J124"/>
  <c i="5" r="BK125"/>
  <c r="J125"/>
  <c i="11" r="BK124"/>
  <c r="J124"/>
  <c r="J98"/>
  <c i="6" r="BK126"/>
  <c r="J126"/>
  <c r="J98"/>
  <c i="12" r="BK127"/>
  <c r="J127"/>
  <c r="J98"/>
  <c i="13" r="BK127"/>
  <c r="J127"/>
  <c r="J98"/>
  <c i="7" r="BK125"/>
  <c r="J125"/>
  <c i="1" r="AN103"/>
  <c r="BB94"/>
  <c r="W31"/>
  <c r="BD94"/>
  <c r="W33"/>
  <c r="AU95"/>
  <c r="AZ95"/>
  <c r="AV95"/>
  <c r="AT95"/>
  <c r="AU102"/>
  <c r="AZ102"/>
  <c r="AV102"/>
  <c r="AT102"/>
  <c i="2" r="J32"/>
  <c i="1" r="AG96"/>
  <c r="AN96"/>
  <c i="10" r="J32"/>
  <c i="1" r="AG105"/>
  <c r="AN105"/>
  <c i="5" r="J32"/>
  <c i="1" r="AG99"/>
  <c r="AN99"/>
  <c r="AX95"/>
  <c i="7" r="J32"/>
  <c i="1" r="AG101"/>
  <c r="AN101"/>
  <c r="BC94"/>
  <c r="W32"/>
  <c i="3" r="J32"/>
  <c i="1" r="AG97"/>
  <c r="AN97"/>
  <c r="BA94"/>
  <c r="W30"/>
  <c i="9" r="J32"/>
  <c i="1" r="AG104"/>
  <c r="AN104"/>
  <c i="5" l="1" r="J98"/>
  <c i="9" r="J41"/>
  <c i="10" r="J41"/>
  <c r="J98"/>
  <c i="2" r="J41"/>
  <c i="7" r="J98"/>
  <c i="3" r="J41"/>
  <c i="5" r="J41"/>
  <c i="7" r="J41"/>
  <c i="1" r="AU94"/>
  <c r="AY94"/>
  <c i="6" r="J32"/>
  <c i="1" r="AG100"/>
  <c r="AN100"/>
  <c r="AX94"/>
  <c i="11" r="J32"/>
  <c i="1" r="AG106"/>
  <c r="AN106"/>
  <c r="AZ94"/>
  <c r="AV94"/>
  <c r="AK29"/>
  <c i="12" r="J32"/>
  <c i="1" r="AG107"/>
  <c r="AN107"/>
  <c i="4" r="J32"/>
  <c i="1" r="AG98"/>
  <c r="AN98"/>
  <c r="AW94"/>
  <c r="AK30"/>
  <c i="13" r="J32"/>
  <c i="1" r="AG108"/>
  <c r="AN108"/>
  <c i="11" l="1" r="J41"/>
  <c i="12" r="J41"/>
  <c i="13" r="J41"/>
  <c i="4" r="J41"/>
  <c i="6" r="J41"/>
  <c i="1" r="AT94"/>
  <c r="AG102"/>
  <c r="AN102"/>
  <c r="AG95"/>
  <c r="AG94"/>
  <c r="AK26"/>
  <c r="AK35"/>
  <c r="W29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<sst xmlns="http://schemas.openxmlformats.org/spreadsheetml/2006/main">
  <si>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</si>
  <si>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</si>
  <si>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</si>
  <si>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</si>
  <si>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{8a89c44e-5b0b-4d0f-86d0-e1a529369bc7}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</si>
  <si>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</si>
  <si>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</si>
  <si>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</si>
  <si>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</si>
  <si>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</si>
  <si>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</si>
  <si>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</si>
  <si>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</si>
  <si>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</si>
  <si>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</si>
  <si>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</si>
  <si>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</si>
  <si>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Český Brod, ul. Zborovská - Rekonstrukce chodníku</t>
  </si>
  <si>
    <t>KSO:</t>
  </si>
  <si>
    <t>CC-CZ:</t>
  </si>
  <si>
    <t>Místo:</t>
  </si>
  <si>
    <t xml:space="preserve"> </t>
  </si>
  <si>
    <t>Datum:</t>
  </si>
  <si>
    <t>16. 10. 2018</t>
  </si>
  <si>
    <t>Zadavatel:</t>
  </si>
  <si>
    <t>IČ:</t>
  </si>
  <si>
    <t>00235334</t>
  </si>
  <si>
    <t>Město Český Brod</t>
  </si>
  <si>
    <t>DIČ:</t>
  </si>
  <si>
    <t>CZ00235334</t>
  </si>
  <si>
    <t>Uchazeč:</t>
  </si>
  <si>
    <t>Vyplň údaj</t>
  </si>
  <si>
    <t>Projektant:</t>
  </si>
  <si>
    <t>02992485</t>
  </si>
  <si>
    <t>FORVIA CZ, S.R.O.</t>
  </si>
  <si>
    <t>CZ02992485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</si>
  <si>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</si>
  <si>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</si>
  <si>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</si>
  <si>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</si>
  <si>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</si>
  <si>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</si>
  <si>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</si>
  <si>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</si>
  <si>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</si>
  <si>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</si>
  <si>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</si>
  <si>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</si>
  <si>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</si>
  <si>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</si>
  <si>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</si>
  <si>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</si>
  <si>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</si>
  <si>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</si>
  <si>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</si>
  <si>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</si>
  <si>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</si>
  <si>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</si>
  <si>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</si>
  <si>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</si>
  <si>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</si>
  <si>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</si>
  <si>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</si>
  <si>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</si>
  <si>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</si>
  <si>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</si>
  <si>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</si>
  <si>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</si>
  <si>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</si>
  <si>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</si>
  <si>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</si>
  <si>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</si>
  <si>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</si>
  <si>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</si>
  <si>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</si>
  <si>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</si>
  <si>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</si>
  <si>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</si>
  <si>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</si>
  <si>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</si>
  <si>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</si>
  <si>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</si>
  <si>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</si>
  <si>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</si>
  <si>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</si>
  <si>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</si>
  <si>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</si>
  <si>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{81ee1f5b-0d72-4974-95a7-3fe83a851522}</t>
  </si>
  <si>
    <t>2</t>
  </si>
  <si>
    <t>/</t>
  </si>
  <si>
    <t>SO 000</t>
  </si>
  <si>
    <t>Vedlejší rozpočtové náklady</t>
  </si>
  <si>
    <t>Soupis</t>
  </si>
  <si>
    <t>{48be209c-e1a2-4376-8555-fe27455375c2}</t>
  </si>
  <si>
    <t>SO 101</t>
  </si>
  <si>
    <t>Rekonstrukce chodníku SO 101</t>
  </si>
  <si>
    <t>{2189f3a0-e9ca-4682-b8e0-4c2f9f71df23}</t>
  </si>
  <si>
    <t>SO 102</t>
  </si>
  <si>
    <t>Rekonstrukce chodníku SO 102</t>
  </si>
  <si>
    <t>{94c615cd-5d6a-4d4d-8b36-d38d2c1a0117}</t>
  </si>
  <si>
    <t>SO 103</t>
  </si>
  <si>
    <t>Rekonstrukce chodníku SO 103</t>
  </si>
  <si>
    <t>{66587a21-0e2d-4537-9325-cdf93a158aad}</t>
  </si>
  <si>
    <t>SO 104</t>
  </si>
  <si>
    <t>Rekonstrukce chodníku SO 104</t>
  </si>
  <si>
    <t>{227319c5-3eda-4be4-8a1b-177d5ff24af5}</t>
  </si>
  <si>
    <t>SO 105</t>
  </si>
  <si>
    <t>Rekonstrukce chodníku SO 105</t>
  </si>
  <si>
    <t>{ca35bd70-dc08-46a2-aeb3-f58d9400f56b}</t>
  </si>
  <si>
    <t>02</t>
  </si>
  <si>
    <t>Neuznatelné náklady</t>
  </si>
  <si>
    <t>{83e56d40-3553-4009-9e95-e46e00e144d8}</t>
  </si>
  <si>
    <t>{4ae0a58f-bbbf-4bd5-b76d-9800634e5603}</t>
  </si>
  <si>
    <t>{b4002439-0765-4888-a0cc-f4de7f583eb8}</t>
  </si>
  <si>
    <t>{d29087e5-5d3d-4a8e-8ada-dd5463ddda7c}</t>
  </si>
  <si>
    <t>{f5b5a1e0-ead1-4d8d-b99f-278496b24039}</t>
  </si>
  <si>
    <t>{f98dcb1d-6ca3-47e1-9713-fb9bf6bfdecd}</t>
  </si>
  <si>
    <t>{7fedfc0f-777d-42fc-9ffe-8ad4838d4b6d}</t>
  </si>
  <si>
    <t>KRYCÍ LIST SOUPISU PRACÍ</t>
  </si>
  <si>
    <t>Objekt:</t>
  </si>
  <si>
    <t>01 - Uznatelné náklady</t>
  </si>
  <si>
    <t>Soupis: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</si>
  <si>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</si>
  <si>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</si>
  <si>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</si>
  <si>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</si>
  <si>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</si>
  <si>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</si>
  <si>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</si>
  <si>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</si>
  <si>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</si>
  <si>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</si>
  <si>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</si>
  <si>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</si>
  <si>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</si>
  <si>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</si>
  <si>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</si>
  <si>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</si>
  <si>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</si>
  <si>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</si>
  <si>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</si>
  <si>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</si>
  <si>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</si>
  <si>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</si>
  <si>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</si>
  <si>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</si>
  <si>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</si>
  <si>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02720</t>
  </si>
  <si>
    <t>POMOC PRÁCE ZŘÍZ NEBO ZAJIŠŤ REGULACI A OCHRANU DOPRAVY</t>
  </si>
  <si>
    <t>KČ</t>
  </si>
  <si>
    <t>512</t>
  </si>
  <si>
    <t>-493122576</t>
  </si>
  <si>
    <t>PP</t>
  </si>
  <si>
    <t xml:space="preserve">POMOC PRÁCE ZŘÍZ NEBO ZAJIŠŤ REGULACI A OCHRANU DOPRAVY
Přechodné dopravní značení pro zajištění provozu vozidel, pěších a kolařů včetně všech povolení.
</t>
  </si>
  <si>
    <t>02911</t>
  </si>
  <si>
    <t>OSTATNÍ POŽADAVKY - GEODETICKÉ ZAMĚŘENÍ</t>
  </si>
  <si>
    <t>KPL</t>
  </si>
  <si>
    <t>-770342466</t>
  </si>
  <si>
    <t>OSTATNÍ POŽADAVKY - GEODETICKÉ ZAMĚŘENÍ
Zaměření skutečného provedení stavby.</t>
  </si>
  <si>
    <t>3</t>
  </si>
  <si>
    <t>03100</t>
  </si>
  <si>
    <t>ZAŘÍZENÍ STAVENIŠTĚ - ZŘÍZENÍ, PROVOZ, DEMONTÁŽ</t>
  </si>
  <si>
    <t>-977183338</t>
  </si>
  <si>
    <t>SO 101 - Rekonstrukce chodníku SO 101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</si>
  <si>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</si>
  <si>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</si>
  <si>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</si>
  <si>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</si>
  <si>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</si>
  <si>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HSV</t>
  </si>
  <si>
    <t>Práce a dodávky HSV</t>
  </si>
  <si>
    <t>Zemní práce</t>
  </si>
  <si>
    <t>113138</t>
  </si>
  <si>
    <t>ODSTRANĚNÍ KRYTU ZPEVNĚNÝCH PLOCH S ASFALT POJIVEM, ODVOZ DO 20KM</t>
  </si>
  <si>
    <t>M3</t>
  </si>
  <si>
    <t>-1241360428</t>
  </si>
  <si>
    <t>PSC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</si>
  <si>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</si>
  <si>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</si>
  <si>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"odstranění asfaltového krytu chodníku"150*0,06</t>
  </si>
  <si>
    <t>"oprava stávající vozovky"(4+3+3,5+3,5)*(0,05+0,05)</t>
  </si>
  <si>
    <t>113328</t>
  </si>
  <si>
    <t>ODSTRAN PODKL ZPEVNĚNÝCH PLOCH Z KAMENIVA NESTMEL, ODVOZ DO 20KM</t>
  </si>
  <si>
    <t>-351861814</t>
  </si>
  <si>
    <t>"dobourání na požadovanou úroveň"150*(0,3-0,06)</t>
  </si>
  <si>
    <t>"dobourání pod vjezdy"(0,520-0,3)*12</t>
  </si>
  <si>
    <t>113524</t>
  </si>
  <si>
    <t>ODSTRANĚNÍ CHODNÍKOVÝCH OBRUBNÍKŮ BETONOVÝCH, ODVOZ DO 5KM</t>
  </si>
  <si>
    <t>M</t>
  </si>
  <si>
    <t>-418368167</t>
  </si>
  <si>
    <t>ODSTRANĚNÍ CHODNÍKOVÝCH A SILNIČNÍCH OBRUBNÍKŮ BETONOVÝCH, ODVOZ DO 5KM</t>
  </si>
  <si>
    <t>"odstranění obrubníků"12,5+8+6+7+7</t>
  </si>
  <si>
    <t>113766</t>
  </si>
  <si>
    <t>FRÉZOVÁNÍ DRÁŽKY PRŮŘEZU DO 800MM2 V ASFALTOVÉ VOZOVCE</t>
  </si>
  <si>
    <t>-262382217</t>
  </si>
  <si>
    <t>Poznámka k souboru cen:_x000d_
Položka zahrnuje veškerou manipulaci s vybouranou sutí a s vybouranými hmotami vč. uložení na skládku.</t>
  </si>
  <si>
    <t>"podél obrub ve vozovce"28</t>
  </si>
  <si>
    <t>5</t>
  </si>
  <si>
    <t>12110</t>
  </si>
  <si>
    <t>SEJMUTÍ ORNICE NEBO LESNÍ PŮDY</t>
  </si>
  <si>
    <t>-90616907</t>
  </si>
  <si>
    <t>Poznámka k souboru cen:_x000d_
položka zahrnuje sejmutí ornice bez ohledu na tloušťku vrstvy a její vodorovnou dopravu nezahrnuje uložení na trvalou skládku</t>
  </si>
  <si>
    <t>"rozšíření chodníku"(7+5)*0,15</t>
  </si>
  <si>
    <t>"sejmutí ornice podél obrub"(10+10+15+32)*0,5*0,15</t>
  </si>
  <si>
    <t>6</t>
  </si>
  <si>
    <t>122738</t>
  </si>
  <si>
    <t>ODKOPÁVKY A PROKOPÁVKY OBECNÉ TŘ. I, ODVOZ DO 20KM</t>
  </si>
  <si>
    <t>-640184406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</si>
  <si>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</si>
  <si>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"odkopávky podél obrub"(10+10+15+32)*0,1</t>
  </si>
  <si>
    <t>7</t>
  </si>
  <si>
    <t>17481</t>
  </si>
  <si>
    <t>ZÁSYP JAM A RÝH Z NAKUPOVANÝCH MATERIÁLŮ</t>
  </si>
  <si>
    <t>-960420382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</si>
  <si>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</si>
  <si>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"štěrk podél budov / plotů"(3,5+2,5+2+3)*0,15</t>
  </si>
  <si>
    <t>"dorovnání podél obrub"(10+10+15+32)*0,1</t>
  </si>
  <si>
    <t>Komunikace pozemní</t>
  </si>
  <si>
    <t>8</t>
  </si>
  <si>
    <t>56214</t>
  </si>
  <si>
    <t>VOZOVKOVÉ VRSTVY Z MATERIÁLŮ STABIL CEMENTEM TL DO 200MM</t>
  </si>
  <si>
    <t>M2</t>
  </si>
  <si>
    <t>-1420369083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</si>
  <si>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</si>
  <si>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 xml:space="preserve">"vjezdy - SC C 5/6  tl. 180 mm "12</t>
  </si>
  <si>
    <t>9</t>
  </si>
  <si>
    <t>56334</t>
  </si>
  <si>
    <t>VOZOVKOVÉ VRSTVY ZE ŠTĚRKODRTI TL. DO 200MM</t>
  </si>
  <si>
    <t>-372485200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</si>
  <si>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</si>
  <si>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"chodníky - ŠD 32/63 tl. 200 mm"150</t>
  </si>
  <si>
    <t>10</t>
  </si>
  <si>
    <t>574A44</t>
  </si>
  <si>
    <t>ASFALTOVÝ BETON PRO OBRUSNÉ VRSTVY ACO 11+, 11S TL. 50MM</t>
  </si>
  <si>
    <t>-1047542401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</si>
  <si>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</si>
  <si>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"oprava stávající vozovky"(4+3+3,5+3,5)</t>
  </si>
  <si>
    <t>11</t>
  </si>
  <si>
    <t>574C46</t>
  </si>
  <si>
    <t>ASFALTOVÝ BETON PRO LOŽNÍ VRSTVY ACL 16+, 16S TL. 50MM</t>
  </si>
  <si>
    <t>-529038499</t>
  </si>
  <si>
    <t>12</t>
  </si>
  <si>
    <t>582611</t>
  </si>
  <si>
    <t>KRYTY Z BETON DLAŽDIC SE ZÁMKEM ŠEDÝCH TL 60MM DO LOŽE Z KAM</t>
  </si>
  <si>
    <t>611256728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</si>
  <si>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</si>
  <si>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"chodníky - DL 60"150-7,2-11,8</t>
  </si>
  <si>
    <t>13</t>
  </si>
  <si>
    <t>582613</t>
  </si>
  <si>
    <t>KRYTY Z BETON DLAŽDIC SE ZÁMKEM ŠEDÝCH TL 100MM DO LOŽE Z KAM</t>
  </si>
  <si>
    <t>524360119</t>
  </si>
  <si>
    <t>"vjezdy - DL 100"12-2</t>
  </si>
  <si>
    <t>14</t>
  </si>
  <si>
    <t>58261A</t>
  </si>
  <si>
    <t>KRYTY Z BETON DLAŽDIC SE ZÁMKEM BAREV RELIÉF TL 60MM DO LOŽE Z KAM</t>
  </si>
  <si>
    <t>1538665618</t>
  </si>
  <si>
    <t>"reliéfní dlažba - DL 60"2,5+1,7+3</t>
  </si>
  <si>
    <t>58261B</t>
  </si>
  <si>
    <t>KRYTY Z BETON DLAŽDIC SE ZÁMKEM BAREV RELIÉF TL 100MM DO LOŽE Z KAM</t>
  </si>
  <si>
    <t>-1308729007</t>
  </si>
  <si>
    <t>KRYTY Z BETON DLAŽDIC SE ZÁMKEM BAREV RELIÉF TL 80MM DO LOŽE Z KAM</t>
  </si>
  <si>
    <t>"reliéfní dlažba DL 100 - vjezdy"2</t>
  </si>
  <si>
    <t>Trubní vedení</t>
  </si>
  <si>
    <t>16</t>
  </si>
  <si>
    <t>89922</t>
  </si>
  <si>
    <t>VÝŠKOVÁ ÚPRAVA MŘÍŽÍ</t>
  </si>
  <si>
    <t>KUS</t>
  </si>
  <si>
    <t>-1173501263</t>
  </si>
  <si>
    <t>Poznámka k souboru cen:_x000d_
- položka výškové úpravy zahrnuje všechny nutné práce a materiály pro zvýšení nebo snížení zařízení (včetně nutné úpravy stávajícího povrchu vozovky nebo chodníku).</t>
  </si>
  <si>
    <t>17</t>
  </si>
  <si>
    <t>89923</t>
  </si>
  <si>
    <t>VÝŠKOVÁ ÚPRAVA KRYCÍCH HRNCŮ</t>
  </si>
  <si>
    <t>1605816942</t>
  </si>
  <si>
    <t>Ostatní konstrukce a práce, bourání</t>
  </si>
  <si>
    <t>18</t>
  </si>
  <si>
    <t>915111</t>
  </si>
  <si>
    <t>VODOROVNÉ DOPRAVNÍ ZNAČENÍ BARVOU HLADKÉ - DODÁVKA A POKLÁDKA</t>
  </si>
  <si>
    <t>1350615499</t>
  </si>
  <si>
    <t>Poznámka k souboru cen:_x000d_
položka zahrnuje: - dodání a pokládku nátěrového materiálu (měří se pouze natíraná plocha) - předznačení a reflexní úpravu</t>
  </si>
  <si>
    <t>"přechod pro chodce"4*6*0,5</t>
  </si>
  <si>
    <t>19</t>
  </si>
  <si>
    <t>915221</t>
  </si>
  <si>
    <t>VODOR DOPRAV ZNAČ PLASTEM STRUKTURÁLNÍ NEHLUČNÉ - DOD A POKLÁDKA</t>
  </si>
  <si>
    <t>-1902795002</t>
  </si>
  <si>
    <t>20</t>
  </si>
  <si>
    <t>917212</t>
  </si>
  <si>
    <t>ZÁHONOVÉ OBRUBY Z BETONOVÝCH OBRUBNÍKŮ ŠÍŘ 80MM</t>
  </si>
  <si>
    <t>-763997096</t>
  </si>
  <si>
    <t>Poznámka k souboru cen:_x000d_
Položka zahrnuje: dodání a pokládku betonových obrubníků o rozměrech předepsaných zadávací dokumentací betonové lože i boční betonovou opěrku.</t>
  </si>
  <si>
    <t>"obrubník sadový"27+11+10+1,5+15,5+4,5+7,5+4+34+8+4,5+14</t>
  </si>
  <si>
    <t>917224</t>
  </si>
  <si>
    <t>SILNIČNÍ A CHODNÍKOVÉ OBRUBY Z BETONOVÝCH OBRUBNÍKŮ ŠÍŘ 150MM</t>
  </si>
  <si>
    <t>-1644180455</t>
  </si>
  <si>
    <t>"silniční obrubníky"8+6+7+7</t>
  </si>
  <si>
    <t>22</t>
  </si>
  <si>
    <t>919113</t>
  </si>
  <si>
    <t>ŘEZÁNÍ ASFALTOVÉHO KRYTU VOZOVEK TL DO 150MM</t>
  </si>
  <si>
    <t>-1642538926</t>
  </si>
  <si>
    <t>Poznámka k souboru cen:_x000d_
položka zahrnuje řezání vozovkové vrstvy v předepsané tloušťce, včetně spotřeby vody</t>
  </si>
  <si>
    <t>"oprava stávající vozovky"9+7+8+8</t>
  </si>
  <si>
    <t>23</t>
  </si>
  <si>
    <t>93132</t>
  </si>
  <si>
    <t>TĚSNĚNÍ DILATAČ SPAR ASF ZÁLIVKOU MODIFIK</t>
  </si>
  <si>
    <t>-1563855155</t>
  </si>
  <si>
    <t>Poznámka k souboru cen:_x000d_
položka zahrnuje dodávku a osazení předepsaného materiálu, očištění ploch spáry před úpravou, očištění okolí spáry po úpravě nezahrnuje těsnící profil</t>
  </si>
  <si>
    <t>"utěsnění drážky 0,02x0,04 mezi obrubníkem a vozovkou"28*0,02*0,04</t>
  </si>
  <si>
    <t>"oprava stávající vozovky - utěsnění drážky"(9+7+8+8)*0,02*0,04</t>
  </si>
  <si>
    <t>24</t>
  </si>
  <si>
    <t>014112</t>
  </si>
  <si>
    <t>POPLATKY ZA SKLÁDKU TYP S-IO (INERTNÍ ODPAD)</t>
  </si>
  <si>
    <t>T</t>
  </si>
  <si>
    <t>570286806</t>
  </si>
  <si>
    <t>Poznámka k souboru cen:_x000d_
zahrnuje veškeré poplatky provozovateli skládky související s uložením odpadu na skládce.</t>
  </si>
  <si>
    <t>"pol. 113524 - odstr. obrubníků"40,5*0,1*2,5</t>
  </si>
  <si>
    <t>25</t>
  </si>
  <si>
    <t>014122</t>
  </si>
  <si>
    <t>POPLATKY ZA SKLÁDKU TYP S-OO (OSTATNÍ ODPAD)</t>
  </si>
  <si>
    <t>-577474961</t>
  </si>
  <si>
    <t>"pol 113328 - odstran. podkl ploch"38,640*1,8</t>
  </si>
  <si>
    <t>"pol. 122738 - odkopávky"6,7*1,8</t>
  </si>
  <si>
    <t>26</t>
  </si>
  <si>
    <t>014122.1</t>
  </si>
  <si>
    <t>1934913982</t>
  </si>
  <si>
    <t>"pol. 113328 - odstr. krytu - asfalt"10,4*2,4</t>
  </si>
  <si>
    <t>SO 102 - Rekonstrukce chodníku SO 102</t>
  </si>
  <si>
    <t>-879205923</t>
  </si>
  <si>
    <t>"odstranění asfaltového krytu chodníku"220*0,06</t>
  </si>
  <si>
    <t>"oprava stávající vozovky"(6,5+25+3,5)*(0,05+0,05)</t>
  </si>
  <si>
    <t>1401132050</t>
  </si>
  <si>
    <t>"dobourání na požadovanou úroveň chodníky"220*(0,3-0,06)</t>
  </si>
  <si>
    <t>"dobourání pod vjezdy"(0,52-0,3)*(17+16)</t>
  </si>
  <si>
    <t>-210506016</t>
  </si>
  <si>
    <t>"odstranění obrubníků"13+10+35+7</t>
  </si>
  <si>
    <t>1524989399</t>
  </si>
  <si>
    <t>"podél obrub ve vozovce"64</t>
  </si>
  <si>
    <t>-1347360088</t>
  </si>
  <si>
    <t>"sejmutí ornice podél obrub"(25+10+7+28)*0,5*0,15</t>
  </si>
  <si>
    <t>255843428</t>
  </si>
  <si>
    <t>"odkopávky podél obrub"(25+10+7+28)*0,1</t>
  </si>
  <si>
    <t>-144930403</t>
  </si>
  <si>
    <t>"dorovnání podél obrub"(25+10+7+28)*0,1</t>
  </si>
  <si>
    <t>-1569884956</t>
  </si>
  <si>
    <t xml:space="preserve">"vjezdy - SC C 5/6  tl. 180 mm "16+17</t>
  </si>
  <si>
    <t>1953899</t>
  </si>
  <si>
    <t>"chodníky - ŠD 32/63 tl. 200 mm"205</t>
  </si>
  <si>
    <t>-1600783222</t>
  </si>
  <si>
    <t>"oprava stávající vozovky"(6,5+25+3,5)</t>
  </si>
  <si>
    <t>250356342</t>
  </si>
  <si>
    <t>-145336873</t>
  </si>
  <si>
    <t>"chodníky - DL 60"205-(17+16)-12</t>
  </si>
  <si>
    <t>1340715662</t>
  </si>
  <si>
    <t>"vjezdy - DL 100"(16+17)-6</t>
  </si>
  <si>
    <t>1255692958</t>
  </si>
  <si>
    <t>"reliéfní dlaždice - DL 60"7+2+3</t>
  </si>
  <si>
    <t>-136255643</t>
  </si>
  <si>
    <t>"reliéfní dlažba DL 100 - vjezdy"3+3</t>
  </si>
  <si>
    <t>642409375</t>
  </si>
  <si>
    <t>-2054497343</t>
  </si>
  <si>
    <t>"bus"20</t>
  </si>
  <si>
    <t>-11423360</t>
  </si>
  <si>
    <t>-1927513600</t>
  </si>
  <si>
    <t>"obrubník sadový"(25+10+7+28)</t>
  </si>
  <si>
    <t>1228855344</t>
  </si>
  <si>
    <t>"silniční obrubníky"12+10+35+7</t>
  </si>
  <si>
    <t>1239058375</t>
  </si>
  <si>
    <t>"oprava stávající vozovky"14,5+50+8,5</t>
  </si>
  <si>
    <t>1729592417</t>
  </si>
  <si>
    <t>"utěsnění drážky 0,02x0,04 mezi obrubníkem a vozovkou"64*0,02*0,04</t>
  </si>
  <si>
    <t>"oprava stávající vozovky - utěsnění drážky"(14,5+50+8,5)*0,02*0,04</t>
  </si>
  <si>
    <t>-337121931</t>
  </si>
  <si>
    <t>"pol. 113524 - odstr. obrubníků"65*0,1*2,5</t>
  </si>
  <si>
    <t>-301971391</t>
  </si>
  <si>
    <t>"pol 113328 - odstran. podkl ploch"60,06*1,8</t>
  </si>
  <si>
    <t>"pol. 122738 - odkopávky"7*1,8</t>
  </si>
  <si>
    <t>-2121207842</t>
  </si>
  <si>
    <t>"pol. 113328 - odstr. krytu - asfalt"16,7*2,4</t>
  </si>
  <si>
    <t>SO 103 - Rekonstrukce chodníku SO 103</t>
  </si>
  <si>
    <t>2009676432</t>
  </si>
  <si>
    <t>"odstranění asfaltového krytu chodníku"92*0,06</t>
  </si>
  <si>
    <t>"oprava stávající vozovky"(4+3)*(0,05+0,05)</t>
  </si>
  <si>
    <t>-1595217776</t>
  </si>
  <si>
    <t>"dobourání na požadovanou úroveň chodníky"(0,3-0,06)*83</t>
  </si>
  <si>
    <t>-1525151548</t>
  </si>
  <si>
    <t>"odstranění obrubníků"7+6</t>
  </si>
  <si>
    <t>885513880</t>
  </si>
  <si>
    <t>"podél obrub ve vozovce"13</t>
  </si>
  <si>
    <t>1390798438</t>
  </si>
  <si>
    <t>"sejmutí ornice podél obrub"38*0,5*0,15</t>
  </si>
  <si>
    <t>513636806</t>
  </si>
  <si>
    <t>"odkopávky podél obrub"38*0,1</t>
  </si>
  <si>
    <t>512843070</t>
  </si>
  <si>
    <t>"dorovnání podél obrub"38*0,1</t>
  </si>
  <si>
    <t>-1387638063</t>
  </si>
  <si>
    <t>"chodníky - ŠD 32/63 tl. 200 mm"85</t>
  </si>
  <si>
    <t>-377389702</t>
  </si>
  <si>
    <t>"oprava stávající vozovky"4+3</t>
  </si>
  <si>
    <t>1296996131</t>
  </si>
  <si>
    <t>-264205120</t>
  </si>
  <si>
    <t>"chodníky - DL 60"85-7</t>
  </si>
  <si>
    <t>196316695</t>
  </si>
  <si>
    <t>"reliéfní dlažba DL 160"4+3</t>
  </si>
  <si>
    <t>1737605625</t>
  </si>
  <si>
    <t>2072435296</t>
  </si>
  <si>
    <t>127341045</t>
  </si>
  <si>
    <t>"obrubník sadový"38</t>
  </si>
  <si>
    <t>-1619649978</t>
  </si>
  <si>
    <t>"silniční obrubníky"7+6</t>
  </si>
  <si>
    <t>238257621</t>
  </si>
  <si>
    <t>"oprava stávající vozovky"9+7</t>
  </si>
  <si>
    <t>-1905379414</t>
  </si>
  <si>
    <t>"utěsnění drážky 0,02x0,04 mezi obrubníkem a vozovkou"13*0,02*0,04</t>
  </si>
  <si>
    <t>"oprava stávající vozovky - utěsnění drážky"(9+7)*0,02*0,04</t>
  </si>
  <si>
    <t>-1266634663</t>
  </si>
  <si>
    <t>"pol. 113524 - odstr. obrubníků"13*0,1*2,5</t>
  </si>
  <si>
    <t>1389852338</t>
  </si>
  <si>
    <t>"pol 113328 - odstran. podkl ploch"19,92*1,8</t>
  </si>
  <si>
    <t>"pol. 122738 - odkopávky"3,8*1,8</t>
  </si>
  <si>
    <t>1009427131</t>
  </si>
  <si>
    <t>"pol. 113328 - odstr. krytu - asfalt"6,22*2,4</t>
  </si>
  <si>
    <t>SO 104 - Rekonstrukce chodníku SO 104</t>
  </si>
  <si>
    <t>-355647910</t>
  </si>
  <si>
    <t>"odstranění asfaltového krytu chodníku"(360-99)*0,06</t>
  </si>
  <si>
    <t>"oprava stávající vozovky"(63)*(0,05+0,05)</t>
  </si>
  <si>
    <t>-182331974</t>
  </si>
  <si>
    <t>"dobourání na požadovanou úroveň chodníky"305*(0,3-0,06)</t>
  </si>
  <si>
    <t>"dobourání pod vjezdy"(0,520-0,3)*(33+24+33+24+36+15-99)</t>
  </si>
  <si>
    <t>-1414367079</t>
  </si>
  <si>
    <t>"odstranění obrubníků"16</t>
  </si>
  <si>
    <t>378307517</t>
  </si>
  <si>
    <t>"podél obrub ve vozovce"16</t>
  </si>
  <si>
    <t>70643287</t>
  </si>
  <si>
    <t>"sejmutí ornice podél obrub"0,5*0,15*(15+11+21+21+26+15+17+15+9+20+12+7+12)</t>
  </si>
  <si>
    <t>-1580006792</t>
  </si>
  <si>
    <t>"odkopávky podél obrub"0,1*(15+11+21+21+26+15+17+15+9+20+12+7+12)</t>
  </si>
  <si>
    <t>-251242679</t>
  </si>
  <si>
    <t>"dorovnání podél obrub"0,1*(15+11+21+21+26+15+17+15+9+20+12+7+12)</t>
  </si>
  <si>
    <t>1805900312</t>
  </si>
  <si>
    <t xml:space="preserve">"vjezdy - SC C 5/6  tl. 180 mm "(33+24+33+24+36+15)-99</t>
  </si>
  <si>
    <t>1560043715</t>
  </si>
  <si>
    <t>"chodníky - ŠD 32/63 tl. 200 mm"305-99</t>
  </si>
  <si>
    <t>1462989275</t>
  </si>
  <si>
    <t>"oprava stávající vozovky"(63)</t>
  </si>
  <si>
    <t>1914439067</t>
  </si>
  <si>
    <t>743091589</t>
  </si>
  <si>
    <t>"chodníky - DL 60"305-151-4</t>
  </si>
  <si>
    <t>290340174</t>
  </si>
  <si>
    <t>"vjezdy - DL 100"(33+24+33+24+36+15)-(2+1+2+2+2+4+1)-99</t>
  </si>
  <si>
    <t>-475320412</t>
  </si>
  <si>
    <t>"reliéfní dlažba DL 60"4+4</t>
  </si>
  <si>
    <t>-264587431</t>
  </si>
  <si>
    <t>"reliéfní dlažba DL 100 - vjezdy"2+1+2+2+2+4+1</t>
  </si>
  <si>
    <t>93398108</t>
  </si>
  <si>
    <t>1605075186</t>
  </si>
  <si>
    <t>48213892</t>
  </si>
  <si>
    <t>283915608</t>
  </si>
  <si>
    <t>"obrubník sadový"15+11+21+21+26+15+17-40</t>
  </si>
  <si>
    <t>385460208</t>
  </si>
  <si>
    <t>"silniční obrubníky"16</t>
  </si>
  <si>
    <t>-1118674242</t>
  </si>
  <si>
    <t>"podél obrub ve vozovce"124</t>
  </si>
  <si>
    <t>"oprava stávající vozovky "(125)*0,02*0,04</t>
  </si>
  <si>
    <t>-1300832040</t>
  </si>
  <si>
    <t>"podél obrub ve vozovce"124*0,02*0,04</t>
  </si>
  <si>
    <t>"oprava stávající vozovky - utěsnění drážky"125*0,02*0,04</t>
  </si>
  <si>
    <t>93553</t>
  </si>
  <si>
    <t>ŽLABY Z DÍLCŮ Z BETONU SVĚTLÉ ŠÍŘKY DO 200MM VČETNĚ MŘÍŽÍ</t>
  </si>
  <si>
    <t>-1076626917</t>
  </si>
  <si>
    <t>Poznámka k souboru cen:_x000d_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</si>
  <si>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"odvodňovací žlaby"6+4+5+5+9+4</t>
  </si>
  <si>
    <t>27</t>
  </si>
  <si>
    <t>-1863508781</t>
  </si>
  <si>
    <t>"pol. 113524 - odstr. obrubníků"16*0,1*2,5</t>
  </si>
  <si>
    <t>28</t>
  </si>
  <si>
    <t>-265332953</t>
  </si>
  <si>
    <t>"pol 113328 - odstran. podkl ploch"87,720*1,8</t>
  </si>
  <si>
    <t>"pol. 122738 - odkopávky"20,1*1,8</t>
  </si>
  <si>
    <t>29</t>
  </si>
  <si>
    <t>-1986292845</t>
  </si>
  <si>
    <t>"pol. 113328 - odstr. krytu - asfalt"21,96*2,4</t>
  </si>
  <si>
    <t>SO 105 - Rekonstrukce chodníku SO 105</t>
  </si>
  <si>
    <t>-1601935191</t>
  </si>
  <si>
    <t>"odstranění asfaltového krytu chodníku"(80-10)*0,06</t>
  </si>
  <si>
    <t>"oprava stávající vozovky"(3,5+3)*(0,05+0,05)</t>
  </si>
  <si>
    <t>1728284372</t>
  </si>
  <si>
    <t>"dobourání na požadovanou úroveň chodníky"(0,3-0,06)*75</t>
  </si>
  <si>
    <t>"dobourání pod vjezdy"(0,52-0,3)*(20-10)</t>
  </si>
  <si>
    <t>-940703910</t>
  </si>
  <si>
    <t>"odstranění obrubníků"6</t>
  </si>
  <si>
    <t>1019598646</t>
  </si>
  <si>
    <t>"podél obrub ve vozovce"6</t>
  </si>
  <si>
    <t>-173865694</t>
  </si>
  <si>
    <t>"sejmutí ornice podél obrub"0,5*0,15*31</t>
  </si>
  <si>
    <t>-1191327539</t>
  </si>
  <si>
    <t>"odkopávky podél obrub"0,1*31</t>
  </si>
  <si>
    <t>1678087732</t>
  </si>
  <si>
    <t>"dorovnání podél obrub"0,1*31</t>
  </si>
  <si>
    <t>-583087754</t>
  </si>
  <si>
    <t xml:space="preserve">"vjezdy - SC C 5/6  tl. 180 mm "20-10</t>
  </si>
  <si>
    <t>-597906027</t>
  </si>
  <si>
    <t>"chodníky - ŠD 32/63 tl. 200 mm"75-10</t>
  </si>
  <si>
    <t>792030382</t>
  </si>
  <si>
    <t>"oprava stávající vozovky"(3,5+3)</t>
  </si>
  <si>
    <t>137251074</t>
  </si>
  <si>
    <t>-653946823</t>
  </si>
  <si>
    <t>"chodníky - DL 60"75-20-5</t>
  </si>
  <si>
    <t>-874945561</t>
  </si>
  <si>
    <t>"vjezdy - DL 100"20-1-10</t>
  </si>
  <si>
    <t>-1700845929</t>
  </si>
  <si>
    <t>"reliéfní dlažba DL 60"5</t>
  </si>
  <si>
    <t>161265769</t>
  </si>
  <si>
    <t>"reliéfní dlažba DL 100 - vjezdy"1</t>
  </si>
  <si>
    <t>-1070151757</t>
  </si>
  <si>
    <t>"obrubník sadový"6</t>
  </si>
  <si>
    <t>-1247617055</t>
  </si>
  <si>
    <t>"silniční obrubníky"6</t>
  </si>
  <si>
    <t>987231682</t>
  </si>
  <si>
    <t>"podél obrub ve vozovce"6+7</t>
  </si>
  <si>
    <t>-1049439866</t>
  </si>
  <si>
    <t>"utěsnění drážky 0,02x0,04 mezi obrubníkem a vozovkou"(6+7)*0,02*0,04</t>
  </si>
  <si>
    <t>"oprava stávající vozovky - utěsnění drážky"(7,5+6,5)*0,02*0,04</t>
  </si>
  <si>
    <t>70640661</t>
  </si>
  <si>
    <t>"odvodňovací žlaby"3</t>
  </si>
  <si>
    <t>-1772001286</t>
  </si>
  <si>
    <t>"pol. 113524 - odstr. obrubníků"6*0,1*2,5</t>
  </si>
  <si>
    <t>1150565936</t>
  </si>
  <si>
    <t>"pol 113328 - odstran. podkl ploch"20,2*1,8</t>
  </si>
  <si>
    <t>"pol. 122738 - odkopávky"3,1*1,8</t>
  </si>
  <si>
    <t>-1783695105</t>
  </si>
  <si>
    <t>"pol. 113328 - odstr. krytu - asfalt"4,85*2,4</t>
  </si>
  <si>
    <t>02 - Neuznatelné náklady</t>
  </si>
  <si>
    <t>01300.1</t>
  </si>
  <si>
    <t>PROVOZNÍ A ÚZEMNÍ VLIVY</t>
  </si>
  <si>
    <t>900460363</t>
  </si>
  <si>
    <t>PATENTY A LICENCE</t>
  </si>
  <si>
    <t>Poznámka k souboru cen:_x000d_
zahrnuje poplatky související s využitím postupů a produktů, které jsou chráněny patenty a licencemi</t>
  </si>
  <si>
    <t>02730</t>
  </si>
  <si>
    <t>POMOC PRÁCE ZŘÍZ NEBO ZAJIŠŤ OCHRANU INŽENÝRSKÝCH SÍTÍ</t>
  </si>
  <si>
    <t>-2109704440</t>
  </si>
  <si>
    <t>02910</t>
  </si>
  <si>
    <t>OSTATNÍ POŽADAVKY - ZEMĚMĚŘIČSKÁ MĚŘENÍ</t>
  </si>
  <si>
    <t>-1435503262</t>
  </si>
  <si>
    <t>OSTATNÍ POŽADAVKY - ZEMĚMĚŘIČSKÁ MĚŘENÍ
Geodetické práce během výstavby</t>
  </si>
  <si>
    <t>Poznámka k souboru cen:_x000d_
zahrnuje veškeré náklady spojené s objednatelem požadovanými pracemi, - pro stanovení orientační investorské ceny určete jednotkovou cenu jako 1% odhadované ceny stavby</t>
  </si>
  <si>
    <t>02911.1</t>
  </si>
  <si>
    <t>OSTATNÍ POŽADAVKY - VYTYČENÍ ING. SÍTÍ</t>
  </si>
  <si>
    <t>812281270</t>
  </si>
  <si>
    <t>02944</t>
  </si>
  <si>
    <t>OSTAT POŽADAVKY - DOKUMENTACE SKUTEČ PROVEDENÍ V DIGIT FORMĚ</t>
  </si>
  <si>
    <t>1468888663</t>
  </si>
  <si>
    <t>PSV - Práce a dodávky PSV</t>
  </si>
  <si>
    <t xml:space="preserve">    711 - Izolace proti vodě, vlhkosti a plynům</t>
  </si>
  <si>
    <t>18234</t>
  </si>
  <si>
    <t>ROZPROSTŘENÍ ORNICE V ROVINĚ V TL DO 0,25M</t>
  </si>
  <si>
    <t>1205245537</t>
  </si>
  <si>
    <t>Poznámka k souboru cen:_x000d_
položka zahrnuje: nutné přemístění ornice z dočasných skládek vzdálených do 50m rozprostření ornice v předepsané tloušťce v rovině a ve svahu do 1:5</t>
  </si>
  <si>
    <t>"rozprostření ornice podél obrub"(10+10+15+32)*0,5*0,15</t>
  </si>
  <si>
    <t>18241</t>
  </si>
  <si>
    <t>ZALOŽENÍ TRÁVNÍKU RUČNÍM VÝSEVEM</t>
  </si>
  <si>
    <t>1301272512</t>
  </si>
  <si>
    <t>Poznámka k souboru cen:_x000d_
Zahrnuje dodání předepsané travní směsi, její výsev na ornici, zalévání, první pokosení, to vše bez ohledu na sklon terénu</t>
  </si>
  <si>
    <t>"založení trávníku podél obrub"(10+10+15+32)*0,5</t>
  </si>
  <si>
    <t>PSV</t>
  </si>
  <si>
    <t>Práce a dodávky PSV</t>
  </si>
  <si>
    <t>711</t>
  </si>
  <si>
    <t>Izolace proti vodě, vlhkosti a plynům</t>
  </si>
  <si>
    <t>711117</t>
  </si>
  <si>
    <t>IZOLACE BĚŽNÝCH KONSTRUKCÍ PROTI ZEMNÍ VLHKOSTI Z PE FÓLIÍ</t>
  </si>
  <si>
    <t>-1105906181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</si>
  <si>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geotextilii</t>
  </si>
  <si>
    <t>"nopová fólie"0,5*70</t>
  </si>
  <si>
    <t>1337533223</t>
  </si>
  <si>
    <t>"rozprostření ornice podél obrub"(25+10+7+28)*0,5</t>
  </si>
  <si>
    <t>1168189130</t>
  </si>
  <si>
    <t>"založení trávníku podél obrub"(25+10+7+28)*0,5</t>
  </si>
  <si>
    <t>-1081389979</t>
  </si>
  <si>
    <t>"nopová fólie"0,5*105</t>
  </si>
  <si>
    <t>1535879686</t>
  </si>
  <si>
    <t>"rozprostření ornice podél obrub"0,5*38</t>
  </si>
  <si>
    <t>1503452200</t>
  </si>
  <si>
    <t>"¨založení trávníku podél obrub"0,5*38</t>
  </si>
  <si>
    <t>2042138915</t>
  </si>
  <si>
    <t>"nopová fólie"0,5*50</t>
  </si>
  <si>
    <t>-2127265058</t>
  </si>
  <si>
    <t>"odstranění asfaltového krytu vjezdů"(20+16+23+13+18+9)*0,06</t>
  </si>
  <si>
    <t>-2086283792</t>
  </si>
  <si>
    <t>"dobourání pod vjezdy"(0,52-0,3)*99</t>
  </si>
  <si>
    <t>1493644706</t>
  </si>
  <si>
    <t>"odstranění obrubníků"106</t>
  </si>
  <si>
    <t>1599374229</t>
  </si>
  <si>
    <t>"podél obrub ve vozovce"106</t>
  </si>
  <si>
    <t>-603514226</t>
  </si>
  <si>
    <t>"rozprostření ornice podél obrub"0,5*(15+11+21+21+26+15+17+15+9+20+12+7+12)</t>
  </si>
  <si>
    <t>-651837886</t>
  </si>
  <si>
    <t>"¨založení trávníku podél obrub"0,5*(15+11+21+21+26+15+17+15+9+20+12+7+12)</t>
  </si>
  <si>
    <t>56449656</t>
  </si>
  <si>
    <t xml:space="preserve">"vjezdy - SC C 5/6  tl. 180 mm "(20+16+23+13+18+9)</t>
  </si>
  <si>
    <t>-314559466</t>
  </si>
  <si>
    <t>"chodníky - ŠD 32/63 tl. 200 mm"(20+16+23+13+18+9)</t>
  </si>
  <si>
    <t>1580816270</t>
  </si>
  <si>
    <t>"vjezdy - DL 100"(20+16+23+13+18+9)</t>
  </si>
  <si>
    <t>-289042856</t>
  </si>
  <si>
    <t>"obrubník sadový"(3+4+4,5+5+5+4,5+3+2+2+2+2,5+2,5)</t>
  </si>
  <si>
    <t>1932380330</t>
  </si>
  <si>
    <t>"silniční obrubníky"106</t>
  </si>
  <si>
    <t>561397668</t>
  </si>
  <si>
    <t>1734027502</t>
  </si>
  <si>
    <t>"utěsnění drážky 0,02x0,04 mezi obrubníkem a vozovkou"106*0,02*0,04</t>
  </si>
  <si>
    <t>622659675</t>
  </si>
  <si>
    <t>"nopová fólie"0,5*113</t>
  </si>
  <si>
    <t>115359966</t>
  </si>
  <si>
    <t>"pol. 113524 - odstr. obrubníků"106*0,1*2,5</t>
  </si>
  <si>
    <t>1519093185</t>
  </si>
  <si>
    <t>"pol 113328 - odstran. podkl ploch"21,78*1,8</t>
  </si>
  <si>
    <t>1740611324</t>
  </si>
  <si>
    <t>"pol. 113328 - odstr. krytu - asfalt"5,94*2,4</t>
  </si>
  <si>
    <t>175324217</t>
  </si>
  <si>
    <t>"odstranění asfaltového krytu vjezdů"10*0,06</t>
  </si>
  <si>
    <t>242167380</t>
  </si>
  <si>
    <t>"dobourání pod vjezdy"(0,52-0,3)*10</t>
  </si>
  <si>
    <t>-1258861711</t>
  </si>
  <si>
    <t>"odstranění obrubníků"5,5</t>
  </si>
  <si>
    <t>-1912651136</t>
  </si>
  <si>
    <t>"podél obrub ve vozovce"5,5</t>
  </si>
  <si>
    <t>1758479932</t>
  </si>
  <si>
    <t>"rozprostření ornice podél obrub"0,5*31</t>
  </si>
  <si>
    <t>1009817400</t>
  </si>
  <si>
    <t>"¨založení trávníku podél obrub"0,5*31</t>
  </si>
  <si>
    <t>501453003</t>
  </si>
  <si>
    <t xml:space="preserve">"vjezdy - SC C 5/6  tl. 180 mm "10</t>
  </si>
  <si>
    <t>454387163</t>
  </si>
  <si>
    <t>"chodníky - ŠD 32/63 tl. 200 mm"10</t>
  </si>
  <si>
    <t>-1798766867</t>
  </si>
  <si>
    <t>"vjezdy - DL 100"10</t>
  </si>
  <si>
    <t>1749193126</t>
  </si>
  <si>
    <t>"obrubník sadový"(3+3)</t>
  </si>
  <si>
    <t>-1081629756</t>
  </si>
  <si>
    <t>"silniční obrubníky"5,5</t>
  </si>
  <si>
    <t>1471778694</t>
  </si>
  <si>
    <t>-1003717923</t>
  </si>
  <si>
    <t>"utěsnění drážky 0,02x0,04 mezi obrubníkem a vozovkou"5,5*0,02*0,04</t>
  </si>
  <si>
    <t>-251782623</t>
  </si>
  <si>
    <t>"nopová fólie"0,5*35</t>
  </si>
  <si>
    <t>-1315039630</t>
  </si>
  <si>
    <t>"pol. 113524 - odstr. obrubníků"5,5*0,1*2,5</t>
  </si>
  <si>
    <t>113447755</t>
  </si>
  <si>
    <t>"pol 113328 - odstran. podkl ploch"2,2*1,8</t>
  </si>
  <si>
    <t>1027712679</t>
  </si>
  <si>
    <t>"pol. 113328 - odstr. krytu - asfalt"0,6*2,4</t>
  </si>
  <si>
    <t>SEZNAM FIGUR</t>
  </si>
  <si>
    <t>Výměra</t>
  </si>
  <si>
    <t xml:space="preserve"> 01/ SO 000</t>
  </si>
  <si>
    <t>Pokus1</t>
  </si>
  <si>
    <t>SO101</t>
  </si>
  <si>
    <t>279512,05</t>
  </si>
  <si>
    <t>SO102</t>
  </si>
  <si>
    <t>391965,8</t>
  </si>
  <si>
    <t>SO103</t>
  </si>
  <si>
    <t>142768,18</t>
  </si>
  <si>
    <t>SO104</t>
  </si>
  <si>
    <t>765232,15</t>
  </si>
  <si>
    <t>SO105</t>
  </si>
  <si>
    <t>142168,45</t>
  </si>
  <si>
    <t xml:space="preserve"> 02/ SO 000</t>
  </si>
  <si>
    <t>Součet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</si>
</sst>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26</v>
      </c>
      <c r="AR10" s="19"/>
      <c r="BE10" s="28"/>
      <c r="BS10" s="16" t="s">
        <v>6</v>
      </c>
    </row>
    <row r="11" s="1" customFormat="1" ht="18.48" customHeight="1">
      <c r="B11" s="19"/>
      <c r="E11" s="24" t="s">
        <v>27</v>
      </c>
      <c r="AK11" s="29" t="s">
        <v>28</v>
      </c>
      <c r="AN11" s="24" t="s">
        <v>29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30</v>
      </c>
      <c r="AK13" s="29" t="s">
        <v>25</v>
      </c>
      <c r="AN13" s="31" t="s">
        <v>31</v>
      </c>
      <c r="AR13" s="19"/>
      <c r="BE13" s="28"/>
      <c r="BS13" s="16" t="s">
        <v>6</v>
      </c>
    </row>
    <row r="14">
      <c r="B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N14" s="31" t="s">
        <v>31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32</v>
      </c>
      <c r="AK16" s="29" t="s">
        <v>25</v>
      </c>
      <c r="AN16" s="24" t="s">
        <v>33</v>
      </c>
      <c r="AR16" s="19"/>
      <c r="BE16" s="28"/>
      <c r="BS16" s="16" t="s">
        <v>3</v>
      </c>
    </row>
    <row r="17" s="1" customFormat="1" ht="18.48" customHeight="1">
      <c r="B17" s="19"/>
      <c r="E17" s="24" t="s">
        <v>34</v>
      </c>
      <c r="AK17" s="29" t="s">
        <v>28</v>
      </c>
      <c r="AN17" s="24" t="s">
        <v>35</v>
      </c>
      <c r="AR17" s="19"/>
      <c r="BE17" s="28"/>
      <c r="BS17" s="16" t="s">
        <v>36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37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28</v>
      </c>
      <c r="AN20" s="24" t="s">
        <v>1</v>
      </c>
      <c r="AR20" s="19"/>
      <c r="BE20" s="28"/>
      <c r="BS20" s="16" t="s">
        <v>36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38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40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41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42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43</v>
      </c>
      <c r="E29" s="3"/>
      <c r="F29" s="29" t="s">
        <v>44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45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46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47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48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49" t="s">
        <v>51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52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53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54</v>
      </c>
      <c r="AI60" s="38"/>
      <c r="AJ60" s="38"/>
      <c r="AK60" s="38"/>
      <c r="AL60" s="38"/>
      <c r="AM60" s="55" t="s">
        <v>55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57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54</v>
      </c>
      <c r="AI75" s="38"/>
      <c r="AJ75" s="38"/>
      <c r="AK75" s="38"/>
      <c r="AL75" s="38"/>
      <c r="AM75" s="55" t="s">
        <v>55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201823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Český Brod, ul. Zborovská - Rekonstrukce chodníku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16. 10. 2018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Město Český Brod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32</v>
      </c>
      <c r="AJ89" s="35"/>
      <c r="AK89" s="35"/>
      <c r="AL89" s="35"/>
      <c r="AM89" s="67" t="str">
        <f>IF(E17="","",E17)</f>
        <v>FORVIA CZ, S.R.O.</v>
      </c>
      <c r="AN89" s="4"/>
      <c r="AO89" s="4"/>
      <c r="AP89" s="4"/>
      <c r="AQ89" s="35"/>
      <c r="AR89" s="36"/>
      <c r="AS89" s="68" t="s">
        <v>59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30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37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60</v>
      </c>
      <c r="D92" s="77"/>
      <c r="E92" s="77"/>
      <c r="F92" s="77"/>
      <c r="G92" s="77"/>
      <c r="H92" s="78"/>
      <c r="I92" s="79" t="s">
        <v>61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62</v>
      </c>
      <c r="AH92" s="77"/>
      <c r="AI92" s="77"/>
      <c r="AJ92" s="77"/>
      <c r="AK92" s="77"/>
      <c r="AL92" s="77"/>
      <c r="AM92" s="77"/>
      <c r="AN92" s="79" t="s">
        <v>63</v>
      </c>
      <c r="AO92" s="77"/>
      <c r="AP92" s="81"/>
      <c r="AQ92" s="82" t="s">
        <v>64</v>
      </c>
      <c r="AR92" s="36"/>
      <c r="AS92" s="83" t="s">
        <v>65</v>
      </c>
      <c r="AT92" s="84" t="s">
        <v>66</v>
      </c>
      <c r="AU92" s="84" t="s">
        <v>67</v>
      </c>
      <c r="AV92" s="84" t="s">
        <v>68</v>
      </c>
      <c r="AW92" s="84" t="s">
        <v>69</v>
      </c>
      <c r="AX92" s="84" t="s">
        <v>70</v>
      </c>
      <c r="AY92" s="84" t="s">
        <v>71</v>
      </c>
      <c r="AZ92" s="84" t="s">
        <v>72</v>
      </c>
      <c r="BA92" s="84" t="s">
        <v>73</v>
      </c>
      <c r="BB92" s="84" t="s">
        <v>74</v>
      </c>
      <c r="BC92" s="84" t="s">
        <v>75</v>
      </c>
      <c r="BD92" s="85" t="s">
        <v>76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77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ROUND(AG95+AG102,2)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ROUND(AS95+AS102,2)</f>
        <v>0</v>
      </c>
      <c r="AT94" s="96">
        <f>ROUND(SUM(AV94:AW94),2)</f>
        <v>0</v>
      </c>
      <c r="AU94" s="97">
        <f>ROUND(AU95+AU102,5)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ROUND(AZ95+AZ102,2)</f>
        <v>0</v>
      </c>
      <c r="BA94" s="96">
        <f>ROUND(BA95+BA102,2)</f>
        <v>0</v>
      </c>
      <c r="BB94" s="96">
        <f>ROUND(BB95+BB102,2)</f>
        <v>0</v>
      </c>
      <c r="BC94" s="96">
        <f>ROUND(BC95+BC102,2)</f>
        <v>0</v>
      </c>
      <c r="BD94" s="98">
        <f>ROUND(BD95+BD102,2)</f>
        <v>0</v>
      </c>
      <c r="BE94" s="6"/>
      <c r="BS94" s="99" t="s">
        <v>78</v>
      </c>
      <c r="BT94" s="99" t="s">
        <v>79</v>
      </c>
      <c r="BU94" s="100" t="s">
        <v>80</v>
      </c>
      <c r="BV94" s="99" t="s">
        <v>81</v>
      </c>
      <c r="BW94" s="99" t="s">
        <v>4</v>
      </c>
      <c r="BX94" s="99" t="s">
        <v>82</v>
      </c>
      <c r="CL94" s="99" t="s">
        <v>1</v>
      </c>
    </row>
    <row r="95" s="7" customFormat="1" ht="16.5" customHeight="1">
      <c r="A95" s="7"/>
      <c r="B95" s="101"/>
      <c r="C95" s="102"/>
      <c r="D95" s="103" t="s">
        <v>83</v>
      </c>
      <c r="E95" s="103"/>
      <c r="F95" s="103"/>
      <c r="G95" s="103"/>
      <c r="H95" s="103"/>
      <c r="I95" s="104"/>
      <c r="J95" s="103" t="s">
        <v>84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ROUND(SUM(AG96:AG101),2)</f>
        <v>0</v>
      </c>
      <c r="AH95" s="104"/>
      <c r="AI95" s="104"/>
      <c r="AJ95" s="104"/>
      <c r="AK95" s="104"/>
      <c r="AL95" s="104"/>
      <c r="AM95" s="104"/>
      <c r="AN95" s="106">
        <f>SUM(AG95,AT95)</f>
        <v>0</v>
      </c>
      <c r="AO95" s="104"/>
      <c r="AP95" s="104"/>
      <c r="AQ95" s="107" t="s">
        <v>85</v>
      </c>
      <c r="AR95" s="101"/>
      <c r="AS95" s="108">
        <f>ROUND(SUM(AS96:AS101),2)</f>
        <v>0</v>
      </c>
      <c r="AT95" s="109">
        <f>ROUND(SUM(AV95:AW95),2)</f>
        <v>0</v>
      </c>
      <c r="AU95" s="110">
        <f>ROUND(SUM(AU96:AU101),5)</f>
        <v>0</v>
      </c>
      <c r="AV95" s="109">
        <f>ROUND(AZ95*L29,2)</f>
        <v>0</v>
      </c>
      <c r="AW95" s="109">
        <f>ROUND(BA95*L30,2)</f>
        <v>0</v>
      </c>
      <c r="AX95" s="109">
        <f>ROUND(BB95*L29,2)</f>
        <v>0</v>
      </c>
      <c r="AY95" s="109">
        <f>ROUND(BC95*L30,2)</f>
        <v>0</v>
      </c>
      <c r="AZ95" s="109">
        <f>ROUND(SUM(AZ96:AZ101),2)</f>
        <v>0</v>
      </c>
      <c r="BA95" s="109">
        <f>ROUND(SUM(BA96:BA101),2)</f>
        <v>0</v>
      </c>
      <c r="BB95" s="109">
        <f>ROUND(SUM(BB96:BB101),2)</f>
        <v>0</v>
      </c>
      <c r="BC95" s="109">
        <f>ROUND(SUM(BC96:BC101),2)</f>
        <v>0</v>
      </c>
      <c r="BD95" s="111">
        <f>ROUND(SUM(BD96:BD101),2)</f>
        <v>0</v>
      </c>
      <c r="BE95" s="7"/>
      <c r="BS95" s="112" t="s">
        <v>78</v>
      </c>
      <c r="BT95" s="112" t="s">
        <v>86</v>
      </c>
      <c r="BU95" s="112" t="s">
        <v>80</v>
      </c>
      <c r="BV95" s="112" t="s">
        <v>81</v>
      </c>
      <c r="BW95" s="112" t="s">
        <v>87</v>
      </c>
      <c r="BX95" s="112" t="s">
        <v>4</v>
      </c>
      <c r="CL95" s="112" t="s">
        <v>1</v>
      </c>
      <c r="CM95" s="112" t="s">
        <v>88</v>
      </c>
    </row>
    <row r="96" s="4" customFormat="1" ht="16.5" customHeight="1">
      <c r="A96" s="113" t="s">
        <v>89</v>
      </c>
      <c r="B96" s="61"/>
      <c r="C96" s="12"/>
      <c r="D96" s="12"/>
      <c r="E96" s="114" t="s">
        <v>90</v>
      </c>
      <c r="F96" s="114"/>
      <c r="G96" s="114"/>
      <c r="H96" s="114"/>
      <c r="I96" s="114"/>
      <c r="J96" s="12"/>
      <c r="K96" s="114" t="s">
        <v>91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5">
        <f>'SO 000 - Vedlejší rozpočt...'!J32</f>
        <v>0</v>
      </c>
      <c r="AH96" s="12"/>
      <c r="AI96" s="12"/>
      <c r="AJ96" s="12"/>
      <c r="AK96" s="12"/>
      <c r="AL96" s="12"/>
      <c r="AM96" s="12"/>
      <c r="AN96" s="115">
        <f>SUM(AG96,AT96)</f>
        <v>0</v>
      </c>
      <c r="AO96" s="12"/>
      <c r="AP96" s="12"/>
      <c r="AQ96" s="116" t="s">
        <v>92</v>
      </c>
      <c r="AR96" s="61"/>
      <c r="AS96" s="117">
        <v>0</v>
      </c>
      <c r="AT96" s="118">
        <f>ROUND(SUM(AV96:AW96),2)</f>
        <v>0</v>
      </c>
      <c r="AU96" s="119">
        <f>'SO 000 - Vedlejší rozpočt...'!P121</f>
        <v>0</v>
      </c>
      <c r="AV96" s="118">
        <f>'SO 000 - Vedlejší rozpočt...'!J35</f>
        <v>0</v>
      </c>
      <c r="AW96" s="118">
        <f>'SO 000 - Vedlejší rozpočt...'!J36</f>
        <v>0</v>
      </c>
      <c r="AX96" s="118">
        <f>'SO 000 - Vedlejší rozpočt...'!J37</f>
        <v>0</v>
      </c>
      <c r="AY96" s="118">
        <f>'SO 000 - Vedlejší rozpočt...'!J38</f>
        <v>0</v>
      </c>
      <c r="AZ96" s="118">
        <f>'SO 000 - Vedlejší rozpočt...'!F35</f>
        <v>0</v>
      </c>
      <c r="BA96" s="118">
        <f>'SO 000 - Vedlejší rozpočt...'!F36</f>
        <v>0</v>
      </c>
      <c r="BB96" s="118">
        <f>'SO 000 - Vedlejší rozpočt...'!F37</f>
        <v>0</v>
      </c>
      <c r="BC96" s="118">
        <f>'SO 000 - Vedlejší rozpočt...'!F38</f>
        <v>0</v>
      </c>
      <c r="BD96" s="120">
        <f>'SO 000 - Vedlejší rozpočt...'!F39</f>
        <v>0</v>
      </c>
      <c r="BE96" s="4"/>
      <c r="BT96" s="24" t="s">
        <v>88</v>
      </c>
      <c r="BV96" s="24" t="s">
        <v>81</v>
      </c>
      <c r="BW96" s="24" t="s">
        <v>93</v>
      </c>
      <c r="BX96" s="24" t="s">
        <v>87</v>
      </c>
      <c r="CL96" s="24" t="s">
        <v>1</v>
      </c>
    </row>
    <row r="97" s="4" customFormat="1" ht="16.5" customHeight="1">
      <c r="A97" s="113" t="s">
        <v>89</v>
      </c>
      <c r="B97" s="61"/>
      <c r="C97" s="12"/>
      <c r="D97" s="12"/>
      <c r="E97" s="114" t="s">
        <v>94</v>
      </c>
      <c r="F97" s="114"/>
      <c r="G97" s="114"/>
      <c r="H97" s="114"/>
      <c r="I97" s="114"/>
      <c r="J97" s="12"/>
      <c r="K97" s="114" t="s">
        <v>95</v>
      </c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5">
        <f>'SO 101 - Rekonstrukce cho...'!J32</f>
        <v>0</v>
      </c>
      <c r="AH97" s="12"/>
      <c r="AI97" s="12"/>
      <c r="AJ97" s="12"/>
      <c r="AK97" s="12"/>
      <c r="AL97" s="12"/>
      <c r="AM97" s="12"/>
      <c r="AN97" s="115">
        <f>SUM(AG97,AT97)</f>
        <v>0</v>
      </c>
      <c r="AO97" s="12"/>
      <c r="AP97" s="12"/>
      <c r="AQ97" s="116" t="s">
        <v>92</v>
      </c>
      <c r="AR97" s="61"/>
      <c r="AS97" s="117">
        <v>0</v>
      </c>
      <c r="AT97" s="118">
        <f>ROUND(SUM(AV97:AW97),2)</f>
        <v>0</v>
      </c>
      <c r="AU97" s="119">
        <f>'SO 101 - Rekonstrukce cho...'!P126</f>
        <v>0</v>
      </c>
      <c r="AV97" s="118">
        <f>'SO 101 - Rekonstrukce cho...'!J35</f>
        <v>0</v>
      </c>
      <c r="AW97" s="118">
        <f>'SO 101 - Rekonstrukce cho...'!J36</f>
        <v>0</v>
      </c>
      <c r="AX97" s="118">
        <f>'SO 101 - Rekonstrukce cho...'!J37</f>
        <v>0</v>
      </c>
      <c r="AY97" s="118">
        <f>'SO 101 - Rekonstrukce cho...'!J38</f>
        <v>0</v>
      </c>
      <c r="AZ97" s="118">
        <f>'SO 101 - Rekonstrukce cho...'!F35</f>
        <v>0</v>
      </c>
      <c r="BA97" s="118">
        <f>'SO 101 - Rekonstrukce cho...'!F36</f>
        <v>0</v>
      </c>
      <c r="BB97" s="118">
        <f>'SO 101 - Rekonstrukce cho...'!F37</f>
        <v>0</v>
      </c>
      <c r="BC97" s="118">
        <f>'SO 101 - Rekonstrukce cho...'!F38</f>
        <v>0</v>
      </c>
      <c r="BD97" s="120">
        <f>'SO 101 - Rekonstrukce cho...'!F39</f>
        <v>0</v>
      </c>
      <c r="BE97" s="4"/>
      <c r="BT97" s="24" t="s">
        <v>88</v>
      </c>
      <c r="BV97" s="24" t="s">
        <v>81</v>
      </c>
      <c r="BW97" s="24" t="s">
        <v>96</v>
      </c>
      <c r="BX97" s="24" t="s">
        <v>87</v>
      </c>
      <c r="CL97" s="24" t="s">
        <v>1</v>
      </c>
    </row>
    <row r="98" s="4" customFormat="1" ht="16.5" customHeight="1">
      <c r="A98" s="113" t="s">
        <v>89</v>
      </c>
      <c r="B98" s="61"/>
      <c r="C98" s="12"/>
      <c r="D98" s="12"/>
      <c r="E98" s="114" t="s">
        <v>97</v>
      </c>
      <c r="F98" s="114"/>
      <c r="G98" s="114"/>
      <c r="H98" s="114"/>
      <c r="I98" s="114"/>
      <c r="J98" s="12"/>
      <c r="K98" s="114" t="s">
        <v>98</v>
      </c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5">
        <f>'SO 102 - Rekonstrukce cho...'!J32</f>
        <v>0</v>
      </c>
      <c r="AH98" s="12"/>
      <c r="AI98" s="12"/>
      <c r="AJ98" s="12"/>
      <c r="AK98" s="12"/>
      <c r="AL98" s="12"/>
      <c r="AM98" s="12"/>
      <c r="AN98" s="115">
        <f>SUM(AG98,AT98)</f>
        <v>0</v>
      </c>
      <c r="AO98" s="12"/>
      <c r="AP98" s="12"/>
      <c r="AQ98" s="116" t="s">
        <v>92</v>
      </c>
      <c r="AR98" s="61"/>
      <c r="AS98" s="117">
        <v>0</v>
      </c>
      <c r="AT98" s="118">
        <f>ROUND(SUM(AV98:AW98),2)</f>
        <v>0</v>
      </c>
      <c r="AU98" s="119">
        <f>'SO 102 - Rekonstrukce cho...'!P126</f>
        <v>0</v>
      </c>
      <c r="AV98" s="118">
        <f>'SO 102 - Rekonstrukce cho...'!J35</f>
        <v>0</v>
      </c>
      <c r="AW98" s="118">
        <f>'SO 102 - Rekonstrukce cho...'!J36</f>
        <v>0</v>
      </c>
      <c r="AX98" s="118">
        <f>'SO 102 - Rekonstrukce cho...'!J37</f>
        <v>0</v>
      </c>
      <c r="AY98" s="118">
        <f>'SO 102 - Rekonstrukce cho...'!J38</f>
        <v>0</v>
      </c>
      <c r="AZ98" s="118">
        <f>'SO 102 - Rekonstrukce cho...'!F35</f>
        <v>0</v>
      </c>
      <c r="BA98" s="118">
        <f>'SO 102 - Rekonstrukce cho...'!F36</f>
        <v>0</v>
      </c>
      <c r="BB98" s="118">
        <f>'SO 102 - Rekonstrukce cho...'!F37</f>
        <v>0</v>
      </c>
      <c r="BC98" s="118">
        <f>'SO 102 - Rekonstrukce cho...'!F38</f>
        <v>0</v>
      </c>
      <c r="BD98" s="120">
        <f>'SO 102 - Rekonstrukce cho...'!F39</f>
        <v>0</v>
      </c>
      <c r="BE98" s="4"/>
      <c r="BT98" s="24" t="s">
        <v>88</v>
      </c>
      <c r="BV98" s="24" t="s">
        <v>81</v>
      </c>
      <c r="BW98" s="24" t="s">
        <v>99</v>
      </c>
      <c r="BX98" s="24" t="s">
        <v>87</v>
      </c>
      <c r="CL98" s="24" t="s">
        <v>1</v>
      </c>
    </row>
    <row r="99" s="4" customFormat="1" ht="16.5" customHeight="1">
      <c r="A99" s="113" t="s">
        <v>89</v>
      </c>
      <c r="B99" s="61"/>
      <c r="C99" s="12"/>
      <c r="D99" s="12"/>
      <c r="E99" s="114" t="s">
        <v>100</v>
      </c>
      <c r="F99" s="114"/>
      <c r="G99" s="114"/>
      <c r="H99" s="114"/>
      <c r="I99" s="114"/>
      <c r="J99" s="12"/>
      <c r="K99" s="114" t="s">
        <v>101</v>
      </c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5">
        <f>'SO 103 - Rekonstrukce cho...'!J32</f>
        <v>0</v>
      </c>
      <c r="AH99" s="12"/>
      <c r="AI99" s="12"/>
      <c r="AJ99" s="12"/>
      <c r="AK99" s="12"/>
      <c r="AL99" s="12"/>
      <c r="AM99" s="12"/>
      <c r="AN99" s="115">
        <f>SUM(AG99,AT99)</f>
        <v>0</v>
      </c>
      <c r="AO99" s="12"/>
      <c r="AP99" s="12"/>
      <c r="AQ99" s="116" t="s">
        <v>92</v>
      </c>
      <c r="AR99" s="61"/>
      <c r="AS99" s="117">
        <v>0</v>
      </c>
      <c r="AT99" s="118">
        <f>ROUND(SUM(AV99:AW99),2)</f>
        <v>0</v>
      </c>
      <c r="AU99" s="119">
        <f>'SO 103 - Rekonstrukce cho...'!P125</f>
        <v>0</v>
      </c>
      <c r="AV99" s="118">
        <f>'SO 103 - Rekonstrukce cho...'!J35</f>
        <v>0</v>
      </c>
      <c r="AW99" s="118">
        <f>'SO 103 - Rekonstrukce cho...'!J36</f>
        <v>0</v>
      </c>
      <c r="AX99" s="118">
        <f>'SO 103 - Rekonstrukce cho...'!J37</f>
        <v>0</v>
      </c>
      <c r="AY99" s="118">
        <f>'SO 103 - Rekonstrukce cho...'!J38</f>
        <v>0</v>
      </c>
      <c r="AZ99" s="118">
        <f>'SO 103 - Rekonstrukce cho...'!F35</f>
        <v>0</v>
      </c>
      <c r="BA99" s="118">
        <f>'SO 103 - Rekonstrukce cho...'!F36</f>
        <v>0</v>
      </c>
      <c r="BB99" s="118">
        <f>'SO 103 - Rekonstrukce cho...'!F37</f>
        <v>0</v>
      </c>
      <c r="BC99" s="118">
        <f>'SO 103 - Rekonstrukce cho...'!F38</f>
        <v>0</v>
      </c>
      <c r="BD99" s="120">
        <f>'SO 103 - Rekonstrukce cho...'!F39</f>
        <v>0</v>
      </c>
      <c r="BE99" s="4"/>
      <c r="BT99" s="24" t="s">
        <v>88</v>
      </c>
      <c r="BV99" s="24" t="s">
        <v>81</v>
      </c>
      <c r="BW99" s="24" t="s">
        <v>102</v>
      </c>
      <c r="BX99" s="24" t="s">
        <v>87</v>
      </c>
      <c r="CL99" s="24" t="s">
        <v>1</v>
      </c>
    </row>
    <row r="100" s="4" customFormat="1" ht="16.5" customHeight="1">
      <c r="A100" s="113" t="s">
        <v>89</v>
      </c>
      <c r="B100" s="61"/>
      <c r="C100" s="12"/>
      <c r="D100" s="12"/>
      <c r="E100" s="114" t="s">
        <v>103</v>
      </c>
      <c r="F100" s="114"/>
      <c r="G100" s="114"/>
      <c r="H100" s="114"/>
      <c r="I100" s="114"/>
      <c r="J100" s="12"/>
      <c r="K100" s="114" t="s">
        <v>104</v>
      </c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5">
        <f>'SO 104 - Rekonstrukce cho...'!J32</f>
        <v>0</v>
      </c>
      <c r="AH100" s="12"/>
      <c r="AI100" s="12"/>
      <c r="AJ100" s="12"/>
      <c r="AK100" s="12"/>
      <c r="AL100" s="12"/>
      <c r="AM100" s="12"/>
      <c r="AN100" s="115">
        <f>SUM(AG100,AT100)</f>
        <v>0</v>
      </c>
      <c r="AO100" s="12"/>
      <c r="AP100" s="12"/>
      <c r="AQ100" s="116" t="s">
        <v>92</v>
      </c>
      <c r="AR100" s="61"/>
      <c r="AS100" s="117">
        <v>0</v>
      </c>
      <c r="AT100" s="118">
        <f>ROUND(SUM(AV100:AW100),2)</f>
        <v>0</v>
      </c>
      <c r="AU100" s="119">
        <f>'SO 104 - Rekonstrukce cho...'!P126</f>
        <v>0</v>
      </c>
      <c r="AV100" s="118">
        <f>'SO 104 - Rekonstrukce cho...'!J35</f>
        <v>0</v>
      </c>
      <c r="AW100" s="118">
        <f>'SO 104 - Rekonstrukce cho...'!J36</f>
        <v>0</v>
      </c>
      <c r="AX100" s="118">
        <f>'SO 104 - Rekonstrukce cho...'!J37</f>
        <v>0</v>
      </c>
      <c r="AY100" s="118">
        <f>'SO 104 - Rekonstrukce cho...'!J38</f>
        <v>0</v>
      </c>
      <c r="AZ100" s="118">
        <f>'SO 104 - Rekonstrukce cho...'!F35</f>
        <v>0</v>
      </c>
      <c r="BA100" s="118">
        <f>'SO 104 - Rekonstrukce cho...'!F36</f>
        <v>0</v>
      </c>
      <c r="BB100" s="118">
        <f>'SO 104 - Rekonstrukce cho...'!F37</f>
        <v>0</v>
      </c>
      <c r="BC100" s="118">
        <f>'SO 104 - Rekonstrukce cho...'!F38</f>
        <v>0</v>
      </c>
      <c r="BD100" s="120">
        <f>'SO 104 - Rekonstrukce cho...'!F39</f>
        <v>0</v>
      </c>
      <c r="BE100" s="4"/>
      <c r="BT100" s="24" t="s">
        <v>88</v>
      </c>
      <c r="BV100" s="24" t="s">
        <v>81</v>
      </c>
      <c r="BW100" s="24" t="s">
        <v>105</v>
      </c>
      <c r="BX100" s="24" t="s">
        <v>87</v>
      </c>
      <c r="CL100" s="24" t="s">
        <v>1</v>
      </c>
    </row>
    <row r="101" s="4" customFormat="1" ht="16.5" customHeight="1">
      <c r="A101" s="113" t="s">
        <v>89</v>
      </c>
      <c r="B101" s="61"/>
      <c r="C101" s="12"/>
      <c r="D101" s="12"/>
      <c r="E101" s="114" t="s">
        <v>106</v>
      </c>
      <c r="F101" s="114"/>
      <c r="G101" s="114"/>
      <c r="H101" s="114"/>
      <c r="I101" s="114"/>
      <c r="J101" s="12"/>
      <c r="K101" s="114" t="s">
        <v>107</v>
      </c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5">
        <f>'SO 105 - Rekonstrukce cho...'!J32</f>
        <v>0</v>
      </c>
      <c r="AH101" s="12"/>
      <c r="AI101" s="12"/>
      <c r="AJ101" s="12"/>
      <c r="AK101" s="12"/>
      <c r="AL101" s="12"/>
      <c r="AM101" s="12"/>
      <c r="AN101" s="115">
        <f>SUM(AG101,AT101)</f>
        <v>0</v>
      </c>
      <c r="AO101" s="12"/>
      <c r="AP101" s="12"/>
      <c r="AQ101" s="116" t="s">
        <v>92</v>
      </c>
      <c r="AR101" s="61"/>
      <c r="AS101" s="117">
        <v>0</v>
      </c>
      <c r="AT101" s="118">
        <f>ROUND(SUM(AV101:AW101),2)</f>
        <v>0</v>
      </c>
      <c r="AU101" s="119">
        <f>'SO 105 - Rekonstrukce cho...'!P125</f>
        <v>0</v>
      </c>
      <c r="AV101" s="118">
        <f>'SO 105 - Rekonstrukce cho...'!J35</f>
        <v>0</v>
      </c>
      <c r="AW101" s="118">
        <f>'SO 105 - Rekonstrukce cho...'!J36</f>
        <v>0</v>
      </c>
      <c r="AX101" s="118">
        <f>'SO 105 - Rekonstrukce cho...'!J37</f>
        <v>0</v>
      </c>
      <c r="AY101" s="118">
        <f>'SO 105 - Rekonstrukce cho...'!J38</f>
        <v>0</v>
      </c>
      <c r="AZ101" s="118">
        <f>'SO 105 - Rekonstrukce cho...'!F35</f>
        <v>0</v>
      </c>
      <c r="BA101" s="118">
        <f>'SO 105 - Rekonstrukce cho...'!F36</f>
        <v>0</v>
      </c>
      <c r="BB101" s="118">
        <f>'SO 105 - Rekonstrukce cho...'!F37</f>
        <v>0</v>
      </c>
      <c r="BC101" s="118">
        <f>'SO 105 - Rekonstrukce cho...'!F38</f>
        <v>0</v>
      </c>
      <c r="BD101" s="120">
        <f>'SO 105 - Rekonstrukce cho...'!F39</f>
        <v>0</v>
      </c>
      <c r="BE101" s="4"/>
      <c r="BT101" s="24" t="s">
        <v>88</v>
      </c>
      <c r="BV101" s="24" t="s">
        <v>81</v>
      </c>
      <c r="BW101" s="24" t="s">
        <v>108</v>
      </c>
      <c r="BX101" s="24" t="s">
        <v>87</v>
      </c>
      <c r="CL101" s="24" t="s">
        <v>1</v>
      </c>
    </row>
    <row r="102" s="7" customFormat="1" ht="16.5" customHeight="1">
      <c r="A102" s="7"/>
      <c r="B102" s="101"/>
      <c r="C102" s="102"/>
      <c r="D102" s="103" t="s">
        <v>109</v>
      </c>
      <c r="E102" s="103"/>
      <c r="F102" s="103"/>
      <c r="G102" s="103"/>
      <c r="H102" s="103"/>
      <c r="I102" s="104"/>
      <c r="J102" s="103" t="s">
        <v>110</v>
      </c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5">
        <f>ROUND(SUM(AG103:AG108),2)</f>
        <v>0</v>
      </c>
      <c r="AH102" s="104"/>
      <c r="AI102" s="104"/>
      <c r="AJ102" s="104"/>
      <c r="AK102" s="104"/>
      <c r="AL102" s="104"/>
      <c r="AM102" s="104"/>
      <c r="AN102" s="106">
        <f>SUM(AG102,AT102)</f>
        <v>0</v>
      </c>
      <c r="AO102" s="104"/>
      <c r="AP102" s="104"/>
      <c r="AQ102" s="107" t="s">
        <v>85</v>
      </c>
      <c r="AR102" s="101"/>
      <c r="AS102" s="108">
        <f>ROUND(SUM(AS103:AS108),2)</f>
        <v>0</v>
      </c>
      <c r="AT102" s="109">
        <f>ROUND(SUM(AV102:AW102),2)</f>
        <v>0</v>
      </c>
      <c r="AU102" s="110">
        <f>ROUND(SUM(AU103:AU108),5)</f>
        <v>0</v>
      </c>
      <c r="AV102" s="109">
        <f>ROUND(AZ102*L29,2)</f>
        <v>0</v>
      </c>
      <c r="AW102" s="109">
        <f>ROUND(BA102*L30,2)</f>
        <v>0</v>
      </c>
      <c r="AX102" s="109">
        <f>ROUND(BB102*L29,2)</f>
        <v>0</v>
      </c>
      <c r="AY102" s="109">
        <f>ROUND(BC102*L30,2)</f>
        <v>0</v>
      </c>
      <c r="AZ102" s="109">
        <f>ROUND(SUM(AZ103:AZ108),2)</f>
        <v>0</v>
      </c>
      <c r="BA102" s="109">
        <f>ROUND(SUM(BA103:BA108),2)</f>
        <v>0</v>
      </c>
      <c r="BB102" s="109">
        <f>ROUND(SUM(BB103:BB108),2)</f>
        <v>0</v>
      </c>
      <c r="BC102" s="109">
        <f>ROUND(SUM(BC103:BC108),2)</f>
        <v>0</v>
      </c>
      <c r="BD102" s="111">
        <f>ROUND(SUM(BD103:BD108),2)</f>
        <v>0</v>
      </c>
      <c r="BE102" s="7"/>
      <c r="BS102" s="112" t="s">
        <v>78</v>
      </c>
      <c r="BT102" s="112" t="s">
        <v>86</v>
      </c>
      <c r="BU102" s="112" t="s">
        <v>80</v>
      </c>
      <c r="BV102" s="112" t="s">
        <v>81</v>
      </c>
      <c r="BW102" s="112" t="s">
        <v>111</v>
      </c>
      <c r="BX102" s="112" t="s">
        <v>4</v>
      </c>
      <c r="CL102" s="112" t="s">
        <v>1</v>
      </c>
      <c r="CM102" s="112" t="s">
        <v>88</v>
      </c>
    </row>
    <row r="103" s="4" customFormat="1" ht="16.5" customHeight="1">
      <c r="A103" s="113" t="s">
        <v>89</v>
      </c>
      <c r="B103" s="61"/>
      <c r="C103" s="12"/>
      <c r="D103" s="12"/>
      <c r="E103" s="114" t="s">
        <v>90</v>
      </c>
      <c r="F103" s="114"/>
      <c r="G103" s="114"/>
      <c r="H103" s="114"/>
      <c r="I103" s="114"/>
      <c r="J103" s="12"/>
      <c r="K103" s="114" t="s">
        <v>91</v>
      </c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5">
        <f>'SO 000 - Vedlejší rozpočt..._01'!J32</f>
        <v>0</v>
      </c>
      <c r="AH103" s="12"/>
      <c r="AI103" s="12"/>
      <c r="AJ103" s="12"/>
      <c r="AK103" s="12"/>
      <c r="AL103" s="12"/>
      <c r="AM103" s="12"/>
      <c r="AN103" s="115">
        <f>SUM(AG103,AT103)</f>
        <v>0</v>
      </c>
      <c r="AO103" s="12"/>
      <c r="AP103" s="12"/>
      <c r="AQ103" s="116" t="s">
        <v>92</v>
      </c>
      <c r="AR103" s="61"/>
      <c r="AS103" s="117">
        <v>0</v>
      </c>
      <c r="AT103" s="118">
        <f>ROUND(SUM(AV103:AW103),2)</f>
        <v>0</v>
      </c>
      <c r="AU103" s="119">
        <f>'SO 000 - Vedlejší rozpočt..._01'!P121</f>
        <v>0</v>
      </c>
      <c r="AV103" s="118">
        <f>'SO 000 - Vedlejší rozpočt..._01'!J35</f>
        <v>0</v>
      </c>
      <c r="AW103" s="118">
        <f>'SO 000 - Vedlejší rozpočt..._01'!J36</f>
        <v>0</v>
      </c>
      <c r="AX103" s="118">
        <f>'SO 000 - Vedlejší rozpočt..._01'!J37</f>
        <v>0</v>
      </c>
      <c r="AY103" s="118">
        <f>'SO 000 - Vedlejší rozpočt..._01'!J38</f>
        <v>0</v>
      </c>
      <c r="AZ103" s="118">
        <f>'SO 000 - Vedlejší rozpočt..._01'!F35</f>
        <v>0</v>
      </c>
      <c r="BA103" s="118">
        <f>'SO 000 - Vedlejší rozpočt..._01'!F36</f>
        <v>0</v>
      </c>
      <c r="BB103" s="118">
        <f>'SO 000 - Vedlejší rozpočt..._01'!F37</f>
        <v>0</v>
      </c>
      <c r="BC103" s="118">
        <f>'SO 000 - Vedlejší rozpočt..._01'!F38</f>
        <v>0</v>
      </c>
      <c r="BD103" s="120">
        <f>'SO 000 - Vedlejší rozpočt..._01'!F39</f>
        <v>0</v>
      </c>
      <c r="BE103" s="4"/>
      <c r="BT103" s="24" t="s">
        <v>88</v>
      </c>
      <c r="BV103" s="24" t="s">
        <v>81</v>
      </c>
      <c r="BW103" s="24" t="s">
        <v>112</v>
      </c>
      <c r="BX103" s="24" t="s">
        <v>111</v>
      </c>
      <c r="CL103" s="24" t="s">
        <v>1</v>
      </c>
    </row>
    <row r="104" s="4" customFormat="1" ht="16.5" customHeight="1">
      <c r="A104" s="113" t="s">
        <v>89</v>
      </c>
      <c r="B104" s="61"/>
      <c r="C104" s="12"/>
      <c r="D104" s="12"/>
      <c r="E104" s="114" t="s">
        <v>94</v>
      </c>
      <c r="F104" s="114"/>
      <c r="G104" s="114"/>
      <c r="H104" s="114"/>
      <c r="I104" s="114"/>
      <c r="J104" s="12"/>
      <c r="K104" s="114" t="s">
        <v>95</v>
      </c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5">
        <f>'SO 101 - Rekonstrukce cho..._01'!J32</f>
        <v>0</v>
      </c>
      <c r="AH104" s="12"/>
      <c r="AI104" s="12"/>
      <c r="AJ104" s="12"/>
      <c r="AK104" s="12"/>
      <c r="AL104" s="12"/>
      <c r="AM104" s="12"/>
      <c r="AN104" s="115">
        <f>SUM(AG104,AT104)</f>
        <v>0</v>
      </c>
      <c r="AO104" s="12"/>
      <c r="AP104" s="12"/>
      <c r="AQ104" s="116" t="s">
        <v>92</v>
      </c>
      <c r="AR104" s="61"/>
      <c r="AS104" s="117">
        <v>0</v>
      </c>
      <c r="AT104" s="118">
        <f>ROUND(SUM(AV104:AW104),2)</f>
        <v>0</v>
      </c>
      <c r="AU104" s="119">
        <f>'SO 101 - Rekonstrukce cho..._01'!P124</f>
        <v>0</v>
      </c>
      <c r="AV104" s="118">
        <f>'SO 101 - Rekonstrukce cho..._01'!J35</f>
        <v>0</v>
      </c>
      <c r="AW104" s="118">
        <f>'SO 101 - Rekonstrukce cho..._01'!J36</f>
        <v>0</v>
      </c>
      <c r="AX104" s="118">
        <f>'SO 101 - Rekonstrukce cho..._01'!J37</f>
        <v>0</v>
      </c>
      <c r="AY104" s="118">
        <f>'SO 101 - Rekonstrukce cho..._01'!J38</f>
        <v>0</v>
      </c>
      <c r="AZ104" s="118">
        <f>'SO 101 - Rekonstrukce cho..._01'!F35</f>
        <v>0</v>
      </c>
      <c r="BA104" s="118">
        <f>'SO 101 - Rekonstrukce cho..._01'!F36</f>
        <v>0</v>
      </c>
      <c r="BB104" s="118">
        <f>'SO 101 - Rekonstrukce cho..._01'!F37</f>
        <v>0</v>
      </c>
      <c r="BC104" s="118">
        <f>'SO 101 - Rekonstrukce cho..._01'!F38</f>
        <v>0</v>
      </c>
      <c r="BD104" s="120">
        <f>'SO 101 - Rekonstrukce cho..._01'!F39</f>
        <v>0</v>
      </c>
      <c r="BE104" s="4"/>
      <c r="BT104" s="24" t="s">
        <v>88</v>
      </c>
      <c r="BV104" s="24" t="s">
        <v>81</v>
      </c>
      <c r="BW104" s="24" t="s">
        <v>113</v>
      </c>
      <c r="BX104" s="24" t="s">
        <v>111</v>
      </c>
      <c r="CL104" s="24" t="s">
        <v>1</v>
      </c>
    </row>
    <row r="105" s="4" customFormat="1" ht="16.5" customHeight="1">
      <c r="A105" s="113" t="s">
        <v>89</v>
      </c>
      <c r="B105" s="61"/>
      <c r="C105" s="12"/>
      <c r="D105" s="12"/>
      <c r="E105" s="114" t="s">
        <v>97</v>
      </c>
      <c r="F105" s="114"/>
      <c r="G105" s="114"/>
      <c r="H105" s="114"/>
      <c r="I105" s="114"/>
      <c r="J105" s="12"/>
      <c r="K105" s="114" t="s">
        <v>98</v>
      </c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5">
        <f>'SO 102 - Rekonstrukce cho..._01'!J32</f>
        <v>0</v>
      </c>
      <c r="AH105" s="12"/>
      <c r="AI105" s="12"/>
      <c r="AJ105" s="12"/>
      <c r="AK105" s="12"/>
      <c r="AL105" s="12"/>
      <c r="AM105" s="12"/>
      <c r="AN105" s="115">
        <f>SUM(AG105,AT105)</f>
        <v>0</v>
      </c>
      <c r="AO105" s="12"/>
      <c r="AP105" s="12"/>
      <c r="AQ105" s="116" t="s">
        <v>92</v>
      </c>
      <c r="AR105" s="61"/>
      <c r="AS105" s="117">
        <v>0</v>
      </c>
      <c r="AT105" s="118">
        <f>ROUND(SUM(AV105:AW105),2)</f>
        <v>0</v>
      </c>
      <c r="AU105" s="119">
        <f>'SO 102 - Rekonstrukce cho..._01'!P124</f>
        <v>0</v>
      </c>
      <c r="AV105" s="118">
        <f>'SO 102 - Rekonstrukce cho..._01'!J35</f>
        <v>0</v>
      </c>
      <c r="AW105" s="118">
        <f>'SO 102 - Rekonstrukce cho..._01'!J36</f>
        <v>0</v>
      </c>
      <c r="AX105" s="118">
        <f>'SO 102 - Rekonstrukce cho..._01'!J37</f>
        <v>0</v>
      </c>
      <c r="AY105" s="118">
        <f>'SO 102 - Rekonstrukce cho..._01'!J38</f>
        <v>0</v>
      </c>
      <c r="AZ105" s="118">
        <f>'SO 102 - Rekonstrukce cho..._01'!F35</f>
        <v>0</v>
      </c>
      <c r="BA105" s="118">
        <f>'SO 102 - Rekonstrukce cho..._01'!F36</f>
        <v>0</v>
      </c>
      <c r="BB105" s="118">
        <f>'SO 102 - Rekonstrukce cho..._01'!F37</f>
        <v>0</v>
      </c>
      <c r="BC105" s="118">
        <f>'SO 102 - Rekonstrukce cho..._01'!F38</f>
        <v>0</v>
      </c>
      <c r="BD105" s="120">
        <f>'SO 102 - Rekonstrukce cho..._01'!F39</f>
        <v>0</v>
      </c>
      <c r="BE105" s="4"/>
      <c r="BT105" s="24" t="s">
        <v>88</v>
      </c>
      <c r="BV105" s="24" t="s">
        <v>81</v>
      </c>
      <c r="BW105" s="24" t="s">
        <v>114</v>
      </c>
      <c r="BX105" s="24" t="s">
        <v>111</v>
      </c>
      <c r="CL105" s="24" t="s">
        <v>1</v>
      </c>
    </row>
    <row r="106" s="4" customFormat="1" ht="16.5" customHeight="1">
      <c r="A106" s="113" t="s">
        <v>89</v>
      </c>
      <c r="B106" s="61"/>
      <c r="C106" s="12"/>
      <c r="D106" s="12"/>
      <c r="E106" s="114" t="s">
        <v>100</v>
      </c>
      <c r="F106" s="114"/>
      <c r="G106" s="114"/>
      <c r="H106" s="114"/>
      <c r="I106" s="114"/>
      <c r="J106" s="12"/>
      <c r="K106" s="114" t="s">
        <v>101</v>
      </c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5">
        <f>'SO 103 - Rekonstrukce cho..._01'!J32</f>
        <v>0</v>
      </c>
      <c r="AH106" s="12"/>
      <c r="AI106" s="12"/>
      <c r="AJ106" s="12"/>
      <c r="AK106" s="12"/>
      <c r="AL106" s="12"/>
      <c r="AM106" s="12"/>
      <c r="AN106" s="115">
        <f>SUM(AG106,AT106)</f>
        <v>0</v>
      </c>
      <c r="AO106" s="12"/>
      <c r="AP106" s="12"/>
      <c r="AQ106" s="116" t="s">
        <v>92</v>
      </c>
      <c r="AR106" s="61"/>
      <c r="AS106" s="117">
        <v>0</v>
      </c>
      <c r="AT106" s="118">
        <f>ROUND(SUM(AV106:AW106),2)</f>
        <v>0</v>
      </c>
      <c r="AU106" s="119">
        <f>'SO 103 - Rekonstrukce cho..._01'!P124</f>
        <v>0</v>
      </c>
      <c r="AV106" s="118">
        <f>'SO 103 - Rekonstrukce cho..._01'!J35</f>
        <v>0</v>
      </c>
      <c r="AW106" s="118">
        <f>'SO 103 - Rekonstrukce cho..._01'!J36</f>
        <v>0</v>
      </c>
      <c r="AX106" s="118">
        <f>'SO 103 - Rekonstrukce cho..._01'!J37</f>
        <v>0</v>
      </c>
      <c r="AY106" s="118">
        <f>'SO 103 - Rekonstrukce cho..._01'!J38</f>
        <v>0</v>
      </c>
      <c r="AZ106" s="118">
        <f>'SO 103 - Rekonstrukce cho..._01'!F35</f>
        <v>0</v>
      </c>
      <c r="BA106" s="118">
        <f>'SO 103 - Rekonstrukce cho..._01'!F36</f>
        <v>0</v>
      </c>
      <c r="BB106" s="118">
        <f>'SO 103 - Rekonstrukce cho..._01'!F37</f>
        <v>0</v>
      </c>
      <c r="BC106" s="118">
        <f>'SO 103 - Rekonstrukce cho..._01'!F38</f>
        <v>0</v>
      </c>
      <c r="BD106" s="120">
        <f>'SO 103 - Rekonstrukce cho..._01'!F39</f>
        <v>0</v>
      </c>
      <c r="BE106" s="4"/>
      <c r="BT106" s="24" t="s">
        <v>88</v>
      </c>
      <c r="BV106" s="24" t="s">
        <v>81</v>
      </c>
      <c r="BW106" s="24" t="s">
        <v>115</v>
      </c>
      <c r="BX106" s="24" t="s">
        <v>111</v>
      </c>
      <c r="CL106" s="24" t="s">
        <v>1</v>
      </c>
    </row>
    <row r="107" s="4" customFormat="1" ht="16.5" customHeight="1">
      <c r="A107" s="113" t="s">
        <v>89</v>
      </c>
      <c r="B107" s="61"/>
      <c r="C107" s="12"/>
      <c r="D107" s="12"/>
      <c r="E107" s="114" t="s">
        <v>103</v>
      </c>
      <c r="F107" s="114"/>
      <c r="G107" s="114"/>
      <c r="H107" s="114"/>
      <c r="I107" s="114"/>
      <c r="J107" s="12"/>
      <c r="K107" s="114" t="s">
        <v>104</v>
      </c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5">
        <f>'SO 104 - Rekonstrukce cho..._01'!J32</f>
        <v>0</v>
      </c>
      <c r="AH107" s="12"/>
      <c r="AI107" s="12"/>
      <c r="AJ107" s="12"/>
      <c r="AK107" s="12"/>
      <c r="AL107" s="12"/>
      <c r="AM107" s="12"/>
      <c r="AN107" s="115">
        <f>SUM(AG107,AT107)</f>
        <v>0</v>
      </c>
      <c r="AO107" s="12"/>
      <c r="AP107" s="12"/>
      <c r="AQ107" s="116" t="s">
        <v>92</v>
      </c>
      <c r="AR107" s="61"/>
      <c r="AS107" s="117">
        <v>0</v>
      </c>
      <c r="AT107" s="118">
        <f>ROUND(SUM(AV107:AW107),2)</f>
        <v>0</v>
      </c>
      <c r="AU107" s="119">
        <f>'SO 104 - Rekonstrukce cho..._01'!P127</f>
        <v>0</v>
      </c>
      <c r="AV107" s="118">
        <f>'SO 104 - Rekonstrukce cho..._01'!J35</f>
        <v>0</v>
      </c>
      <c r="AW107" s="118">
        <f>'SO 104 - Rekonstrukce cho..._01'!J36</f>
        <v>0</v>
      </c>
      <c r="AX107" s="118">
        <f>'SO 104 - Rekonstrukce cho..._01'!J37</f>
        <v>0</v>
      </c>
      <c r="AY107" s="118">
        <f>'SO 104 - Rekonstrukce cho..._01'!J38</f>
        <v>0</v>
      </c>
      <c r="AZ107" s="118">
        <f>'SO 104 - Rekonstrukce cho..._01'!F35</f>
        <v>0</v>
      </c>
      <c r="BA107" s="118">
        <f>'SO 104 - Rekonstrukce cho..._01'!F36</f>
        <v>0</v>
      </c>
      <c r="BB107" s="118">
        <f>'SO 104 - Rekonstrukce cho..._01'!F37</f>
        <v>0</v>
      </c>
      <c r="BC107" s="118">
        <f>'SO 104 - Rekonstrukce cho..._01'!F38</f>
        <v>0</v>
      </c>
      <c r="BD107" s="120">
        <f>'SO 104 - Rekonstrukce cho..._01'!F39</f>
        <v>0</v>
      </c>
      <c r="BE107" s="4"/>
      <c r="BT107" s="24" t="s">
        <v>88</v>
      </c>
      <c r="BV107" s="24" t="s">
        <v>81</v>
      </c>
      <c r="BW107" s="24" t="s">
        <v>116</v>
      </c>
      <c r="BX107" s="24" t="s">
        <v>111</v>
      </c>
      <c r="CL107" s="24" t="s">
        <v>1</v>
      </c>
    </row>
    <row r="108" s="4" customFormat="1" ht="16.5" customHeight="1">
      <c r="A108" s="113" t="s">
        <v>89</v>
      </c>
      <c r="B108" s="61"/>
      <c r="C108" s="12"/>
      <c r="D108" s="12"/>
      <c r="E108" s="114" t="s">
        <v>106</v>
      </c>
      <c r="F108" s="114"/>
      <c r="G108" s="114"/>
      <c r="H108" s="114"/>
      <c r="I108" s="114"/>
      <c r="J108" s="12"/>
      <c r="K108" s="114" t="s">
        <v>107</v>
      </c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5">
        <f>'SO 105 - Rekonstrukce cho..._01'!J32</f>
        <v>0</v>
      </c>
      <c r="AH108" s="12"/>
      <c r="AI108" s="12"/>
      <c r="AJ108" s="12"/>
      <c r="AK108" s="12"/>
      <c r="AL108" s="12"/>
      <c r="AM108" s="12"/>
      <c r="AN108" s="115">
        <f>SUM(AG108,AT108)</f>
        <v>0</v>
      </c>
      <c r="AO108" s="12"/>
      <c r="AP108" s="12"/>
      <c r="AQ108" s="116" t="s">
        <v>92</v>
      </c>
      <c r="AR108" s="61"/>
      <c r="AS108" s="121">
        <v>0</v>
      </c>
      <c r="AT108" s="122">
        <f>ROUND(SUM(AV108:AW108),2)</f>
        <v>0</v>
      </c>
      <c r="AU108" s="123">
        <f>'SO 105 - Rekonstrukce cho..._01'!P127</f>
        <v>0</v>
      </c>
      <c r="AV108" s="122">
        <f>'SO 105 - Rekonstrukce cho..._01'!J35</f>
        <v>0</v>
      </c>
      <c r="AW108" s="122">
        <f>'SO 105 - Rekonstrukce cho..._01'!J36</f>
        <v>0</v>
      </c>
      <c r="AX108" s="122">
        <f>'SO 105 - Rekonstrukce cho..._01'!J37</f>
        <v>0</v>
      </c>
      <c r="AY108" s="122">
        <f>'SO 105 - Rekonstrukce cho..._01'!J38</f>
        <v>0</v>
      </c>
      <c r="AZ108" s="122">
        <f>'SO 105 - Rekonstrukce cho..._01'!F35</f>
        <v>0</v>
      </c>
      <c r="BA108" s="122">
        <f>'SO 105 - Rekonstrukce cho..._01'!F36</f>
        <v>0</v>
      </c>
      <c r="BB108" s="122">
        <f>'SO 105 - Rekonstrukce cho..._01'!F37</f>
        <v>0</v>
      </c>
      <c r="BC108" s="122">
        <f>'SO 105 - Rekonstrukce cho..._01'!F38</f>
        <v>0</v>
      </c>
      <c r="BD108" s="124">
        <f>'SO 105 - Rekonstrukce cho..._01'!F39</f>
        <v>0</v>
      </c>
      <c r="BE108" s="4"/>
      <c r="BT108" s="24" t="s">
        <v>88</v>
      </c>
      <c r="BV108" s="24" t="s">
        <v>81</v>
      </c>
      <c r="BW108" s="24" t="s">
        <v>117</v>
      </c>
      <c r="BX108" s="24" t="s">
        <v>111</v>
      </c>
      <c r="CL108" s="24" t="s">
        <v>1</v>
      </c>
    </row>
    <row r="109" s="2" customFormat="1" ht="30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  <row r="110" s="2" customFormat="1" ht="6.96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36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</sheetData>
  <mergeCells count="94"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6" location="'SO 000 - Vedlejší rozpočt...'!C2" display="/"/>
    <hyperlink ref="A97" location="'SO 101 - Rekonstrukce cho...'!C2" display="/"/>
    <hyperlink ref="A98" location="'SO 102 - Rekonstrukce cho...'!C2" display="/"/>
    <hyperlink ref="A99" location="'SO 103 - Rekonstrukce cho...'!C2" display="/"/>
    <hyperlink ref="A100" location="'SO 104 - Rekonstrukce cho...'!C2" display="/"/>
    <hyperlink ref="A101" location="'SO 105 - Rekonstrukce cho...'!C2" display="/"/>
    <hyperlink ref="A103" location="'SO 000 - Vedlejší rozpočt..._01'!C2" display="/"/>
    <hyperlink ref="A104" location="'SO 101 - Rekonstrukce cho..._01'!C2" display="/"/>
    <hyperlink ref="A105" location="'SO 102 - Rekonstrukce cho..._01'!C2" display="/"/>
    <hyperlink ref="A106" location="'SO 103 - Rekonstrukce cho..._01'!C2" display="/"/>
    <hyperlink ref="A107" location="'SO 104 - Rekonstrukce cho..._01'!C2" display="/"/>
    <hyperlink ref="A108" location="'SO 105 - Rekonstrukce cho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120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122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ROUND((SUM(BE121:BE128)),  2)</f>
        <v>0</v>
      </c>
      <c r="G35" s="35"/>
      <c r="H35" s="35"/>
      <c r="I35" s="133">
        <v>0.20999999999999999</v>
      </c>
      <c r="J35" s="132">
        <f>ROUND(((SUM(BE121:BE128))*I35),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ROUND((SUM(BF121:BF128)),  2)</f>
        <v>0</v>
      </c>
      <c r="G36" s="35"/>
      <c r="H36" s="35"/>
      <c r="I36" s="133">
        <v>0.14999999999999999</v>
      </c>
      <c r="J36" s="132">
        <f>ROUND(((SUM(BF121:BF128))*I36),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ROUND((SUM(BG121:BG128)),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ROUND((SUM(BH121:BH128)),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ROUND((SUM(BI121:BI128)),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120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000 - Vedlejší rozpočtové náklady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J121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128</v>
      </c>
      <c r="E99" s="147"/>
      <c r="F99" s="147"/>
      <c r="G99" s="147"/>
      <c r="H99" s="147"/>
      <c r="I99" s="147"/>
      <c r="J99" s="148">
        <f>J122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129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126" t="str">
        <f>E7</f>
        <v>Český Brod, ul. Zborovská - Rekonstrukce chodníku</v>
      </c>
      <c r="F109" s="29"/>
      <c r="G109" s="29"/>
      <c r="H109" s="29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1" customFormat="1" ht="12" customHeight="1">
      <c r="B110" s="19"/>
      <c r="C110" s="29" t="s">
        <v>119</v>
      </c>
      <c r="L110" s="19"/>
    </row>
    <row r="111" s="2" customFormat="1" ht="16.5" customHeight="1">
      <c r="A111" s="35"/>
      <c r="B111" s="36"/>
      <c r="C111" s="35"/>
      <c r="D111" s="35"/>
      <c r="E111" s="126" t="s">
        <v>120</v>
      </c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121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E11</f>
        <v>SO 000 - Vedlejší rozpočtové náklady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F14</f>
        <v xml:space="preserve"> </v>
      </c>
      <c r="G115" s="35"/>
      <c r="H115" s="35"/>
      <c r="I115" s="29" t="s">
        <v>22</v>
      </c>
      <c r="J115" s="66" t="str">
        <f>IF(J14="","",J14)</f>
        <v>16. 10. 2018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E17</f>
        <v>Město Český Brod</v>
      </c>
      <c r="G117" s="35"/>
      <c r="H117" s="35"/>
      <c r="I117" s="29" t="s">
        <v>32</v>
      </c>
      <c r="J117" s="33" t="str">
        <f>E23</f>
        <v>FORVIA CZ, S.R.O.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5"/>
      <c r="E118" s="35"/>
      <c r="F118" s="24" t="str">
        <f>IF(E20="","",E20)</f>
        <v>Vyplň údaj</v>
      </c>
      <c r="G118" s="35"/>
      <c r="H118" s="35"/>
      <c r="I118" s="29" t="s">
        <v>37</v>
      </c>
      <c r="J118" s="33" t="str">
        <f>E26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49"/>
      <c r="B120" s="150"/>
      <c r="C120" s="151" t="s">
        <v>130</v>
      </c>
      <c r="D120" s="152" t="s">
        <v>64</v>
      </c>
      <c r="E120" s="152" t="s">
        <v>60</v>
      </c>
      <c r="F120" s="152" t="s">
        <v>61</v>
      </c>
      <c r="G120" s="152" t="s">
        <v>131</v>
      </c>
      <c r="H120" s="152" t="s">
        <v>132</v>
      </c>
      <c r="I120" s="152" t="s">
        <v>133</v>
      </c>
      <c r="J120" s="153" t="s">
        <v>125</v>
      </c>
      <c r="K120" s="154" t="s">
        <v>134</v>
      </c>
      <c r="L120" s="155"/>
      <c r="M120" s="83" t="s">
        <v>1</v>
      </c>
      <c r="N120" s="84" t="s">
        <v>43</v>
      </c>
      <c r="O120" s="84" t="s">
        <v>135</v>
      </c>
      <c r="P120" s="84" t="s">
        <v>136</v>
      </c>
      <c r="Q120" s="84" t="s">
        <v>137</v>
      </c>
      <c r="R120" s="84" t="s">
        <v>138</v>
      </c>
      <c r="S120" s="84" t="s">
        <v>139</v>
      </c>
      <c r="T120" s="85" t="s">
        <v>140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</row>
    <row r="121" s="2" customFormat="1" ht="22.8" customHeight="1">
      <c r="A121" s="35"/>
      <c r="B121" s="36"/>
      <c r="C121" s="90" t="s">
        <v>141</v>
      </c>
      <c r="D121" s="35"/>
      <c r="E121" s="35"/>
      <c r="F121" s="35"/>
      <c r="G121" s="35"/>
      <c r="H121" s="35"/>
      <c r="I121" s="35"/>
      <c r="J121" s="156">
        <f>BK121</f>
        <v>0</v>
      </c>
      <c r="K121" s="35"/>
      <c r="L121" s="36"/>
      <c r="M121" s="86"/>
      <c r="N121" s="70"/>
      <c r="O121" s="87"/>
      <c r="P121" s="157">
        <f>P122</f>
        <v>0</v>
      </c>
      <c r="Q121" s="87"/>
      <c r="R121" s="157">
        <f>R122</f>
        <v>0</v>
      </c>
      <c r="S121" s="87"/>
      <c r="T121" s="15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78</v>
      </c>
      <c r="AU121" s="16" t="s">
        <v>127</v>
      </c>
      <c r="BK121" s="159">
        <f>BK122</f>
        <v>0</v>
      </c>
    </row>
    <row r="122" s="11" customFormat="1" ht="25.92" customHeight="1">
      <c r="A122" s="11"/>
      <c r="B122" s="160"/>
      <c r="C122" s="11"/>
      <c r="D122" s="161" t="s">
        <v>78</v>
      </c>
      <c r="E122" s="162" t="s">
        <v>142</v>
      </c>
      <c r="F122" s="162" t="s">
        <v>143</v>
      </c>
      <c r="G122" s="11"/>
      <c r="H122" s="11"/>
      <c r="I122" s="163"/>
      <c r="J122" s="164">
        <f>BK122</f>
        <v>0</v>
      </c>
      <c r="K122" s="11"/>
      <c r="L122" s="160"/>
      <c r="M122" s="165"/>
      <c r="N122" s="166"/>
      <c r="O122" s="166"/>
      <c r="P122" s="167">
        <f>SUM(P123:P128)</f>
        <v>0</v>
      </c>
      <c r="Q122" s="166"/>
      <c r="R122" s="167">
        <f>SUM(R123:R128)</f>
        <v>0</v>
      </c>
      <c r="S122" s="166"/>
      <c r="T122" s="168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61" t="s">
        <v>144</v>
      </c>
      <c r="AT122" s="169" t="s">
        <v>78</v>
      </c>
      <c r="AU122" s="169" t="s">
        <v>79</v>
      </c>
      <c r="AY122" s="161" t="s">
        <v>145</v>
      </c>
      <c r="BK122" s="170">
        <f>SUM(BK123:BK128)</f>
        <v>0</v>
      </c>
    </row>
    <row r="123" s="2" customFormat="1" ht="24.15" customHeight="1">
      <c r="A123" s="35"/>
      <c r="B123" s="171"/>
      <c r="C123" s="172" t="s">
        <v>86</v>
      </c>
      <c r="D123" s="172" t="s">
        <v>146</v>
      </c>
      <c r="E123" s="173" t="s">
        <v>147</v>
      </c>
      <c r="F123" s="174" t="s">
        <v>148</v>
      </c>
      <c r="G123" s="175" t="s">
        <v>149</v>
      </c>
      <c r="H123" s="176">
        <v>1</v>
      </c>
      <c r="I123" s="177"/>
      <c r="J123" s="178">
        <f>ROUND(I123*H123,2)</f>
        <v>0</v>
      </c>
      <c r="K123" s="179"/>
      <c r="L123" s="36"/>
      <c r="M123" s="180" t="s">
        <v>1</v>
      </c>
      <c r="N123" s="181" t="s">
        <v>44</v>
      </c>
      <c r="O123" s="7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4" t="s">
        <v>150</v>
      </c>
      <c r="AT123" s="184" t="s">
        <v>146</v>
      </c>
      <c r="AU123" s="184" t="s">
        <v>86</v>
      </c>
      <c r="AY123" s="16" t="s">
        <v>145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6" t="s">
        <v>86</v>
      </c>
      <c r="BK123" s="185">
        <f>ROUND(I123*H123,2)</f>
        <v>0</v>
      </c>
      <c r="BL123" s="16" t="s">
        <v>150</v>
      </c>
      <c r="BM123" s="184" t="s">
        <v>151</v>
      </c>
    </row>
    <row r="124" s="2" customFormat="1">
      <c r="A124" s="35"/>
      <c r="B124" s="36"/>
      <c r="C124" s="35"/>
      <c r="D124" s="186" t="s">
        <v>152</v>
      </c>
      <c r="E124" s="35"/>
      <c r="F124" s="187" t="s">
        <v>153</v>
      </c>
      <c r="G124" s="35"/>
      <c r="H124" s="35"/>
      <c r="I124" s="188"/>
      <c r="J124" s="35"/>
      <c r="K124" s="35"/>
      <c r="L124" s="36"/>
      <c r="M124" s="189"/>
      <c r="N124" s="190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152</v>
      </c>
      <c r="AU124" s="16" t="s">
        <v>86</v>
      </c>
    </row>
    <row r="125" s="2" customFormat="1" ht="14.4" customHeight="1">
      <c r="A125" s="35"/>
      <c r="B125" s="171"/>
      <c r="C125" s="172" t="s">
        <v>88</v>
      </c>
      <c r="D125" s="172" t="s">
        <v>146</v>
      </c>
      <c r="E125" s="173" t="s">
        <v>154</v>
      </c>
      <c r="F125" s="174" t="s">
        <v>155</v>
      </c>
      <c r="G125" s="175" t="s">
        <v>156</v>
      </c>
      <c r="H125" s="176">
        <v>1</v>
      </c>
      <c r="I125" s="177"/>
      <c r="J125" s="178">
        <f>ROUND(I125*H125,2)</f>
        <v>0</v>
      </c>
      <c r="K125" s="179"/>
      <c r="L125" s="36"/>
      <c r="M125" s="180" t="s">
        <v>1</v>
      </c>
      <c r="N125" s="181" t="s">
        <v>44</v>
      </c>
      <c r="O125" s="7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4" t="s">
        <v>150</v>
      </c>
      <c r="AT125" s="184" t="s">
        <v>146</v>
      </c>
      <c r="AU125" s="184" t="s">
        <v>86</v>
      </c>
      <c r="AY125" s="16" t="s">
        <v>145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6" t="s">
        <v>86</v>
      </c>
      <c r="BK125" s="185">
        <f>ROUND(I125*H125,2)</f>
        <v>0</v>
      </c>
      <c r="BL125" s="16" t="s">
        <v>150</v>
      </c>
      <c r="BM125" s="184" t="s">
        <v>157</v>
      </c>
    </row>
    <row r="126" s="2" customFormat="1">
      <c r="A126" s="35"/>
      <c r="B126" s="36"/>
      <c r="C126" s="35"/>
      <c r="D126" s="186" t="s">
        <v>152</v>
      </c>
      <c r="E126" s="35"/>
      <c r="F126" s="187" t="s">
        <v>158</v>
      </c>
      <c r="G126" s="35"/>
      <c r="H126" s="35"/>
      <c r="I126" s="188"/>
      <c r="J126" s="35"/>
      <c r="K126" s="35"/>
      <c r="L126" s="36"/>
      <c r="M126" s="189"/>
      <c r="N126" s="190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152</v>
      </c>
      <c r="AU126" s="16" t="s">
        <v>86</v>
      </c>
    </row>
    <row r="127" s="2" customFormat="1" ht="24.15" customHeight="1">
      <c r="A127" s="35"/>
      <c r="B127" s="171"/>
      <c r="C127" s="172" t="s">
        <v>159</v>
      </c>
      <c r="D127" s="172" t="s">
        <v>146</v>
      </c>
      <c r="E127" s="173" t="s">
        <v>160</v>
      </c>
      <c r="F127" s="174" t="s">
        <v>161</v>
      </c>
      <c r="G127" s="175" t="s">
        <v>149</v>
      </c>
      <c r="H127" s="176">
        <v>1</v>
      </c>
      <c r="I127" s="177"/>
      <c r="J127" s="178">
        <f>ROUND(I127*H127,2)</f>
        <v>0</v>
      </c>
      <c r="K127" s="179"/>
      <c r="L127" s="36"/>
      <c r="M127" s="180" t="s">
        <v>1</v>
      </c>
      <c r="N127" s="181" t="s">
        <v>44</v>
      </c>
      <c r="O127" s="7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4" t="s">
        <v>150</v>
      </c>
      <c r="AT127" s="184" t="s">
        <v>146</v>
      </c>
      <c r="AU127" s="184" t="s">
        <v>86</v>
      </c>
      <c r="AY127" s="16" t="s">
        <v>145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86</v>
      </c>
      <c r="BK127" s="185">
        <f>ROUND(I127*H127,2)</f>
        <v>0</v>
      </c>
      <c r="BL127" s="16" t="s">
        <v>150</v>
      </c>
      <c r="BM127" s="184" t="s">
        <v>162</v>
      </c>
    </row>
    <row r="128" s="2" customFormat="1">
      <c r="A128" s="35"/>
      <c r="B128" s="36"/>
      <c r="C128" s="35"/>
      <c r="D128" s="186" t="s">
        <v>152</v>
      </c>
      <c r="E128" s="35"/>
      <c r="F128" s="187" t="s">
        <v>161</v>
      </c>
      <c r="G128" s="35"/>
      <c r="H128" s="35"/>
      <c r="I128" s="188"/>
      <c r="J128" s="35"/>
      <c r="K128" s="35"/>
      <c r="L128" s="36"/>
      <c r="M128" s="191"/>
      <c r="N128" s="192"/>
      <c r="O128" s="193"/>
      <c r="P128" s="193"/>
      <c r="Q128" s="193"/>
      <c r="R128" s="193"/>
      <c r="S128" s="193"/>
      <c r="T128" s="194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152</v>
      </c>
      <c r="AU128" s="16" t="s">
        <v>86</v>
      </c>
    </row>
    <row r="129" s="2" customFormat="1" ht="6.96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36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120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163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ROUND((SUM(BE126:BE240)),  2)</f>
        <v>0</v>
      </c>
      <c r="G35" s="35"/>
      <c r="H35" s="35"/>
      <c r="I35" s="133">
        <v>0.20999999999999999</v>
      </c>
      <c r="J35" s="132">
        <f>ROUND(((SUM(BE126:BE240))*I35),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ROUND((SUM(BF126:BF240)),  2)</f>
        <v>0</v>
      </c>
      <c r="G36" s="35"/>
      <c r="H36" s="35"/>
      <c r="I36" s="133">
        <v>0.14999999999999999</v>
      </c>
      <c r="J36" s="132">
        <f>ROUND(((SUM(BF126:BF240))*I36),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ROUND((SUM(BG126:BG240)),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ROUND((SUM(BH126:BH240)),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ROUND((SUM(BI126:BI240)),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120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101 - Rekonstrukce chodníku SO 101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J126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J127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J128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J161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167</v>
      </c>
      <c r="E102" s="197"/>
      <c r="F102" s="197"/>
      <c r="G102" s="197"/>
      <c r="H102" s="197"/>
      <c r="I102" s="197"/>
      <c r="J102" s="198">
        <f>J194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195"/>
      <c r="C103" s="12"/>
      <c r="D103" s="196" t="s">
        <v>168</v>
      </c>
      <c r="E103" s="197"/>
      <c r="F103" s="197"/>
      <c r="G103" s="197"/>
      <c r="H103" s="197"/>
      <c r="I103" s="197"/>
      <c r="J103" s="198">
        <f>J200</f>
        <v>0</v>
      </c>
      <c r="K103" s="12"/>
      <c r="L103" s="19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45"/>
      <c r="C104" s="9"/>
      <c r="D104" s="146" t="s">
        <v>128</v>
      </c>
      <c r="E104" s="147"/>
      <c r="F104" s="147"/>
      <c r="G104" s="147"/>
      <c r="H104" s="147"/>
      <c r="I104" s="147"/>
      <c r="J104" s="148">
        <f>J227</f>
        <v>0</v>
      </c>
      <c r="K104" s="9"/>
      <c r="L104" s="14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129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26" t="str">
        <f>E7</f>
        <v>Český Brod, ul. Zborovská - Rekonstrukce chodníku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119</v>
      </c>
      <c r="L115" s="19"/>
    </row>
    <row r="116" s="2" customFormat="1" ht="16.5" customHeight="1">
      <c r="A116" s="35"/>
      <c r="B116" s="36"/>
      <c r="C116" s="35"/>
      <c r="D116" s="35"/>
      <c r="E116" s="126" t="s">
        <v>120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121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E11</f>
        <v>SO 101 - Rekonstrukce chodníku SO 101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F14</f>
        <v xml:space="preserve"> </v>
      </c>
      <c r="G120" s="35"/>
      <c r="H120" s="35"/>
      <c r="I120" s="29" t="s">
        <v>22</v>
      </c>
      <c r="J120" s="66" t="str">
        <f>IF(J14="","",J14)</f>
        <v>16. 10. 2018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E17</f>
        <v>Město Český Brod</v>
      </c>
      <c r="G122" s="35"/>
      <c r="H122" s="35"/>
      <c r="I122" s="29" t="s">
        <v>32</v>
      </c>
      <c r="J122" s="33" t="str">
        <f>E23</f>
        <v>FORVIA CZ, S.R.O.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5"/>
      <c r="E123" s="35"/>
      <c r="F123" s="24" t="str">
        <f>IF(E20="","",E20)</f>
        <v>Vyplň údaj</v>
      </c>
      <c r="G123" s="35"/>
      <c r="H123" s="35"/>
      <c r="I123" s="29" t="s">
        <v>37</v>
      </c>
      <c r="J123" s="33" t="str">
        <f>E26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9"/>
      <c r="B125" s="150"/>
      <c r="C125" s="151" t="s">
        <v>130</v>
      </c>
      <c r="D125" s="152" t="s">
        <v>64</v>
      </c>
      <c r="E125" s="152" t="s">
        <v>60</v>
      </c>
      <c r="F125" s="152" t="s">
        <v>61</v>
      </c>
      <c r="G125" s="152" t="s">
        <v>131</v>
      </c>
      <c r="H125" s="152" t="s">
        <v>132</v>
      </c>
      <c r="I125" s="152" t="s">
        <v>133</v>
      </c>
      <c r="J125" s="153" t="s">
        <v>125</v>
      </c>
      <c r="K125" s="154" t="s">
        <v>134</v>
      </c>
      <c r="L125" s="155"/>
      <c r="M125" s="83" t="s">
        <v>1</v>
      </c>
      <c r="N125" s="84" t="s">
        <v>43</v>
      </c>
      <c r="O125" s="84" t="s">
        <v>135</v>
      </c>
      <c r="P125" s="84" t="s">
        <v>136</v>
      </c>
      <c r="Q125" s="84" t="s">
        <v>137</v>
      </c>
      <c r="R125" s="84" t="s">
        <v>138</v>
      </c>
      <c r="S125" s="84" t="s">
        <v>139</v>
      </c>
      <c r="T125" s="85" t="s">
        <v>140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="2" customFormat="1" ht="22.8" customHeight="1">
      <c r="A126" s="35"/>
      <c r="B126" s="36"/>
      <c r="C126" s="90" t="s">
        <v>141</v>
      </c>
      <c r="D126" s="35"/>
      <c r="E126" s="35"/>
      <c r="F126" s="35"/>
      <c r="G126" s="35"/>
      <c r="H126" s="35"/>
      <c r="I126" s="35"/>
      <c r="J126" s="156">
        <f>BK126</f>
        <v>0</v>
      </c>
      <c r="K126" s="35"/>
      <c r="L126" s="36"/>
      <c r="M126" s="86"/>
      <c r="N126" s="70"/>
      <c r="O126" s="87"/>
      <c r="P126" s="157">
        <f>P127+P227</f>
        <v>0</v>
      </c>
      <c r="Q126" s="87"/>
      <c r="R126" s="157">
        <f>R127+R227</f>
        <v>0</v>
      </c>
      <c r="S126" s="87"/>
      <c r="T126" s="158">
        <f>T127+T227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78</v>
      </c>
      <c r="AU126" s="16" t="s">
        <v>127</v>
      </c>
      <c r="BK126" s="159">
        <f>BK127+BK227</f>
        <v>0</v>
      </c>
    </row>
    <row r="127" s="11" customFormat="1" ht="25.92" customHeight="1">
      <c r="A127" s="11"/>
      <c r="B127" s="160"/>
      <c r="C127" s="11"/>
      <c r="D127" s="161" t="s">
        <v>78</v>
      </c>
      <c r="E127" s="162" t="s">
        <v>169</v>
      </c>
      <c r="F127" s="162" t="s">
        <v>170</v>
      </c>
      <c r="G127" s="11"/>
      <c r="H127" s="11"/>
      <c r="I127" s="163"/>
      <c r="J127" s="164">
        <f>BK127</f>
        <v>0</v>
      </c>
      <c r="K127" s="11"/>
      <c r="L127" s="160"/>
      <c r="M127" s="165"/>
      <c r="N127" s="166"/>
      <c r="O127" s="166"/>
      <c r="P127" s="167">
        <f>P128+P161+P194+P200</f>
        <v>0</v>
      </c>
      <c r="Q127" s="166"/>
      <c r="R127" s="167">
        <f>R128+R161+R194+R200</f>
        <v>0</v>
      </c>
      <c r="S127" s="166"/>
      <c r="T127" s="168">
        <f>T128+T161+T194+T200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61" t="s">
        <v>86</v>
      </c>
      <c r="AT127" s="169" t="s">
        <v>78</v>
      </c>
      <c r="AU127" s="169" t="s">
        <v>79</v>
      </c>
      <c r="AY127" s="161" t="s">
        <v>145</v>
      </c>
      <c r="BK127" s="170">
        <f>BK128+BK161+BK194+BK200</f>
        <v>0</v>
      </c>
    </row>
    <row r="128" s="11" customFormat="1" ht="22.8" customHeight="1">
      <c r="A128" s="11"/>
      <c r="B128" s="160"/>
      <c r="C128" s="11"/>
      <c r="D128" s="161" t="s">
        <v>78</v>
      </c>
      <c r="E128" s="199" t="s">
        <v>86</v>
      </c>
      <c r="F128" s="199" t="s">
        <v>171</v>
      </c>
      <c r="G128" s="11"/>
      <c r="H128" s="11"/>
      <c r="I128" s="163"/>
      <c r="J128" s="200">
        <f>BK128</f>
        <v>0</v>
      </c>
      <c r="K128" s="11"/>
      <c r="L128" s="160"/>
      <c r="M128" s="165"/>
      <c r="N128" s="166"/>
      <c r="O128" s="166"/>
      <c r="P128" s="167">
        <f>SUM(P129:P160)</f>
        <v>0</v>
      </c>
      <c r="Q128" s="166"/>
      <c r="R128" s="167">
        <f>SUM(R129:R160)</f>
        <v>0</v>
      </c>
      <c r="S128" s="166"/>
      <c r="T128" s="168">
        <f>SUM(T129:T160)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1" t="s">
        <v>86</v>
      </c>
      <c r="AT128" s="169" t="s">
        <v>78</v>
      </c>
      <c r="AU128" s="169" t="s">
        <v>86</v>
      </c>
      <c r="AY128" s="161" t="s">
        <v>145</v>
      </c>
      <c r="BK128" s="170">
        <f>SUM(BK129:BK160)</f>
        <v>0</v>
      </c>
    </row>
    <row r="129" s="2" customFormat="1" ht="24.15" customHeight="1">
      <c r="A129" s="35"/>
      <c r="B129" s="171"/>
      <c r="C129" s="172" t="s">
        <v>86</v>
      </c>
      <c r="D129" s="172" t="s">
        <v>146</v>
      </c>
      <c r="E129" s="173" t="s">
        <v>172</v>
      </c>
      <c r="F129" s="174" t="s">
        <v>173</v>
      </c>
      <c r="G129" s="175" t="s">
        <v>174</v>
      </c>
      <c r="H129" s="176">
        <v>10.4</v>
      </c>
      <c r="I129" s="177"/>
      <c r="J129" s="178">
        <f>ROUND(I129*H129,2)</f>
        <v>0</v>
      </c>
      <c r="K129" s="179"/>
      <c r="L129" s="36"/>
      <c r="M129" s="180" t="s">
        <v>1</v>
      </c>
      <c r="N129" s="181" t="s">
        <v>44</v>
      </c>
      <c r="O129" s="7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4" t="s">
        <v>144</v>
      </c>
      <c r="AT129" s="184" t="s">
        <v>146</v>
      </c>
      <c r="AU129" s="184" t="s">
        <v>88</v>
      </c>
      <c r="AY129" s="16" t="s">
        <v>145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6" t="s">
        <v>86</v>
      </c>
      <c r="BK129" s="185">
        <f>ROUND(I129*H129,2)</f>
        <v>0</v>
      </c>
      <c r="BL129" s="16" t="s">
        <v>144</v>
      </c>
      <c r="BM129" s="184" t="s">
        <v>175</v>
      </c>
    </row>
    <row r="130" s="2" customFormat="1">
      <c r="A130" s="35"/>
      <c r="B130" s="36"/>
      <c r="C130" s="35"/>
      <c r="D130" s="186" t="s">
        <v>152</v>
      </c>
      <c r="E130" s="35"/>
      <c r="F130" s="187" t="s">
        <v>173</v>
      </c>
      <c r="G130" s="35"/>
      <c r="H130" s="35"/>
      <c r="I130" s="188"/>
      <c r="J130" s="35"/>
      <c r="K130" s="35"/>
      <c r="L130" s="36"/>
      <c r="M130" s="189"/>
      <c r="N130" s="19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152</v>
      </c>
      <c r="AU130" s="16" t="s">
        <v>88</v>
      </c>
    </row>
    <row r="131" s="2" customFormat="1">
      <c r="A131" s="35"/>
      <c r="B131" s="36"/>
      <c r="C131" s="35"/>
      <c r="D131" s="186" t="s">
        <v>176</v>
      </c>
      <c r="E131" s="35"/>
      <c r="F131" s="201" t="s">
        <v>177</v>
      </c>
      <c r="G131" s="35"/>
      <c r="H131" s="35"/>
      <c r="I131" s="188"/>
      <c r="J131" s="35"/>
      <c r="K131" s="35"/>
      <c r="L131" s="36"/>
      <c r="M131" s="189"/>
      <c r="N131" s="19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176</v>
      </c>
      <c r="AU131" s="16" t="s">
        <v>88</v>
      </c>
    </row>
    <row r="132" s="13" customFormat="1">
      <c r="A132" s="13"/>
      <c r="B132" s="202"/>
      <c r="C132" s="13"/>
      <c r="D132" s="186" t="s">
        <v>178</v>
      </c>
      <c r="E132" s="203" t="s">
        <v>1</v>
      </c>
      <c r="F132" s="204" t="s">
        <v>179</v>
      </c>
      <c r="G132" s="13"/>
      <c r="H132" s="205">
        <v>9</v>
      </c>
      <c r="I132" s="206"/>
      <c r="J132" s="13"/>
      <c r="K132" s="13"/>
      <c r="L132" s="202"/>
      <c r="M132" s="207"/>
      <c r="N132" s="208"/>
      <c r="O132" s="208"/>
      <c r="P132" s="208"/>
      <c r="Q132" s="208"/>
      <c r="R132" s="208"/>
      <c r="S132" s="208"/>
      <c r="T132" s="2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3" t="s">
        <v>178</v>
      </c>
      <c r="AU132" s="203" t="s">
        <v>88</v>
      </c>
      <c r="AV132" s="13" t="s">
        <v>88</v>
      </c>
      <c r="AW132" s="13" t="s">
        <v>36</v>
      </c>
      <c r="AX132" s="13" t="s">
        <v>79</v>
      </c>
      <c r="AY132" s="203" t="s">
        <v>145</v>
      </c>
    </row>
    <row r="133" s="13" customFormat="1">
      <c r="A133" s="13"/>
      <c r="B133" s="202"/>
      <c r="C133" s="13"/>
      <c r="D133" s="186" t="s">
        <v>178</v>
      </c>
      <c r="E133" s="203" t="s">
        <v>1</v>
      </c>
      <c r="F133" s="204" t="s">
        <v>180</v>
      </c>
      <c r="G133" s="13"/>
      <c r="H133" s="205">
        <v>1.3999999999999999</v>
      </c>
      <c r="I133" s="206"/>
      <c r="J133" s="13"/>
      <c r="K133" s="13"/>
      <c r="L133" s="202"/>
      <c r="M133" s="207"/>
      <c r="N133" s="208"/>
      <c r="O133" s="208"/>
      <c r="P133" s="208"/>
      <c r="Q133" s="208"/>
      <c r="R133" s="208"/>
      <c r="S133" s="208"/>
      <c r="T133" s="2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3" t="s">
        <v>178</v>
      </c>
      <c r="AU133" s="203" t="s">
        <v>88</v>
      </c>
      <c r="AV133" s="13" t="s">
        <v>88</v>
      </c>
      <c r="AW133" s="13" t="s">
        <v>36</v>
      </c>
      <c r="AX133" s="13" t="s">
        <v>79</v>
      </c>
      <c r="AY133" s="203" t="s">
        <v>145</v>
      </c>
    </row>
    <row r="134" s="2" customFormat="1" ht="24.15" customHeight="1">
      <c r="A134" s="35"/>
      <c r="B134" s="171"/>
      <c r="C134" s="172" t="s">
        <v>88</v>
      </c>
      <c r="D134" s="172" t="s">
        <v>146</v>
      </c>
      <c r="E134" s="173" t="s">
        <v>181</v>
      </c>
      <c r="F134" s="174" t="s">
        <v>182</v>
      </c>
      <c r="G134" s="175" t="s">
        <v>174</v>
      </c>
      <c r="H134" s="176">
        <v>38.640000000000001</v>
      </c>
      <c r="I134" s="177"/>
      <c r="J134" s="178">
        <f>ROUND(I134*H134,2)</f>
        <v>0</v>
      </c>
      <c r="K134" s="179"/>
      <c r="L134" s="36"/>
      <c r="M134" s="180" t="s">
        <v>1</v>
      </c>
      <c r="N134" s="181" t="s">
        <v>44</v>
      </c>
      <c r="O134" s="7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144</v>
      </c>
      <c r="AT134" s="184" t="s">
        <v>146</v>
      </c>
      <c r="AU134" s="184" t="s">
        <v>88</v>
      </c>
      <c r="AY134" s="16" t="s">
        <v>145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86</v>
      </c>
      <c r="BK134" s="185">
        <f>ROUND(I134*H134,2)</f>
        <v>0</v>
      </c>
      <c r="BL134" s="16" t="s">
        <v>144</v>
      </c>
      <c r="BM134" s="184" t="s">
        <v>183</v>
      </c>
    </row>
    <row r="135" s="2" customFormat="1">
      <c r="A135" s="35"/>
      <c r="B135" s="36"/>
      <c r="C135" s="35"/>
      <c r="D135" s="186" t="s">
        <v>152</v>
      </c>
      <c r="E135" s="35"/>
      <c r="F135" s="187" t="s">
        <v>182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152</v>
      </c>
      <c r="AU135" s="16" t="s">
        <v>88</v>
      </c>
    </row>
    <row r="136" s="2" customFormat="1">
      <c r="A136" s="35"/>
      <c r="B136" s="36"/>
      <c r="C136" s="35"/>
      <c r="D136" s="186" t="s">
        <v>176</v>
      </c>
      <c r="E136" s="35"/>
      <c r="F136" s="201" t="s">
        <v>177</v>
      </c>
      <c r="G136" s="35"/>
      <c r="H136" s="35"/>
      <c r="I136" s="188"/>
      <c r="J136" s="35"/>
      <c r="K136" s="35"/>
      <c r="L136" s="36"/>
      <c r="M136" s="189"/>
      <c r="N136" s="19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176</v>
      </c>
      <c r="AU136" s="16" t="s">
        <v>88</v>
      </c>
    </row>
    <row r="137" s="13" customFormat="1">
      <c r="A137" s="13"/>
      <c r="B137" s="202"/>
      <c r="C137" s="13"/>
      <c r="D137" s="186" t="s">
        <v>178</v>
      </c>
      <c r="E137" s="203" t="s">
        <v>1</v>
      </c>
      <c r="F137" s="204" t="s">
        <v>184</v>
      </c>
      <c r="G137" s="13"/>
      <c r="H137" s="205">
        <v>36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178</v>
      </c>
      <c r="AU137" s="203" t="s">
        <v>88</v>
      </c>
      <c r="AV137" s="13" t="s">
        <v>88</v>
      </c>
      <c r="AW137" s="13" t="s">
        <v>36</v>
      </c>
      <c r="AX137" s="13" t="s">
        <v>79</v>
      </c>
      <c r="AY137" s="203" t="s">
        <v>145</v>
      </c>
    </row>
    <row r="138" s="13" customFormat="1">
      <c r="A138" s="13"/>
      <c r="B138" s="202"/>
      <c r="C138" s="13"/>
      <c r="D138" s="186" t="s">
        <v>178</v>
      </c>
      <c r="E138" s="203" t="s">
        <v>1</v>
      </c>
      <c r="F138" s="204" t="s">
        <v>185</v>
      </c>
      <c r="G138" s="13"/>
      <c r="H138" s="205">
        <v>2.6400000000000001</v>
      </c>
      <c r="I138" s="206"/>
      <c r="J138" s="13"/>
      <c r="K138" s="13"/>
      <c r="L138" s="202"/>
      <c r="M138" s="207"/>
      <c r="N138" s="208"/>
      <c r="O138" s="208"/>
      <c r="P138" s="208"/>
      <c r="Q138" s="208"/>
      <c r="R138" s="208"/>
      <c r="S138" s="208"/>
      <c r="T138" s="2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3" t="s">
        <v>178</v>
      </c>
      <c r="AU138" s="203" t="s">
        <v>88</v>
      </c>
      <c r="AV138" s="13" t="s">
        <v>88</v>
      </c>
      <c r="AW138" s="13" t="s">
        <v>36</v>
      </c>
      <c r="AX138" s="13" t="s">
        <v>79</v>
      </c>
      <c r="AY138" s="203" t="s">
        <v>145</v>
      </c>
    </row>
    <row r="139" s="2" customFormat="1" ht="24.15" customHeight="1">
      <c r="A139" s="35"/>
      <c r="B139" s="171"/>
      <c r="C139" s="172" t="s">
        <v>159</v>
      </c>
      <c r="D139" s="172" t="s">
        <v>146</v>
      </c>
      <c r="E139" s="173" t="s">
        <v>186</v>
      </c>
      <c r="F139" s="174" t="s">
        <v>187</v>
      </c>
      <c r="G139" s="175" t="s">
        <v>188</v>
      </c>
      <c r="H139" s="176">
        <v>40.5</v>
      </c>
      <c r="I139" s="177"/>
      <c r="J139" s="178">
        <f>ROUND(I139*H139,2)</f>
        <v>0</v>
      </c>
      <c r="K139" s="179"/>
      <c r="L139" s="36"/>
      <c r="M139" s="180" t="s">
        <v>1</v>
      </c>
      <c r="N139" s="181" t="s">
        <v>44</v>
      </c>
      <c r="O139" s="7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144</v>
      </c>
      <c r="AT139" s="184" t="s">
        <v>146</v>
      </c>
      <c r="AU139" s="184" t="s">
        <v>88</v>
      </c>
      <c r="AY139" s="16" t="s">
        <v>145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86</v>
      </c>
      <c r="BK139" s="185">
        <f>ROUND(I139*H139,2)</f>
        <v>0</v>
      </c>
      <c r="BL139" s="16" t="s">
        <v>144</v>
      </c>
      <c r="BM139" s="184" t="s">
        <v>189</v>
      </c>
    </row>
    <row r="140" s="2" customFormat="1">
      <c r="A140" s="35"/>
      <c r="B140" s="36"/>
      <c r="C140" s="35"/>
      <c r="D140" s="186" t="s">
        <v>152</v>
      </c>
      <c r="E140" s="35"/>
      <c r="F140" s="187" t="s">
        <v>190</v>
      </c>
      <c r="G140" s="35"/>
      <c r="H140" s="35"/>
      <c r="I140" s="188"/>
      <c r="J140" s="35"/>
      <c r="K140" s="35"/>
      <c r="L140" s="36"/>
      <c r="M140" s="189"/>
      <c r="N140" s="19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152</v>
      </c>
      <c r="AU140" s="16" t="s">
        <v>88</v>
      </c>
    </row>
    <row r="141" s="2" customFormat="1">
      <c r="A141" s="35"/>
      <c r="B141" s="36"/>
      <c r="C141" s="35"/>
      <c r="D141" s="186" t="s">
        <v>176</v>
      </c>
      <c r="E141" s="35"/>
      <c r="F141" s="201" t="s">
        <v>177</v>
      </c>
      <c r="G141" s="35"/>
      <c r="H141" s="35"/>
      <c r="I141" s="188"/>
      <c r="J141" s="35"/>
      <c r="K141" s="35"/>
      <c r="L141" s="36"/>
      <c r="M141" s="189"/>
      <c r="N141" s="19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176</v>
      </c>
      <c r="AU141" s="16" t="s">
        <v>88</v>
      </c>
    </row>
    <row r="142" s="13" customFormat="1">
      <c r="A142" s="13"/>
      <c r="B142" s="202"/>
      <c r="C142" s="13"/>
      <c r="D142" s="186" t="s">
        <v>178</v>
      </c>
      <c r="E142" s="203" t="s">
        <v>1</v>
      </c>
      <c r="F142" s="204" t="s">
        <v>191</v>
      </c>
      <c r="G142" s="13"/>
      <c r="H142" s="205">
        <v>40.5</v>
      </c>
      <c r="I142" s="206"/>
      <c r="J142" s="13"/>
      <c r="K142" s="13"/>
      <c r="L142" s="202"/>
      <c r="M142" s="207"/>
      <c r="N142" s="208"/>
      <c r="O142" s="208"/>
      <c r="P142" s="208"/>
      <c r="Q142" s="208"/>
      <c r="R142" s="208"/>
      <c r="S142" s="208"/>
      <c r="T142" s="2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3" t="s">
        <v>178</v>
      </c>
      <c r="AU142" s="203" t="s">
        <v>88</v>
      </c>
      <c r="AV142" s="13" t="s">
        <v>88</v>
      </c>
      <c r="AW142" s="13" t="s">
        <v>36</v>
      </c>
      <c r="AX142" s="13" t="s">
        <v>79</v>
      </c>
      <c r="AY142" s="203" t="s">
        <v>145</v>
      </c>
    </row>
    <row r="143" s="2" customFormat="1" ht="24.15" customHeight="1">
      <c r="A143" s="35"/>
      <c r="B143" s="171"/>
      <c r="C143" s="172" t="s">
        <v>144</v>
      </c>
      <c r="D143" s="172" t="s">
        <v>146</v>
      </c>
      <c r="E143" s="173" t="s">
        <v>192</v>
      </c>
      <c r="F143" s="174" t="s">
        <v>193</v>
      </c>
      <c r="G143" s="175" t="s">
        <v>188</v>
      </c>
      <c r="H143" s="176">
        <v>28</v>
      </c>
      <c r="I143" s="177"/>
      <c r="J143" s="178">
        <f>ROUND(I143*H143,2)</f>
        <v>0</v>
      </c>
      <c r="K143" s="179"/>
      <c r="L143" s="36"/>
      <c r="M143" s="180" t="s">
        <v>1</v>
      </c>
      <c r="N143" s="181" t="s">
        <v>44</v>
      </c>
      <c r="O143" s="74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144</v>
      </c>
      <c r="AT143" s="184" t="s">
        <v>146</v>
      </c>
      <c r="AU143" s="184" t="s">
        <v>88</v>
      </c>
      <c r="AY143" s="16" t="s">
        <v>145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86</v>
      </c>
      <c r="BK143" s="185">
        <f>ROUND(I143*H143,2)</f>
        <v>0</v>
      </c>
      <c r="BL143" s="16" t="s">
        <v>144</v>
      </c>
      <c r="BM143" s="184" t="s">
        <v>194</v>
      </c>
    </row>
    <row r="144" s="2" customFormat="1">
      <c r="A144" s="35"/>
      <c r="B144" s="36"/>
      <c r="C144" s="35"/>
      <c r="D144" s="186" t="s">
        <v>152</v>
      </c>
      <c r="E144" s="35"/>
      <c r="F144" s="187" t="s">
        <v>193</v>
      </c>
      <c r="G144" s="35"/>
      <c r="H144" s="35"/>
      <c r="I144" s="188"/>
      <c r="J144" s="35"/>
      <c r="K144" s="35"/>
      <c r="L144" s="36"/>
      <c r="M144" s="189"/>
      <c r="N144" s="19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152</v>
      </c>
      <c r="AU144" s="16" t="s">
        <v>88</v>
      </c>
    </row>
    <row r="145" s="2" customFormat="1">
      <c r="A145" s="35"/>
      <c r="B145" s="36"/>
      <c r="C145" s="35"/>
      <c r="D145" s="186" t="s">
        <v>176</v>
      </c>
      <c r="E145" s="35"/>
      <c r="F145" s="201" t="s">
        <v>195</v>
      </c>
      <c r="G145" s="35"/>
      <c r="H145" s="35"/>
      <c r="I145" s="188"/>
      <c r="J145" s="35"/>
      <c r="K145" s="35"/>
      <c r="L145" s="36"/>
      <c r="M145" s="189"/>
      <c r="N145" s="19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176</v>
      </c>
      <c r="AU145" s="16" t="s">
        <v>88</v>
      </c>
    </row>
    <row r="146" s="13" customFormat="1">
      <c r="A146" s="13"/>
      <c r="B146" s="202"/>
      <c r="C146" s="13"/>
      <c r="D146" s="186" t="s">
        <v>178</v>
      </c>
      <c r="E146" s="203" t="s">
        <v>1</v>
      </c>
      <c r="F146" s="204" t="s">
        <v>196</v>
      </c>
      <c r="G146" s="13"/>
      <c r="H146" s="205">
        <v>28</v>
      </c>
      <c r="I146" s="206"/>
      <c r="J146" s="13"/>
      <c r="K146" s="13"/>
      <c r="L146" s="202"/>
      <c r="M146" s="207"/>
      <c r="N146" s="208"/>
      <c r="O146" s="208"/>
      <c r="P146" s="208"/>
      <c r="Q146" s="208"/>
      <c r="R146" s="208"/>
      <c r="S146" s="208"/>
      <c r="T146" s="2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3" t="s">
        <v>178</v>
      </c>
      <c r="AU146" s="203" t="s">
        <v>88</v>
      </c>
      <c r="AV146" s="13" t="s">
        <v>88</v>
      </c>
      <c r="AW146" s="13" t="s">
        <v>36</v>
      </c>
      <c r="AX146" s="13" t="s">
        <v>86</v>
      </c>
      <c r="AY146" s="203" t="s">
        <v>145</v>
      </c>
    </row>
    <row r="147" s="2" customFormat="1" ht="14.4" customHeight="1">
      <c r="A147" s="35"/>
      <c r="B147" s="171"/>
      <c r="C147" s="172" t="s">
        <v>197</v>
      </c>
      <c r="D147" s="172" t="s">
        <v>146</v>
      </c>
      <c r="E147" s="173" t="s">
        <v>198</v>
      </c>
      <c r="F147" s="174" t="s">
        <v>199</v>
      </c>
      <c r="G147" s="175" t="s">
        <v>174</v>
      </c>
      <c r="H147" s="176">
        <v>6.8250000000000002</v>
      </c>
      <c r="I147" s="177"/>
      <c r="J147" s="178">
        <f>ROUND(I147*H147,2)</f>
        <v>0</v>
      </c>
      <c r="K147" s="179"/>
      <c r="L147" s="36"/>
      <c r="M147" s="180" t="s">
        <v>1</v>
      </c>
      <c r="N147" s="181" t="s">
        <v>44</v>
      </c>
      <c r="O147" s="7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144</v>
      </c>
      <c r="AT147" s="184" t="s">
        <v>146</v>
      </c>
      <c r="AU147" s="184" t="s">
        <v>88</v>
      </c>
      <c r="AY147" s="16" t="s">
        <v>145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6" t="s">
        <v>86</v>
      </c>
      <c r="BK147" s="185">
        <f>ROUND(I147*H147,2)</f>
        <v>0</v>
      </c>
      <c r="BL147" s="16" t="s">
        <v>144</v>
      </c>
      <c r="BM147" s="184" t="s">
        <v>200</v>
      </c>
    </row>
    <row r="148" s="2" customFormat="1">
      <c r="A148" s="35"/>
      <c r="B148" s="36"/>
      <c r="C148" s="35"/>
      <c r="D148" s="186" t="s">
        <v>152</v>
      </c>
      <c r="E148" s="35"/>
      <c r="F148" s="187" t="s">
        <v>199</v>
      </c>
      <c r="G148" s="35"/>
      <c r="H148" s="35"/>
      <c r="I148" s="188"/>
      <c r="J148" s="35"/>
      <c r="K148" s="35"/>
      <c r="L148" s="36"/>
      <c r="M148" s="189"/>
      <c r="N148" s="19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152</v>
      </c>
      <c r="AU148" s="16" t="s">
        <v>88</v>
      </c>
    </row>
    <row r="149" s="2" customFormat="1">
      <c r="A149" s="35"/>
      <c r="B149" s="36"/>
      <c r="C149" s="35"/>
      <c r="D149" s="186" t="s">
        <v>176</v>
      </c>
      <c r="E149" s="35"/>
      <c r="F149" s="201" t="s">
        <v>201</v>
      </c>
      <c r="G149" s="35"/>
      <c r="H149" s="35"/>
      <c r="I149" s="188"/>
      <c r="J149" s="35"/>
      <c r="K149" s="35"/>
      <c r="L149" s="36"/>
      <c r="M149" s="189"/>
      <c r="N149" s="190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176</v>
      </c>
      <c r="AU149" s="16" t="s">
        <v>88</v>
      </c>
    </row>
    <row r="150" s="13" customFormat="1">
      <c r="A150" s="13"/>
      <c r="B150" s="202"/>
      <c r="C150" s="13"/>
      <c r="D150" s="186" t="s">
        <v>178</v>
      </c>
      <c r="E150" s="203" t="s">
        <v>1</v>
      </c>
      <c r="F150" s="204" t="s">
        <v>202</v>
      </c>
      <c r="G150" s="13"/>
      <c r="H150" s="205">
        <v>1.8</v>
      </c>
      <c r="I150" s="206"/>
      <c r="J150" s="13"/>
      <c r="K150" s="13"/>
      <c r="L150" s="202"/>
      <c r="M150" s="207"/>
      <c r="N150" s="208"/>
      <c r="O150" s="208"/>
      <c r="P150" s="208"/>
      <c r="Q150" s="208"/>
      <c r="R150" s="208"/>
      <c r="S150" s="208"/>
      <c r="T150" s="2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3" t="s">
        <v>178</v>
      </c>
      <c r="AU150" s="203" t="s">
        <v>88</v>
      </c>
      <c r="AV150" s="13" t="s">
        <v>88</v>
      </c>
      <c r="AW150" s="13" t="s">
        <v>36</v>
      </c>
      <c r="AX150" s="13" t="s">
        <v>79</v>
      </c>
      <c r="AY150" s="203" t="s">
        <v>145</v>
      </c>
    </row>
    <row r="151" s="13" customFormat="1">
      <c r="A151" s="13"/>
      <c r="B151" s="202"/>
      <c r="C151" s="13"/>
      <c r="D151" s="186" t="s">
        <v>178</v>
      </c>
      <c r="E151" s="203" t="s">
        <v>1</v>
      </c>
      <c r="F151" s="204" t="s">
        <v>203</v>
      </c>
      <c r="G151" s="13"/>
      <c r="H151" s="205">
        <v>5.0250000000000004</v>
      </c>
      <c r="I151" s="206"/>
      <c r="J151" s="13"/>
      <c r="K151" s="13"/>
      <c r="L151" s="202"/>
      <c r="M151" s="207"/>
      <c r="N151" s="208"/>
      <c r="O151" s="208"/>
      <c r="P151" s="208"/>
      <c r="Q151" s="208"/>
      <c r="R151" s="208"/>
      <c r="S151" s="208"/>
      <c r="T151" s="20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3" t="s">
        <v>178</v>
      </c>
      <c r="AU151" s="203" t="s">
        <v>88</v>
      </c>
      <c r="AV151" s="13" t="s">
        <v>88</v>
      </c>
      <c r="AW151" s="13" t="s">
        <v>36</v>
      </c>
      <c r="AX151" s="13" t="s">
        <v>79</v>
      </c>
      <c r="AY151" s="203" t="s">
        <v>145</v>
      </c>
    </row>
    <row r="152" s="2" customFormat="1" ht="24.15" customHeight="1">
      <c r="A152" s="35"/>
      <c r="B152" s="171"/>
      <c r="C152" s="172" t="s">
        <v>204</v>
      </c>
      <c r="D152" s="172" t="s">
        <v>146</v>
      </c>
      <c r="E152" s="173" t="s">
        <v>205</v>
      </c>
      <c r="F152" s="174" t="s">
        <v>206</v>
      </c>
      <c r="G152" s="175" t="s">
        <v>174</v>
      </c>
      <c r="H152" s="176">
        <v>6.7000000000000002</v>
      </c>
      <c r="I152" s="177"/>
      <c r="J152" s="178">
        <f>ROUND(I152*H152,2)</f>
        <v>0</v>
      </c>
      <c r="K152" s="179"/>
      <c r="L152" s="36"/>
      <c r="M152" s="180" t="s">
        <v>1</v>
      </c>
      <c r="N152" s="181" t="s">
        <v>44</v>
      </c>
      <c r="O152" s="7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144</v>
      </c>
      <c r="AT152" s="184" t="s">
        <v>146</v>
      </c>
      <c r="AU152" s="184" t="s">
        <v>88</v>
      </c>
      <c r="AY152" s="16" t="s">
        <v>145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6" t="s">
        <v>86</v>
      </c>
      <c r="BK152" s="185">
        <f>ROUND(I152*H152,2)</f>
        <v>0</v>
      </c>
      <c r="BL152" s="16" t="s">
        <v>144</v>
      </c>
      <c r="BM152" s="184" t="s">
        <v>207</v>
      </c>
    </row>
    <row r="153" s="2" customFormat="1">
      <c r="A153" s="35"/>
      <c r="B153" s="36"/>
      <c r="C153" s="35"/>
      <c r="D153" s="186" t="s">
        <v>152</v>
      </c>
      <c r="E153" s="35"/>
      <c r="F153" s="187" t="s">
        <v>206</v>
      </c>
      <c r="G153" s="35"/>
      <c r="H153" s="35"/>
      <c r="I153" s="188"/>
      <c r="J153" s="35"/>
      <c r="K153" s="35"/>
      <c r="L153" s="36"/>
      <c r="M153" s="189"/>
      <c r="N153" s="19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152</v>
      </c>
      <c r="AU153" s="16" t="s">
        <v>88</v>
      </c>
    </row>
    <row r="154" s="2" customFormat="1">
      <c r="A154" s="35"/>
      <c r="B154" s="36"/>
      <c r="C154" s="35"/>
      <c r="D154" s="186" t="s">
        <v>176</v>
      </c>
      <c r="E154" s="35"/>
      <c r="F154" s="201" t="s">
        <v>208</v>
      </c>
      <c r="G154" s="35"/>
      <c r="H154" s="35"/>
      <c r="I154" s="188"/>
      <c r="J154" s="35"/>
      <c r="K154" s="35"/>
      <c r="L154" s="36"/>
      <c r="M154" s="189"/>
      <c r="N154" s="19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176</v>
      </c>
      <c r="AU154" s="16" t="s">
        <v>88</v>
      </c>
    </row>
    <row r="155" s="13" customFormat="1">
      <c r="A155" s="13"/>
      <c r="B155" s="202"/>
      <c r="C155" s="13"/>
      <c r="D155" s="186" t="s">
        <v>178</v>
      </c>
      <c r="E155" s="203" t="s">
        <v>1</v>
      </c>
      <c r="F155" s="204" t="s">
        <v>209</v>
      </c>
      <c r="G155" s="13"/>
      <c r="H155" s="205">
        <v>6.7000000000000002</v>
      </c>
      <c r="I155" s="206"/>
      <c r="J155" s="13"/>
      <c r="K155" s="13"/>
      <c r="L155" s="202"/>
      <c r="M155" s="207"/>
      <c r="N155" s="208"/>
      <c r="O155" s="208"/>
      <c r="P155" s="208"/>
      <c r="Q155" s="208"/>
      <c r="R155" s="208"/>
      <c r="S155" s="208"/>
      <c r="T155" s="20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3" t="s">
        <v>178</v>
      </c>
      <c r="AU155" s="203" t="s">
        <v>88</v>
      </c>
      <c r="AV155" s="13" t="s">
        <v>88</v>
      </c>
      <c r="AW155" s="13" t="s">
        <v>36</v>
      </c>
      <c r="AX155" s="13" t="s">
        <v>79</v>
      </c>
      <c r="AY155" s="203" t="s">
        <v>145</v>
      </c>
    </row>
    <row r="156" s="2" customFormat="1" ht="14.4" customHeight="1">
      <c r="A156" s="35"/>
      <c r="B156" s="171"/>
      <c r="C156" s="172" t="s">
        <v>210</v>
      </c>
      <c r="D156" s="172" t="s">
        <v>146</v>
      </c>
      <c r="E156" s="173" t="s">
        <v>211</v>
      </c>
      <c r="F156" s="174" t="s">
        <v>212</v>
      </c>
      <c r="G156" s="175" t="s">
        <v>174</v>
      </c>
      <c r="H156" s="176">
        <v>8.3499999999999996</v>
      </c>
      <c r="I156" s="177"/>
      <c r="J156" s="178">
        <f>ROUND(I156*H156,2)</f>
        <v>0</v>
      </c>
      <c r="K156" s="179"/>
      <c r="L156" s="36"/>
      <c r="M156" s="180" t="s">
        <v>1</v>
      </c>
      <c r="N156" s="181" t="s">
        <v>44</v>
      </c>
      <c r="O156" s="74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144</v>
      </c>
      <c r="AT156" s="184" t="s">
        <v>146</v>
      </c>
      <c r="AU156" s="184" t="s">
        <v>88</v>
      </c>
      <c r="AY156" s="16" t="s">
        <v>145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6" t="s">
        <v>86</v>
      </c>
      <c r="BK156" s="185">
        <f>ROUND(I156*H156,2)</f>
        <v>0</v>
      </c>
      <c r="BL156" s="16" t="s">
        <v>144</v>
      </c>
      <c r="BM156" s="184" t="s">
        <v>213</v>
      </c>
    </row>
    <row r="157" s="2" customFormat="1">
      <c r="A157" s="35"/>
      <c r="B157" s="36"/>
      <c r="C157" s="35"/>
      <c r="D157" s="186" t="s">
        <v>152</v>
      </c>
      <c r="E157" s="35"/>
      <c r="F157" s="187" t="s">
        <v>212</v>
      </c>
      <c r="G157" s="35"/>
      <c r="H157" s="35"/>
      <c r="I157" s="188"/>
      <c r="J157" s="35"/>
      <c r="K157" s="35"/>
      <c r="L157" s="36"/>
      <c r="M157" s="189"/>
      <c r="N157" s="19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152</v>
      </c>
      <c r="AU157" s="16" t="s">
        <v>88</v>
      </c>
    </row>
    <row r="158" s="2" customFormat="1">
      <c r="A158" s="35"/>
      <c r="B158" s="36"/>
      <c r="C158" s="35"/>
      <c r="D158" s="186" t="s">
        <v>176</v>
      </c>
      <c r="E158" s="35"/>
      <c r="F158" s="201" t="s">
        <v>214</v>
      </c>
      <c r="G158" s="35"/>
      <c r="H158" s="35"/>
      <c r="I158" s="188"/>
      <c r="J158" s="35"/>
      <c r="K158" s="35"/>
      <c r="L158" s="36"/>
      <c r="M158" s="189"/>
      <c r="N158" s="19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176</v>
      </c>
      <c r="AU158" s="16" t="s">
        <v>88</v>
      </c>
    </row>
    <row r="159" s="13" customFormat="1">
      <c r="A159" s="13"/>
      <c r="B159" s="202"/>
      <c r="C159" s="13"/>
      <c r="D159" s="186" t="s">
        <v>178</v>
      </c>
      <c r="E159" s="203" t="s">
        <v>1</v>
      </c>
      <c r="F159" s="204" t="s">
        <v>215</v>
      </c>
      <c r="G159" s="13"/>
      <c r="H159" s="205">
        <v>1.6499999999999999</v>
      </c>
      <c r="I159" s="206"/>
      <c r="J159" s="13"/>
      <c r="K159" s="13"/>
      <c r="L159" s="202"/>
      <c r="M159" s="207"/>
      <c r="N159" s="208"/>
      <c r="O159" s="208"/>
      <c r="P159" s="208"/>
      <c r="Q159" s="208"/>
      <c r="R159" s="208"/>
      <c r="S159" s="208"/>
      <c r="T159" s="20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3" t="s">
        <v>178</v>
      </c>
      <c r="AU159" s="203" t="s">
        <v>88</v>
      </c>
      <c r="AV159" s="13" t="s">
        <v>88</v>
      </c>
      <c r="AW159" s="13" t="s">
        <v>36</v>
      </c>
      <c r="AX159" s="13" t="s">
        <v>79</v>
      </c>
      <c r="AY159" s="203" t="s">
        <v>145</v>
      </c>
    </row>
    <row r="160" s="13" customFormat="1">
      <c r="A160" s="13"/>
      <c r="B160" s="202"/>
      <c r="C160" s="13"/>
      <c r="D160" s="186" t="s">
        <v>178</v>
      </c>
      <c r="E160" s="203" t="s">
        <v>1</v>
      </c>
      <c r="F160" s="204" t="s">
        <v>216</v>
      </c>
      <c r="G160" s="13"/>
      <c r="H160" s="205">
        <v>6.7000000000000002</v>
      </c>
      <c r="I160" s="206"/>
      <c r="J160" s="13"/>
      <c r="K160" s="13"/>
      <c r="L160" s="202"/>
      <c r="M160" s="207"/>
      <c r="N160" s="208"/>
      <c r="O160" s="208"/>
      <c r="P160" s="208"/>
      <c r="Q160" s="208"/>
      <c r="R160" s="208"/>
      <c r="S160" s="208"/>
      <c r="T160" s="20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3" t="s">
        <v>178</v>
      </c>
      <c r="AU160" s="203" t="s">
        <v>88</v>
      </c>
      <c r="AV160" s="13" t="s">
        <v>88</v>
      </c>
      <c r="AW160" s="13" t="s">
        <v>36</v>
      </c>
      <c r="AX160" s="13" t="s">
        <v>79</v>
      </c>
      <c r="AY160" s="203" t="s">
        <v>145</v>
      </c>
    </row>
    <row r="161" s="11" customFormat="1" ht="22.8" customHeight="1">
      <c r="A161" s="11"/>
      <c r="B161" s="160"/>
      <c r="C161" s="11"/>
      <c r="D161" s="161" t="s">
        <v>78</v>
      </c>
      <c r="E161" s="199" t="s">
        <v>197</v>
      </c>
      <c r="F161" s="199" t="s">
        <v>217</v>
      </c>
      <c r="G161" s="11"/>
      <c r="H161" s="11"/>
      <c r="I161" s="163"/>
      <c r="J161" s="200">
        <f>BK161</f>
        <v>0</v>
      </c>
      <c r="K161" s="11"/>
      <c r="L161" s="160"/>
      <c r="M161" s="165"/>
      <c r="N161" s="166"/>
      <c r="O161" s="166"/>
      <c r="P161" s="167">
        <f>SUM(P162:P193)</f>
        <v>0</v>
      </c>
      <c r="Q161" s="166"/>
      <c r="R161" s="167">
        <f>SUM(R162:R193)</f>
        <v>0</v>
      </c>
      <c r="S161" s="166"/>
      <c r="T161" s="168">
        <f>SUM(T162:T193)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161" t="s">
        <v>86</v>
      </c>
      <c r="AT161" s="169" t="s">
        <v>78</v>
      </c>
      <c r="AU161" s="169" t="s">
        <v>86</v>
      </c>
      <c r="AY161" s="161" t="s">
        <v>145</v>
      </c>
      <c r="BK161" s="170">
        <f>SUM(BK162:BK193)</f>
        <v>0</v>
      </c>
    </row>
    <row r="162" s="2" customFormat="1" ht="24.15" customHeight="1">
      <c r="A162" s="35"/>
      <c r="B162" s="171"/>
      <c r="C162" s="172" t="s">
        <v>218</v>
      </c>
      <c r="D162" s="172" t="s">
        <v>146</v>
      </c>
      <c r="E162" s="173" t="s">
        <v>219</v>
      </c>
      <c r="F162" s="174" t="s">
        <v>220</v>
      </c>
      <c r="G162" s="175" t="s">
        <v>221</v>
      </c>
      <c r="H162" s="176">
        <v>12</v>
      </c>
      <c r="I162" s="177"/>
      <c r="J162" s="178">
        <f>ROUND(I162*H162,2)</f>
        <v>0</v>
      </c>
      <c r="K162" s="179"/>
      <c r="L162" s="36"/>
      <c r="M162" s="180" t="s">
        <v>1</v>
      </c>
      <c r="N162" s="181" t="s">
        <v>44</v>
      </c>
      <c r="O162" s="7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144</v>
      </c>
      <c r="AT162" s="184" t="s">
        <v>146</v>
      </c>
      <c r="AU162" s="184" t="s">
        <v>88</v>
      </c>
      <c r="AY162" s="16" t="s">
        <v>145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6" t="s">
        <v>86</v>
      </c>
      <c r="BK162" s="185">
        <f>ROUND(I162*H162,2)</f>
        <v>0</v>
      </c>
      <c r="BL162" s="16" t="s">
        <v>144</v>
      </c>
      <c r="BM162" s="184" t="s">
        <v>222</v>
      </c>
    </row>
    <row r="163" s="2" customFormat="1">
      <c r="A163" s="35"/>
      <c r="B163" s="36"/>
      <c r="C163" s="35"/>
      <c r="D163" s="186" t="s">
        <v>152</v>
      </c>
      <c r="E163" s="35"/>
      <c r="F163" s="187" t="s">
        <v>220</v>
      </c>
      <c r="G163" s="35"/>
      <c r="H163" s="35"/>
      <c r="I163" s="188"/>
      <c r="J163" s="35"/>
      <c r="K163" s="35"/>
      <c r="L163" s="36"/>
      <c r="M163" s="189"/>
      <c r="N163" s="190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152</v>
      </c>
      <c r="AU163" s="16" t="s">
        <v>88</v>
      </c>
    </row>
    <row r="164" s="2" customFormat="1">
      <c r="A164" s="35"/>
      <c r="B164" s="36"/>
      <c r="C164" s="35"/>
      <c r="D164" s="186" t="s">
        <v>176</v>
      </c>
      <c r="E164" s="35"/>
      <c r="F164" s="201" t="s">
        <v>223</v>
      </c>
      <c r="G164" s="35"/>
      <c r="H164" s="35"/>
      <c r="I164" s="188"/>
      <c r="J164" s="35"/>
      <c r="K164" s="35"/>
      <c r="L164" s="36"/>
      <c r="M164" s="189"/>
      <c r="N164" s="19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176</v>
      </c>
      <c r="AU164" s="16" t="s">
        <v>88</v>
      </c>
    </row>
    <row r="165" s="13" customFormat="1">
      <c r="A165" s="13"/>
      <c r="B165" s="202"/>
      <c r="C165" s="13"/>
      <c r="D165" s="186" t="s">
        <v>178</v>
      </c>
      <c r="E165" s="203" t="s">
        <v>1</v>
      </c>
      <c r="F165" s="204" t="s">
        <v>224</v>
      </c>
      <c r="G165" s="13"/>
      <c r="H165" s="205">
        <v>12</v>
      </c>
      <c r="I165" s="206"/>
      <c r="J165" s="13"/>
      <c r="K165" s="13"/>
      <c r="L165" s="202"/>
      <c r="M165" s="207"/>
      <c r="N165" s="208"/>
      <c r="O165" s="208"/>
      <c r="P165" s="208"/>
      <c r="Q165" s="208"/>
      <c r="R165" s="208"/>
      <c r="S165" s="208"/>
      <c r="T165" s="20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3" t="s">
        <v>178</v>
      </c>
      <c r="AU165" s="203" t="s">
        <v>88</v>
      </c>
      <c r="AV165" s="13" t="s">
        <v>88</v>
      </c>
      <c r="AW165" s="13" t="s">
        <v>36</v>
      </c>
      <c r="AX165" s="13" t="s">
        <v>86</v>
      </c>
      <c r="AY165" s="203" t="s">
        <v>145</v>
      </c>
    </row>
    <row r="166" s="2" customFormat="1" ht="24.15" customHeight="1">
      <c r="A166" s="35"/>
      <c r="B166" s="171"/>
      <c r="C166" s="172" t="s">
        <v>225</v>
      </c>
      <c r="D166" s="172" t="s">
        <v>146</v>
      </c>
      <c r="E166" s="173" t="s">
        <v>226</v>
      </c>
      <c r="F166" s="174" t="s">
        <v>227</v>
      </c>
      <c r="G166" s="175" t="s">
        <v>221</v>
      </c>
      <c r="H166" s="176">
        <v>150</v>
      </c>
      <c r="I166" s="177"/>
      <c r="J166" s="178">
        <f>ROUND(I166*H166,2)</f>
        <v>0</v>
      </c>
      <c r="K166" s="179"/>
      <c r="L166" s="36"/>
      <c r="M166" s="180" t="s">
        <v>1</v>
      </c>
      <c r="N166" s="181" t="s">
        <v>44</v>
      </c>
      <c r="O166" s="7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144</v>
      </c>
      <c r="AT166" s="184" t="s">
        <v>146</v>
      </c>
      <c r="AU166" s="184" t="s">
        <v>88</v>
      </c>
      <c r="AY166" s="16" t="s">
        <v>145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6" t="s">
        <v>86</v>
      </c>
      <c r="BK166" s="185">
        <f>ROUND(I166*H166,2)</f>
        <v>0</v>
      </c>
      <c r="BL166" s="16" t="s">
        <v>144</v>
      </c>
      <c r="BM166" s="184" t="s">
        <v>228</v>
      </c>
    </row>
    <row r="167" s="2" customFormat="1">
      <c r="A167" s="35"/>
      <c r="B167" s="36"/>
      <c r="C167" s="35"/>
      <c r="D167" s="186" t="s">
        <v>152</v>
      </c>
      <c r="E167" s="35"/>
      <c r="F167" s="187" t="s">
        <v>227</v>
      </c>
      <c r="G167" s="35"/>
      <c r="H167" s="35"/>
      <c r="I167" s="188"/>
      <c r="J167" s="35"/>
      <c r="K167" s="35"/>
      <c r="L167" s="36"/>
      <c r="M167" s="189"/>
      <c r="N167" s="190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152</v>
      </c>
      <c r="AU167" s="16" t="s">
        <v>88</v>
      </c>
    </row>
    <row r="168" s="2" customFormat="1">
      <c r="A168" s="35"/>
      <c r="B168" s="36"/>
      <c r="C168" s="35"/>
      <c r="D168" s="186" t="s">
        <v>176</v>
      </c>
      <c r="E168" s="35"/>
      <c r="F168" s="201" t="s">
        <v>229</v>
      </c>
      <c r="G168" s="35"/>
      <c r="H168" s="35"/>
      <c r="I168" s="188"/>
      <c r="J168" s="35"/>
      <c r="K168" s="35"/>
      <c r="L168" s="36"/>
      <c r="M168" s="189"/>
      <c r="N168" s="19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176</v>
      </c>
      <c r="AU168" s="16" t="s">
        <v>88</v>
      </c>
    </row>
    <row r="169" s="13" customFormat="1">
      <c r="A169" s="13"/>
      <c r="B169" s="202"/>
      <c r="C169" s="13"/>
      <c r="D169" s="186" t="s">
        <v>178</v>
      </c>
      <c r="E169" s="203" t="s">
        <v>1</v>
      </c>
      <c r="F169" s="204" t="s">
        <v>230</v>
      </c>
      <c r="G169" s="13"/>
      <c r="H169" s="205">
        <v>150</v>
      </c>
      <c r="I169" s="206"/>
      <c r="J169" s="13"/>
      <c r="K169" s="13"/>
      <c r="L169" s="202"/>
      <c r="M169" s="207"/>
      <c r="N169" s="208"/>
      <c r="O169" s="208"/>
      <c r="P169" s="208"/>
      <c r="Q169" s="208"/>
      <c r="R169" s="208"/>
      <c r="S169" s="208"/>
      <c r="T169" s="20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3" t="s">
        <v>178</v>
      </c>
      <c r="AU169" s="203" t="s">
        <v>88</v>
      </c>
      <c r="AV169" s="13" t="s">
        <v>88</v>
      </c>
      <c r="AW169" s="13" t="s">
        <v>36</v>
      </c>
      <c r="AX169" s="13" t="s">
        <v>86</v>
      </c>
      <c r="AY169" s="203" t="s">
        <v>145</v>
      </c>
    </row>
    <row r="170" s="2" customFormat="1" ht="24.15" customHeight="1">
      <c r="A170" s="35"/>
      <c r="B170" s="171"/>
      <c r="C170" s="172" t="s">
        <v>231</v>
      </c>
      <c r="D170" s="172" t="s">
        <v>146</v>
      </c>
      <c r="E170" s="173" t="s">
        <v>232</v>
      </c>
      <c r="F170" s="174" t="s">
        <v>233</v>
      </c>
      <c r="G170" s="175" t="s">
        <v>221</v>
      </c>
      <c r="H170" s="176">
        <v>14</v>
      </c>
      <c r="I170" s="177"/>
      <c r="J170" s="178">
        <f>ROUND(I170*H170,2)</f>
        <v>0</v>
      </c>
      <c r="K170" s="179"/>
      <c r="L170" s="36"/>
      <c r="M170" s="180" t="s">
        <v>1</v>
      </c>
      <c r="N170" s="181" t="s">
        <v>44</v>
      </c>
      <c r="O170" s="7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144</v>
      </c>
      <c r="AT170" s="184" t="s">
        <v>146</v>
      </c>
      <c r="AU170" s="184" t="s">
        <v>88</v>
      </c>
      <c r="AY170" s="16" t="s">
        <v>145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6" t="s">
        <v>86</v>
      </c>
      <c r="BK170" s="185">
        <f>ROUND(I170*H170,2)</f>
        <v>0</v>
      </c>
      <c r="BL170" s="16" t="s">
        <v>144</v>
      </c>
      <c r="BM170" s="184" t="s">
        <v>234</v>
      </c>
    </row>
    <row r="171" s="2" customFormat="1">
      <c r="A171" s="35"/>
      <c r="B171" s="36"/>
      <c r="C171" s="35"/>
      <c r="D171" s="186" t="s">
        <v>152</v>
      </c>
      <c r="E171" s="35"/>
      <c r="F171" s="187" t="s">
        <v>233</v>
      </c>
      <c r="G171" s="35"/>
      <c r="H171" s="35"/>
      <c r="I171" s="188"/>
      <c r="J171" s="35"/>
      <c r="K171" s="35"/>
      <c r="L171" s="36"/>
      <c r="M171" s="189"/>
      <c r="N171" s="190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152</v>
      </c>
      <c r="AU171" s="16" t="s">
        <v>88</v>
      </c>
    </row>
    <row r="172" s="2" customFormat="1">
      <c r="A172" s="35"/>
      <c r="B172" s="36"/>
      <c r="C172" s="35"/>
      <c r="D172" s="186" t="s">
        <v>176</v>
      </c>
      <c r="E172" s="35"/>
      <c r="F172" s="201" t="s">
        <v>235</v>
      </c>
      <c r="G172" s="35"/>
      <c r="H172" s="35"/>
      <c r="I172" s="188"/>
      <c r="J172" s="35"/>
      <c r="K172" s="35"/>
      <c r="L172" s="36"/>
      <c r="M172" s="189"/>
      <c r="N172" s="19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176</v>
      </c>
      <c r="AU172" s="16" t="s">
        <v>88</v>
      </c>
    </row>
    <row r="173" s="13" customFormat="1">
      <c r="A173" s="13"/>
      <c r="B173" s="202"/>
      <c r="C173" s="13"/>
      <c r="D173" s="186" t="s">
        <v>178</v>
      </c>
      <c r="E173" s="203" t="s">
        <v>1</v>
      </c>
      <c r="F173" s="204" t="s">
        <v>236</v>
      </c>
      <c r="G173" s="13"/>
      <c r="H173" s="205">
        <v>14</v>
      </c>
      <c r="I173" s="206"/>
      <c r="J173" s="13"/>
      <c r="K173" s="13"/>
      <c r="L173" s="202"/>
      <c r="M173" s="207"/>
      <c r="N173" s="208"/>
      <c r="O173" s="208"/>
      <c r="P173" s="208"/>
      <c r="Q173" s="208"/>
      <c r="R173" s="208"/>
      <c r="S173" s="208"/>
      <c r="T173" s="20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3" t="s">
        <v>178</v>
      </c>
      <c r="AU173" s="203" t="s">
        <v>88</v>
      </c>
      <c r="AV173" s="13" t="s">
        <v>88</v>
      </c>
      <c r="AW173" s="13" t="s">
        <v>36</v>
      </c>
      <c r="AX173" s="13" t="s">
        <v>86</v>
      </c>
      <c r="AY173" s="203" t="s">
        <v>145</v>
      </c>
    </row>
    <row r="174" s="2" customFormat="1" ht="24.15" customHeight="1">
      <c r="A174" s="35"/>
      <c r="B174" s="171"/>
      <c r="C174" s="172" t="s">
        <v>237</v>
      </c>
      <c r="D174" s="172" t="s">
        <v>146</v>
      </c>
      <c r="E174" s="173" t="s">
        <v>238</v>
      </c>
      <c r="F174" s="174" t="s">
        <v>239</v>
      </c>
      <c r="G174" s="175" t="s">
        <v>221</v>
      </c>
      <c r="H174" s="176">
        <v>14</v>
      </c>
      <c r="I174" s="177"/>
      <c r="J174" s="178">
        <f>ROUND(I174*H174,2)</f>
        <v>0</v>
      </c>
      <c r="K174" s="179"/>
      <c r="L174" s="36"/>
      <c r="M174" s="180" t="s">
        <v>1</v>
      </c>
      <c r="N174" s="181" t="s">
        <v>44</v>
      </c>
      <c r="O174" s="7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144</v>
      </c>
      <c r="AT174" s="184" t="s">
        <v>146</v>
      </c>
      <c r="AU174" s="184" t="s">
        <v>88</v>
      </c>
      <c r="AY174" s="16" t="s">
        <v>145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6" t="s">
        <v>86</v>
      </c>
      <c r="BK174" s="185">
        <f>ROUND(I174*H174,2)</f>
        <v>0</v>
      </c>
      <c r="BL174" s="16" t="s">
        <v>144</v>
      </c>
      <c r="BM174" s="184" t="s">
        <v>240</v>
      </c>
    </row>
    <row r="175" s="2" customFormat="1">
      <c r="A175" s="35"/>
      <c r="B175" s="36"/>
      <c r="C175" s="35"/>
      <c r="D175" s="186" t="s">
        <v>152</v>
      </c>
      <c r="E175" s="35"/>
      <c r="F175" s="187" t="s">
        <v>239</v>
      </c>
      <c r="G175" s="35"/>
      <c r="H175" s="35"/>
      <c r="I175" s="188"/>
      <c r="J175" s="35"/>
      <c r="K175" s="35"/>
      <c r="L175" s="36"/>
      <c r="M175" s="189"/>
      <c r="N175" s="190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152</v>
      </c>
      <c r="AU175" s="16" t="s">
        <v>88</v>
      </c>
    </row>
    <row r="176" s="2" customFormat="1">
      <c r="A176" s="35"/>
      <c r="B176" s="36"/>
      <c r="C176" s="35"/>
      <c r="D176" s="186" t="s">
        <v>176</v>
      </c>
      <c r="E176" s="35"/>
      <c r="F176" s="201" t="s">
        <v>235</v>
      </c>
      <c r="G176" s="35"/>
      <c r="H176" s="35"/>
      <c r="I176" s="188"/>
      <c r="J176" s="35"/>
      <c r="K176" s="35"/>
      <c r="L176" s="36"/>
      <c r="M176" s="189"/>
      <c r="N176" s="19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176</v>
      </c>
      <c r="AU176" s="16" t="s">
        <v>88</v>
      </c>
    </row>
    <row r="177" s="13" customFormat="1">
      <c r="A177" s="13"/>
      <c r="B177" s="202"/>
      <c r="C177" s="13"/>
      <c r="D177" s="186" t="s">
        <v>178</v>
      </c>
      <c r="E177" s="203" t="s">
        <v>1</v>
      </c>
      <c r="F177" s="204" t="s">
        <v>236</v>
      </c>
      <c r="G177" s="13"/>
      <c r="H177" s="205">
        <v>14</v>
      </c>
      <c r="I177" s="206"/>
      <c r="J177" s="13"/>
      <c r="K177" s="13"/>
      <c r="L177" s="202"/>
      <c r="M177" s="207"/>
      <c r="N177" s="208"/>
      <c r="O177" s="208"/>
      <c r="P177" s="208"/>
      <c r="Q177" s="208"/>
      <c r="R177" s="208"/>
      <c r="S177" s="208"/>
      <c r="T177" s="2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3" t="s">
        <v>178</v>
      </c>
      <c r="AU177" s="203" t="s">
        <v>88</v>
      </c>
      <c r="AV177" s="13" t="s">
        <v>88</v>
      </c>
      <c r="AW177" s="13" t="s">
        <v>36</v>
      </c>
      <c r="AX177" s="13" t="s">
        <v>86</v>
      </c>
      <c r="AY177" s="203" t="s">
        <v>145</v>
      </c>
    </row>
    <row r="178" s="2" customFormat="1" ht="24.15" customHeight="1">
      <c r="A178" s="35"/>
      <c r="B178" s="171"/>
      <c r="C178" s="172" t="s">
        <v>241</v>
      </c>
      <c r="D178" s="172" t="s">
        <v>146</v>
      </c>
      <c r="E178" s="173" t="s">
        <v>242</v>
      </c>
      <c r="F178" s="174" t="s">
        <v>243</v>
      </c>
      <c r="G178" s="175" t="s">
        <v>221</v>
      </c>
      <c r="H178" s="176">
        <v>131</v>
      </c>
      <c r="I178" s="177"/>
      <c r="J178" s="178">
        <f>ROUND(I178*H178,2)</f>
        <v>0</v>
      </c>
      <c r="K178" s="179"/>
      <c r="L178" s="36"/>
      <c r="M178" s="180" t="s">
        <v>1</v>
      </c>
      <c r="N178" s="181" t="s">
        <v>44</v>
      </c>
      <c r="O178" s="74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144</v>
      </c>
      <c r="AT178" s="184" t="s">
        <v>146</v>
      </c>
      <c r="AU178" s="184" t="s">
        <v>88</v>
      </c>
      <c r="AY178" s="16" t="s">
        <v>145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6" t="s">
        <v>86</v>
      </c>
      <c r="BK178" s="185">
        <f>ROUND(I178*H178,2)</f>
        <v>0</v>
      </c>
      <c r="BL178" s="16" t="s">
        <v>144</v>
      </c>
      <c r="BM178" s="184" t="s">
        <v>244</v>
      </c>
    </row>
    <row r="179" s="2" customFormat="1">
      <c r="A179" s="35"/>
      <c r="B179" s="36"/>
      <c r="C179" s="35"/>
      <c r="D179" s="186" t="s">
        <v>152</v>
      </c>
      <c r="E179" s="35"/>
      <c r="F179" s="187" t="s">
        <v>243</v>
      </c>
      <c r="G179" s="35"/>
      <c r="H179" s="35"/>
      <c r="I179" s="188"/>
      <c r="J179" s="35"/>
      <c r="K179" s="35"/>
      <c r="L179" s="36"/>
      <c r="M179" s="189"/>
      <c r="N179" s="190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152</v>
      </c>
      <c r="AU179" s="16" t="s">
        <v>88</v>
      </c>
    </row>
    <row r="180" s="2" customFormat="1">
      <c r="A180" s="35"/>
      <c r="B180" s="36"/>
      <c r="C180" s="35"/>
      <c r="D180" s="186" t="s">
        <v>176</v>
      </c>
      <c r="E180" s="35"/>
      <c r="F180" s="201" t="s">
        <v>245</v>
      </c>
      <c r="G180" s="35"/>
      <c r="H180" s="35"/>
      <c r="I180" s="188"/>
      <c r="J180" s="35"/>
      <c r="K180" s="35"/>
      <c r="L180" s="36"/>
      <c r="M180" s="189"/>
      <c r="N180" s="19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176</v>
      </c>
      <c r="AU180" s="16" t="s">
        <v>88</v>
      </c>
    </row>
    <row r="181" s="13" customFormat="1">
      <c r="A181" s="13"/>
      <c r="B181" s="202"/>
      <c r="C181" s="13"/>
      <c r="D181" s="186" t="s">
        <v>178</v>
      </c>
      <c r="E181" s="203" t="s">
        <v>1</v>
      </c>
      <c r="F181" s="204" t="s">
        <v>246</v>
      </c>
      <c r="G181" s="13"/>
      <c r="H181" s="205">
        <v>131</v>
      </c>
      <c r="I181" s="206"/>
      <c r="J181" s="13"/>
      <c r="K181" s="13"/>
      <c r="L181" s="202"/>
      <c r="M181" s="207"/>
      <c r="N181" s="208"/>
      <c r="O181" s="208"/>
      <c r="P181" s="208"/>
      <c r="Q181" s="208"/>
      <c r="R181" s="208"/>
      <c r="S181" s="208"/>
      <c r="T181" s="20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3" t="s">
        <v>178</v>
      </c>
      <c r="AU181" s="203" t="s">
        <v>88</v>
      </c>
      <c r="AV181" s="13" t="s">
        <v>88</v>
      </c>
      <c r="AW181" s="13" t="s">
        <v>36</v>
      </c>
      <c r="AX181" s="13" t="s">
        <v>86</v>
      </c>
      <c r="AY181" s="203" t="s">
        <v>145</v>
      </c>
    </row>
    <row r="182" s="2" customFormat="1" ht="24.15" customHeight="1">
      <c r="A182" s="35"/>
      <c r="B182" s="171"/>
      <c r="C182" s="172" t="s">
        <v>247</v>
      </c>
      <c r="D182" s="172" t="s">
        <v>146</v>
      </c>
      <c r="E182" s="173" t="s">
        <v>248</v>
      </c>
      <c r="F182" s="174" t="s">
        <v>249</v>
      </c>
      <c r="G182" s="175" t="s">
        <v>221</v>
      </c>
      <c r="H182" s="176">
        <v>10</v>
      </c>
      <c r="I182" s="177"/>
      <c r="J182" s="178">
        <f>ROUND(I182*H182,2)</f>
        <v>0</v>
      </c>
      <c r="K182" s="179"/>
      <c r="L182" s="36"/>
      <c r="M182" s="180" t="s">
        <v>1</v>
      </c>
      <c r="N182" s="181" t="s">
        <v>44</v>
      </c>
      <c r="O182" s="7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144</v>
      </c>
      <c r="AT182" s="184" t="s">
        <v>146</v>
      </c>
      <c r="AU182" s="184" t="s">
        <v>88</v>
      </c>
      <c r="AY182" s="16" t="s">
        <v>145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6" t="s">
        <v>86</v>
      </c>
      <c r="BK182" s="185">
        <f>ROUND(I182*H182,2)</f>
        <v>0</v>
      </c>
      <c r="BL182" s="16" t="s">
        <v>144</v>
      </c>
      <c r="BM182" s="184" t="s">
        <v>250</v>
      </c>
    </row>
    <row r="183" s="2" customFormat="1">
      <c r="A183" s="35"/>
      <c r="B183" s="36"/>
      <c r="C183" s="35"/>
      <c r="D183" s="186" t="s">
        <v>152</v>
      </c>
      <c r="E183" s="35"/>
      <c r="F183" s="187" t="s">
        <v>249</v>
      </c>
      <c r="G183" s="35"/>
      <c r="H183" s="35"/>
      <c r="I183" s="188"/>
      <c r="J183" s="35"/>
      <c r="K183" s="35"/>
      <c r="L183" s="36"/>
      <c r="M183" s="189"/>
      <c r="N183" s="190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152</v>
      </c>
      <c r="AU183" s="16" t="s">
        <v>88</v>
      </c>
    </row>
    <row r="184" s="2" customFormat="1">
      <c r="A184" s="35"/>
      <c r="B184" s="36"/>
      <c r="C184" s="35"/>
      <c r="D184" s="186" t="s">
        <v>176</v>
      </c>
      <c r="E184" s="35"/>
      <c r="F184" s="201" t="s">
        <v>245</v>
      </c>
      <c r="G184" s="35"/>
      <c r="H184" s="35"/>
      <c r="I184" s="188"/>
      <c r="J184" s="35"/>
      <c r="K184" s="35"/>
      <c r="L184" s="36"/>
      <c r="M184" s="189"/>
      <c r="N184" s="19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176</v>
      </c>
      <c r="AU184" s="16" t="s">
        <v>88</v>
      </c>
    </row>
    <row r="185" s="13" customFormat="1">
      <c r="A185" s="13"/>
      <c r="B185" s="202"/>
      <c r="C185" s="13"/>
      <c r="D185" s="186" t="s">
        <v>178</v>
      </c>
      <c r="E185" s="203" t="s">
        <v>1</v>
      </c>
      <c r="F185" s="204" t="s">
        <v>251</v>
      </c>
      <c r="G185" s="13"/>
      <c r="H185" s="205">
        <v>10</v>
      </c>
      <c r="I185" s="206"/>
      <c r="J185" s="13"/>
      <c r="K185" s="13"/>
      <c r="L185" s="202"/>
      <c r="M185" s="207"/>
      <c r="N185" s="208"/>
      <c r="O185" s="208"/>
      <c r="P185" s="208"/>
      <c r="Q185" s="208"/>
      <c r="R185" s="208"/>
      <c r="S185" s="208"/>
      <c r="T185" s="20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3" t="s">
        <v>178</v>
      </c>
      <c r="AU185" s="203" t="s">
        <v>88</v>
      </c>
      <c r="AV185" s="13" t="s">
        <v>88</v>
      </c>
      <c r="AW185" s="13" t="s">
        <v>36</v>
      </c>
      <c r="AX185" s="13" t="s">
        <v>86</v>
      </c>
      <c r="AY185" s="203" t="s">
        <v>145</v>
      </c>
    </row>
    <row r="186" s="2" customFormat="1" ht="24.15" customHeight="1">
      <c r="A186" s="35"/>
      <c r="B186" s="171"/>
      <c r="C186" s="172" t="s">
        <v>252</v>
      </c>
      <c r="D186" s="172" t="s">
        <v>146</v>
      </c>
      <c r="E186" s="173" t="s">
        <v>253</v>
      </c>
      <c r="F186" s="174" t="s">
        <v>254</v>
      </c>
      <c r="G186" s="175" t="s">
        <v>221</v>
      </c>
      <c r="H186" s="176">
        <v>7.2000000000000002</v>
      </c>
      <c r="I186" s="177"/>
      <c r="J186" s="178">
        <f>ROUND(I186*H186,2)</f>
        <v>0</v>
      </c>
      <c r="K186" s="179"/>
      <c r="L186" s="36"/>
      <c r="M186" s="180" t="s">
        <v>1</v>
      </c>
      <c r="N186" s="181" t="s">
        <v>44</v>
      </c>
      <c r="O186" s="7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144</v>
      </c>
      <c r="AT186" s="184" t="s">
        <v>146</v>
      </c>
      <c r="AU186" s="184" t="s">
        <v>88</v>
      </c>
      <c r="AY186" s="16" t="s">
        <v>145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6" t="s">
        <v>86</v>
      </c>
      <c r="BK186" s="185">
        <f>ROUND(I186*H186,2)</f>
        <v>0</v>
      </c>
      <c r="BL186" s="16" t="s">
        <v>144</v>
      </c>
      <c r="BM186" s="184" t="s">
        <v>255</v>
      </c>
    </row>
    <row r="187" s="2" customFormat="1">
      <c r="A187" s="35"/>
      <c r="B187" s="36"/>
      <c r="C187" s="35"/>
      <c r="D187" s="186" t="s">
        <v>152</v>
      </c>
      <c r="E187" s="35"/>
      <c r="F187" s="187" t="s">
        <v>254</v>
      </c>
      <c r="G187" s="35"/>
      <c r="H187" s="35"/>
      <c r="I187" s="188"/>
      <c r="J187" s="35"/>
      <c r="K187" s="35"/>
      <c r="L187" s="36"/>
      <c r="M187" s="189"/>
      <c r="N187" s="19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152</v>
      </c>
      <c r="AU187" s="16" t="s">
        <v>88</v>
      </c>
    </row>
    <row r="188" s="2" customFormat="1">
      <c r="A188" s="35"/>
      <c r="B188" s="36"/>
      <c r="C188" s="35"/>
      <c r="D188" s="186" t="s">
        <v>176</v>
      </c>
      <c r="E188" s="35"/>
      <c r="F188" s="201" t="s">
        <v>245</v>
      </c>
      <c r="G188" s="35"/>
      <c r="H188" s="35"/>
      <c r="I188" s="188"/>
      <c r="J188" s="35"/>
      <c r="K188" s="35"/>
      <c r="L188" s="36"/>
      <c r="M188" s="189"/>
      <c r="N188" s="19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176</v>
      </c>
      <c r="AU188" s="16" t="s">
        <v>88</v>
      </c>
    </row>
    <row r="189" s="13" customFormat="1">
      <c r="A189" s="13"/>
      <c r="B189" s="202"/>
      <c r="C189" s="13"/>
      <c r="D189" s="186" t="s">
        <v>178</v>
      </c>
      <c r="E189" s="203" t="s">
        <v>1</v>
      </c>
      <c r="F189" s="204" t="s">
        <v>256</v>
      </c>
      <c r="G189" s="13"/>
      <c r="H189" s="205">
        <v>7.2000000000000002</v>
      </c>
      <c r="I189" s="206"/>
      <c r="J189" s="13"/>
      <c r="K189" s="13"/>
      <c r="L189" s="202"/>
      <c r="M189" s="207"/>
      <c r="N189" s="208"/>
      <c r="O189" s="208"/>
      <c r="P189" s="208"/>
      <c r="Q189" s="208"/>
      <c r="R189" s="208"/>
      <c r="S189" s="208"/>
      <c r="T189" s="20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3" t="s">
        <v>178</v>
      </c>
      <c r="AU189" s="203" t="s">
        <v>88</v>
      </c>
      <c r="AV189" s="13" t="s">
        <v>88</v>
      </c>
      <c r="AW189" s="13" t="s">
        <v>36</v>
      </c>
      <c r="AX189" s="13" t="s">
        <v>86</v>
      </c>
      <c r="AY189" s="203" t="s">
        <v>145</v>
      </c>
    </row>
    <row r="190" s="2" customFormat="1" ht="24.15" customHeight="1">
      <c r="A190" s="35"/>
      <c r="B190" s="171"/>
      <c r="C190" s="172" t="s">
        <v>8</v>
      </c>
      <c r="D190" s="172" t="s">
        <v>146</v>
      </c>
      <c r="E190" s="173" t="s">
        <v>257</v>
      </c>
      <c r="F190" s="174" t="s">
        <v>258</v>
      </c>
      <c r="G190" s="175" t="s">
        <v>221</v>
      </c>
      <c r="H190" s="176">
        <v>2</v>
      </c>
      <c r="I190" s="177"/>
      <c r="J190" s="178">
        <f>ROUND(I190*H190,2)</f>
        <v>0</v>
      </c>
      <c r="K190" s="179"/>
      <c r="L190" s="36"/>
      <c r="M190" s="180" t="s">
        <v>1</v>
      </c>
      <c r="N190" s="181" t="s">
        <v>44</v>
      </c>
      <c r="O190" s="74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144</v>
      </c>
      <c r="AT190" s="184" t="s">
        <v>146</v>
      </c>
      <c r="AU190" s="184" t="s">
        <v>88</v>
      </c>
      <c r="AY190" s="16" t="s">
        <v>145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6" t="s">
        <v>86</v>
      </c>
      <c r="BK190" s="185">
        <f>ROUND(I190*H190,2)</f>
        <v>0</v>
      </c>
      <c r="BL190" s="16" t="s">
        <v>144</v>
      </c>
      <c r="BM190" s="184" t="s">
        <v>259</v>
      </c>
    </row>
    <row r="191" s="2" customFormat="1">
      <c r="A191" s="35"/>
      <c r="B191" s="36"/>
      <c r="C191" s="35"/>
      <c r="D191" s="186" t="s">
        <v>152</v>
      </c>
      <c r="E191" s="35"/>
      <c r="F191" s="187" t="s">
        <v>260</v>
      </c>
      <c r="G191" s="35"/>
      <c r="H191" s="35"/>
      <c r="I191" s="188"/>
      <c r="J191" s="35"/>
      <c r="K191" s="35"/>
      <c r="L191" s="36"/>
      <c r="M191" s="189"/>
      <c r="N191" s="190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152</v>
      </c>
      <c r="AU191" s="16" t="s">
        <v>88</v>
      </c>
    </row>
    <row r="192" s="2" customFormat="1">
      <c r="A192" s="35"/>
      <c r="B192" s="36"/>
      <c r="C192" s="35"/>
      <c r="D192" s="186" t="s">
        <v>176</v>
      </c>
      <c r="E192" s="35"/>
      <c r="F192" s="201" t="s">
        <v>245</v>
      </c>
      <c r="G192" s="35"/>
      <c r="H192" s="35"/>
      <c r="I192" s="188"/>
      <c r="J192" s="35"/>
      <c r="K192" s="35"/>
      <c r="L192" s="36"/>
      <c r="M192" s="189"/>
      <c r="N192" s="19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176</v>
      </c>
      <c r="AU192" s="16" t="s">
        <v>88</v>
      </c>
    </row>
    <row r="193" s="13" customFormat="1">
      <c r="A193" s="13"/>
      <c r="B193" s="202"/>
      <c r="C193" s="13"/>
      <c r="D193" s="186" t="s">
        <v>178</v>
      </c>
      <c r="E193" s="203" t="s">
        <v>1</v>
      </c>
      <c r="F193" s="204" t="s">
        <v>261</v>
      </c>
      <c r="G193" s="13"/>
      <c r="H193" s="205">
        <v>2</v>
      </c>
      <c r="I193" s="206"/>
      <c r="J193" s="13"/>
      <c r="K193" s="13"/>
      <c r="L193" s="202"/>
      <c r="M193" s="207"/>
      <c r="N193" s="208"/>
      <c r="O193" s="208"/>
      <c r="P193" s="208"/>
      <c r="Q193" s="208"/>
      <c r="R193" s="208"/>
      <c r="S193" s="208"/>
      <c r="T193" s="20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3" t="s">
        <v>178</v>
      </c>
      <c r="AU193" s="203" t="s">
        <v>88</v>
      </c>
      <c r="AV193" s="13" t="s">
        <v>88</v>
      </c>
      <c r="AW193" s="13" t="s">
        <v>36</v>
      </c>
      <c r="AX193" s="13" t="s">
        <v>86</v>
      </c>
      <c r="AY193" s="203" t="s">
        <v>145</v>
      </c>
    </row>
    <row r="194" s="11" customFormat="1" ht="22.8" customHeight="1">
      <c r="A194" s="11"/>
      <c r="B194" s="160"/>
      <c r="C194" s="11"/>
      <c r="D194" s="161" t="s">
        <v>78</v>
      </c>
      <c r="E194" s="199" t="s">
        <v>218</v>
      </c>
      <c r="F194" s="199" t="s">
        <v>262</v>
      </c>
      <c r="G194" s="11"/>
      <c r="H194" s="11"/>
      <c r="I194" s="163"/>
      <c r="J194" s="200">
        <f>BK194</f>
        <v>0</v>
      </c>
      <c r="K194" s="11"/>
      <c r="L194" s="160"/>
      <c r="M194" s="165"/>
      <c r="N194" s="166"/>
      <c r="O194" s="166"/>
      <c r="P194" s="167">
        <f>SUM(P195:P199)</f>
        <v>0</v>
      </c>
      <c r="Q194" s="166"/>
      <c r="R194" s="167">
        <f>SUM(R195:R199)</f>
        <v>0</v>
      </c>
      <c r="S194" s="166"/>
      <c r="T194" s="168">
        <f>SUM(T195:T199)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161" t="s">
        <v>86</v>
      </c>
      <c r="AT194" s="169" t="s">
        <v>78</v>
      </c>
      <c r="AU194" s="169" t="s">
        <v>86</v>
      </c>
      <c r="AY194" s="161" t="s">
        <v>145</v>
      </c>
      <c r="BK194" s="170">
        <f>SUM(BK195:BK199)</f>
        <v>0</v>
      </c>
    </row>
    <row r="195" s="2" customFormat="1" ht="14.4" customHeight="1">
      <c r="A195" s="35"/>
      <c r="B195" s="171"/>
      <c r="C195" s="172" t="s">
        <v>263</v>
      </c>
      <c r="D195" s="172" t="s">
        <v>146</v>
      </c>
      <c r="E195" s="173" t="s">
        <v>264</v>
      </c>
      <c r="F195" s="174" t="s">
        <v>265</v>
      </c>
      <c r="G195" s="175" t="s">
        <v>266</v>
      </c>
      <c r="H195" s="176">
        <v>1</v>
      </c>
      <c r="I195" s="177"/>
      <c r="J195" s="178">
        <f>ROUND(I195*H195,2)</f>
        <v>0</v>
      </c>
      <c r="K195" s="179"/>
      <c r="L195" s="36"/>
      <c r="M195" s="180" t="s">
        <v>1</v>
      </c>
      <c r="N195" s="181" t="s">
        <v>44</v>
      </c>
      <c r="O195" s="7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144</v>
      </c>
      <c r="AT195" s="184" t="s">
        <v>146</v>
      </c>
      <c r="AU195" s="184" t="s">
        <v>88</v>
      </c>
      <c r="AY195" s="16" t="s">
        <v>145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6" t="s">
        <v>86</v>
      </c>
      <c r="BK195" s="185">
        <f>ROUND(I195*H195,2)</f>
        <v>0</v>
      </c>
      <c r="BL195" s="16" t="s">
        <v>144</v>
      </c>
      <c r="BM195" s="184" t="s">
        <v>267</v>
      </c>
    </row>
    <row r="196" s="2" customFormat="1">
      <c r="A196" s="35"/>
      <c r="B196" s="36"/>
      <c r="C196" s="35"/>
      <c r="D196" s="186" t="s">
        <v>152</v>
      </c>
      <c r="E196" s="35"/>
      <c r="F196" s="187" t="s">
        <v>265</v>
      </c>
      <c r="G196" s="35"/>
      <c r="H196" s="35"/>
      <c r="I196" s="188"/>
      <c r="J196" s="35"/>
      <c r="K196" s="35"/>
      <c r="L196" s="36"/>
      <c r="M196" s="189"/>
      <c r="N196" s="19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152</v>
      </c>
      <c r="AU196" s="16" t="s">
        <v>88</v>
      </c>
    </row>
    <row r="197" s="2" customFormat="1">
      <c r="A197" s="35"/>
      <c r="B197" s="36"/>
      <c r="C197" s="35"/>
      <c r="D197" s="186" t="s">
        <v>176</v>
      </c>
      <c r="E197" s="35"/>
      <c r="F197" s="201" t="s">
        <v>268</v>
      </c>
      <c r="G197" s="35"/>
      <c r="H197" s="35"/>
      <c r="I197" s="188"/>
      <c r="J197" s="35"/>
      <c r="K197" s="35"/>
      <c r="L197" s="36"/>
      <c r="M197" s="189"/>
      <c r="N197" s="19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176</v>
      </c>
      <c r="AU197" s="16" t="s">
        <v>88</v>
      </c>
    </row>
    <row r="198" s="2" customFormat="1" ht="14.4" customHeight="1">
      <c r="A198" s="35"/>
      <c r="B198" s="171"/>
      <c r="C198" s="172" t="s">
        <v>269</v>
      </c>
      <c r="D198" s="172" t="s">
        <v>146</v>
      </c>
      <c r="E198" s="173" t="s">
        <v>270</v>
      </c>
      <c r="F198" s="174" t="s">
        <v>271</v>
      </c>
      <c r="G198" s="175" t="s">
        <v>266</v>
      </c>
      <c r="H198" s="176">
        <v>1</v>
      </c>
      <c r="I198" s="177"/>
      <c r="J198" s="178">
        <f>ROUND(I198*H198,2)</f>
        <v>0</v>
      </c>
      <c r="K198" s="179"/>
      <c r="L198" s="36"/>
      <c r="M198" s="180" t="s">
        <v>1</v>
      </c>
      <c r="N198" s="181" t="s">
        <v>44</v>
      </c>
      <c r="O198" s="74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144</v>
      </c>
      <c r="AT198" s="184" t="s">
        <v>146</v>
      </c>
      <c r="AU198" s="184" t="s">
        <v>88</v>
      </c>
      <c r="AY198" s="16" t="s">
        <v>145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6" t="s">
        <v>86</v>
      </c>
      <c r="BK198" s="185">
        <f>ROUND(I198*H198,2)</f>
        <v>0</v>
      </c>
      <c r="BL198" s="16" t="s">
        <v>144</v>
      </c>
      <c r="BM198" s="184" t="s">
        <v>272</v>
      </c>
    </row>
    <row r="199" s="2" customFormat="1">
      <c r="A199" s="35"/>
      <c r="B199" s="36"/>
      <c r="C199" s="35"/>
      <c r="D199" s="186" t="s">
        <v>152</v>
      </c>
      <c r="E199" s="35"/>
      <c r="F199" s="187" t="s">
        <v>271</v>
      </c>
      <c r="G199" s="35"/>
      <c r="H199" s="35"/>
      <c r="I199" s="188"/>
      <c r="J199" s="35"/>
      <c r="K199" s="35"/>
      <c r="L199" s="36"/>
      <c r="M199" s="189"/>
      <c r="N199" s="19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152</v>
      </c>
      <c r="AU199" s="16" t="s">
        <v>88</v>
      </c>
    </row>
    <row r="200" s="11" customFormat="1" ht="22.8" customHeight="1">
      <c r="A200" s="11"/>
      <c r="B200" s="160"/>
      <c r="C200" s="11"/>
      <c r="D200" s="161" t="s">
        <v>78</v>
      </c>
      <c r="E200" s="199" t="s">
        <v>225</v>
      </c>
      <c r="F200" s="199" t="s">
        <v>273</v>
      </c>
      <c r="G200" s="11"/>
      <c r="H200" s="11"/>
      <c r="I200" s="163"/>
      <c r="J200" s="200">
        <f>BK200</f>
        <v>0</v>
      </c>
      <c r="K200" s="11"/>
      <c r="L200" s="160"/>
      <c r="M200" s="165"/>
      <c r="N200" s="166"/>
      <c r="O200" s="166"/>
      <c r="P200" s="167">
        <f>SUM(P201:P226)</f>
        <v>0</v>
      </c>
      <c r="Q200" s="166"/>
      <c r="R200" s="167">
        <f>SUM(R201:R226)</f>
        <v>0</v>
      </c>
      <c r="S200" s="166"/>
      <c r="T200" s="168">
        <f>SUM(T201:T226)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161" t="s">
        <v>86</v>
      </c>
      <c r="AT200" s="169" t="s">
        <v>78</v>
      </c>
      <c r="AU200" s="169" t="s">
        <v>86</v>
      </c>
      <c r="AY200" s="161" t="s">
        <v>145</v>
      </c>
      <c r="BK200" s="170">
        <f>SUM(BK201:BK226)</f>
        <v>0</v>
      </c>
    </row>
    <row r="201" s="2" customFormat="1" ht="24.15" customHeight="1">
      <c r="A201" s="35"/>
      <c r="B201" s="171"/>
      <c r="C201" s="172" t="s">
        <v>274</v>
      </c>
      <c r="D201" s="172" t="s">
        <v>146</v>
      </c>
      <c r="E201" s="173" t="s">
        <v>275</v>
      </c>
      <c r="F201" s="174" t="s">
        <v>276</v>
      </c>
      <c r="G201" s="175" t="s">
        <v>221</v>
      </c>
      <c r="H201" s="176">
        <v>12</v>
      </c>
      <c r="I201" s="177"/>
      <c r="J201" s="178">
        <f>ROUND(I201*H201,2)</f>
        <v>0</v>
      </c>
      <c r="K201" s="179"/>
      <c r="L201" s="36"/>
      <c r="M201" s="180" t="s">
        <v>1</v>
      </c>
      <c r="N201" s="181" t="s">
        <v>44</v>
      </c>
      <c r="O201" s="74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144</v>
      </c>
      <c r="AT201" s="184" t="s">
        <v>146</v>
      </c>
      <c r="AU201" s="184" t="s">
        <v>88</v>
      </c>
      <c r="AY201" s="16" t="s">
        <v>145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6" t="s">
        <v>86</v>
      </c>
      <c r="BK201" s="185">
        <f>ROUND(I201*H201,2)</f>
        <v>0</v>
      </c>
      <c r="BL201" s="16" t="s">
        <v>144</v>
      </c>
      <c r="BM201" s="184" t="s">
        <v>277</v>
      </c>
    </row>
    <row r="202" s="2" customFormat="1">
      <c r="A202" s="35"/>
      <c r="B202" s="36"/>
      <c r="C202" s="35"/>
      <c r="D202" s="186" t="s">
        <v>152</v>
      </c>
      <c r="E202" s="35"/>
      <c r="F202" s="187" t="s">
        <v>276</v>
      </c>
      <c r="G202" s="35"/>
      <c r="H202" s="35"/>
      <c r="I202" s="188"/>
      <c r="J202" s="35"/>
      <c r="K202" s="35"/>
      <c r="L202" s="36"/>
      <c r="M202" s="189"/>
      <c r="N202" s="19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152</v>
      </c>
      <c r="AU202" s="16" t="s">
        <v>88</v>
      </c>
    </row>
    <row r="203" s="2" customFormat="1">
      <c r="A203" s="35"/>
      <c r="B203" s="36"/>
      <c r="C203" s="35"/>
      <c r="D203" s="186" t="s">
        <v>176</v>
      </c>
      <c r="E203" s="35"/>
      <c r="F203" s="201" t="s">
        <v>278</v>
      </c>
      <c r="G203" s="35"/>
      <c r="H203" s="35"/>
      <c r="I203" s="188"/>
      <c r="J203" s="35"/>
      <c r="K203" s="35"/>
      <c r="L203" s="36"/>
      <c r="M203" s="189"/>
      <c r="N203" s="19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176</v>
      </c>
      <c r="AU203" s="16" t="s">
        <v>88</v>
      </c>
    </row>
    <row r="204" s="13" customFormat="1">
      <c r="A204" s="13"/>
      <c r="B204" s="202"/>
      <c r="C204" s="13"/>
      <c r="D204" s="186" t="s">
        <v>178</v>
      </c>
      <c r="E204" s="203" t="s">
        <v>1</v>
      </c>
      <c r="F204" s="204" t="s">
        <v>279</v>
      </c>
      <c r="G204" s="13"/>
      <c r="H204" s="205">
        <v>12</v>
      </c>
      <c r="I204" s="206"/>
      <c r="J204" s="13"/>
      <c r="K204" s="13"/>
      <c r="L204" s="202"/>
      <c r="M204" s="207"/>
      <c r="N204" s="208"/>
      <c r="O204" s="208"/>
      <c r="P204" s="208"/>
      <c r="Q204" s="208"/>
      <c r="R204" s="208"/>
      <c r="S204" s="208"/>
      <c r="T204" s="2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178</v>
      </c>
      <c r="AU204" s="203" t="s">
        <v>88</v>
      </c>
      <c r="AV204" s="13" t="s">
        <v>88</v>
      </c>
      <c r="AW204" s="13" t="s">
        <v>36</v>
      </c>
      <c r="AX204" s="13" t="s">
        <v>79</v>
      </c>
      <c r="AY204" s="203" t="s">
        <v>145</v>
      </c>
    </row>
    <row r="205" s="2" customFormat="1" ht="24.15" customHeight="1">
      <c r="A205" s="35"/>
      <c r="B205" s="171"/>
      <c r="C205" s="172" t="s">
        <v>280</v>
      </c>
      <c r="D205" s="172" t="s">
        <v>146</v>
      </c>
      <c r="E205" s="173" t="s">
        <v>281</v>
      </c>
      <c r="F205" s="174" t="s">
        <v>282</v>
      </c>
      <c r="G205" s="175" t="s">
        <v>221</v>
      </c>
      <c r="H205" s="176">
        <v>12</v>
      </c>
      <c r="I205" s="177"/>
      <c r="J205" s="178">
        <f>ROUND(I205*H205,2)</f>
        <v>0</v>
      </c>
      <c r="K205" s="179"/>
      <c r="L205" s="36"/>
      <c r="M205" s="180" t="s">
        <v>1</v>
      </c>
      <c r="N205" s="181" t="s">
        <v>44</v>
      </c>
      <c r="O205" s="7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144</v>
      </c>
      <c r="AT205" s="184" t="s">
        <v>146</v>
      </c>
      <c r="AU205" s="184" t="s">
        <v>88</v>
      </c>
      <c r="AY205" s="16" t="s">
        <v>145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6" t="s">
        <v>86</v>
      </c>
      <c r="BK205" s="185">
        <f>ROUND(I205*H205,2)</f>
        <v>0</v>
      </c>
      <c r="BL205" s="16" t="s">
        <v>144</v>
      </c>
      <c r="BM205" s="184" t="s">
        <v>283</v>
      </c>
    </row>
    <row r="206" s="2" customFormat="1">
      <c r="A206" s="35"/>
      <c r="B206" s="36"/>
      <c r="C206" s="35"/>
      <c r="D206" s="186" t="s">
        <v>152</v>
      </c>
      <c r="E206" s="35"/>
      <c r="F206" s="187" t="s">
        <v>282</v>
      </c>
      <c r="G206" s="35"/>
      <c r="H206" s="35"/>
      <c r="I206" s="188"/>
      <c r="J206" s="35"/>
      <c r="K206" s="35"/>
      <c r="L206" s="36"/>
      <c r="M206" s="189"/>
      <c r="N206" s="19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152</v>
      </c>
      <c r="AU206" s="16" t="s">
        <v>88</v>
      </c>
    </row>
    <row r="207" s="2" customFormat="1">
      <c r="A207" s="35"/>
      <c r="B207" s="36"/>
      <c r="C207" s="35"/>
      <c r="D207" s="186" t="s">
        <v>176</v>
      </c>
      <c r="E207" s="35"/>
      <c r="F207" s="201" t="s">
        <v>278</v>
      </c>
      <c r="G207" s="35"/>
      <c r="H207" s="35"/>
      <c r="I207" s="188"/>
      <c r="J207" s="35"/>
      <c r="K207" s="35"/>
      <c r="L207" s="36"/>
      <c r="M207" s="189"/>
      <c r="N207" s="19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176</v>
      </c>
      <c r="AU207" s="16" t="s">
        <v>88</v>
      </c>
    </row>
    <row r="208" s="13" customFormat="1">
      <c r="A208" s="13"/>
      <c r="B208" s="202"/>
      <c r="C208" s="13"/>
      <c r="D208" s="186" t="s">
        <v>178</v>
      </c>
      <c r="E208" s="203" t="s">
        <v>1</v>
      </c>
      <c r="F208" s="204" t="s">
        <v>279</v>
      </c>
      <c r="G208" s="13"/>
      <c r="H208" s="205">
        <v>12</v>
      </c>
      <c r="I208" s="206"/>
      <c r="J208" s="13"/>
      <c r="K208" s="13"/>
      <c r="L208" s="202"/>
      <c r="M208" s="207"/>
      <c r="N208" s="208"/>
      <c r="O208" s="208"/>
      <c r="P208" s="208"/>
      <c r="Q208" s="208"/>
      <c r="R208" s="208"/>
      <c r="S208" s="208"/>
      <c r="T208" s="2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3" t="s">
        <v>178</v>
      </c>
      <c r="AU208" s="203" t="s">
        <v>88</v>
      </c>
      <c r="AV208" s="13" t="s">
        <v>88</v>
      </c>
      <c r="AW208" s="13" t="s">
        <v>36</v>
      </c>
      <c r="AX208" s="13" t="s">
        <v>79</v>
      </c>
      <c r="AY208" s="203" t="s">
        <v>145</v>
      </c>
    </row>
    <row r="209" s="2" customFormat="1" ht="24.15" customHeight="1">
      <c r="A209" s="35"/>
      <c r="B209" s="171"/>
      <c r="C209" s="172" t="s">
        <v>284</v>
      </c>
      <c r="D209" s="172" t="s">
        <v>146</v>
      </c>
      <c r="E209" s="173" t="s">
        <v>285</v>
      </c>
      <c r="F209" s="174" t="s">
        <v>286</v>
      </c>
      <c r="G209" s="175" t="s">
        <v>188</v>
      </c>
      <c r="H209" s="176">
        <v>141.5</v>
      </c>
      <c r="I209" s="177"/>
      <c r="J209" s="178">
        <f>ROUND(I209*H209,2)</f>
        <v>0</v>
      </c>
      <c r="K209" s="179"/>
      <c r="L209" s="36"/>
      <c r="M209" s="180" t="s">
        <v>1</v>
      </c>
      <c r="N209" s="181" t="s">
        <v>44</v>
      </c>
      <c r="O209" s="74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144</v>
      </c>
      <c r="AT209" s="184" t="s">
        <v>146</v>
      </c>
      <c r="AU209" s="184" t="s">
        <v>88</v>
      </c>
      <c r="AY209" s="16" t="s">
        <v>145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6" t="s">
        <v>86</v>
      </c>
      <c r="BK209" s="185">
        <f>ROUND(I209*H209,2)</f>
        <v>0</v>
      </c>
      <c r="BL209" s="16" t="s">
        <v>144</v>
      </c>
      <c r="BM209" s="184" t="s">
        <v>287</v>
      </c>
    </row>
    <row r="210" s="2" customFormat="1">
      <c r="A210" s="35"/>
      <c r="B210" s="36"/>
      <c r="C210" s="35"/>
      <c r="D210" s="186" t="s">
        <v>152</v>
      </c>
      <c r="E210" s="35"/>
      <c r="F210" s="187" t="s">
        <v>286</v>
      </c>
      <c r="G210" s="35"/>
      <c r="H210" s="35"/>
      <c r="I210" s="188"/>
      <c r="J210" s="35"/>
      <c r="K210" s="35"/>
      <c r="L210" s="36"/>
      <c r="M210" s="189"/>
      <c r="N210" s="190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152</v>
      </c>
      <c r="AU210" s="16" t="s">
        <v>88</v>
      </c>
    </row>
    <row r="211" s="2" customFormat="1">
      <c r="A211" s="35"/>
      <c r="B211" s="36"/>
      <c r="C211" s="35"/>
      <c r="D211" s="186" t="s">
        <v>176</v>
      </c>
      <c r="E211" s="35"/>
      <c r="F211" s="201" t="s">
        <v>288</v>
      </c>
      <c r="G211" s="35"/>
      <c r="H211" s="35"/>
      <c r="I211" s="188"/>
      <c r="J211" s="35"/>
      <c r="K211" s="35"/>
      <c r="L211" s="36"/>
      <c r="M211" s="189"/>
      <c r="N211" s="19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176</v>
      </c>
      <c r="AU211" s="16" t="s">
        <v>88</v>
      </c>
    </row>
    <row r="212" s="13" customFormat="1">
      <c r="A212" s="13"/>
      <c r="B212" s="202"/>
      <c r="C212" s="13"/>
      <c r="D212" s="186" t="s">
        <v>178</v>
      </c>
      <c r="E212" s="203" t="s">
        <v>1</v>
      </c>
      <c r="F212" s="204" t="s">
        <v>289</v>
      </c>
      <c r="G212" s="13"/>
      <c r="H212" s="205">
        <v>141.5</v>
      </c>
      <c r="I212" s="206"/>
      <c r="J212" s="13"/>
      <c r="K212" s="13"/>
      <c r="L212" s="202"/>
      <c r="M212" s="207"/>
      <c r="N212" s="208"/>
      <c r="O212" s="208"/>
      <c r="P212" s="208"/>
      <c r="Q212" s="208"/>
      <c r="R212" s="208"/>
      <c r="S212" s="208"/>
      <c r="T212" s="20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3" t="s">
        <v>178</v>
      </c>
      <c r="AU212" s="203" t="s">
        <v>88</v>
      </c>
      <c r="AV212" s="13" t="s">
        <v>88</v>
      </c>
      <c r="AW212" s="13" t="s">
        <v>36</v>
      </c>
      <c r="AX212" s="13" t="s">
        <v>86</v>
      </c>
      <c r="AY212" s="203" t="s">
        <v>145</v>
      </c>
    </row>
    <row r="213" s="2" customFormat="1" ht="24.15" customHeight="1">
      <c r="A213" s="35"/>
      <c r="B213" s="171"/>
      <c r="C213" s="172" t="s">
        <v>7</v>
      </c>
      <c r="D213" s="172" t="s">
        <v>146</v>
      </c>
      <c r="E213" s="173" t="s">
        <v>290</v>
      </c>
      <c r="F213" s="174" t="s">
        <v>291</v>
      </c>
      <c r="G213" s="175" t="s">
        <v>188</v>
      </c>
      <c r="H213" s="176">
        <v>28</v>
      </c>
      <c r="I213" s="177"/>
      <c r="J213" s="178">
        <f>ROUND(I213*H213,2)</f>
        <v>0</v>
      </c>
      <c r="K213" s="179"/>
      <c r="L213" s="36"/>
      <c r="M213" s="180" t="s">
        <v>1</v>
      </c>
      <c r="N213" s="181" t="s">
        <v>44</v>
      </c>
      <c r="O213" s="74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144</v>
      </c>
      <c r="AT213" s="184" t="s">
        <v>146</v>
      </c>
      <c r="AU213" s="184" t="s">
        <v>88</v>
      </c>
      <c r="AY213" s="16" t="s">
        <v>145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6" t="s">
        <v>86</v>
      </c>
      <c r="BK213" s="185">
        <f>ROUND(I213*H213,2)</f>
        <v>0</v>
      </c>
      <c r="BL213" s="16" t="s">
        <v>144</v>
      </c>
      <c r="BM213" s="184" t="s">
        <v>292</v>
      </c>
    </row>
    <row r="214" s="2" customFormat="1">
      <c r="A214" s="35"/>
      <c r="B214" s="36"/>
      <c r="C214" s="35"/>
      <c r="D214" s="186" t="s">
        <v>152</v>
      </c>
      <c r="E214" s="35"/>
      <c r="F214" s="187" t="s">
        <v>291</v>
      </c>
      <c r="G214" s="35"/>
      <c r="H214" s="35"/>
      <c r="I214" s="188"/>
      <c r="J214" s="35"/>
      <c r="K214" s="35"/>
      <c r="L214" s="36"/>
      <c r="M214" s="189"/>
      <c r="N214" s="190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152</v>
      </c>
      <c r="AU214" s="16" t="s">
        <v>88</v>
      </c>
    </row>
    <row r="215" s="2" customFormat="1">
      <c r="A215" s="35"/>
      <c r="B215" s="36"/>
      <c r="C215" s="35"/>
      <c r="D215" s="186" t="s">
        <v>176</v>
      </c>
      <c r="E215" s="35"/>
      <c r="F215" s="201" t="s">
        <v>288</v>
      </c>
      <c r="G215" s="35"/>
      <c r="H215" s="35"/>
      <c r="I215" s="188"/>
      <c r="J215" s="35"/>
      <c r="K215" s="35"/>
      <c r="L215" s="36"/>
      <c r="M215" s="189"/>
      <c r="N215" s="19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176</v>
      </c>
      <c r="AU215" s="16" t="s">
        <v>88</v>
      </c>
    </row>
    <row r="216" s="13" customFormat="1">
      <c r="A216" s="13"/>
      <c r="B216" s="202"/>
      <c r="C216" s="13"/>
      <c r="D216" s="186" t="s">
        <v>178</v>
      </c>
      <c r="E216" s="203" t="s">
        <v>1</v>
      </c>
      <c r="F216" s="204" t="s">
        <v>293</v>
      </c>
      <c r="G216" s="13"/>
      <c r="H216" s="205">
        <v>28</v>
      </c>
      <c r="I216" s="206"/>
      <c r="J216" s="13"/>
      <c r="K216" s="13"/>
      <c r="L216" s="202"/>
      <c r="M216" s="207"/>
      <c r="N216" s="208"/>
      <c r="O216" s="208"/>
      <c r="P216" s="208"/>
      <c r="Q216" s="208"/>
      <c r="R216" s="208"/>
      <c r="S216" s="208"/>
      <c r="T216" s="2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3" t="s">
        <v>178</v>
      </c>
      <c r="AU216" s="203" t="s">
        <v>88</v>
      </c>
      <c r="AV216" s="13" t="s">
        <v>88</v>
      </c>
      <c r="AW216" s="13" t="s">
        <v>36</v>
      </c>
      <c r="AX216" s="13" t="s">
        <v>86</v>
      </c>
      <c r="AY216" s="203" t="s">
        <v>145</v>
      </c>
    </row>
    <row r="217" s="2" customFormat="1" ht="24.15" customHeight="1">
      <c r="A217" s="35"/>
      <c r="B217" s="171"/>
      <c r="C217" s="172" t="s">
        <v>294</v>
      </c>
      <c r="D217" s="172" t="s">
        <v>146</v>
      </c>
      <c r="E217" s="173" t="s">
        <v>295</v>
      </c>
      <c r="F217" s="174" t="s">
        <v>296</v>
      </c>
      <c r="G217" s="175" t="s">
        <v>188</v>
      </c>
      <c r="H217" s="176">
        <v>60</v>
      </c>
      <c r="I217" s="177"/>
      <c r="J217" s="178">
        <f>ROUND(I217*H217,2)</f>
        <v>0</v>
      </c>
      <c r="K217" s="179"/>
      <c r="L217" s="36"/>
      <c r="M217" s="180" t="s">
        <v>1</v>
      </c>
      <c r="N217" s="181" t="s">
        <v>44</v>
      </c>
      <c r="O217" s="74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144</v>
      </c>
      <c r="AT217" s="184" t="s">
        <v>146</v>
      </c>
      <c r="AU217" s="184" t="s">
        <v>88</v>
      </c>
      <c r="AY217" s="16" t="s">
        <v>145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6" t="s">
        <v>86</v>
      </c>
      <c r="BK217" s="185">
        <f>ROUND(I217*H217,2)</f>
        <v>0</v>
      </c>
      <c r="BL217" s="16" t="s">
        <v>144</v>
      </c>
      <c r="BM217" s="184" t="s">
        <v>297</v>
      </c>
    </row>
    <row r="218" s="2" customFormat="1">
      <c r="A218" s="35"/>
      <c r="B218" s="36"/>
      <c r="C218" s="35"/>
      <c r="D218" s="186" t="s">
        <v>152</v>
      </c>
      <c r="E218" s="35"/>
      <c r="F218" s="187" t="s">
        <v>296</v>
      </c>
      <c r="G218" s="35"/>
      <c r="H218" s="35"/>
      <c r="I218" s="188"/>
      <c r="J218" s="35"/>
      <c r="K218" s="35"/>
      <c r="L218" s="36"/>
      <c r="M218" s="189"/>
      <c r="N218" s="190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152</v>
      </c>
      <c r="AU218" s="16" t="s">
        <v>88</v>
      </c>
    </row>
    <row r="219" s="2" customFormat="1">
      <c r="A219" s="35"/>
      <c r="B219" s="36"/>
      <c r="C219" s="35"/>
      <c r="D219" s="186" t="s">
        <v>176</v>
      </c>
      <c r="E219" s="35"/>
      <c r="F219" s="201" t="s">
        <v>298</v>
      </c>
      <c r="G219" s="35"/>
      <c r="H219" s="35"/>
      <c r="I219" s="188"/>
      <c r="J219" s="35"/>
      <c r="K219" s="35"/>
      <c r="L219" s="36"/>
      <c r="M219" s="189"/>
      <c r="N219" s="190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176</v>
      </c>
      <c r="AU219" s="16" t="s">
        <v>88</v>
      </c>
    </row>
    <row r="220" s="13" customFormat="1">
      <c r="A220" s="13"/>
      <c r="B220" s="202"/>
      <c r="C220" s="13"/>
      <c r="D220" s="186" t="s">
        <v>178</v>
      </c>
      <c r="E220" s="203" t="s">
        <v>1</v>
      </c>
      <c r="F220" s="204" t="s">
        <v>196</v>
      </c>
      <c r="G220" s="13"/>
      <c r="H220" s="205">
        <v>28</v>
      </c>
      <c r="I220" s="206"/>
      <c r="J220" s="13"/>
      <c r="K220" s="13"/>
      <c r="L220" s="202"/>
      <c r="M220" s="207"/>
      <c r="N220" s="208"/>
      <c r="O220" s="208"/>
      <c r="P220" s="208"/>
      <c r="Q220" s="208"/>
      <c r="R220" s="208"/>
      <c r="S220" s="208"/>
      <c r="T220" s="20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3" t="s">
        <v>178</v>
      </c>
      <c r="AU220" s="203" t="s">
        <v>88</v>
      </c>
      <c r="AV220" s="13" t="s">
        <v>88</v>
      </c>
      <c r="AW220" s="13" t="s">
        <v>36</v>
      </c>
      <c r="AX220" s="13" t="s">
        <v>79</v>
      </c>
      <c r="AY220" s="203" t="s">
        <v>145</v>
      </c>
    </row>
    <row r="221" s="13" customFormat="1">
      <c r="A221" s="13"/>
      <c r="B221" s="202"/>
      <c r="C221" s="13"/>
      <c r="D221" s="186" t="s">
        <v>178</v>
      </c>
      <c r="E221" s="203" t="s">
        <v>1</v>
      </c>
      <c r="F221" s="204" t="s">
        <v>299</v>
      </c>
      <c r="G221" s="13"/>
      <c r="H221" s="205">
        <v>32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3" t="s">
        <v>178</v>
      </c>
      <c r="AU221" s="203" t="s">
        <v>88</v>
      </c>
      <c r="AV221" s="13" t="s">
        <v>88</v>
      </c>
      <c r="AW221" s="13" t="s">
        <v>36</v>
      </c>
      <c r="AX221" s="13" t="s">
        <v>79</v>
      </c>
      <c r="AY221" s="203" t="s">
        <v>145</v>
      </c>
    </row>
    <row r="222" s="2" customFormat="1" ht="14.4" customHeight="1">
      <c r="A222" s="35"/>
      <c r="B222" s="171"/>
      <c r="C222" s="172" t="s">
        <v>300</v>
      </c>
      <c r="D222" s="172" t="s">
        <v>146</v>
      </c>
      <c r="E222" s="173" t="s">
        <v>301</v>
      </c>
      <c r="F222" s="174" t="s">
        <v>302</v>
      </c>
      <c r="G222" s="175" t="s">
        <v>174</v>
      </c>
      <c r="H222" s="176">
        <v>0.048000000000000001</v>
      </c>
      <c r="I222" s="177"/>
      <c r="J222" s="178">
        <f>ROUND(I222*H222,2)</f>
        <v>0</v>
      </c>
      <c r="K222" s="179"/>
      <c r="L222" s="36"/>
      <c r="M222" s="180" t="s">
        <v>1</v>
      </c>
      <c r="N222" s="181" t="s">
        <v>44</v>
      </c>
      <c r="O222" s="74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144</v>
      </c>
      <c r="AT222" s="184" t="s">
        <v>146</v>
      </c>
      <c r="AU222" s="184" t="s">
        <v>88</v>
      </c>
      <c r="AY222" s="16" t="s">
        <v>145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6" t="s">
        <v>86</v>
      </c>
      <c r="BK222" s="185">
        <f>ROUND(I222*H222,2)</f>
        <v>0</v>
      </c>
      <c r="BL222" s="16" t="s">
        <v>144</v>
      </c>
      <c r="BM222" s="184" t="s">
        <v>303</v>
      </c>
    </row>
    <row r="223" s="2" customFormat="1">
      <c r="A223" s="35"/>
      <c r="B223" s="36"/>
      <c r="C223" s="35"/>
      <c r="D223" s="186" t="s">
        <v>152</v>
      </c>
      <c r="E223" s="35"/>
      <c r="F223" s="187" t="s">
        <v>302</v>
      </c>
      <c r="G223" s="35"/>
      <c r="H223" s="35"/>
      <c r="I223" s="188"/>
      <c r="J223" s="35"/>
      <c r="K223" s="35"/>
      <c r="L223" s="36"/>
      <c r="M223" s="189"/>
      <c r="N223" s="190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152</v>
      </c>
      <c r="AU223" s="16" t="s">
        <v>88</v>
      </c>
    </row>
    <row r="224" s="2" customFormat="1">
      <c r="A224" s="35"/>
      <c r="B224" s="36"/>
      <c r="C224" s="35"/>
      <c r="D224" s="186" t="s">
        <v>176</v>
      </c>
      <c r="E224" s="35"/>
      <c r="F224" s="201" t="s">
        <v>304</v>
      </c>
      <c r="G224" s="35"/>
      <c r="H224" s="35"/>
      <c r="I224" s="188"/>
      <c r="J224" s="35"/>
      <c r="K224" s="35"/>
      <c r="L224" s="36"/>
      <c r="M224" s="189"/>
      <c r="N224" s="19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176</v>
      </c>
      <c r="AU224" s="16" t="s">
        <v>88</v>
      </c>
    </row>
    <row r="225" s="13" customFormat="1">
      <c r="A225" s="13"/>
      <c r="B225" s="202"/>
      <c r="C225" s="13"/>
      <c r="D225" s="186" t="s">
        <v>178</v>
      </c>
      <c r="E225" s="203" t="s">
        <v>1</v>
      </c>
      <c r="F225" s="204" t="s">
        <v>305</v>
      </c>
      <c r="G225" s="13"/>
      <c r="H225" s="205">
        <v>0.021999999999999999</v>
      </c>
      <c r="I225" s="206"/>
      <c r="J225" s="13"/>
      <c r="K225" s="13"/>
      <c r="L225" s="202"/>
      <c r="M225" s="207"/>
      <c r="N225" s="208"/>
      <c r="O225" s="208"/>
      <c r="P225" s="208"/>
      <c r="Q225" s="208"/>
      <c r="R225" s="208"/>
      <c r="S225" s="208"/>
      <c r="T225" s="20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3" t="s">
        <v>178</v>
      </c>
      <c r="AU225" s="203" t="s">
        <v>88</v>
      </c>
      <c r="AV225" s="13" t="s">
        <v>88</v>
      </c>
      <c r="AW225" s="13" t="s">
        <v>36</v>
      </c>
      <c r="AX225" s="13" t="s">
        <v>79</v>
      </c>
      <c r="AY225" s="203" t="s">
        <v>145</v>
      </c>
    </row>
    <row r="226" s="13" customFormat="1">
      <c r="A226" s="13"/>
      <c r="B226" s="202"/>
      <c r="C226" s="13"/>
      <c r="D226" s="186" t="s">
        <v>178</v>
      </c>
      <c r="E226" s="203" t="s">
        <v>1</v>
      </c>
      <c r="F226" s="204" t="s">
        <v>306</v>
      </c>
      <c r="G226" s="13"/>
      <c r="H226" s="205">
        <v>0.025999999999999999</v>
      </c>
      <c r="I226" s="206"/>
      <c r="J226" s="13"/>
      <c r="K226" s="13"/>
      <c r="L226" s="202"/>
      <c r="M226" s="207"/>
      <c r="N226" s="208"/>
      <c r="O226" s="208"/>
      <c r="P226" s="208"/>
      <c r="Q226" s="208"/>
      <c r="R226" s="208"/>
      <c r="S226" s="208"/>
      <c r="T226" s="20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3" t="s">
        <v>178</v>
      </c>
      <c r="AU226" s="203" t="s">
        <v>88</v>
      </c>
      <c r="AV226" s="13" t="s">
        <v>88</v>
      </c>
      <c r="AW226" s="13" t="s">
        <v>36</v>
      </c>
      <c r="AX226" s="13" t="s">
        <v>79</v>
      </c>
      <c r="AY226" s="203" t="s">
        <v>145</v>
      </c>
    </row>
    <row r="227" s="11" customFormat="1" ht="25.92" customHeight="1">
      <c r="A227" s="11"/>
      <c r="B227" s="160"/>
      <c r="C227" s="11"/>
      <c r="D227" s="161" t="s">
        <v>78</v>
      </c>
      <c r="E227" s="162" t="s">
        <v>142</v>
      </c>
      <c r="F227" s="162" t="s">
        <v>143</v>
      </c>
      <c r="G227" s="11"/>
      <c r="H227" s="11"/>
      <c r="I227" s="163"/>
      <c r="J227" s="164">
        <f>BK227</f>
        <v>0</v>
      </c>
      <c r="K227" s="11"/>
      <c r="L227" s="160"/>
      <c r="M227" s="165"/>
      <c r="N227" s="166"/>
      <c r="O227" s="166"/>
      <c r="P227" s="167">
        <f>SUM(P228:P240)</f>
        <v>0</v>
      </c>
      <c r="Q227" s="166"/>
      <c r="R227" s="167">
        <f>SUM(R228:R240)</f>
        <v>0</v>
      </c>
      <c r="S227" s="166"/>
      <c r="T227" s="168">
        <f>SUM(T228:T240)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61" t="s">
        <v>144</v>
      </c>
      <c r="AT227" s="169" t="s">
        <v>78</v>
      </c>
      <c r="AU227" s="169" t="s">
        <v>79</v>
      </c>
      <c r="AY227" s="161" t="s">
        <v>145</v>
      </c>
      <c r="BK227" s="170">
        <f>SUM(BK228:BK240)</f>
        <v>0</v>
      </c>
    </row>
    <row r="228" s="2" customFormat="1" ht="14.4" customHeight="1">
      <c r="A228" s="35"/>
      <c r="B228" s="171"/>
      <c r="C228" s="172" t="s">
        <v>307</v>
      </c>
      <c r="D228" s="172" t="s">
        <v>146</v>
      </c>
      <c r="E228" s="173" t="s">
        <v>308</v>
      </c>
      <c r="F228" s="174" t="s">
        <v>309</v>
      </c>
      <c r="G228" s="175" t="s">
        <v>310</v>
      </c>
      <c r="H228" s="176">
        <v>10.125</v>
      </c>
      <c r="I228" s="177"/>
      <c r="J228" s="178">
        <f>ROUND(I228*H228,2)</f>
        <v>0</v>
      </c>
      <c r="K228" s="179"/>
      <c r="L228" s="36"/>
      <c r="M228" s="180" t="s">
        <v>1</v>
      </c>
      <c r="N228" s="181" t="s">
        <v>44</v>
      </c>
      <c r="O228" s="74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150</v>
      </c>
      <c r="AT228" s="184" t="s">
        <v>146</v>
      </c>
      <c r="AU228" s="184" t="s">
        <v>86</v>
      </c>
      <c r="AY228" s="16" t="s">
        <v>145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6" t="s">
        <v>86</v>
      </c>
      <c r="BK228" s="185">
        <f>ROUND(I228*H228,2)</f>
        <v>0</v>
      </c>
      <c r="BL228" s="16" t="s">
        <v>150</v>
      </c>
      <c r="BM228" s="184" t="s">
        <v>311</v>
      </c>
    </row>
    <row r="229" s="2" customFormat="1">
      <c r="A229" s="35"/>
      <c r="B229" s="36"/>
      <c r="C229" s="35"/>
      <c r="D229" s="186" t="s">
        <v>152</v>
      </c>
      <c r="E229" s="35"/>
      <c r="F229" s="187" t="s">
        <v>309</v>
      </c>
      <c r="G229" s="35"/>
      <c r="H229" s="35"/>
      <c r="I229" s="188"/>
      <c r="J229" s="35"/>
      <c r="K229" s="35"/>
      <c r="L229" s="36"/>
      <c r="M229" s="189"/>
      <c r="N229" s="190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152</v>
      </c>
      <c r="AU229" s="16" t="s">
        <v>86</v>
      </c>
    </row>
    <row r="230" s="2" customFormat="1">
      <c r="A230" s="35"/>
      <c r="B230" s="36"/>
      <c r="C230" s="35"/>
      <c r="D230" s="186" t="s">
        <v>176</v>
      </c>
      <c r="E230" s="35"/>
      <c r="F230" s="201" t="s">
        <v>312</v>
      </c>
      <c r="G230" s="35"/>
      <c r="H230" s="35"/>
      <c r="I230" s="188"/>
      <c r="J230" s="35"/>
      <c r="K230" s="35"/>
      <c r="L230" s="36"/>
      <c r="M230" s="189"/>
      <c r="N230" s="190"/>
      <c r="O230" s="74"/>
      <c r="P230" s="74"/>
      <c r="Q230" s="74"/>
      <c r="R230" s="74"/>
      <c r="S230" s="74"/>
      <c r="T230" s="7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176</v>
      </c>
      <c r="AU230" s="16" t="s">
        <v>86</v>
      </c>
    </row>
    <row r="231" s="13" customFormat="1">
      <c r="A231" s="13"/>
      <c r="B231" s="202"/>
      <c r="C231" s="13"/>
      <c r="D231" s="186" t="s">
        <v>178</v>
      </c>
      <c r="E231" s="203" t="s">
        <v>1</v>
      </c>
      <c r="F231" s="204" t="s">
        <v>313</v>
      </c>
      <c r="G231" s="13"/>
      <c r="H231" s="205">
        <v>10.125</v>
      </c>
      <c r="I231" s="206"/>
      <c r="J231" s="13"/>
      <c r="K231" s="13"/>
      <c r="L231" s="202"/>
      <c r="M231" s="207"/>
      <c r="N231" s="208"/>
      <c r="O231" s="208"/>
      <c r="P231" s="208"/>
      <c r="Q231" s="208"/>
      <c r="R231" s="208"/>
      <c r="S231" s="208"/>
      <c r="T231" s="20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3" t="s">
        <v>178</v>
      </c>
      <c r="AU231" s="203" t="s">
        <v>86</v>
      </c>
      <c r="AV231" s="13" t="s">
        <v>88</v>
      </c>
      <c r="AW231" s="13" t="s">
        <v>36</v>
      </c>
      <c r="AX231" s="13" t="s">
        <v>86</v>
      </c>
      <c r="AY231" s="203" t="s">
        <v>145</v>
      </c>
    </row>
    <row r="232" s="2" customFormat="1" ht="24.15" customHeight="1">
      <c r="A232" s="35"/>
      <c r="B232" s="171"/>
      <c r="C232" s="172" t="s">
        <v>314</v>
      </c>
      <c r="D232" s="172" t="s">
        <v>146</v>
      </c>
      <c r="E232" s="173" t="s">
        <v>315</v>
      </c>
      <c r="F232" s="174" t="s">
        <v>316</v>
      </c>
      <c r="G232" s="175" t="s">
        <v>310</v>
      </c>
      <c r="H232" s="176">
        <v>81.611999999999995</v>
      </c>
      <c r="I232" s="177"/>
      <c r="J232" s="178">
        <f>ROUND(I232*H232,2)</f>
        <v>0</v>
      </c>
      <c r="K232" s="179"/>
      <c r="L232" s="36"/>
      <c r="M232" s="180" t="s">
        <v>1</v>
      </c>
      <c r="N232" s="181" t="s">
        <v>44</v>
      </c>
      <c r="O232" s="74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150</v>
      </c>
      <c r="AT232" s="184" t="s">
        <v>146</v>
      </c>
      <c r="AU232" s="184" t="s">
        <v>86</v>
      </c>
      <c r="AY232" s="16" t="s">
        <v>145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6" t="s">
        <v>86</v>
      </c>
      <c r="BK232" s="185">
        <f>ROUND(I232*H232,2)</f>
        <v>0</v>
      </c>
      <c r="BL232" s="16" t="s">
        <v>150</v>
      </c>
      <c r="BM232" s="184" t="s">
        <v>317</v>
      </c>
    </row>
    <row r="233" s="2" customFormat="1">
      <c r="A233" s="35"/>
      <c r="B233" s="36"/>
      <c r="C233" s="35"/>
      <c r="D233" s="186" t="s">
        <v>152</v>
      </c>
      <c r="E233" s="35"/>
      <c r="F233" s="187" t="s">
        <v>316</v>
      </c>
      <c r="G233" s="35"/>
      <c r="H233" s="35"/>
      <c r="I233" s="188"/>
      <c r="J233" s="35"/>
      <c r="K233" s="35"/>
      <c r="L233" s="36"/>
      <c r="M233" s="189"/>
      <c r="N233" s="190"/>
      <c r="O233" s="74"/>
      <c r="P233" s="74"/>
      <c r="Q233" s="74"/>
      <c r="R233" s="74"/>
      <c r="S233" s="74"/>
      <c r="T233" s="7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6" t="s">
        <v>152</v>
      </c>
      <c r="AU233" s="16" t="s">
        <v>86</v>
      </c>
    </row>
    <row r="234" s="2" customFormat="1">
      <c r="A234" s="35"/>
      <c r="B234" s="36"/>
      <c r="C234" s="35"/>
      <c r="D234" s="186" t="s">
        <v>176</v>
      </c>
      <c r="E234" s="35"/>
      <c r="F234" s="201" t="s">
        <v>312</v>
      </c>
      <c r="G234" s="35"/>
      <c r="H234" s="35"/>
      <c r="I234" s="188"/>
      <c r="J234" s="35"/>
      <c r="K234" s="35"/>
      <c r="L234" s="36"/>
      <c r="M234" s="189"/>
      <c r="N234" s="190"/>
      <c r="O234" s="74"/>
      <c r="P234" s="74"/>
      <c r="Q234" s="74"/>
      <c r="R234" s="74"/>
      <c r="S234" s="74"/>
      <c r="T234" s="7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176</v>
      </c>
      <c r="AU234" s="16" t="s">
        <v>86</v>
      </c>
    </row>
    <row r="235" s="13" customFormat="1">
      <c r="A235" s="13"/>
      <c r="B235" s="202"/>
      <c r="C235" s="13"/>
      <c r="D235" s="186" t="s">
        <v>178</v>
      </c>
      <c r="E235" s="203" t="s">
        <v>1</v>
      </c>
      <c r="F235" s="204" t="s">
        <v>318</v>
      </c>
      <c r="G235" s="13"/>
      <c r="H235" s="205">
        <v>69.552000000000007</v>
      </c>
      <c r="I235" s="206"/>
      <c r="J235" s="13"/>
      <c r="K235" s="13"/>
      <c r="L235" s="202"/>
      <c r="M235" s="207"/>
      <c r="N235" s="208"/>
      <c r="O235" s="208"/>
      <c r="P235" s="208"/>
      <c r="Q235" s="208"/>
      <c r="R235" s="208"/>
      <c r="S235" s="208"/>
      <c r="T235" s="20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3" t="s">
        <v>178</v>
      </c>
      <c r="AU235" s="203" t="s">
        <v>86</v>
      </c>
      <c r="AV235" s="13" t="s">
        <v>88</v>
      </c>
      <c r="AW235" s="13" t="s">
        <v>36</v>
      </c>
      <c r="AX235" s="13" t="s">
        <v>79</v>
      </c>
      <c r="AY235" s="203" t="s">
        <v>145</v>
      </c>
    </row>
    <row r="236" s="13" customFormat="1">
      <c r="A236" s="13"/>
      <c r="B236" s="202"/>
      <c r="C236" s="13"/>
      <c r="D236" s="186" t="s">
        <v>178</v>
      </c>
      <c r="E236" s="203" t="s">
        <v>1</v>
      </c>
      <c r="F236" s="204" t="s">
        <v>319</v>
      </c>
      <c r="G236" s="13"/>
      <c r="H236" s="205">
        <v>12.060000000000001</v>
      </c>
      <c r="I236" s="206"/>
      <c r="J236" s="13"/>
      <c r="K236" s="13"/>
      <c r="L236" s="202"/>
      <c r="M236" s="207"/>
      <c r="N236" s="208"/>
      <c r="O236" s="208"/>
      <c r="P236" s="208"/>
      <c r="Q236" s="208"/>
      <c r="R236" s="208"/>
      <c r="S236" s="208"/>
      <c r="T236" s="20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3" t="s">
        <v>178</v>
      </c>
      <c r="AU236" s="203" t="s">
        <v>86</v>
      </c>
      <c r="AV236" s="13" t="s">
        <v>88</v>
      </c>
      <c r="AW236" s="13" t="s">
        <v>36</v>
      </c>
      <c r="AX236" s="13" t="s">
        <v>79</v>
      </c>
      <c r="AY236" s="203" t="s">
        <v>145</v>
      </c>
    </row>
    <row r="237" s="2" customFormat="1" ht="24.15" customHeight="1">
      <c r="A237" s="35"/>
      <c r="B237" s="171"/>
      <c r="C237" s="172" t="s">
        <v>320</v>
      </c>
      <c r="D237" s="172" t="s">
        <v>146</v>
      </c>
      <c r="E237" s="173" t="s">
        <v>321</v>
      </c>
      <c r="F237" s="174" t="s">
        <v>316</v>
      </c>
      <c r="G237" s="175" t="s">
        <v>310</v>
      </c>
      <c r="H237" s="176">
        <v>24.960000000000001</v>
      </c>
      <c r="I237" s="177"/>
      <c r="J237" s="178">
        <f>ROUND(I237*H237,2)</f>
        <v>0</v>
      </c>
      <c r="K237" s="179"/>
      <c r="L237" s="36"/>
      <c r="M237" s="180" t="s">
        <v>1</v>
      </c>
      <c r="N237" s="181" t="s">
        <v>44</v>
      </c>
      <c r="O237" s="74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150</v>
      </c>
      <c r="AT237" s="184" t="s">
        <v>146</v>
      </c>
      <c r="AU237" s="184" t="s">
        <v>86</v>
      </c>
      <c r="AY237" s="16" t="s">
        <v>145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6" t="s">
        <v>86</v>
      </c>
      <c r="BK237" s="185">
        <f>ROUND(I237*H237,2)</f>
        <v>0</v>
      </c>
      <c r="BL237" s="16" t="s">
        <v>150</v>
      </c>
      <c r="BM237" s="184" t="s">
        <v>322</v>
      </c>
    </row>
    <row r="238" s="2" customFormat="1">
      <c r="A238" s="35"/>
      <c r="B238" s="36"/>
      <c r="C238" s="35"/>
      <c r="D238" s="186" t="s">
        <v>152</v>
      </c>
      <c r="E238" s="35"/>
      <c r="F238" s="187" t="s">
        <v>316</v>
      </c>
      <c r="G238" s="35"/>
      <c r="H238" s="35"/>
      <c r="I238" s="188"/>
      <c r="J238" s="35"/>
      <c r="K238" s="35"/>
      <c r="L238" s="36"/>
      <c r="M238" s="189"/>
      <c r="N238" s="190"/>
      <c r="O238" s="74"/>
      <c r="P238" s="74"/>
      <c r="Q238" s="74"/>
      <c r="R238" s="74"/>
      <c r="S238" s="74"/>
      <c r="T238" s="7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6" t="s">
        <v>152</v>
      </c>
      <c r="AU238" s="16" t="s">
        <v>86</v>
      </c>
    </row>
    <row r="239" s="2" customFormat="1">
      <c r="A239" s="35"/>
      <c r="B239" s="36"/>
      <c r="C239" s="35"/>
      <c r="D239" s="186" t="s">
        <v>176</v>
      </c>
      <c r="E239" s="35"/>
      <c r="F239" s="201" t="s">
        <v>312</v>
      </c>
      <c r="G239" s="35"/>
      <c r="H239" s="35"/>
      <c r="I239" s="188"/>
      <c r="J239" s="35"/>
      <c r="K239" s="35"/>
      <c r="L239" s="36"/>
      <c r="M239" s="189"/>
      <c r="N239" s="190"/>
      <c r="O239" s="74"/>
      <c r="P239" s="74"/>
      <c r="Q239" s="74"/>
      <c r="R239" s="74"/>
      <c r="S239" s="74"/>
      <c r="T239" s="7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6" t="s">
        <v>176</v>
      </c>
      <c r="AU239" s="16" t="s">
        <v>86</v>
      </c>
    </row>
    <row r="240" s="13" customFormat="1">
      <c r="A240" s="13"/>
      <c r="B240" s="202"/>
      <c r="C240" s="13"/>
      <c r="D240" s="186" t="s">
        <v>178</v>
      </c>
      <c r="E240" s="203" t="s">
        <v>1</v>
      </c>
      <c r="F240" s="204" t="s">
        <v>323</v>
      </c>
      <c r="G240" s="13"/>
      <c r="H240" s="205">
        <v>24.960000000000001</v>
      </c>
      <c r="I240" s="206"/>
      <c r="J240" s="13"/>
      <c r="K240" s="13"/>
      <c r="L240" s="202"/>
      <c r="M240" s="210"/>
      <c r="N240" s="211"/>
      <c r="O240" s="211"/>
      <c r="P240" s="211"/>
      <c r="Q240" s="211"/>
      <c r="R240" s="211"/>
      <c r="S240" s="211"/>
      <c r="T240" s="21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3" t="s">
        <v>178</v>
      </c>
      <c r="AU240" s="203" t="s">
        <v>86</v>
      </c>
      <c r="AV240" s="13" t="s">
        <v>88</v>
      </c>
      <c r="AW240" s="13" t="s">
        <v>36</v>
      </c>
      <c r="AX240" s="13" t="s">
        <v>79</v>
      </c>
      <c r="AY240" s="203" t="s">
        <v>145</v>
      </c>
    </row>
    <row r="241" s="2" customFormat="1" ht="6.96" customHeight="1">
      <c r="A241" s="35"/>
      <c r="B241" s="57"/>
      <c r="C241" s="58"/>
      <c r="D241" s="58"/>
      <c r="E241" s="58"/>
      <c r="F241" s="58"/>
      <c r="G241" s="58"/>
      <c r="H241" s="58"/>
      <c r="I241" s="58"/>
      <c r="J241" s="58"/>
      <c r="K241" s="58"/>
      <c r="L241" s="36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autoFilter ref="C125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120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324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ROUND((SUM(BE126:BE237)),  2)</f>
        <v>0</v>
      </c>
      <c r="G35" s="35"/>
      <c r="H35" s="35"/>
      <c r="I35" s="133">
        <v>0.20999999999999999</v>
      </c>
      <c r="J35" s="132">
        <f>ROUND(((SUM(BE126:BE237))*I35),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ROUND((SUM(BF126:BF237)),  2)</f>
        <v>0</v>
      </c>
      <c r="G36" s="35"/>
      <c r="H36" s="35"/>
      <c r="I36" s="133">
        <v>0.14999999999999999</v>
      </c>
      <c r="J36" s="132">
        <f>ROUND(((SUM(BF126:BF237))*I36),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ROUND((SUM(BG126:BG237)),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ROUND((SUM(BH126:BH237)),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ROUND((SUM(BI126:BI237)),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120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102 - Rekonstrukce chodníku SO 102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J126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J127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J128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J159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167</v>
      </c>
      <c r="E102" s="197"/>
      <c r="F102" s="197"/>
      <c r="G102" s="197"/>
      <c r="H102" s="197"/>
      <c r="I102" s="197"/>
      <c r="J102" s="198">
        <f>J192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195"/>
      <c r="C103" s="12"/>
      <c r="D103" s="196" t="s">
        <v>168</v>
      </c>
      <c r="E103" s="197"/>
      <c r="F103" s="197"/>
      <c r="G103" s="197"/>
      <c r="H103" s="197"/>
      <c r="I103" s="197"/>
      <c r="J103" s="198">
        <f>J195</f>
        <v>0</v>
      </c>
      <c r="K103" s="12"/>
      <c r="L103" s="19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45"/>
      <c r="C104" s="9"/>
      <c r="D104" s="146" t="s">
        <v>128</v>
      </c>
      <c r="E104" s="147"/>
      <c r="F104" s="147"/>
      <c r="G104" s="147"/>
      <c r="H104" s="147"/>
      <c r="I104" s="147"/>
      <c r="J104" s="148">
        <f>J224</f>
        <v>0</v>
      </c>
      <c r="K104" s="9"/>
      <c r="L104" s="14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129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26" t="str">
        <f>E7</f>
        <v>Český Brod, ul. Zborovská - Rekonstrukce chodníku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119</v>
      </c>
      <c r="L115" s="19"/>
    </row>
    <row r="116" s="2" customFormat="1" ht="16.5" customHeight="1">
      <c r="A116" s="35"/>
      <c r="B116" s="36"/>
      <c r="C116" s="35"/>
      <c r="D116" s="35"/>
      <c r="E116" s="126" t="s">
        <v>120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121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E11</f>
        <v>SO 102 - Rekonstrukce chodníku SO 102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F14</f>
        <v xml:space="preserve"> </v>
      </c>
      <c r="G120" s="35"/>
      <c r="H120" s="35"/>
      <c r="I120" s="29" t="s">
        <v>22</v>
      </c>
      <c r="J120" s="66" t="str">
        <f>IF(J14="","",J14)</f>
        <v>16. 10. 2018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E17</f>
        <v>Město Český Brod</v>
      </c>
      <c r="G122" s="35"/>
      <c r="H122" s="35"/>
      <c r="I122" s="29" t="s">
        <v>32</v>
      </c>
      <c r="J122" s="33" t="str">
        <f>E23</f>
        <v>FORVIA CZ, S.R.O.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5"/>
      <c r="E123" s="35"/>
      <c r="F123" s="24" t="str">
        <f>IF(E20="","",E20)</f>
        <v>Vyplň údaj</v>
      </c>
      <c r="G123" s="35"/>
      <c r="H123" s="35"/>
      <c r="I123" s="29" t="s">
        <v>37</v>
      </c>
      <c r="J123" s="33" t="str">
        <f>E26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9"/>
      <c r="B125" s="150"/>
      <c r="C125" s="151" t="s">
        <v>130</v>
      </c>
      <c r="D125" s="152" t="s">
        <v>64</v>
      </c>
      <c r="E125" s="152" t="s">
        <v>60</v>
      </c>
      <c r="F125" s="152" t="s">
        <v>61</v>
      </c>
      <c r="G125" s="152" t="s">
        <v>131</v>
      </c>
      <c r="H125" s="152" t="s">
        <v>132</v>
      </c>
      <c r="I125" s="152" t="s">
        <v>133</v>
      </c>
      <c r="J125" s="153" t="s">
        <v>125</v>
      </c>
      <c r="K125" s="154" t="s">
        <v>134</v>
      </c>
      <c r="L125" s="155"/>
      <c r="M125" s="83" t="s">
        <v>1</v>
      </c>
      <c r="N125" s="84" t="s">
        <v>43</v>
      </c>
      <c r="O125" s="84" t="s">
        <v>135</v>
      </c>
      <c r="P125" s="84" t="s">
        <v>136</v>
      </c>
      <c r="Q125" s="84" t="s">
        <v>137</v>
      </c>
      <c r="R125" s="84" t="s">
        <v>138</v>
      </c>
      <c r="S125" s="84" t="s">
        <v>139</v>
      </c>
      <c r="T125" s="85" t="s">
        <v>140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="2" customFormat="1" ht="22.8" customHeight="1">
      <c r="A126" s="35"/>
      <c r="B126" s="36"/>
      <c r="C126" s="90" t="s">
        <v>141</v>
      </c>
      <c r="D126" s="35"/>
      <c r="E126" s="35"/>
      <c r="F126" s="35"/>
      <c r="G126" s="35"/>
      <c r="H126" s="35"/>
      <c r="I126" s="35"/>
      <c r="J126" s="156">
        <f>BK126</f>
        <v>0</v>
      </c>
      <c r="K126" s="35"/>
      <c r="L126" s="36"/>
      <c r="M126" s="86"/>
      <c r="N126" s="70"/>
      <c r="O126" s="87"/>
      <c r="P126" s="157">
        <f>P127+P224</f>
        <v>0</v>
      </c>
      <c r="Q126" s="87"/>
      <c r="R126" s="157">
        <f>R127+R224</f>
        <v>0</v>
      </c>
      <c r="S126" s="87"/>
      <c r="T126" s="158">
        <f>T127+T224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78</v>
      </c>
      <c r="AU126" s="16" t="s">
        <v>127</v>
      </c>
      <c r="BK126" s="159">
        <f>BK127+BK224</f>
        <v>0</v>
      </c>
    </row>
    <row r="127" s="11" customFormat="1" ht="25.92" customHeight="1">
      <c r="A127" s="11"/>
      <c r="B127" s="160"/>
      <c r="C127" s="11"/>
      <c r="D127" s="161" t="s">
        <v>78</v>
      </c>
      <c r="E127" s="162" t="s">
        <v>169</v>
      </c>
      <c r="F127" s="162" t="s">
        <v>170</v>
      </c>
      <c r="G127" s="11"/>
      <c r="H127" s="11"/>
      <c r="I127" s="163"/>
      <c r="J127" s="164">
        <f>BK127</f>
        <v>0</v>
      </c>
      <c r="K127" s="11"/>
      <c r="L127" s="160"/>
      <c r="M127" s="165"/>
      <c r="N127" s="166"/>
      <c r="O127" s="166"/>
      <c r="P127" s="167">
        <f>P128+P159+P192+P195</f>
        <v>0</v>
      </c>
      <c r="Q127" s="166"/>
      <c r="R127" s="167">
        <f>R128+R159+R192+R195</f>
        <v>0</v>
      </c>
      <c r="S127" s="166"/>
      <c r="T127" s="168">
        <f>T128+T159+T192+T195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61" t="s">
        <v>86</v>
      </c>
      <c r="AT127" s="169" t="s">
        <v>78</v>
      </c>
      <c r="AU127" s="169" t="s">
        <v>79</v>
      </c>
      <c r="AY127" s="161" t="s">
        <v>145</v>
      </c>
      <c r="BK127" s="170">
        <f>BK128+BK159+BK192+BK195</f>
        <v>0</v>
      </c>
    </row>
    <row r="128" s="11" customFormat="1" ht="22.8" customHeight="1">
      <c r="A128" s="11"/>
      <c r="B128" s="160"/>
      <c r="C128" s="11"/>
      <c r="D128" s="161" t="s">
        <v>78</v>
      </c>
      <c r="E128" s="199" t="s">
        <v>86</v>
      </c>
      <c r="F128" s="199" t="s">
        <v>171</v>
      </c>
      <c r="G128" s="11"/>
      <c r="H128" s="11"/>
      <c r="I128" s="163"/>
      <c r="J128" s="200">
        <f>BK128</f>
        <v>0</v>
      </c>
      <c r="K128" s="11"/>
      <c r="L128" s="160"/>
      <c r="M128" s="165"/>
      <c r="N128" s="166"/>
      <c r="O128" s="166"/>
      <c r="P128" s="167">
        <f>SUM(P129:P158)</f>
        <v>0</v>
      </c>
      <c r="Q128" s="166"/>
      <c r="R128" s="167">
        <f>SUM(R129:R158)</f>
        <v>0</v>
      </c>
      <c r="S128" s="166"/>
      <c r="T128" s="168">
        <f>SUM(T129:T158)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1" t="s">
        <v>86</v>
      </c>
      <c r="AT128" s="169" t="s">
        <v>78</v>
      </c>
      <c r="AU128" s="169" t="s">
        <v>86</v>
      </c>
      <c r="AY128" s="161" t="s">
        <v>145</v>
      </c>
      <c r="BK128" s="170">
        <f>SUM(BK129:BK158)</f>
        <v>0</v>
      </c>
    </row>
    <row r="129" s="2" customFormat="1" ht="24.15" customHeight="1">
      <c r="A129" s="35"/>
      <c r="B129" s="171"/>
      <c r="C129" s="172" t="s">
        <v>86</v>
      </c>
      <c r="D129" s="172" t="s">
        <v>146</v>
      </c>
      <c r="E129" s="173" t="s">
        <v>172</v>
      </c>
      <c r="F129" s="174" t="s">
        <v>173</v>
      </c>
      <c r="G129" s="175" t="s">
        <v>174</v>
      </c>
      <c r="H129" s="176">
        <v>16.699999999999999</v>
      </c>
      <c r="I129" s="177"/>
      <c r="J129" s="178">
        <f>ROUND(I129*H129,2)</f>
        <v>0</v>
      </c>
      <c r="K129" s="179"/>
      <c r="L129" s="36"/>
      <c r="M129" s="180" t="s">
        <v>1</v>
      </c>
      <c r="N129" s="181" t="s">
        <v>44</v>
      </c>
      <c r="O129" s="7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4" t="s">
        <v>144</v>
      </c>
      <c r="AT129" s="184" t="s">
        <v>146</v>
      </c>
      <c r="AU129" s="184" t="s">
        <v>88</v>
      </c>
      <c r="AY129" s="16" t="s">
        <v>145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6" t="s">
        <v>86</v>
      </c>
      <c r="BK129" s="185">
        <f>ROUND(I129*H129,2)</f>
        <v>0</v>
      </c>
      <c r="BL129" s="16" t="s">
        <v>144</v>
      </c>
      <c r="BM129" s="184" t="s">
        <v>325</v>
      </c>
    </row>
    <row r="130" s="2" customFormat="1">
      <c r="A130" s="35"/>
      <c r="B130" s="36"/>
      <c r="C130" s="35"/>
      <c r="D130" s="186" t="s">
        <v>152</v>
      </c>
      <c r="E130" s="35"/>
      <c r="F130" s="187" t="s">
        <v>173</v>
      </c>
      <c r="G130" s="35"/>
      <c r="H130" s="35"/>
      <c r="I130" s="188"/>
      <c r="J130" s="35"/>
      <c r="K130" s="35"/>
      <c r="L130" s="36"/>
      <c r="M130" s="189"/>
      <c r="N130" s="19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152</v>
      </c>
      <c r="AU130" s="16" t="s">
        <v>88</v>
      </c>
    </row>
    <row r="131" s="2" customFormat="1">
      <c r="A131" s="35"/>
      <c r="B131" s="36"/>
      <c r="C131" s="35"/>
      <c r="D131" s="186" t="s">
        <v>176</v>
      </c>
      <c r="E131" s="35"/>
      <c r="F131" s="201" t="s">
        <v>177</v>
      </c>
      <c r="G131" s="35"/>
      <c r="H131" s="35"/>
      <c r="I131" s="188"/>
      <c r="J131" s="35"/>
      <c r="K131" s="35"/>
      <c r="L131" s="36"/>
      <c r="M131" s="189"/>
      <c r="N131" s="19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176</v>
      </c>
      <c r="AU131" s="16" t="s">
        <v>88</v>
      </c>
    </row>
    <row r="132" s="13" customFormat="1">
      <c r="A132" s="13"/>
      <c r="B132" s="202"/>
      <c r="C132" s="13"/>
      <c r="D132" s="186" t="s">
        <v>178</v>
      </c>
      <c r="E132" s="203" t="s">
        <v>1</v>
      </c>
      <c r="F132" s="204" t="s">
        <v>326</v>
      </c>
      <c r="G132" s="13"/>
      <c r="H132" s="205">
        <v>13.199999999999999</v>
      </c>
      <c r="I132" s="206"/>
      <c r="J132" s="13"/>
      <c r="K132" s="13"/>
      <c r="L132" s="202"/>
      <c r="M132" s="207"/>
      <c r="N132" s="208"/>
      <c r="O132" s="208"/>
      <c r="P132" s="208"/>
      <c r="Q132" s="208"/>
      <c r="R132" s="208"/>
      <c r="S132" s="208"/>
      <c r="T132" s="2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3" t="s">
        <v>178</v>
      </c>
      <c r="AU132" s="203" t="s">
        <v>88</v>
      </c>
      <c r="AV132" s="13" t="s">
        <v>88</v>
      </c>
      <c r="AW132" s="13" t="s">
        <v>36</v>
      </c>
      <c r="AX132" s="13" t="s">
        <v>79</v>
      </c>
      <c r="AY132" s="203" t="s">
        <v>145</v>
      </c>
    </row>
    <row r="133" s="13" customFormat="1">
      <c r="A133" s="13"/>
      <c r="B133" s="202"/>
      <c r="C133" s="13"/>
      <c r="D133" s="186" t="s">
        <v>178</v>
      </c>
      <c r="E133" s="203" t="s">
        <v>1</v>
      </c>
      <c r="F133" s="204" t="s">
        <v>327</v>
      </c>
      <c r="G133" s="13"/>
      <c r="H133" s="205">
        <v>3.5</v>
      </c>
      <c r="I133" s="206"/>
      <c r="J133" s="13"/>
      <c r="K133" s="13"/>
      <c r="L133" s="202"/>
      <c r="M133" s="207"/>
      <c r="N133" s="208"/>
      <c r="O133" s="208"/>
      <c r="P133" s="208"/>
      <c r="Q133" s="208"/>
      <c r="R133" s="208"/>
      <c r="S133" s="208"/>
      <c r="T133" s="2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3" t="s">
        <v>178</v>
      </c>
      <c r="AU133" s="203" t="s">
        <v>88</v>
      </c>
      <c r="AV133" s="13" t="s">
        <v>88</v>
      </c>
      <c r="AW133" s="13" t="s">
        <v>36</v>
      </c>
      <c r="AX133" s="13" t="s">
        <v>79</v>
      </c>
      <c r="AY133" s="203" t="s">
        <v>145</v>
      </c>
    </row>
    <row r="134" s="2" customFormat="1" ht="24.15" customHeight="1">
      <c r="A134" s="35"/>
      <c r="B134" s="171"/>
      <c r="C134" s="172" t="s">
        <v>88</v>
      </c>
      <c r="D134" s="172" t="s">
        <v>146</v>
      </c>
      <c r="E134" s="173" t="s">
        <v>181</v>
      </c>
      <c r="F134" s="174" t="s">
        <v>182</v>
      </c>
      <c r="G134" s="175" t="s">
        <v>174</v>
      </c>
      <c r="H134" s="176">
        <v>60.060000000000002</v>
      </c>
      <c r="I134" s="177"/>
      <c r="J134" s="178">
        <f>ROUND(I134*H134,2)</f>
        <v>0</v>
      </c>
      <c r="K134" s="179"/>
      <c r="L134" s="36"/>
      <c r="M134" s="180" t="s">
        <v>1</v>
      </c>
      <c r="N134" s="181" t="s">
        <v>44</v>
      </c>
      <c r="O134" s="7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144</v>
      </c>
      <c r="AT134" s="184" t="s">
        <v>146</v>
      </c>
      <c r="AU134" s="184" t="s">
        <v>88</v>
      </c>
      <c r="AY134" s="16" t="s">
        <v>145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86</v>
      </c>
      <c r="BK134" s="185">
        <f>ROUND(I134*H134,2)</f>
        <v>0</v>
      </c>
      <c r="BL134" s="16" t="s">
        <v>144</v>
      </c>
      <c r="BM134" s="184" t="s">
        <v>328</v>
      </c>
    </row>
    <row r="135" s="2" customFormat="1">
      <c r="A135" s="35"/>
      <c r="B135" s="36"/>
      <c r="C135" s="35"/>
      <c r="D135" s="186" t="s">
        <v>152</v>
      </c>
      <c r="E135" s="35"/>
      <c r="F135" s="187" t="s">
        <v>182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152</v>
      </c>
      <c r="AU135" s="16" t="s">
        <v>88</v>
      </c>
    </row>
    <row r="136" s="2" customFormat="1">
      <c r="A136" s="35"/>
      <c r="B136" s="36"/>
      <c r="C136" s="35"/>
      <c r="D136" s="186" t="s">
        <v>176</v>
      </c>
      <c r="E136" s="35"/>
      <c r="F136" s="201" t="s">
        <v>177</v>
      </c>
      <c r="G136" s="35"/>
      <c r="H136" s="35"/>
      <c r="I136" s="188"/>
      <c r="J136" s="35"/>
      <c r="K136" s="35"/>
      <c r="L136" s="36"/>
      <c r="M136" s="189"/>
      <c r="N136" s="19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176</v>
      </c>
      <c r="AU136" s="16" t="s">
        <v>88</v>
      </c>
    </row>
    <row r="137" s="13" customFormat="1">
      <c r="A137" s="13"/>
      <c r="B137" s="202"/>
      <c r="C137" s="13"/>
      <c r="D137" s="186" t="s">
        <v>178</v>
      </c>
      <c r="E137" s="203" t="s">
        <v>1</v>
      </c>
      <c r="F137" s="204" t="s">
        <v>329</v>
      </c>
      <c r="G137" s="13"/>
      <c r="H137" s="205">
        <v>52.799999999999997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178</v>
      </c>
      <c r="AU137" s="203" t="s">
        <v>88</v>
      </c>
      <c r="AV137" s="13" t="s">
        <v>88</v>
      </c>
      <c r="AW137" s="13" t="s">
        <v>36</v>
      </c>
      <c r="AX137" s="13" t="s">
        <v>79</v>
      </c>
      <c r="AY137" s="203" t="s">
        <v>145</v>
      </c>
    </row>
    <row r="138" s="13" customFormat="1">
      <c r="A138" s="13"/>
      <c r="B138" s="202"/>
      <c r="C138" s="13"/>
      <c r="D138" s="186" t="s">
        <v>178</v>
      </c>
      <c r="E138" s="203" t="s">
        <v>1</v>
      </c>
      <c r="F138" s="204" t="s">
        <v>330</v>
      </c>
      <c r="G138" s="13"/>
      <c r="H138" s="205">
        <v>7.2599999999999998</v>
      </c>
      <c r="I138" s="206"/>
      <c r="J138" s="13"/>
      <c r="K138" s="13"/>
      <c r="L138" s="202"/>
      <c r="M138" s="207"/>
      <c r="N138" s="208"/>
      <c r="O138" s="208"/>
      <c r="P138" s="208"/>
      <c r="Q138" s="208"/>
      <c r="R138" s="208"/>
      <c r="S138" s="208"/>
      <c r="T138" s="2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3" t="s">
        <v>178</v>
      </c>
      <c r="AU138" s="203" t="s">
        <v>88</v>
      </c>
      <c r="AV138" s="13" t="s">
        <v>88</v>
      </c>
      <c r="AW138" s="13" t="s">
        <v>36</v>
      </c>
      <c r="AX138" s="13" t="s">
        <v>79</v>
      </c>
      <c r="AY138" s="203" t="s">
        <v>145</v>
      </c>
    </row>
    <row r="139" s="2" customFormat="1" ht="24.15" customHeight="1">
      <c r="A139" s="35"/>
      <c r="B139" s="171"/>
      <c r="C139" s="172" t="s">
        <v>159</v>
      </c>
      <c r="D139" s="172" t="s">
        <v>146</v>
      </c>
      <c r="E139" s="173" t="s">
        <v>186</v>
      </c>
      <c r="F139" s="174" t="s">
        <v>187</v>
      </c>
      <c r="G139" s="175" t="s">
        <v>188</v>
      </c>
      <c r="H139" s="176">
        <v>65</v>
      </c>
      <c r="I139" s="177"/>
      <c r="J139" s="178">
        <f>ROUND(I139*H139,2)</f>
        <v>0</v>
      </c>
      <c r="K139" s="179"/>
      <c r="L139" s="36"/>
      <c r="M139" s="180" t="s">
        <v>1</v>
      </c>
      <c r="N139" s="181" t="s">
        <v>44</v>
      </c>
      <c r="O139" s="7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144</v>
      </c>
      <c r="AT139" s="184" t="s">
        <v>146</v>
      </c>
      <c r="AU139" s="184" t="s">
        <v>88</v>
      </c>
      <c r="AY139" s="16" t="s">
        <v>145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86</v>
      </c>
      <c r="BK139" s="185">
        <f>ROUND(I139*H139,2)</f>
        <v>0</v>
      </c>
      <c r="BL139" s="16" t="s">
        <v>144</v>
      </c>
      <c r="BM139" s="184" t="s">
        <v>331</v>
      </c>
    </row>
    <row r="140" s="2" customFormat="1">
      <c r="A140" s="35"/>
      <c r="B140" s="36"/>
      <c r="C140" s="35"/>
      <c r="D140" s="186" t="s">
        <v>152</v>
      </c>
      <c r="E140" s="35"/>
      <c r="F140" s="187" t="s">
        <v>190</v>
      </c>
      <c r="G140" s="35"/>
      <c r="H140" s="35"/>
      <c r="I140" s="188"/>
      <c r="J140" s="35"/>
      <c r="K140" s="35"/>
      <c r="L140" s="36"/>
      <c r="M140" s="189"/>
      <c r="N140" s="19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152</v>
      </c>
      <c r="AU140" s="16" t="s">
        <v>88</v>
      </c>
    </row>
    <row r="141" s="2" customFormat="1">
      <c r="A141" s="35"/>
      <c r="B141" s="36"/>
      <c r="C141" s="35"/>
      <c r="D141" s="186" t="s">
        <v>176</v>
      </c>
      <c r="E141" s="35"/>
      <c r="F141" s="201" t="s">
        <v>177</v>
      </c>
      <c r="G141" s="35"/>
      <c r="H141" s="35"/>
      <c r="I141" s="188"/>
      <c r="J141" s="35"/>
      <c r="K141" s="35"/>
      <c r="L141" s="36"/>
      <c r="M141" s="189"/>
      <c r="N141" s="19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176</v>
      </c>
      <c r="AU141" s="16" t="s">
        <v>88</v>
      </c>
    </row>
    <row r="142" s="13" customFormat="1">
      <c r="A142" s="13"/>
      <c r="B142" s="202"/>
      <c r="C142" s="13"/>
      <c r="D142" s="186" t="s">
        <v>178</v>
      </c>
      <c r="E142" s="203" t="s">
        <v>1</v>
      </c>
      <c r="F142" s="204" t="s">
        <v>332</v>
      </c>
      <c r="G142" s="13"/>
      <c r="H142" s="205">
        <v>65</v>
      </c>
      <c r="I142" s="206"/>
      <c r="J142" s="13"/>
      <c r="K142" s="13"/>
      <c r="L142" s="202"/>
      <c r="M142" s="207"/>
      <c r="N142" s="208"/>
      <c r="O142" s="208"/>
      <c r="P142" s="208"/>
      <c r="Q142" s="208"/>
      <c r="R142" s="208"/>
      <c r="S142" s="208"/>
      <c r="T142" s="2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3" t="s">
        <v>178</v>
      </c>
      <c r="AU142" s="203" t="s">
        <v>88</v>
      </c>
      <c r="AV142" s="13" t="s">
        <v>88</v>
      </c>
      <c r="AW142" s="13" t="s">
        <v>36</v>
      </c>
      <c r="AX142" s="13" t="s">
        <v>86</v>
      </c>
      <c r="AY142" s="203" t="s">
        <v>145</v>
      </c>
    </row>
    <row r="143" s="2" customFormat="1" ht="24.15" customHeight="1">
      <c r="A143" s="35"/>
      <c r="B143" s="171"/>
      <c r="C143" s="172" t="s">
        <v>144</v>
      </c>
      <c r="D143" s="172" t="s">
        <v>146</v>
      </c>
      <c r="E143" s="173" t="s">
        <v>192</v>
      </c>
      <c r="F143" s="174" t="s">
        <v>193</v>
      </c>
      <c r="G143" s="175" t="s">
        <v>188</v>
      </c>
      <c r="H143" s="176">
        <v>64</v>
      </c>
      <c r="I143" s="177"/>
      <c r="J143" s="178">
        <f>ROUND(I143*H143,2)</f>
        <v>0</v>
      </c>
      <c r="K143" s="179"/>
      <c r="L143" s="36"/>
      <c r="M143" s="180" t="s">
        <v>1</v>
      </c>
      <c r="N143" s="181" t="s">
        <v>44</v>
      </c>
      <c r="O143" s="74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144</v>
      </c>
      <c r="AT143" s="184" t="s">
        <v>146</v>
      </c>
      <c r="AU143" s="184" t="s">
        <v>88</v>
      </c>
      <c r="AY143" s="16" t="s">
        <v>145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86</v>
      </c>
      <c r="BK143" s="185">
        <f>ROUND(I143*H143,2)</f>
        <v>0</v>
      </c>
      <c r="BL143" s="16" t="s">
        <v>144</v>
      </c>
      <c r="BM143" s="184" t="s">
        <v>333</v>
      </c>
    </row>
    <row r="144" s="2" customFormat="1">
      <c r="A144" s="35"/>
      <c r="B144" s="36"/>
      <c r="C144" s="35"/>
      <c r="D144" s="186" t="s">
        <v>152</v>
      </c>
      <c r="E144" s="35"/>
      <c r="F144" s="187" t="s">
        <v>193</v>
      </c>
      <c r="G144" s="35"/>
      <c r="H144" s="35"/>
      <c r="I144" s="188"/>
      <c r="J144" s="35"/>
      <c r="K144" s="35"/>
      <c r="L144" s="36"/>
      <c r="M144" s="189"/>
      <c r="N144" s="19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152</v>
      </c>
      <c r="AU144" s="16" t="s">
        <v>88</v>
      </c>
    </row>
    <row r="145" s="2" customFormat="1">
      <c r="A145" s="35"/>
      <c r="B145" s="36"/>
      <c r="C145" s="35"/>
      <c r="D145" s="186" t="s">
        <v>176</v>
      </c>
      <c r="E145" s="35"/>
      <c r="F145" s="201" t="s">
        <v>195</v>
      </c>
      <c r="G145" s="35"/>
      <c r="H145" s="35"/>
      <c r="I145" s="188"/>
      <c r="J145" s="35"/>
      <c r="K145" s="35"/>
      <c r="L145" s="36"/>
      <c r="M145" s="189"/>
      <c r="N145" s="19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176</v>
      </c>
      <c r="AU145" s="16" t="s">
        <v>88</v>
      </c>
    </row>
    <row r="146" s="13" customFormat="1">
      <c r="A146" s="13"/>
      <c r="B146" s="202"/>
      <c r="C146" s="13"/>
      <c r="D146" s="186" t="s">
        <v>178</v>
      </c>
      <c r="E146" s="203" t="s">
        <v>1</v>
      </c>
      <c r="F146" s="204" t="s">
        <v>334</v>
      </c>
      <c r="G146" s="13"/>
      <c r="H146" s="205">
        <v>64</v>
      </c>
      <c r="I146" s="206"/>
      <c r="J146" s="13"/>
      <c r="K146" s="13"/>
      <c r="L146" s="202"/>
      <c r="M146" s="207"/>
      <c r="N146" s="208"/>
      <c r="O146" s="208"/>
      <c r="P146" s="208"/>
      <c r="Q146" s="208"/>
      <c r="R146" s="208"/>
      <c r="S146" s="208"/>
      <c r="T146" s="2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3" t="s">
        <v>178</v>
      </c>
      <c r="AU146" s="203" t="s">
        <v>88</v>
      </c>
      <c r="AV146" s="13" t="s">
        <v>88</v>
      </c>
      <c r="AW146" s="13" t="s">
        <v>36</v>
      </c>
      <c r="AX146" s="13" t="s">
        <v>86</v>
      </c>
      <c r="AY146" s="203" t="s">
        <v>145</v>
      </c>
    </row>
    <row r="147" s="2" customFormat="1" ht="14.4" customHeight="1">
      <c r="A147" s="35"/>
      <c r="B147" s="171"/>
      <c r="C147" s="172" t="s">
        <v>197</v>
      </c>
      <c r="D147" s="172" t="s">
        <v>146</v>
      </c>
      <c r="E147" s="173" t="s">
        <v>198</v>
      </c>
      <c r="F147" s="174" t="s">
        <v>199</v>
      </c>
      <c r="G147" s="175" t="s">
        <v>174</v>
      </c>
      <c r="H147" s="176">
        <v>5.25</v>
      </c>
      <c r="I147" s="177"/>
      <c r="J147" s="178">
        <f>ROUND(I147*H147,2)</f>
        <v>0</v>
      </c>
      <c r="K147" s="179"/>
      <c r="L147" s="36"/>
      <c r="M147" s="180" t="s">
        <v>1</v>
      </c>
      <c r="N147" s="181" t="s">
        <v>44</v>
      </c>
      <c r="O147" s="7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144</v>
      </c>
      <c r="AT147" s="184" t="s">
        <v>146</v>
      </c>
      <c r="AU147" s="184" t="s">
        <v>88</v>
      </c>
      <c r="AY147" s="16" t="s">
        <v>145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6" t="s">
        <v>86</v>
      </c>
      <c r="BK147" s="185">
        <f>ROUND(I147*H147,2)</f>
        <v>0</v>
      </c>
      <c r="BL147" s="16" t="s">
        <v>144</v>
      </c>
      <c r="BM147" s="184" t="s">
        <v>335</v>
      </c>
    </row>
    <row r="148" s="2" customFormat="1">
      <c r="A148" s="35"/>
      <c r="B148" s="36"/>
      <c r="C148" s="35"/>
      <c r="D148" s="186" t="s">
        <v>152</v>
      </c>
      <c r="E148" s="35"/>
      <c r="F148" s="187" t="s">
        <v>199</v>
      </c>
      <c r="G148" s="35"/>
      <c r="H148" s="35"/>
      <c r="I148" s="188"/>
      <c r="J148" s="35"/>
      <c r="K148" s="35"/>
      <c r="L148" s="36"/>
      <c r="M148" s="189"/>
      <c r="N148" s="19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152</v>
      </c>
      <c r="AU148" s="16" t="s">
        <v>88</v>
      </c>
    </row>
    <row r="149" s="2" customFormat="1">
      <c r="A149" s="35"/>
      <c r="B149" s="36"/>
      <c r="C149" s="35"/>
      <c r="D149" s="186" t="s">
        <v>176</v>
      </c>
      <c r="E149" s="35"/>
      <c r="F149" s="201" t="s">
        <v>201</v>
      </c>
      <c r="G149" s="35"/>
      <c r="H149" s="35"/>
      <c r="I149" s="188"/>
      <c r="J149" s="35"/>
      <c r="K149" s="35"/>
      <c r="L149" s="36"/>
      <c r="M149" s="189"/>
      <c r="N149" s="190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176</v>
      </c>
      <c r="AU149" s="16" t="s">
        <v>88</v>
      </c>
    </row>
    <row r="150" s="13" customFormat="1">
      <c r="A150" s="13"/>
      <c r="B150" s="202"/>
      <c r="C150" s="13"/>
      <c r="D150" s="186" t="s">
        <v>178</v>
      </c>
      <c r="E150" s="203" t="s">
        <v>1</v>
      </c>
      <c r="F150" s="204" t="s">
        <v>336</v>
      </c>
      <c r="G150" s="13"/>
      <c r="H150" s="205">
        <v>5.25</v>
      </c>
      <c r="I150" s="206"/>
      <c r="J150" s="13"/>
      <c r="K150" s="13"/>
      <c r="L150" s="202"/>
      <c r="M150" s="207"/>
      <c r="N150" s="208"/>
      <c r="O150" s="208"/>
      <c r="P150" s="208"/>
      <c r="Q150" s="208"/>
      <c r="R150" s="208"/>
      <c r="S150" s="208"/>
      <c r="T150" s="2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3" t="s">
        <v>178</v>
      </c>
      <c r="AU150" s="203" t="s">
        <v>88</v>
      </c>
      <c r="AV150" s="13" t="s">
        <v>88</v>
      </c>
      <c r="AW150" s="13" t="s">
        <v>36</v>
      </c>
      <c r="AX150" s="13" t="s">
        <v>86</v>
      </c>
      <c r="AY150" s="203" t="s">
        <v>145</v>
      </c>
    </row>
    <row r="151" s="2" customFormat="1" ht="24.15" customHeight="1">
      <c r="A151" s="35"/>
      <c r="B151" s="171"/>
      <c r="C151" s="172" t="s">
        <v>204</v>
      </c>
      <c r="D151" s="172" t="s">
        <v>146</v>
      </c>
      <c r="E151" s="173" t="s">
        <v>205</v>
      </c>
      <c r="F151" s="174" t="s">
        <v>206</v>
      </c>
      <c r="G151" s="175" t="s">
        <v>174</v>
      </c>
      <c r="H151" s="176">
        <v>7</v>
      </c>
      <c r="I151" s="177"/>
      <c r="J151" s="178">
        <f>ROUND(I151*H151,2)</f>
        <v>0</v>
      </c>
      <c r="K151" s="179"/>
      <c r="L151" s="36"/>
      <c r="M151" s="180" t="s">
        <v>1</v>
      </c>
      <c r="N151" s="181" t="s">
        <v>44</v>
      </c>
      <c r="O151" s="7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144</v>
      </c>
      <c r="AT151" s="184" t="s">
        <v>146</v>
      </c>
      <c r="AU151" s="184" t="s">
        <v>88</v>
      </c>
      <c r="AY151" s="16" t="s">
        <v>145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6" t="s">
        <v>86</v>
      </c>
      <c r="BK151" s="185">
        <f>ROUND(I151*H151,2)</f>
        <v>0</v>
      </c>
      <c r="BL151" s="16" t="s">
        <v>144</v>
      </c>
      <c r="BM151" s="184" t="s">
        <v>337</v>
      </c>
    </row>
    <row r="152" s="2" customFormat="1">
      <c r="A152" s="35"/>
      <c r="B152" s="36"/>
      <c r="C152" s="35"/>
      <c r="D152" s="186" t="s">
        <v>152</v>
      </c>
      <c r="E152" s="35"/>
      <c r="F152" s="187" t="s">
        <v>206</v>
      </c>
      <c r="G152" s="35"/>
      <c r="H152" s="35"/>
      <c r="I152" s="188"/>
      <c r="J152" s="35"/>
      <c r="K152" s="35"/>
      <c r="L152" s="36"/>
      <c r="M152" s="189"/>
      <c r="N152" s="19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152</v>
      </c>
      <c r="AU152" s="16" t="s">
        <v>88</v>
      </c>
    </row>
    <row r="153" s="2" customFormat="1">
      <c r="A153" s="35"/>
      <c r="B153" s="36"/>
      <c r="C153" s="35"/>
      <c r="D153" s="186" t="s">
        <v>176</v>
      </c>
      <c r="E153" s="35"/>
      <c r="F153" s="201" t="s">
        <v>208</v>
      </c>
      <c r="G153" s="35"/>
      <c r="H153" s="35"/>
      <c r="I153" s="188"/>
      <c r="J153" s="35"/>
      <c r="K153" s="35"/>
      <c r="L153" s="36"/>
      <c r="M153" s="189"/>
      <c r="N153" s="19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176</v>
      </c>
      <c r="AU153" s="16" t="s">
        <v>88</v>
      </c>
    </row>
    <row r="154" s="13" customFormat="1">
      <c r="A154" s="13"/>
      <c r="B154" s="202"/>
      <c r="C154" s="13"/>
      <c r="D154" s="186" t="s">
        <v>178</v>
      </c>
      <c r="E154" s="203" t="s">
        <v>1</v>
      </c>
      <c r="F154" s="204" t="s">
        <v>338</v>
      </c>
      <c r="G154" s="13"/>
      <c r="H154" s="205">
        <v>7</v>
      </c>
      <c r="I154" s="206"/>
      <c r="J154" s="13"/>
      <c r="K154" s="13"/>
      <c r="L154" s="202"/>
      <c r="M154" s="207"/>
      <c r="N154" s="208"/>
      <c r="O154" s="208"/>
      <c r="P154" s="208"/>
      <c r="Q154" s="208"/>
      <c r="R154" s="208"/>
      <c r="S154" s="208"/>
      <c r="T154" s="2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3" t="s">
        <v>178</v>
      </c>
      <c r="AU154" s="203" t="s">
        <v>88</v>
      </c>
      <c r="AV154" s="13" t="s">
        <v>88</v>
      </c>
      <c r="AW154" s="13" t="s">
        <v>36</v>
      </c>
      <c r="AX154" s="13" t="s">
        <v>86</v>
      </c>
      <c r="AY154" s="203" t="s">
        <v>145</v>
      </c>
    </row>
    <row r="155" s="2" customFormat="1" ht="14.4" customHeight="1">
      <c r="A155" s="35"/>
      <c r="B155" s="171"/>
      <c r="C155" s="172" t="s">
        <v>210</v>
      </c>
      <c r="D155" s="172" t="s">
        <v>146</v>
      </c>
      <c r="E155" s="173" t="s">
        <v>211</v>
      </c>
      <c r="F155" s="174" t="s">
        <v>212</v>
      </c>
      <c r="G155" s="175" t="s">
        <v>174</v>
      </c>
      <c r="H155" s="176">
        <v>7</v>
      </c>
      <c r="I155" s="177"/>
      <c r="J155" s="178">
        <f>ROUND(I155*H155,2)</f>
        <v>0</v>
      </c>
      <c r="K155" s="179"/>
      <c r="L155" s="36"/>
      <c r="M155" s="180" t="s">
        <v>1</v>
      </c>
      <c r="N155" s="181" t="s">
        <v>44</v>
      </c>
      <c r="O155" s="7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144</v>
      </c>
      <c r="AT155" s="184" t="s">
        <v>146</v>
      </c>
      <c r="AU155" s="184" t="s">
        <v>88</v>
      </c>
      <c r="AY155" s="16" t="s">
        <v>145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86</v>
      </c>
      <c r="BK155" s="185">
        <f>ROUND(I155*H155,2)</f>
        <v>0</v>
      </c>
      <c r="BL155" s="16" t="s">
        <v>144</v>
      </c>
      <c r="BM155" s="184" t="s">
        <v>339</v>
      </c>
    </row>
    <row r="156" s="2" customFormat="1">
      <c r="A156" s="35"/>
      <c r="B156" s="36"/>
      <c r="C156" s="35"/>
      <c r="D156" s="186" t="s">
        <v>152</v>
      </c>
      <c r="E156" s="35"/>
      <c r="F156" s="187" t="s">
        <v>212</v>
      </c>
      <c r="G156" s="35"/>
      <c r="H156" s="35"/>
      <c r="I156" s="188"/>
      <c r="J156" s="35"/>
      <c r="K156" s="35"/>
      <c r="L156" s="36"/>
      <c r="M156" s="189"/>
      <c r="N156" s="19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152</v>
      </c>
      <c r="AU156" s="16" t="s">
        <v>88</v>
      </c>
    </row>
    <row r="157" s="2" customFormat="1">
      <c r="A157" s="35"/>
      <c r="B157" s="36"/>
      <c r="C157" s="35"/>
      <c r="D157" s="186" t="s">
        <v>176</v>
      </c>
      <c r="E157" s="35"/>
      <c r="F157" s="201" t="s">
        <v>214</v>
      </c>
      <c r="G157" s="35"/>
      <c r="H157" s="35"/>
      <c r="I157" s="188"/>
      <c r="J157" s="35"/>
      <c r="K157" s="35"/>
      <c r="L157" s="36"/>
      <c r="M157" s="189"/>
      <c r="N157" s="19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176</v>
      </c>
      <c r="AU157" s="16" t="s">
        <v>88</v>
      </c>
    </row>
    <row r="158" s="13" customFormat="1">
      <c r="A158" s="13"/>
      <c r="B158" s="202"/>
      <c r="C158" s="13"/>
      <c r="D158" s="186" t="s">
        <v>178</v>
      </c>
      <c r="E158" s="203" t="s">
        <v>1</v>
      </c>
      <c r="F158" s="204" t="s">
        <v>340</v>
      </c>
      <c r="G158" s="13"/>
      <c r="H158" s="205">
        <v>7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3" t="s">
        <v>178</v>
      </c>
      <c r="AU158" s="203" t="s">
        <v>88</v>
      </c>
      <c r="AV158" s="13" t="s">
        <v>88</v>
      </c>
      <c r="AW158" s="13" t="s">
        <v>36</v>
      </c>
      <c r="AX158" s="13" t="s">
        <v>79</v>
      </c>
      <c r="AY158" s="203" t="s">
        <v>145</v>
      </c>
    </row>
    <row r="159" s="11" customFormat="1" ht="22.8" customHeight="1">
      <c r="A159" s="11"/>
      <c r="B159" s="160"/>
      <c r="C159" s="11"/>
      <c r="D159" s="161" t="s">
        <v>78</v>
      </c>
      <c r="E159" s="199" t="s">
        <v>197</v>
      </c>
      <c r="F159" s="199" t="s">
        <v>217</v>
      </c>
      <c r="G159" s="11"/>
      <c r="H159" s="11"/>
      <c r="I159" s="163"/>
      <c r="J159" s="200">
        <f>BK159</f>
        <v>0</v>
      </c>
      <c r="K159" s="11"/>
      <c r="L159" s="160"/>
      <c r="M159" s="165"/>
      <c r="N159" s="166"/>
      <c r="O159" s="166"/>
      <c r="P159" s="167">
        <f>SUM(P160:P191)</f>
        <v>0</v>
      </c>
      <c r="Q159" s="166"/>
      <c r="R159" s="167">
        <f>SUM(R160:R191)</f>
        <v>0</v>
      </c>
      <c r="S159" s="166"/>
      <c r="T159" s="168">
        <f>SUM(T160:T191)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61" t="s">
        <v>86</v>
      </c>
      <c r="AT159" s="169" t="s">
        <v>78</v>
      </c>
      <c r="AU159" s="169" t="s">
        <v>86</v>
      </c>
      <c r="AY159" s="161" t="s">
        <v>145</v>
      </c>
      <c r="BK159" s="170">
        <f>SUM(BK160:BK191)</f>
        <v>0</v>
      </c>
    </row>
    <row r="160" s="2" customFormat="1" ht="24.15" customHeight="1">
      <c r="A160" s="35"/>
      <c r="B160" s="171"/>
      <c r="C160" s="172" t="s">
        <v>218</v>
      </c>
      <c r="D160" s="172" t="s">
        <v>146</v>
      </c>
      <c r="E160" s="173" t="s">
        <v>219</v>
      </c>
      <c r="F160" s="174" t="s">
        <v>220</v>
      </c>
      <c r="G160" s="175" t="s">
        <v>221</v>
      </c>
      <c r="H160" s="176">
        <v>33</v>
      </c>
      <c r="I160" s="177"/>
      <c r="J160" s="178">
        <f>ROUND(I160*H160,2)</f>
        <v>0</v>
      </c>
      <c r="K160" s="179"/>
      <c r="L160" s="36"/>
      <c r="M160" s="180" t="s">
        <v>1</v>
      </c>
      <c r="N160" s="181" t="s">
        <v>44</v>
      </c>
      <c r="O160" s="7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144</v>
      </c>
      <c r="AT160" s="184" t="s">
        <v>146</v>
      </c>
      <c r="AU160" s="184" t="s">
        <v>88</v>
      </c>
      <c r="AY160" s="16" t="s">
        <v>145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6" t="s">
        <v>86</v>
      </c>
      <c r="BK160" s="185">
        <f>ROUND(I160*H160,2)</f>
        <v>0</v>
      </c>
      <c r="BL160" s="16" t="s">
        <v>144</v>
      </c>
      <c r="BM160" s="184" t="s">
        <v>341</v>
      </c>
    </row>
    <row r="161" s="2" customFormat="1">
      <c r="A161" s="35"/>
      <c r="B161" s="36"/>
      <c r="C161" s="35"/>
      <c r="D161" s="186" t="s">
        <v>152</v>
      </c>
      <c r="E161" s="35"/>
      <c r="F161" s="187" t="s">
        <v>220</v>
      </c>
      <c r="G161" s="35"/>
      <c r="H161" s="35"/>
      <c r="I161" s="188"/>
      <c r="J161" s="35"/>
      <c r="K161" s="35"/>
      <c r="L161" s="36"/>
      <c r="M161" s="189"/>
      <c r="N161" s="19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152</v>
      </c>
      <c r="AU161" s="16" t="s">
        <v>88</v>
      </c>
    </row>
    <row r="162" s="2" customFormat="1">
      <c r="A162" s="35"/>
      <c r="B162" s="36"/>
      <c r="C162" s="35"/>
      <c r="D162" s="186" t="s">
        <v>176</v>
      </c>
      <c r="E162" s="35"/>
      <c r="F162" s="201" t="s">
        <v>223</v>
      </c>
      <c r="G162" s="35"/>
      <c r="H162" s="35"/>
      <c r="I162" s="188"/>
      <c r="J162" s="35"/>
      <c r="K162" s="35"/>
      <c r="L162" s="36"/>
      <c r="M162" s="189"/>
      <c r="N162" s="19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176</v>
      </c>
      <c r="AU162" s="16" t="s">
        <v>88</v>
      </c>
    </row>
    <row r="163" s="13" customFormat="1">
      <c r="A163" s="13"/>
      <c r="B163" s="202"/>
      <c r="C163" s="13"/>
      <c r="D163" s="186" t="s">
        <v>178</v>
      </c>
      <c r="E163" s="203" t="s">
        <v>1</v>
      </c>
      <c r="F163" s="204" t="s">
        <v>342</v>
      </c>
      <c r="G163" s="13"/>
      <c r="H163" s="205">
        <v>33</v>
      </c>
      <c r="I163" s="206"/>
      <c r="J163" s="13"/>
      <c r="K163" s="13"/>
      <c r="L163" s="202"/>
      <c r="M163" s="207"/>
      <c r="N163" s="208"/>
      <c r="O163" s="208"/>
      <c r="P163" s="208"/>
      <c r="Q163" s="208"/>
      <c r="R163" s="208"/>
      <c r="S163" s="208"/>
      <c r="T163" s="20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3" t="s">
        <v>178</v>
      </c>
      <c r="AU163" s="203" t="s">
        <v>88</v>
      </c>
      <c r="AV163" s="13" t="s">
        <v>88</v>
      </c>
      <c r="AW163" s="13" t="s">
        <v>36</v>
      </c>
      <c r="AX163" s="13" t="s">
        <v>86</v>
      </c>
      <c r="AY163" s="203" t="s">
        <v>145</v>
      </c>
    </row>
    <row r="164" s="2" customFormat="1" ht="24.15" customHeight="1">
      <c r="A164" s="35"/>
      <c r="B164" s="171"/>
      <c r="C164" s="172" t="s">
        <v>225</v>
      </c>
      <c r="D164" s="172" t="s">
        <v>146</v>
      </c>
      <c r="E164" s="173" t="s">
        <v>226</v>
      </c>
      <c r="F164" s="174" t="s">
        <v>227</v>
      </c>
      <c r="G164" s="175" t="s">
        <v>221</v>
      </c>
      <c r="H164" s="176">
        <v>205</v>
      </c>
      <c r="I164" s="177"/>
      <c r="J164" s="178">
        <f>ROUND(I164*H164,2)</f>
        <v>0</v>
      </c>
      <c r="K164" s="179"/>
      <c r="L164" s="36"/>
      <c r="M164" s="180" t="s">
        <v>1</v>
      </c>
      <c r="N164" s="181" t="s">
        <v>44</v>
      </c>
      <c r="O164" s="74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144</v>
      </c>
      <c r="AT164" s="184" t="s">
        <v>146</v>
      </c>
      <c r="AU164" s="184" t="s">
        <v>88</v>
      </c>
      <c r="AY164" s="16" t="s">
        <v>145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6" t="s">
        <v>86</v>
      </c>
      <c r="BK164" s="185">
        <f>ROUND(I164*H164,2)</f>
        <v>0</v>
      </c>
      <c r="BL164" s="16" t="s">
        <v>144</v>
      </c>
      <c r="BM164" s="184" t="s">
        <v>343</v>
      </c>
    </row>
    <row r="165" s="2" customFormat="1">
      <c r="A165" s="35"/>
      <c r="B165" s="36"/>
      <c r="C165" s="35"/>
      <c r="D165" s="186" t="s">
        <v>152</v>
      </c>
      <c r="E165" s="35"/>
      <c r="F165" s="187" t="s">
        <v>227</v>
      </c>
      <c r="G165" s="35"/>
      <c r="H165" s="35"/>
      <c r="I165" s="188"/>
      <c r="J165" s="35"/>
      <c r="K165" s="35"/>
      <c r="L165" s="36"/>
      <c r="M165" s="189"/>
      <c r="N165" s="19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152</v>
      </c>
      <c r="AU165" s="16" t="s">
        <v>88</v>
      </c>
    </row>
    <row r="166" s="2" customFormat="1">
      <c r="A166" s="35"/>
      <c r="B166" s="36"/>
      <c r="C166" s="35"/>
      <c r="D166" s="186" t="s">
        <v>176</v>
      </c>
      <c r="E166" s="35"/>
      <c r="F166" s="201" t="s">
        <v>229</v>
      </c>
      <c r="G166" s="35"/>
      <c r="H166" s="35"/>
      <c r="I166" s="188"/>
      <c r="J166" s="35"/>
      <c r="K166" s="35"/>
      <c r="L166" s="36"/>
      <c r="M166" s="189"/>
      <c r="N166" s="190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176</v>
      </c>
      <c r="AU166" s="16" t="s">
        <v>88</v>
      </c>
    </row>
    <row r="167" s="13" customFormat="1">
      <c r="A167" s="13"/>
      <c r="B167" s="202"/>
      <c r="C167" s="13"/>
      <c r="D167" s="186" t="s">
        <v>178</v>
      </c>
      <c r="E167" s="203" t="s">
        <v>1</v>
      </c>
      <c r="F167" s="204" t="s">
        <v>344</v>
      </c>
      <c r="G167" s="13"/>
      <c r="H167" s="205">
        <v>205</v>
      </c>
      <c r="I167" s="206"/>
      <c r="J167" s="13"/>
      <c r="K167" s="13"/>
      <c r="L167" s="202"/>
      <c r="M167" s="207"/>
      <c r="N167" s="208"/>
      <c r="O167" s="208"/>
      <c r="P167" s="208"/>
      <c r="Q167" s="208"/>
      <c r="R167" s="208"/>
      <c r="S167" s="208"/>
      <c r="T167" s="2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3" t="s">
        <v>178</v>
      </c>
      <c r="AU167" s="203" t="s">
        <v>88</v>
      </c>
      <c r="AV167" s="13" t="s">
        <v>88</v>
      </c>
      <c r="AW167" s="13" t="s">
        <v>36</v>
      </c>
      <c r="AX167" s="13" t="s">
        <v>86</v>
      </c>
      <c r="AY167" s="203" t="s">
        <v>145</v>
      </c>
    </row>
    <row r="168" s="2" customFormat="1" ht="24.15" customHeight="1">
      <c r="A168" s="35"/>
      <c r="B168" s="171"/>
      <c r="C168" s="172" t="s">
        <v>231</v>
      </c>
      <c r="D168" s="172" t="s">
        <v>146</v>
      </c>
      <c r="E168" s="173" t="s">
        <v>232</v>
      </c>
      <c r="F168" s="174" t="s">
        <v>233</v>
      </c>
      <c r="G168" s="175" t="s">
        <v>221</v>
      </c>
      <c r="H168" s="176">
        <v>35</v>
      </c>
      <c r="I168" s="177"/>
      <c r="J168" s="178">
        <f>ROUND(I168*H168,2)</f>
        <v>0</v>
      </c>
      <c r="K168" s="179"/>
      <c r="L168" s="36"/>
      <c r="M168" s="180" t="s">
        <v>1</v>
      </c>
      <c r="N168" s="181" t="s">
        <v>44</v>
      </c>
      <c r="O168" s="7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144</v>
      </c>
      <c r="AT168" s="184" t="s">
        <v>146</v>
      </c>
      <c r="AU168" s="184" t="s">
        <v>88</v>
      </c>
      <c r="AY168" s="16" t="s">
        <v>145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6" t="s">
        <v>86</v>
      </c>
      <c r="BK168" s="185">
        <f>ROUND(I168*H168,2)</f>
        <v>0</v>
      </c>
      <c r="BL168" s="16" t="s">
        <v>144</v>
      </c>
      <c r="BM168" s="184" t="s">
        <v>345</v>
      </c>
    </row>
    <row r="169" s="2" customFormat="1">
      <c r="A169" s="35"/>
      <c r="B169" s="36"/>
      <c r="C169" s="35"/>
      <c r="D169" s="186" t="s">
        <v>152</v>
      </c>
      <c r="E169" s="35"/>
      <c r="F169" s="187" t="s">
        <v>233</v>
      </c>
      <c r="G169" s="35"/>
      <c r="H169" s="35"/>
      <c r="I169" s="188"/>
      <c r="J169" s="35"/>
      <c r="K169" s="35"/>
      <c r="L169" s="36"/>
      <c r="M169" s="189"/>
      <c r="N169" s="19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152</v>
      </c>
      <c r="AU169" s="16" t="s">
        <v>88</v>
      </c>
    </row>
    <row r="170" s="2" customFormat="1">
      <c r="A170" s="35"/>
      <c r="B170" s="36"/>
      <c r="C170" s="35"/>
      <c r="D170" s="186" t="s">
        <v>176</v>
      </c>
      <c r="E170" s="35"/>
      <c r="F170" s="201" t="s">
        <v>235</v>
      </c>
      <c r="G170" s="35"/>
      <c r="H170" s="35"/>
      <c r="I170" s="188"/>
      <c r="J170" s="35"/>
      <c r="K170" s="35"/>
      <c r="L170" s="36"/>
      <c r="M170" s="189"/>
      <c r="N170" s="19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176</v>
      </c>
      <c r="AU170" s="16" t="s">
        <v>88</v>
      </c>
    </row>
    <row r="171" s="13" customFormat="1">
      <c r="A171" s="13"/>
      <c r="B171" s="202"/>
      <c r="C171" s="13"/>
      <c r="D171" s="186" t="s">
        <v>178</v>
      </c>
      <c r="E171" s="203" t="s">
        <v>1</v>
      </c>
      <c r="F171" s="204" t="s">
        <v>346</v>
      </c>
      <c r="G171" s="13"/>
      <c r="H171" s="205">
        <v>35</v>
      </c>
      <c r="I171" s="206"/>
      <c r="J171" s="13"/>
      <c r="K171" s="13"/>
      <c r="L171" s="202"/>
      <c r="M171" s="207"/>
      <c r="N171" s="208"/>
      <c r="O171" s="208"/>
      <c r="P171" s="208"/>
      <c r="Q171" s="208"/>
      <c r="R171" s="208"/>
      <c r="S171" s="208"/>
      <c r="T171" s="2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3" t="s">
        <v>178</v>
      </c>
      <c r="AU171" s="203" t="s">
        <v>88</v>
      </c>
      <c r="AV171" s="13" t="s">
        <v>88</v>
      </c>
      <c r="AW171" s="13" t="s">
        <v>36</v>
      </c>
      <c r="AX171" s="13" t="s">
        <v>86</v>
      </c>
      <c r="AY171" s="203" t="s">
        <v>145</v>
      </c>
    </row>
    <row r="172" s="2" customFormat="1" ht="24.15" customHeight="1">
      <c r="A172" s="35"/>
      <c r="B172" s="171"/>
      <c r="C172" s="172" t="s">
        <v>237</v>
      </c>
      <c r="D172" s="172" t="s">
        <v>146</v>
      </c>
      <c r="E172" s="173" t="s">
        <v>238</v>
      </c>
      <c r="F172" s="174" t="s">
        <v>239</v>
      </c>
      <c r="G172" s="175" t="s">
        <v>221</v>
      </c>
      <c r="H172" s="176">
        <v>35</v>
      </c>
      <c r="I172" s="177"/>
      <c r="J172" s="178">
        <f>ROUND(I172*H172,2)</f>
        <v>0</v>
      </c>
      <c r="K172" s="179"/>
      <c r="L172" s="36"/>
      <c r="M172" s="180" t="s">
        <v>1</v>
      </c>
      <c r="N172" s="181" t="s">
        <v>44</v>
      </c>
      <c r="O172" s="7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144</v>
      </c>
      <c r="AT172" s="184" t="s">
        <v>146</v>
      </c>
      <c r="AU172" s="184" t="s">
        <v>88</v>
      </c>
      <c r="AY172" s="16" t="s">
        <v>145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6" t="s">
        <v>86</v>
      </c>
      <c r="BK172" s="185">
        <f>ROUND(I172*H172,2)</f>
        <v>0</v>
      </c>
      <c r="BL172" s="16" t="s">
        <v>144</v>
      </c>
      <c r="BM172" s="184" t="s">
        <v>347</v>
      </c>
    </row>
    <row r="173" s="2" customFormat="1">
      <c r="A173" s="35"/>
      <c r="B173" s="36"/>
      <c r="C173" s="35"/>
      <c r="D173" s="186" t="s">
        <v>152</v>
      </c>
      <c r="E173" s="35"/>
      <c r="F173" s="187" t="s">
        <v>239</v>
      </c>
      <c r="G173" s="35"/>
      <c r="H173" s="35"/>
      <c r="I173" s="188"/>
      <c r="J173" s="35"/>
      <c r="K173" s="35"/>
      <c r="L173" s="36"/>
      <c r="M173" s="189"/>
      <c r="N173" s="19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152</v>
      </c>
      <c r="AU173" s="16" t="s">
        <v>88</v>
      </c>
    </row>
    <row r="174" s="2" customFormat="1">
      <c r="A174" s="35"/>
      <c r="B174" s="36"/>
      <c r="C174" s="35"/>
      <c r="D174" s="186" t="s">
        <v>176</v>
      </c>
      <c r="E174" s="35"/>
      <c r="F174" s="201" t="s">
        <v>235</v>
      </c>
      <c r="G174" s="35"/>
      <c r="H174" s="35"/>
      <c r="I174" s="188"/>
      <c r="J174" s="35"/>
      <c r="K174" s="35"/>
      <c r="L174" s="36"/>
      <c r="M174" s="189"/>
      <c r="N174" s="19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176</v>
      </c>
      <c r="AU174" s="16" t="s">
        <v>88</v>
      </c>
    </row>
    <row r="175" s="13" customFormat="1">
      <c r="A175" s="13"/>
      <c r="B175" s="202"/>
      <c r="C175" s="13"/>
      <c r="D175" s="186" t="s">
        <v>178</v>
      </c>
      <c r="E175" s="203" t="s">
        <v>1</v>
      </c>
      <c r="F175" s="204" t="s">
        <v>346</v>
      </c>
      <c r="G175" s="13"/>
      <c r="H175" s="205">
        <v>35</v>
      </c>
      <c r="I175" s="206"/>
      <c r="J175" s="13"/>
      <c r="K175" s="13"/>
      <c r="L175" s="202"/>
      <c r="M175" s="207"/>
      <c r="N175" s="208"/>
      <c r="O175" s="208"/>
      <c r="P175" s="208"/>
      <c r="Q175" s="208"/>
      <c r="R175" s="208"/>
      <c r="S175" s="208"/>
      <c r="T175" s="2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3" t="s">
        <v>178</v>
      </c>
      <c r="AU175" s="203" t="s">
        <v>88</v>
      </c>
      <c r="AV175" s="13" t="s">
        <v>88</v>
      </c>
      <c r="AW175" s="13" t="s">
        <v>36</v>
      </c>
      <c r="AX175" s="13" t="s">
        <v>86</v>
      </c>
      <c r="AY175" s="203" t="s">
        <v>145</v>
      </c>
    </row>
    <row r="176" s="2" customFormat="1" ht="24.15" customHeight="1">
      <c r="A176" s="35"/>
      <c r="B176" s="171"/>
      <c r="C176" s="172" t="s">
        <v>241</v>
      </c>
      <c r="D176" s="172" t="s">
        <v>146</v>
      </c>
      <c r="E176" s="173" t="s">
        <v>242</v>
      </c>
      <c r="F176" s="174" t="s">
        <v>243</v>
      </c>
      <c r="G176" s="175" t="s">
        <v>221</v>
      </c>
      <c r="H176" s="176">
        <v>160</v>
      </c>
      <c r="I176" s="177"/>
      <c r="J176" s="178">
        <f>ROUND(I176*H176,2)</f>
        <v>0</v>
      </c>
      <c r="K176" s="179"/>
      <c r="L176" s="36"/>
      <c r="M176" s="180" t="s">
        <v>1</v>
      </c>
      <c r="N176" s="181" t="s">
        <v>44</v>
      </c>
      <c r="O176" s="7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144</v>
      </c>
      <c r="AT176" s="184" t="s">
        <v>146</v>
      </c>
      <c r="AU176" s="184" t="s">
        <v>88</v>
      </c>
      <c r="AY176" s="16" t="s">
        <v>145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6" t="s">
        <v>86</v>
      </c>
      <c r="BK176" s="185">
        <f>ROUND(I176*H176,2)</f>
        <v>0</v>
      </c>
      <c r="BL176" s="16" t="s">
        <v>144</v>
      </c>
      <c r="BM176" s="184" t="s">
        <v>348</v>
      </c>
    </row>
    <row r="177" s="2" customFormat="1">
      <c r="A177" s="35"/>
      <c r="B177" s="36"/>
      <c r="C177" s="35"/>
      <c r="D177" s="186" t="s">
        <v>152</v>
      </c>
      <c r="E177" s="35"/>
      <c r="F177" s="187" t="s">
        <v>243</v>
      </c>
      <c r="G177" s="35"/>
      <c r="H177" s="35"/>
      <c r="I177" s="188"/>
      <c r="J177" s="35"/>
      <c r="K177" s="35"/>
      <c r="L177" s="36"/>
      <c r="M177" s="189"/>
      <c r="N177" s="19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152</v>
      </c>
      <c r="AU177" s="16" t="s">
        <v>88</v>
      </c>
    </row>
    <row r="178" s="2" customFormat="1">
      <c r="A178" s="35"/>
      <c r="B178" s="36"/>
      <c r="C178" s="35"/>
      <c r="D178" s="186" t="s">
        <v>176</v>
      </c>
      <c r="E178" s="35"/>
      <c r="F178" s="201" t="s">
        <v>245</v>
      </c>
      <c r="G178" s="35"/>
      <c r="H178" s="35"/>
      <c r="I178" s="188"/>
      <c r="J178" s="35"/>
      <c r="K178" s="35"/>
      <c r="L178" s="36"/>
      <c r="M178" s="189"/>
      <c r="N178" s="19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176</v>
      </c>
      <c r="AU178" s="16" t="s">
        <v>88</v>
      </c>
    </row>
    <row r="179" s="13" customFormat="1">
      <c r="A179" s="13"/>
      <c r="B179" s="202"/>
      <c r="C179" s="13"/>
      <c r="D179" s="186" t="s">
        <v>178</v>
      </c>
      <c r="E179" s="203" t="s">
        <v>1</v>
      </c>
      <c r="F179" s="204" t="s">
        <v>349</v>
      </c>
      <c r="G179" s="13"/>
      <c r="H179" s="205">
        <v>160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3" t="s">
        <v>178</v>
      </c>
      <c r="AU179" s="203" t="s">
        <v>88</v>
      </c>
      <c r="AV179" s="13" t="s">
        <v>88</v>
      </c>
      <c r="AW179" s="13" t="s">
        <v>36</v>
      </c>
      <c r="AX179" s="13" t="s">
        <v>86</v>
      </c>
      <c r="AY179" s="203" t="s">
        <v>145</v>
      </c>
    </row>
    <row r="180" s="2" customFormat="1" ht="24.15" customHeight="1">
      <c r="A180" s="35"/>
      <c r="B180" s="171"/>
      <c r="C180" s="172" t="s">
        <v>247</v>
      </c>
      <c r="D180" s="172" t="s">
        <v>146</v>
      </c>
      <c r="E180" s="173" t="s">
        <v>248</v>
      </c>
      <c r="F180" s="174" t="s">
        <v>249</v>
      </c>
      <c r="G180" s="175" t="s">
        <v>221</v>
      </c>
      <c r="H180" s="176">
        <v>27</v>
      </c>
      <c r="I180" s="177"/>
      <c r="J180" s="178">
        <f>ROUND(I180*H180,2)</f>
        <v>0</v>
      </c>
      <c r="K180" s="179"/>
      <c r="L180" s="36"/>
      <c r="M180" s="180" t="s">
        <v>1</v>
      </c>
      <c r="N180" s="181" t="s">
        <v>44</v>
      </c>
      <c r="O180" s="7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144</v>
      </c>
      <c r="AT180" s="184" t="s">
        <v>146</v>
      </c>
      <c r="AU180" s="184" t="s">
        <v>88</v>
      </c>
      <c r="AY180" s="16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6" t="s">
        <v>86</v>
      </c>
      <c r="BK180" s="185">
        <f>ROUND(I180*H180,2)</f>
        <v>0</v>
      </c>
      <c r="BL180" s="16" t="s">
        <v>144</v>
      </c>
      <c r="BM180" s="184" t="s">
        <v>350</v>
      </c>
    </row>
    <row r="181" s="2" customFormat="1">
      <c r="A181" s="35"/>
      <c r="B181" s="36"/>
      <c r="C181" s="35"/>
      <c r="D181" s="186" t="s">
        <v>152</v>
      </c>
      <c r="E181" s="35"/>
      <c r="F181" s="187" t="s">
        <v>249</v>
      </c>
      <c r="G181" s="35"/>
      <c r="H181" s="35"/>
      <c r="I181" s="188"/>
      <c r="J181" s="35"/>
      <c r="K181" s="35"/>
      <c r="L181" s="36"/>
      <c r="M181" s="189"/>
      <c r="N181" s="19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152</v>
      </c>
      <c r="AU181" s="16" t="s">
        <v>88</v>
      </c>
    </row>
    <row r="182" s="2" customFormat="1">
      <c r="A182" s="35"/>
      <c r="B182" s="36"/>
      <c r="C182" s="35"/>
      <c r="D182" s="186" t="s">
        <v>176</v>
      </c>
      <c r="E182" s="35"/>
      <c r="F182" s="201" t="s">
        <v>245</v>
      </c>
      <c r="G182" s="35"/>
      <c r="H182" s="35"/>
      <c r="I182" s="188"/>
      <c r="J182" s="35"/>
      <c r="K182" s="35"/>
      <c r="L182" s="36"/>
      <c r="M182" s="189"/>
      <c r="N182" s="19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176</v>
      </c>
      <c r="AU182" s="16" t="s">
        <v>88</v>
      </c>
    </row>
    <row r="183" s="13" customFormat="1">
      <c r="A183" s="13"/>
      <c r="B183" s="202"/>
      <c r="C183" s="13"/>
      <c r="D183" s="186" t="s">
        <v>178</v>
      </c>
      <c r="E183" s="203" t="s">
        <v>1</v>
      </c>
      <c r="F183" s="204" t="s">
        <v>351</v>
      </c>
      <c r="G183" s="13"/>
      <c r="H183" s="205">
        <v>27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178</v>
      </c>
      <c r="AU183" s="203" t="s">
        <v>88</v>
      </c>
      <c r="AV183" s="13" t="s">
        <v>88</v>
      </c>
      <c r="AW183" s="13" t="s">
        <v>36</v>
      </c>
      <c r="AX183" s="13" t="s">
        <v>86</v>
      </c>
      <c r="AY183" s="203" t="s">
        <v>145</v>
      </c>
    </row>
    <row r="184" s="2" customFormat="1" ht="24.15" customHeight="1">
      <c r="A184" s="35"/>
      <c r="B184" s="171"/>
      <c r="C184" s="172" t="s">
        <v>252</v>
      </c>
      <c r="D184" s="172" t="s">
        <v>146</v>
      </c>
      <c r="E184" s="173" t="s">
        <v>253</v>
      </c>
      <c r="F184" s="174" t="s">
        <v>254</v>
      </c>
      <c r="G184" s="175" t="s">
        <v>221</v>
      </c>
      <c r="H184" s="176">
        <v>12</v>
      </c>
      <c r="I184" s="177"/>
      <c r="J184" s="178">
        <f>ROUND(I184*H184,2)</f>
        <v>0</v>
      </c>
      <c r="K184" s="179"/>
      <c r="L184" s="36"/>
      <c r="M184" s="180" t="s">
        <v>1</v>
      </c>
      <c r="N184" s="181" t="s">
        <v>44</v>
      </c>
      <c r="O184" s="7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144</v>
      </c>
      <c r="AT184" s="184" t="s">
        <v>146</v>
      </c>
      <c r="AU184" s="184" t="s">
        <v>88</v>
      </c>
      <c r="AY184" s="16" t="s">
        <v>145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6" t="s">
        <v>86</v>
      </c>
      <c r="BK184" s="185">
        <f>ROUND(I184*H184,2)</f>
        <v>0</v>
      </c>
      <c r="BL184" s="16" t="s">
        <v>144</v>
      </c>
      <c r="BM184" s="184" t="s">
        <v>352</v>
      </c>
    </row>
    <row r="185" s="2" customFormat="1">
      <c r="A185" s="35"/>
      <c r="B185" s="36"/>
      <c r="C185" s="35"/>
      <c r="D185" s="186" t="s">
        <v>152</v>
      </c>
      <c r="E185" s="35"/>
      <c r="F185" s="187" t="s">
        <v>254</v>
      </c>
      <c r="G185" s="35"/>
      <c r="H185" s="35"/>
      <c r="I185" s="188"/>
      <c r="J185" s="35"/>
      <c r="K185" s="35"/>
      <c r="L185" s="36"/>
      <c r="M185" s="189"/>
      <c r="N185" s="19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152</v>
      </c>
      <c r="AU185" s="16" t="s">
        <v>88</v>
      </c>
    </row>
    <row r="186" s="2" customFormat="1">
      <c r="A186" s="35"/>
      <c r="B186" s="36"/>
      <c r="C186" s="35"/>
      <c r="D186" s="186" t="s">
        <v>176</v>
      </c>
      <c r="E186" s="35"/>
      <c r="F186" s="201" t="s">
        <v>245</v>
      </c>
      <c r="G186" s="35"/>
      <c r="H186" s="35"/>
      <c r="I186" s="188"/>
      <c r="J186" s="35"/>
      <c r="K186" s="35"/>
      <c r="L186" s="36"/>
      <c r="M186" s="189"/>
      <c r="N186" s="190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176</v>
      </c>
      <c r="AU186" s="16" t="s">
        <v>88</v>
      </c>
    </row>
    <row r="187" s="13" customFormat="1">
      <c r="A187" s="13"/>
      <c r="B187" s="202"/>
      <c r="C187" s="13"/>
      <c r="D187" s="186" t="s">
        <v>178</v>
      </c>
      <c r="E187" s="203" t="s">
        <v>1</v>
      </c>
      <c r="F187" s="204" t="s">
        <v>353</v>
      </c>
      <c r="G187" s="13"/>
      <c r="H187" s="205">
        <v>12</v>
      </c>
      <c r="I187" s="206"/>
      <c r="J187" s="13"/>
      <c r="K187" s="13"/>
      <c r="L187" s="202"/>
      <c r="M187" s="207"/>
      <c r="N187" s="208"/>
      <c r="O187" s="208"/>
      <c r="P187" s="208"/>
      <c r="Q187" s="208"/>
      <c r="R187" s="208"/>
      <c r="S187" s="208"/>
      <c r="T187" s="20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3" t="s">
        <v>178</v>
      </c>
      <c r="AU187" s="203" t="s">
        <v>88</v>
      </c>
      <c r="AV187" s="13" t="s">
        <v>88</v>
      </c>
      <c r="AW187" s="13" t="s">
        <v>36</v>
      </c>
      <c r="AX187" s="13" t="s">
        <v>86</v>
      </c>
      <c r="AY187" s="203" t="s">
        <v>145</v>
      </c>
    </row>
    <row r="188" s="2" customFormat="1" ht="24.15" customHeight="1">
      <c r="A188" s="35"/>
      <c r="B188" s="171"/>
      <c r="C188" s="172" t="s">
        <v>8</v>
      </c>
      <c r="D188" s="172" t="s">
        <v>146</v>
      </c>
      <c r="E188" s="173" t="s">
        <v>257</v>
      </c>
      <c r="F188" s="174" t="s">
        <v>258</v>
      </c>
      <c r="G188" s="175" t="s">
        <v>221</v>
      </c>
      <c r="H188" s="176">
        <v>6</v>
      </c>
      <c r="I188" s="177"/>
      <c r="J188" s="178">
        <f>ROUND(I188*H188,2)</f>
        <v>0</v>
      </c>
      <c r="K188" s="179"/>
      <c r="L188" s="36"/>
      <c r="M188" s="180" t="s">
        <v>1</v>
      </c>
      <c r="N188" s="181" t="s">
        <v>44</v>
      </c>
      <c r="O188" s="7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144</v>
      </c>
      <c r="AT188" s="184" t="s">
        <v>146</v>
      </c>
      <c r="AU188" s="184" t="s">
        <v>88</v>
      </c>
      <c r="AY188" s="16" t="s">
        <v>145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6" t="s">
        <v>86</v>
      </c>
      <c r="BK188" s="185">
        <f>ROUND(I188*H188,2)</f>
        <v>0</v>
      </c>
      <c r="BL188" s="16" t="s">
        <v>144</v>
      </c>
      <c r="BM188" s="184" t="s">
        <v>354</v>
      </c>
    </row>
    <row r="189" s="2" customFormat="1">
      <c r="A189" s="35"/>
      <c r="B189" s="36"/>
      <c r="C189" s="35"/>
      <c r="D189" s="186" t="s">
        <v>152</v>
      </c>
      <c r="E189" s="35"/>
      <c r="F189" s="187" t="s">
        <v>260</v>
      </c>
      <c r="G189" s="35"/>
      <c r="H189" s="35"/>
      <c r="I189" s="188"/>
      <c r="J189" s="35"/>
      <c r="K189" s="35"/>
      <c r="L189" s="36"/>
      <c r="M189" s="189"/>
      <c r="N189" s="19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152</v>
      </c>
      <c r="AU189" s="16" t="s">
        <v>88</v>
      </c>
    </row>
    <row r="190" s="2" customFormat="1">
      <c r="A190" s="35"/>
      <c r="B190" s="36"/>
      <c r="C190" s="35"/>
      <c r="D190" s="186" t="s">
        <v>176</v>
      </c>
      <c r="E190" s="35"/>
      <c r="F190" s="201" t="s">
        <v>245</v>
      </c>
      <c r="G190" s="35"/>
      <c r="H190" s="35"/>
      <c r="I190" s="188"/>
      <c r="J190" s="35"/>
      <c r="K190" s="35"/>
      <c r="L190" s="36"/>
      <c r="M190" s="189"/>
      <c r="N190" s="190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176</v>
      </c>
      <c r="AU190" s="16" t="s">
        <v>88</v>
      </c>
    </row>
    <row r="191" s="13" customFormat="1">
      <c r="A191" s="13"/>
      <c r="B191" s="202"/>
      <c r="C191" s="13"/>
      <c r="D191" s="186" t="s">
        <v>178</v>
      </c>
      <c r="E191" s="203" t="s">
        <v>1</v>
      </c>
      <c r="F191" s="204" t="s">
        <v>355</v>
      </c>
      <c r="G191" s="13"/>
      <c r="H191" s="205">
        <v>6</v>
      </c>
      <c r="I191" s="206"/>
      <c r="J191" s="13"/>
      <c r="K191" s="13"/>
      <c r="L191" s="202"/>
      <c r="M191" s="207"/>
      <c r="N191" s="208"/>
      <c r="O191" s="208"/>
      <c r="P191" s="208"/>
      <c r="Q191" s="208"/>
      <c r="R191" s="208"/>
      <c r="S191" s="208"/>
      <c r="T191" s="20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3" t="s">
        <v>178</v>
      </c>
      <c r="AU191" s="203" t="s">
        <v>88</v>
      </c>
      <c r="AV191" s="13" t="s">
        <v>88</v>
      </c>
      <c r="AW191" s="13" t="s">
        <v>36</v>
      </c>
      <c r="AX191" s="13" t="s">
        <v>86</v>
      </c>
      <c r="AY191" s="203" t="s">
        <v>145</v>
      </c>
    </row>
    <row r="192" s="11" customFormat="1" ht="22.8" customHeight="1">
      <c r="A192" s="11"/>
      <c r="B192" s="160"/>
      <c r="C192" s="11"/>
      <c r="D192" s="161" t="s">
        <v>78</v>
      </c>
      <c r="E192" s="199" t="s">
        <v>218</v>
      </c>
      <c r="F192" s="199" t="s">
        <v>262</v>
      </c>
      <c r="G192" s="11"/>
      <c r="H192" s="11"/>
      <c r="I192" s="163"/>
      <c r="J192" s="200">
        <f>BK192</f>
        <v>0</v>
      </c>
      <c r="K192" s="11"/>
      <c r="L192" s="160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61" t="s">
        <v>86</v>
      </c>
      <c r="AT192" s="169" t="s">
        <v>78</v>
      </c>
      <c r="AU192" s="169" t="s">
        <v>86</v>
      </c>
      <c r="AY192" s="161" t="s">
        <v>145</v>
      </c>
      <c r="BK192" s="170">
        <f>SUM(BK193:BK194)</f>
        <v>0</v>
      </c>
    </row>
    <row r="193" s="2" customFormat="1" ht="14.4" customHeight="1">
      <c r="A193" s="35"/>
      <c r="B193" s="171"/>
      <c r="C193" s="172" t="s">
        <v>263</v>
      </c>
      <c r="D193" s="172" t="s">
        <v>146</v>
      </c>
      <c r="E193" s="173" t="s">
        <v>270</v>
      </c>
      <c r="F193" s="174" t="s">
        <v>271</v>
      </c>
      <c r="G193" s="175" t="s">
        <v>266</v>
      </c>
      <c r="H193" s="176">
        <v>1</v>
      </c>
      <c r="I193" s="177"/>
      <c r="J193" s="178">
        <f>ROUND(I193*H193,2)</f>
        <v>0</v>
      </c>
      <c r="K193" s="179"/>
      <c r="L193" s="36"/>
      <c r="M193" s="180" t="s">
        <v>1</v>
      </c>
      <c r="N193" s="181" t="s">
        <v>44</v>
      </c>
      <c r="O193" s="74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144</v>
      </c>
      <c r="AT193" s="184" t="s">
        <v>146</v>
      </c>
      <c r="AU193" s="184" t="s">
        <v>88</v>
      </c>
      <c r="AY193" s="16" t="s">
        <v>145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6" t="s">
        <v>86</v>
      </c>
      <c r="BK193" s="185">
        <f>ROUND(I193*H193,2)</f>
        <v>0</v>
      </c>
      <c r="BL193" s="16" t="s">
        <v>144</v>
      </c>
      <c r="BM193" s="184" t="s">
        <v>356</v>
      </c>
    </row>
    <row r="194" s="2" customFormat="1">
      <c r="A194" s="35"/>
      <c r="B194" s="36"/>
      <c r="C194" s="35"/>
      <c r="D194" s="186" t="s">
        <v>152</v>
      </c>
      <c r="E194" s="35"/>
      <c r="F194" s="187" t="s">
        <v>271</v>
      </c>
      <c r="G194" s="35"/>
      <c r="H194" s="35"/>
      <c r="I194" s="188"/>
      <c r="J194" s="35"/>
      <c r="K194" s="35"/>
      <c r="L194" s="36"/>
      <c r="M194" s="189"/>
      <c r="N194" s="19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152</v>
      </c>
      <c r="AU194" s="16" t="s">
        <v>88</v>
      </c>
    </row>
    <row r="195" s="11" customFormat="1" ht="22.8" customHeight="1">
      <c r="A195" s="11"/>
      <c r="B195" s="160"/>
      <c r="C195" s="11"/>
      <c r="D195" s="161" t="s">
        <v>78</v>
      </c>
      <c r="E195" s="199" t="s">
        <v>225</v>
      </c>
      <c r="F195" s="199" t="s">
        <v>273</v>
      </c>
      <c r="G195" s="11"/>
      <c r="H195" s="11"/>
      <c r="I195" s="163"/>
      <c r="J195" s="200">
        <f>BK195</f>
        <v>0</v>
      </c>
      <c r="K195" s="11"/>
      <c r="L195" s="160"/>
      <c r="M195" s="165"/>
      <c r="N195" s="166"/>
      <c r="O195" s="166"/>
      <c r="P195" s="167">
        <f>SUM(P196:P223)</f>
        <v>0</v>
      </c>
      <c r="Q195" s="166"/>
      <c r="R195" s="167">
        <f>SUM(R196:R223)</f>
        <v>0</v>
      </c>
      <c r="S195" s="166"/>
      <c r="T195" s="168">
        <f>SUM(T196:T223)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161" t="s">
        <v>86</v>
      </c>
      <c r="AT195" s="169" t="s">
        <v>78</v>
      </c>
      <c r="AU195" s="169" t="s">
        <v>86</v>
      </c>
      <c r="AY195" s="161" t="s">
        <v>145</v>
      </c>
      <c r="BK195" s="170">
        <f>SUM(BK196:BK223)</f>
        <v>0</v>
      </c>
    </row>
    <row r="196" s="2" customFormat="1" ht="24.15" customHeight="1">
      <c r="A196" s="35"/>
      <c r="B196" s="171"/>
      <c r="C196" s="172" t="s">
        <v>269</v>
      </c>
      <c r="D196" s="172" t="s">
        <v>146</v>
      </c>
      <c r="E196" s="173" t="s">
        <v>275</v>
      </c>
      <c r="F196" s="174" t="s">
        <v>276</v>
      </c>
      <c r="G196" s="175" t="s">
        <v>221</v>
      </c>
      <c r="H196" s="176">
        <v>32</v>
      </c>
      <c r="I196" s="177"/>
      <c r="J196" s="178">
        <f>ROUND(I196*H196,2)</f>
        <v>0</v>
      </c>
      <c r="K196" s="179"/>
      <c r="L196" s="36"/>
      <c r="M196" s="180" t="s">
        <v>1</v>
      </c>
      <c r="N196" s="181" t="s">
        <v>44</v>
      </c>
      <c r="O196" s="7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144</v>
      </c>
      <c r="AT196" s="184" t="s">
        <v>146</v>
      </c>
      <c r="AU196" s="184" t="s">
        <v>88</v>
      </c>
      <c r="AY196" s="16" t="s">
        <v>145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6" t="s">
        <v>86</v>
      </c>
      <c r="BK196" s="185">
        <f>ROUND(I196*H196,2)</f>
        <v>0</v>
      </c>
      <c r="BL196" s="16" t="s">
        <v>144</v>
      </c>
      <c r="BM196" s="184" t="s">
        <v>357</v>
      </c>
    </row>
    <row r="197" s="2" customFormat="1">
      <c r="A197" s="35"/>
      <c r="B197" s="36"/>
      <c r="C197" s="35"/>
      <c r="D197" s="186" t="s">
        <v>152</v>
      </c>
      <c r="E197" s="35"/>
      <c r="F197" s="187" t="s">
        <v>276</v>
      </c>
      <c r="G197" s="35"/>
      <c r="H197" s="35"/>
      <c r="I197" s="188"/>
      <c r="J197" s="35"/>
      <c r="K197" s="35"/>
      <c r="L197" s="36"/>
      <c r="M197" s="189"/>
      <c r="N197" s="19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152</v>
      </c>
      <c r="AU197" s="16" t="s">
        <v>88</v>
      </c>
    </row>
    <row r="198" s="2" customFormat="1">
      <c r="A198" s="35"/>
      <c r="B198" s="36"/>
      <c r="C198" s="35"/>
      <c r="D198" s="186" t="s">
        <v>176</v>
      </c>
      <c r="E198" s="35"/>
      <c r="F198" s="201" t="s">
        <v>278</v>
      </c>
      <c r="G198" s="35"/>
      <c r="H198" s="35"/>
      <c r="I198" s="188"/>
      <c r="J198" s="35"/>
      <c r="K198" s="35"/>
      <c r="L198" s="36"/>
      <c r="M198" s="189"/>
      <c r="N198" s="190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176</v>
      </c>
      <c r="AU198" s="16" t="s">
        <v>88</v>
      </c>
    </row>
    <row r="199" s="13" customFormat="1">
      <c r="A199" s="13"/>
      <c r="B199" s="202"/>
      <c r="C199" s="13"/>
      <c r="D199" s="186" t="s">
        <v>178</v>
      </c>
      <c r="E199" s="203" t="s">
        <v>1</v>
      </c>
      <c r="F199" s="204" t="s">
        <v>358</v>
      </c>
      <c r="G199" s="13"/>
      <c r="H199" s="205">
        <v>20</v>
      </c>
      <c r="I199" s="206"/>
      <c r="J199" s="13"/>
      <c r="K199" s="13"/>
      <c r="L199" s="202"/>
      <c r="M199" s="207"/>
      <c r="N199" s="208"/>
      <c r="O199" s="208"/>
      <c r="P199" s="208"/>
      <c r="Q199" s="208"/>
      <c r="R199" s="208"/>
      <c r="S199" s="208"/>
      <c r="T199" s="20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3" t="s">
        <v>178</v>
      </c>
      <c r="AU199" s="203" t="s">
        <v>88</v>
      </c>
      <c r="AV199" s="13" t="s">
        <v>88</v>
      </c>
      <c r="AW199" s="13" t="s">
        <v>36</v>
      </c>
      <c r="AX199" s="13" t="s">
        <v>79</v>
      </c>
      <c r="AY199" s="203" t="s">
        <v>145</v>
      </c>
    </row>
    <row r="200" s="13" customFormat="1">
      <c r="A200" s="13"/>
      <c r="B200" s="202"/>
      <c r="C200" s="13"/>
      <c r="D200" s="186" t="s">
        <v>178</v>
      </c>
      <c r="E200" s="203" t="s">
        <v>1</v>
      </c>
      <c r="F200" s="204" t="s">
        <v>279</v>
      </c>
      <c r="G200" s="13"/>
      <c r="H200" s="205">
        <v>12</v>
      </c>
      <c r="I200" s="206"/>
      <c r="J200" s="13"/>
      <c r="K200" s="13"/>
      <c r="L200" s="202"/>
      <c r="M200" s="207"/>
      <c r="N200" s="208"/>
      <c r="O200" s="208"/>
      <c r="P200" s="208"/>
      <c r="Q200" s="208"/>
      <c r="R200" s="208"/>
      <c r="S200" s="208"/>
      <c r="T200" s="2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3" t="s">
        <v>178</v>
      </c>
      <c r="AU200" s="203" t="s">
        <v>88</v>
      </c>
      <c r="AV200" s="13" t="s">
        <v>88</v>
      </c>
      <c r="AW200" s="13" t="s">
        <v>36</v>
      </c>
      <c r="AX200" s="13" t="s">
        <v>79</v>
      </c>
      <c r="AY200" s="203" t="s">
        <v>145</v>
      </c>
    </row>
    <row r="201" s="2" customFormat="1" ht="24.15" customHeight="1">
      <c r="A201" s="35"/>
      <c r="B201" s="171"/>
      <c r="C201" s="172" t="s">
        <v>274</v>
      </c>
      <c r="D201" s="172" t="s">
        <v>146</v>
      </c>
      <c r="E201" s="173" t="s">
        <v>281</v>
      </c>
      <c r="F201" s="174" t="s">
        <v>282</v>
      </c>
      <c r="G201" s="175" t="s">
        <v>221</v>
      </c>
      <c r="H201" s="176">
        <v>32</v>
      </c>
      <c r="I201" s="177"/>
      <c r="J201" s="178">
        <f>ROUND(I201*H201,2)</f>
        <v>0</v>
      </c>
      <c r="K201" s="179"/>
      <c r="L201" s="36"/>
      <c r="M201" s="180" t="s">
        <v>1</v>
      </c>
      <c r="N201" s="181" t="s">
        <v>44</v>
      </c>
      <c r="O201" s="74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144</v>
      </c>
      <c r="AT201" s="184" t="s">
        <v>146</v>
      </c>
      <c r="AU201" s="184" t="s">
        <v>88</v>
      </c>
      <c r="AY201" s="16" t="s">
        <v>145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6" t="s">
        <v>86</v>
      </c>
      <c r="BK201" s="185">
        <f>ROUND(I201*H201,2)</f>
        <v>0</v>
      </c>
      <c r="BL201" s="16" t="s">
        <v>144</v>
      </c>
      <c r="BM201" s="184" t="s">
        <v>359</v>
      </c>
    </row>
    <row r="202" s="2" customFormat="1">
      <c r="A202" s="35"/>
      <c r="B202" s="36"/>
      <c r="C202" s="35"/>
      <c r="D202" s="186" t="s">
        <v>152</v>
      </c>
      <c r="E202" s="35"/>
      <c r="F202" s="187" t="s">
        <v>282</v>
      </c>
      <c r="G202" s="35"/>
      <c r="H202" s="35"/>
      <c r="I202" s="188"/>
      <c r="J202" s="35"/>
      <c r="K202" s="35"/>
      <c r="L202" s="36"/>
      <c r="M202" s="189"/>
      <c r="N202" s="19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152</v>
      </c>
      <c r="AU202" s="16" t="s">
        <v>88</v>
      </c>
    </row>
    <row r="203" s="2" customFormat="1">
      <c r="A203" s="35"/>
      <c r="B203" s="36"/>
      <c r="C203" s="35"/>
      <c r="D203" s="186" t="s">
        <v>176</v>
      </c>
      <c r="E203" s="35"/>
      <c r="F203" s="201" t="s">
        <v>278</v>
      </c>
      <c r="G203" s="35"/>
      <c r="H203" s="35"/>
      <c r="I203" s="188"/>
      <c r="J203" s="35"/>
      <c r="K203" s="35"/>
      <c r="L203" s="36"/>
      <c r="M203" s="189"/>
      <c r="N203" s="19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176</v>
      </c>
      <c r="AU203" s="16" t="s">
        <v>88</v>
      </c>
    </row>
    <row r="204" s="13" customFormat="1">
      <c r="A204" s="13"/>
      <c r="B204" s="202"/>
      <c r="C204" s="13"/>
      <c r="D204" s="186" t="s">
        <v>178</v>
      </c>
      <c r="E204" s="203" t="s">
        <v>1</v>
      </c>
      <c r="F204" s="204" t="s">
        <v>358</v>
      </c>
      <c r="G204" s="13"/>
      <c r="H204" s="205">
        <v>20</v>
      </c>
      <c r="I204" s="206"/>
      <c r="J204" s="13"/>
      <c r="K204" s="13"/>
      <c r="L204" s="202"/>
      <c r="M204" s="207"/>
      <c r="N204" s="208"/>
      <c r="O204" s="208"/>
      <c r="P204" s="208"/>
      <c r="Q204" s="208"/>
      <c r="R204" s="208"/>
      <c r="S204" s="208"/>
      <c r="T204" s="2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178</v>
      </c>
      <c r="AU204" s="203" t="s">
        <v>88</v>
      </c>
      <c r="AV204" s="13" t="s">
        <v>88</v>
      </c>
      <c r="AW204" s="13" t="s">
        <v>36</v>
      </c>
      <c r="AX204" s="13" t="s">
        <v>79</v>
      </c>
      <c r="AY204" s="203" t="s">
        <v>145</v>
      </c>
    </row>
    <row r="205" s="13" customFormat="1">
      <c r="A205" s="13"/>
      <c r="B205" s="202"/>
      <c r="C205" s="13"/>
      <c r="D205" s="186" t="s">
        <v>178</v>
      </c>
      <c r="E205" s="203" t="s">
        <v>1</v>
      </c>
      <c r="F205" s="204" t="s">
        <v>279</v>
      </c>
      <c r="G205" s="13"/>
      <c r="H205" s="205">
        <v>12</v>
      </c>
      <c r="I205" s="206"/>
      <c r="J205" s="13"/>
      <c r="K205" s="13"/>
      <c r="L205" s="202"/>
      <c r="M205" s="207"/>
      <c r="N205" s="208"/>
      <c r="O205" s="208"/>
      <c r="P205" s="208"/>
      <c r="Q205" s="208"/>
      <c r="R205" s="208"/>
      <c r="S205" s="208"/>
      <c r="T205" s="20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3" t="s">
        <v>178</v>
      </c>
      <c r="AU205" s="203" t="s">
        <v>88</v>
      </c>
      <c r="AV205" s="13" t="s">
        <v>88</v>
      </c>
      <c r="AW205" s="13" t="s">
        <v>36</v>
      </c>
      <c r="AX205" s="13" t="s">
        <v>79</v>
      </c>
      <c r="AY205" s="203" t="s">
        <v>145</v>
      </c>
    </row>
    <row r="206" s="2" customFormat="1" ht="24.15" customHeight="1">
      <c r="A206" s="35"/>
      <c r="B206" s="171"/>
      <c r="C206" s="172" t="s">
        <v>280</v>
      </c>
      <c r="D206" s="172" t="s">
        <v>146</v>
      </c>
      <c r="E206" s="173" t="s">
        <v>285</v>
      </c>
      <c r="F206" s="174" t="s">
        <v>286</v>
      </c>
      <c r="G206" s="175" t="s">
        <v>188</v>
      </c>
      <c r="H206" s="176">
        <v>70</v>
      </c>
      <c r="I206" s="177"/>
      <c r="J206" s="178">
        <f>ROUND(I206*H206,2)</f>
        <v>0</v>
      </c>
      <c r="K206" s="179"/>
      <c r="L206" s="36"/>
      <c r="M206" s="180" t="s">
        <v>1</v>
      </c>
      <c r="N206" s="181" t="s">
        <v>44</v>
      </c>
      <c r="O206" s="7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144</v>
      </c>
      <c r="AT206" s="184" t="s">
        <v>146</v>
      </c>
      <c r="AU206" s="184" t="s">
        <v>88</v>
      </c>
      <c r="AY206" s="16" t="s">
        <v>145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6" t="s">
        <v>86</v>
      </c>
      <c r="BK206" s="185">
        <f>ROUND(I206*H206,2)</f>
        <v>0</v>
      </c>
      <c r="BL206" s="16" t="s">
        <v>144</v>
      </c>
      <c r="BM206" s="184" t="s">
        <v>360</v>
      </c>
    </row>
    <row r="207" s="2" customFormat="1">
      <c r="A207" s="35"/>
      <c r="B207" s="36"/>
      <c r="C207" s="35"/>
      <c r="D207" s="186" t="s">
        <v>152</v>
      </c>
      <c r="E207" s="35"/>
      <c r="F207" s="187" t="s">
        <v>286</v>
      </c>
      <c r="G207" s="35"/>
      <c r="H207" s="35"/>
      <c r="I207" s="188"/>
      <c r="J207" s="35"/>
      <c r="K207" s="35"/>
      <c r="L207" s="36"/>
      <c r="M207" s="189"/>
      <c r="N207" s="19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152</v>
      </c>
      <c r="AU207" s="16" t="s">
        <v>88</v>
      </c>
    </row>
    <row r="208" s="2" customFormat="1">
      <c r="A208" s="35"/>
      <c r="B208" s="36"/>
      <c r="C208" s="35"/>
      <c r="D208" s="186" t="s">
        <v>176</v>
      </c>
      <c r="E208" s="35"/>
      <c r="F208" s="201" t="s">
        <v>288</v>
      </c>
      <c r="G208" s="35"/>
      <c r="H208" s="35"/>
      <c r="I208" s="188"/>
      <c r="J208" s="35"/>
      <c r="K208" s="35"/>
      <c r="L208" s="36"/>
      <c r="M208" s="189"/>
      <c r="N208" s="190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176</v>
      </c>
      <c r="AU208" s="16" t="s">
        <v>88</v>
      </c>
    </row>
    <row r="209" s="13" customFormat="1">
      <c r="A209" s="13"/>
      <c r="B209" s="202"/>
      <c r="C209" s="13"/>
      <c r="D209" s="186" t="s">
        <v>178</v>
      </c>
      <c r="E209" s="203" t="s">
        <v>1</v>
      </c>
      <c r="F209" s="204" t="s">
        <v>361</v>
      </c>
      <c r="G209" s="13"/>
      <c r="H209" s="205">
        <v>70</v>
      </c>
      <c r="I209" s="206"/>
      <c r="J209" s="13"/>
      <c r="K209" s="13"/>
      <c r="L209" s="202"/>
      <c r="M209" s="207"/>
      <c r="N209" s="208"/>
      <c r="O209" s="208"/>
      <c r="P209" s="208"/>
      <c r="Q209" s="208"/>
      <c r="R209" s="208"/>
      <c r="S209" s="208"/>
      <c r="T209" s="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3" t="s">
        <v>178</v>
      </c>
      <c r="AU209" s="203" t="s">
        <v>88</v>
      </c>
      <c r="AV209" s="13" t="s">
        <v>88</v>
      </c>
      <c r="AW209" s="13" t="s">
        <v>36</v>
      </c>
      <c r="AX209" s="13" t="s">
        <v>86</v>
      </c>
      <c r="AY209" s="203" t="s">
        <v>145</v>
      </c>
    </row>
    <row r="210" s="2" customFormat="1" ht="24.15" customHeight="1">
      <c r="A210" s="35"/>
      <c r="B210" s="171"/>
      <c r="C210" s="172" t="s">
        <v>284</v>
      </c>
      <c r="D210" s="172" t="s">
        <v>146</v>
      </c>
      <c r="E210" s="173" t="s">
        <v>290</v>
      </c>
      <c r="F210" s="174" t="s">
        <v>291</v>
      </c>
      <c r="G210" s="175" t="s">
        <v>188</v>
      </c>
      <c r="H210" s="176">
        <v>64</v>
      </c>
      <c r="I210" s="177"/>
      <c r="J210" s="178">
        <f>ROUND(I210*H210,2)</f>
        <v>0</v>
      </c>
      <c r="K210" s="179"/>
      <c r="L210" s="36"/>
      <c r="M210" s="180" t="s">
        <v>1</v>
      </c>
      <c r="N210" s="181" t="s">
        <v>44</v>
      </c>
      <c r="O210" s="74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144</v>
      </c>
      <c r="AT210" s="184" t="s">
        <v>146</v>
      </c>
      <c r="AU210" s="184" t="s">
        <v>88</v>
      </c>
      <c r="AY210" s="16" t="s">
        <v>145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6" t="s">
        <v>86</v>
      </c>
      <c r="BK210" s="185">
        <f>ROUND(I210*H210,2)</f>
        <v>0</v>
      </c>
      <c r="BL210" s="16" t="s">
        <v>144</v>
      </c>
      <c r="BM210" s="184" t="s">
        <v>362</v>
      </c>
    </row>
    <row r="211" s="2" customFormat="1">
      <c r="A211" s="35"/>
      <c r="B211" s="36"/>
      <c r="C211" s="35"/>
      <c r="D211" s="186" t="s">
        <v>152</v>
      </c>
      <c r="E211" s="35"/>
      <c r="F211" s="187" t="s">
        <v>291</v>
      </c>
      <c r="G211" s="35"/>
      <c r="H211" s="35"/>
      <c r="I211" s="188"/>
      <c r="J211" s="35"/>
      <c r="K211" s="35"/>
      <c r="L211" s="36"/>
      <c r="M211" s="189"/>
      <c r="N211" s="19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152</v>
      </c>
      <c r="AU211" s="16" t="s">
        <v>88</v>
      </c>
    </row>
    <row r="212" s="2" customFormat="1">
      <c r="A212" s="35"/>
      <c r="B212" s="36"/>
      <c r="C212" s="35"/>
      <c r="D212" s="186" t="s">
        <v>176</v>
      </c>
      <c r="E212" s="35"/>
      <c r="F212" s="201" t="s">
        <v>288</v>
      </c>
      <c r="G212" s="35"/>
      <c r="H212" s="35"/>
      <c r="I212" s="188"/>
      <c r="J212" s="35"/>
      <c r="K212" s="35"/>
      <c r="L212" s="36"/>
      <c r="M212" s="189"/>
      <c r="N212" s="19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176</v>
      </c>
      <c r="AU212" s="16" t="s">
        <v>88</v>
      </c>
    </row>
    <row r="213" s="13" customFormat="1">
      <c r="A213" s="13"/>
      <c r="B213" s="202"/>
      <c r="C213" s="13"/>
      <c r="D213" s="186" t="s">
        <v>178</v>
      </c>
      <c r="E213" s="203" t="s">
        <v>1</v>
      </c>
      <c r="F213" s="204" t="s">
        <v>363</v>
      </c>
      <c r="G213" s="13"/>
      <c r="H213" s="205">
        <v>64</v>
      </c>
      <c r="I213" s="206"/>
      <c r="J213" s="13"/>
      <c r="K213" s="13"/>
      <c r="L213" s="202"/>
      <c r="M213" s="207"/>
      <c r="N213" s="208"/>
      <c r="O213" s="208"/>
      <c r="P213" s="208"/>
      <c r="Q213" s="208"/>
      <c r="R213" s="208"/>
      <c r="S213" s="208"/>
      <c r="T213" s="20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3" t="s">
        <v>178</v>
      </c>
      <c r="AU213" s="203" t="s">
        <v>88</v>
      </c>
      <c r="AV213" s="13" t="s">
        <v>88</v>
      </c>
      <c r="AW213" s="13" t="s">
        <v>36</v>
      </c>
      <c r="AX213" s="13" t="s">
        <v>86</v>
      </c>
      <c r="AY213" s="203" t="s">
        <v>145</v>
      </c>
    </row>
    <row r="214" s="2" customFormat="1" ht="24.15" customHeight="1">
      <c r="A214" s="35"/>
      <c r="B214" s="171"/>
      <c r="C214" s="172" t="s">
        <v>7</v>
      </c>
      <c r="D214" s="172" t="s">
        <v>146</v>
      </c>
      <c r="E214" s="173" t="s">
        <v>295</v>
      </c>
      <c r="F214" s="174" t="s">
        <v>296</v>
      </c>
      <c r="G214" s="175" t="s">
        <v>188</v>
      </c>
      <c r="H214" s="176">
        <v>137</v>
      </c>
      <c r="I214" s="177"/>
      <c r="J214" s="178">
        <f>ROUND(I214*H214,2)</f>
        <v>0</v>
      </c>
      <c r="K214" s="179"/>
      <c r="L214" s="36"/>
      <c r="M214" s="180" t="s">
        <v>1</v>
      </c>
      <c r="N214" s="181" t="s">
        <v>44</v>
      </c>
      <c r="O214" s="74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144</v>
      </c>
      <c r="AT214" s="184" t="s">
        <v>146</v>
      </c>
      <c r="AU214" s="184" t="s">
        <v>88</v>
      </c>
      <c r="AY214" s="16" t="s">
        <v>145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6" t="s">
        <v>86</v>
      </c>
      <c r="BK214" s="185">
        <f>ROUND(I214*H214,2)</f>
        <v>0</v>
      </c>
      <c r="BL214" s="16" t="s">
        <v>144</v>
      </c>
      <c r="BM214" s="184" t="s">
        <v>364</v>
      </c>
    </row>
    <row r="215" s="2" customFormat="1">
      <c r="A215" s="35"/>
      <c r="B215" s="36"/>
      <c r="C215" s="35"/>
      <c r="D215" s="186" t="s">
        <v>152</v>
      </c>
      <c r="E215" s="35"/>
      <c r="F215" s="187" t="s">
        <v>296</v>
      </c>
      <c r="G215" s="35"/>
      <c r="H215" s="35"/>
      <c r="I215" s="188"/>
      <c r="J215" s="35"/>
      <c r="K215" s="35"/>
      <c r="L215" s="36"/>
      <c r="M215" s="189"/>
      <c r="N215" s="19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152</v>
      </c>
      <c r="AU215" s="16" t="s">
        <v>88</v>
      </c>
    </row>
    <row r="216" s="2" customFormat="1">
      <c r="A216" s="35"/>
      <c r="B216" s="36"/>
      <c r="C216" s="35"/>
      <c r="D216" s="186" t="s">
        <v>176</v>
      </c>
      <c r="E216" s="35"/>
      <c r="F216" s="201" t="s">
        <v>298</v>
      </c>
      <c r="G216" s="35"/>
      <c r="H216" s="35"/>
      <c r="I216" s="188"/>
      <c r="J216" s="35"/>
      <c r="K216" s="35"/>
      <c r="L216" s="36"/>
      <c r="M216" s="189"/>
      <c r="N216" s="19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176</v>
      </c>
      <c r="AU216" s="16" t="s">
        <v>88</v>
      </c>
    </row>
    <row r="217" s="13" customFormat="1">
      <c r="A217" s="13"/>
      <c r="B217" s="202"/>
      <c r="C217" s="13"/>
      <c r="D217" s="186" t="s">
        <v>178</v>
      </c>
      <c r="E217" s="203" t="s">
        <v>1</v>
      </c>
      <c r="F217" s="204" t="s">
        <v>334</v>
      </c>
      <c r="G217" s="13"/>
      <c r="H217" s="205">
        <v>64</v>
      </c>
      <c r="I217" s="206"/>
      <c r="J217" s="13"/>
      <c r="K217" s="13"/>
      <c r="L217" s="202"/>
      <c r="M217" s="207"/>
      <c r="N217" s="208"/>
      <c r="O217" s="208"/>
      <c r="P217" s="208"/>
      <c r="Q217" s="208"/>
      <c r="R217" s="208"/>
      <c r="S217" s="208"/>
      <c r="T217" s="20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3" t="s">
        <v>178</v>
      </c>
      <c r="AU217" s="203" t="s">
        <v>88</v>
      </c>
      <c r="AV217" s="13" t="s">
        <v>88</v>
      </c>
      <c r="AW217" s="13" t="s">
        <v>36</v>
      </c>
      <c r="AX217" s="13" t="s">
        <v>79</v>
      </c>
      <c r="AY217" s="203" t="s">
        <v>145</v>
      </c>
    </row>
    <row r="218" s="13" customFormat="1">
      <c r="A218" s="13"/>
      <c r="B218" s="202"/>
      <c r="C218" s="13"/>
      <c r="D218" s="186" t="s">
        <v>178</v>
      </c>
      <c r="E218" s="203" t="s">
        <v>1</v>
      </c>
      <c r="F218" s="204" t="s">
        <v>365</v>
      </c>
      <c r="G218" s="13"/>
      <c r="H218" s="205">
        <v>73</v>
      </c>
      <c r="I218" s="206"/>
      <c r="J218" s="13"/>
      <c r="K218" s="13"/>
      <c r="L218" s="202"/>
      <c r="M218" s="207"/>
      <c r="N218" s="208"/>
      <c r="O218" s="208"/>
      <c r="P218" s="208"/>
      <c r="Q218" s="208"/>
      <c r="R218" s="208"/>
      <c r="S218" s="208"/>
      <c r="T218" s="20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3" t="s">
        <v>178</v>
      </c>
      <c r="AU218" s="203" t="s">
        <v>88</v>
      </c>
      <c r="AV218" s="13" t="s">
        <v>88</v>
      </c>
      <c r="AW218" s="13" t="s">
        <v>36</v>
      </c>
      <c r="AX218" s="13" t="s">
        <v>79</v>
      </c>
      <c r="AY218" s="203" t="s">
        <v>145</v>
      </c>
    </row>
    <row r="219" s="2" customFormat="1" ht="14.4" customHeight="1">
      <c r="A219" s="35"/>
      <c r="B219" s="171"/>
      <c r="C219" s="172" t="s">
        <v>294</v>
      </c>
      <c r="D219" s="172" t="s">
        <v>146</v>
      </c>
      <c r="E219" s="173" t="s">
        <v>301</v>
      </c>
      <c r="F219" s="174" t="s">
        <v>302</v>
      </c>
      <c r="G219" s="175" t="s">
        <v>174</v>
      </c>
      <c r="H219" s="176">
        <v>0.109</v>
      </c>
      <c r="I219" s="177"/>
      <c r="J219" s="178">
        <f>ROUND(I219*H219,2)</f>
        <v>0</v>
      </c>
      <c r="K219" s="179"/>
      <c r="L219" s="36"/>
      <c r="M219" s="180" t="s">
        <v>1</v>
      </c>
      <c r="N219" s="181" t="s">
        <v>44</v>
      </c>
      <c r="O219" s="74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144</v>
      </c>
      <c r="AT219" s="184" t="s">
        <v>146</v>
      </c>
      <c r="AU219" s="184" t="s">
        <v>88</v>
      </c>
      <c r="AY219" s="16" t="s">
        <v>145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6" t="s">
        <v>86</v>
      </c>
      <c r="BK219" s="185">
        <f>ROUND(I219*H219,2)</f>
        <v>0</v>
      </c>
      <c r="BL219" s="16" t="s">
        <v>144</v>
      </c>
      <c r="BM219" s="184" t="s">
        <v>366</v>
      </c>
    </row>
    <row r="220" s="2" customFormat="1">
      <c r="A220" s="35"/>
      <c r="B220" s="36"/>
      <c r="C220" s="35"/>
      <c r="D220" s="186" t="s">
        <v>152</v>
      </c>
      <c r="E220" s="35"/>
      <c r="F220" s="187" t="s">
        <v>302</v>
      </c>
      <c r="G220" s="35"/>
      <c r="H220" s="35"/>
      <c r="I220" s="188"/>
      <c r="J220" s="35"/>
      <c r="K220" s="35"/>
      <c r="L220" s="36"/>
      <c r="M220" s="189"/>
      <c r="N220" s="19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152</v>
      </c>
      <c r="AU220" s="16" t="s">
        <v>88</v>
      </c>
    </row>
    <row r="221" s="2" customFormat="1">
      <c r="A221" s="35"/>
      <c r="B221" s="36"/>
      <c r="C221" s="35"/>
      <c r="D221" s="186" t="s">
        <v>176</v>
      </c>
      <c r="E221" s="35"/>
      <c r="F221" s="201" t="s">
        <v>304</v>
      </c>
      <c r="G221" s="35"/>
      <c r="H221" s="35"/>
      <c r="I221" s="188"/>
      <c r="J221" s="35"/>
      <c r="K221" s="35"/>
      <c r="L221" s="36"/>
      <c r="M221" s="189"/>
      <c r="N221" s="190"/>
      <c r="O221" s="74"/>
      <c r="P221" s="74"/>
      <c r="Q221" s="74"/>
      <c r="R221" s="74"/>
      <c r="S221" s="74"/>
      <c r="T221" s="7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6" t="s">
        <v>176</v>
      </c>
      <c r="AU221" s="16" t="s">
        <v>88</v>
      </c>
    </row>
    <row r="222" s="13" customFormat="1">
      <c r="A222" s="13"/>
      <c r="B222" s="202"/>
      <c r="C222" s="13"/>
      <c r="D222" s="186" t="s">
        <v>178</v>
      </c>
      <c r="E222" s="203" t="s">
        <v>1</v>
      </c>
      <c r="F222" s="204" t="s">
        <v>367</v>
      </c>
      <c r="G222" s="13"/>
      <c r="H222" s="205">
        <v>0.050999999999999997</v>
      </c>
      <c r="I222" s="206"/>
      <c r="J222" s="13"/>
      <c r="K222" s="13"/>
      <c r="L222" s="202"/>
      <c r="M222" s="207"/>
      <c r="N222" s="208"/>
      <c r="O222" s="208"/>
      <c r="P222" s="208"/>
      <c r="Q222" s="208"/>
      <c r="R222" s="208"/>
      <c r="S222" s="208"/>
      <c r="T222" s="2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3" t="s">
        <v>178</v>
      </c>
      <c r="AU222" s="203" t="s">
        <v>88</v>
      </c>
      <c r="AV222" s="13" t="s">
        <v>88</v>
      </c>
      <c r="AW222" s="13" t="s">
        <v>36</v>
      </c>
      <c r="AX222" s="13" t="s">
        <v>79</v>
      </c>
      <c r="AY222" s="203" t="s">
        <v>145</v>
      </c>
    </row>
    <row r="223" s="13" customFormat="1">
      <c r="A223" s="13"/>
      <c r="B223" s="202"/>
      <c r="C223" s="13"/>
      <c r="D223" s="186" t="s">
        <v>178</v>
      </c>
      <c r="E223" s="203" t="s">
        <v>1</v>
      </c>
      <c r="F223" s="204" t="s">
        <v>368</v>
      </c>
      <c r="G223" s="13"/>
      <c r="H223" s="205">
        <v>0.058000000000000003</v>
      </c>
      <c r="I223" s="206"/>
      <c r="J223" s="13"/>
      <c r="K223" s="13"/>
      <c r="L223" s="202"/>
      <c r="M223" s="207"/>
      <c r="N223" s="208"/>
      <c r="O223" s="208"/>
      <c r="P223" s="208"/>
      <c r="Q223" s="208"/>
      <c r="R223" s="208"/>
      <c r="S223" s="208"/>
      <c r="T223" s="20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3" t="s">
        <v>178</v>
      </c>
      <c r="AU223" s="203" t="s">
        <v>88</v>
      </c>
      <c r="AV223" s="13" t="s">
        <v>88</v>
      </c>
      <c r="AW223" s="13" t="s">
        <v>36</v>
      </c>
      <c r="AX223" s="13" t="s">
        <v>79</v>
      </c>
      <c r="AY223" s="203" t="s">
        <v>145</v>
      </c>
    </row>
    <row r="224" s="11" customFormat="1" ht="25.92" customHeight="1">
      <c r="A224" s="11"/>
      <c r="B224" s="160"/>
      <c r="C224" s="11"/>
      <c r="D224" s="161" t="s">
        <v>78</v>
      </c>
      <c r="E224" s="162" t="s">
        <v>142</v>
      </c>
      <c r="F224" s="162" t="s">
        <v>143</v>
      </c>
      <c r="G224" s="11"/>
      <c r="H224" s="11"/>
      <c r="I224" s="163"/>
      <c r="J224" s="164">
        <f>BK224</f>
        <v>0</v>
      </c>
      <c r="K224" s="11"/>
      <c r="L224" s="160"/>
      <c r="M224" s="165"/>
      <c r="N224" s="166"/>
      <c r="O224" s="166"/>
      <c r="P224" s="167">
        <f>SUM(P225:P237)</f>
        <v>0</v>
      </c>
      <c r="Q224" s="166"/>
      <c r="R224" s="167">
        <f>SUM(R225:R237)</f>
        <v>0</v>
      </c>
      <c r="S224" s="166"/>
      <c r="T224" s="168">
        <f>SUM(T225:T237)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161" t="s">
        <v>144</v>
      </c>
      <c r="AT224" s="169" t="s">
        <v>78</v>
      </c>
      <c r="AU224" s="169" t="s">
        <v>79</v>
      </c>
      <c r="AY224" s="161" t="s">
        <v>145</v>
      </c>
      <c r="BK224" s="170">
        <f>SUM(BK225:BK237)</f>
        <v>0</v>
      </c>
    </row>
    <row r="225" s="2" customFormat="1" ht="14.4" customHeight="1">
      <c r="A225" s="35"/>
      <c r="B225" s="171"/>
      <c r="C225" s="172" t="s">
        <v>300</v>
      </c>
      <c r="D225" s="172" t="s">
        <v>146</v>
      </c>
      <c r="E225" s="173" t="s">
        <v>308</v>
      </c>
      <c r="F225" s="174" t="s">
        <v>309</v>
      </c>
      <c r="G225" s="175" t="s">
        <v>310</v>
      </c>
      <c r="H225" s="176">
        <v>16.25</v>
      </c>
      <c r="I225" s="177"/>
      <c r="J225" s="178">
        <f>ROUND(I225*H225,2)</f>
        <v>0</v>
      </c>
      <c r="K225" s="179"/>
      <c r="L225" s="36"/>
      <c r="M225" s="180" t="s">
        <v>1</v>
      </c>
      <c r="N225" s="181" t="s">
        <v>44</v>
      </c>
      <c r="O225" s="74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150</v>
      </c>
      <c r="AT225" s="184" t="s">
        <v>146</v>
      </c>
      <c r="AU225" s="184" t="s">
        <v>86</v>
      </c>
      <c r="AY225" s="16" t="s">
        <v>145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6" t="s">
        <v>86</v>
      </c>
      <c r="BK225" s="185">
        <f>ROUND(I225*H225,2)</f>
        <v>0</v>
      </c>
      <c r="BL225" s="16" t="s">
        <v>150</v>
      </c>
      <c r="BM225" s="184" t="s">
        <v>369</v>
      </c>
    </row>
    <row r="226" s="2" customFormat="1">
      <c r="A226" s="35"/>
      <c r="B226" s="36"/>
      <c r="C226" s="35"/>
      <c r="D226" s="186" t="s">
        <v>152</v>
      </c>
      <c r="E226" s="35"/>
      <c r="F226" s="187" t="s">
        <v>309</v>
      </c>
      <c r="G226" s="35"/>
      <c r="H226" s="35"/>
      <c r="I226" s="188"/>
      <c r="J226" s="35"/>
      <c r="K226" s="35"/>
      <c r="L226" s="36"/>
      <c r="M226" s="189"/>
      <c r="N226" s="190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152</v>
      </c>
      <c r="AU226" s="16" t="s">
        <v>86</v>
      </c>
    </row>
    <row r="227" s="2" customFormat="1">
      <c r="A227" s="35"/>
      <c r="B227" s="36"/>
      <c r="C227" s="35"/>
      <c r="D227" s="186" t="s">
        <v>176</v>
      </c>
      <c r="E227" s="35"/>
      <c r="F227" s="201" t="s">
        <v>312</v>
      </c>
      <c r="G227" s="35"/>
      <c r="H227" s="35"/>
      <c r="I227" s="188"/>
      <c r="J227" s="35"/>
      <c r="K227" s="35"/>
      <c r="L227" s="36"/>
      <c r="M227" s="189"/>
      <c r="N227" s="190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176</v>
      </c>
      <c r="AU227" s="16" t="s">
        <v>86</v>
      </c>
    </row>
    <row r="228" s="13" customFormat="1">
      <c r="A228" s="13"/>
      <c r="B228" s="202"/>
      <c r="C228" s="13"/>
      <c r="D228" s="186" t="s">
        <v>178</v>
      </c>
      <c r="E228" s="203" t="s">
        <v>1</v>
      </c>
      <c r="F228" s="204" t="s">
        <v>370</v>
      </c>
      <c r="G228" s="13"/>
      <c r="H228" s="205">
        <v>16.25</v>
      </c>
      <c r="I228" s="206"/>
      <c r="J228" s="13"/>
      <c r="K228" s="13"/>
      <c r="L228" s="202"/>
      <c r="M228" s="207"/>
      <c r="N228" s="208"/>
      <c r="O228" s="208"/>
      <c r="P228" s="208"/>
      <c r="Q228" s="208"/>
      <c r="R228" s="208"/>
      <c r="S228" s="208"/>
      <c r="T228" s="20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3" t="s">
        <v>178</v>
      </c>
      <c r="AU228" s="203" t="s">
        <v>86</v>
      </c>
      <c r="AV228" s="13" t="s">
        <v>88</v>
      </c>
      <c r="AW228" s="13" t="s">
        <v>36</v>
      </c>
      <c r="AX228" s="13" t="s">
        <v>86</v>
      </c>
      <c r="AY228" s="203" t="s">
        <v>145</v>
      </c>
    </row>
    <row r="229" s="2" customFormat="1" ht="24.15" customHeight="1">
      <c r="A229" s="35"/>
      <c r="B229" s="171"/>
      <c r="C229" s="172" t="s">
        <v>307</v>
      </c>
      <c r="D229" s="172" t="s">
        <v>146</v>
      </c>
      <c r="E229" s="173" t="s">
        <v>315</v>
      </c>
      <c r="F229" s="174" t="s">
        <v>316</v>
      </c>
      <c r="G229" s="175" t="s">
        <v>310</v>
      </c>
      <c r="H229" s="176">
        <v>120.708</v>
      </c>
      <c r="I229" s="177"/>
      <c r="J229" s="178">
        <f>ROUND(I229*H229,2)</f>
        <v>0</v>
      </c>
      <c r="K229" s="179"/>
      <c r="L229" s="36"/>
      <c r="M229" s="180" t="s">
        <v>1</v>
      </c>
      <c r="N229" s="181" t="s">
        <v>44</v>
      </c>
      <c r="O229" s="74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150</v>
      </c>
      <c r="AT229" s="184" t="s">
        <v>146</v>
      </c>
      <c r="AU229" s="184" t="s">
        <v>86</v>
      </c>
      <c r="AY229" s="16" t="s">
        <v>145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6" t="s">
        <v>86</v>
      </c>
      <c r="BK229" s="185">
        <f>ROUND(I229*H229,2)</f>
        <v>0</v>
      </c>
      <c r="BL229" s="16" t="s">
        <v>150</v>
      </c>
      <c r="BM229" s="184" t="s">
        <v>371</v>
      </c>
    </row>
    <row r="230" s="2" customFormat="1">
      <c r="A230" s="35"/>
      <c r="B230" s="36"/>
      <c r="C230" s="35"/>
      <c r="D230" s="186" t="s">
        <v>152</v>
      </c>
      <c r="E230" s="35"/>
      <c r="F230" s="187" t="s">
        <v>316</v>
      </c>
      <c r="G230" s="35"/>
      <c r="H230" s="35"/>
      <c r="I230" s="188"/>
      <c r="J230" s="35"/>
      <c r="K230" s="35"/>
      <c r="L230" s="36"/>
      <c r="M230" s="189"/>
      <c r="N230" s="190"/>
      <c r="O230" s="74"/>
      <c r="P230" s="74"/>
      <c r="Q230" s="74"/>
      <c r="R230" s="74"/>
      <c r="S230" s="74"/>
      <c r="T230" s="7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152</v>
      </c>
      <c r="AU230" s="16" t="s">
        <v>86</v>
      </c>
    </row>
    <row r="231" s="2" customFormat="1">
      <c r="A231" s="35"/>
      <c r="B231" s="36"/>
      <c r="C231" s="35"/>
      <c r="D231" s="186" t="s">
        <v>176</v>
      </c>
      <c r="E231" s="35"/>
      <c r="F231" s="201" t="s">
        <v>312</v>
      </c>
      <c r="G231" s="35"/>
      <c r="H231" s="35"/>
      <c r="I231" s="188"/>
      <c r="J231" s="35"/>
      <c r="K231" s="35"/>
      <c r="L231" s="36"/>
      <c r="M231" s="189"/>
      <c r="N231" s="190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176</v>
      </c>
      <c r="AU231" s="16" t="s">
        <v>86</v>
      </c>
    </row>
    <row r="232" s="13" customFormat="1">
      <c r="A232" s="13"/>
      <c r="B232" s="202"/>
      <c r="C232" s="13"/>
      <c r="D232" s="186" t="s">
        <v>178</v>
      </c>
      <c r="E232" s="203" t="s">
        <v>1</v>
      </c>
      <c r="F232" s="204" t="s">
        <v>372</v>
      </c>
      <c r="G232" s="13"/>
      <c r="H232" s="205">
        <v>108.108</v>
      </c>
      <c r="I232" s="206"/>
      <c r="J232" s="13"/>
      <c r="K232" s="13"/>
      <c r="L232" s="202"/>
      <c r="M232" s="207"/>
      <c r="N232" s="208"/>
      <c r="O232" s="208"/>
      <c r="P232" s="208"/>
      <c r="Q232" s="208"/>
      <c r="R232" s="208"/>
      <c r="S232" s="208"/>
      <c r="T232" s="20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3" t="s">
        <v>178</v>
      </c>
      <c r="AU232" s="203" t="s">
        <v>86</v>
      </c>
      <c r="AV232" s="13" t="s">
        <v>88</v>
      </c>
      <c r="AW232" s="13" t="s">
        <v>36</v>
      </c>
      <c r="AX232" s="13" t="s">
        <v>79</v>
      </c>
      <c r="AY232" s="203" t="s">
        <v>145</v>
      </c>
    </row>
    <row r="233" s="13" customFormat="1">
      <c r="A233" s="13"/>
      <c r="B233" s="202"/>
      <c r="C233" s="13"/>
      <c r="D233" s="186" t="s">
        <v>178</v>
      </c>
      <c r="E233" s="203" t="s">
        <v>1</v>
      </c>
      <c r="F233" s="204" t="s">
        <v>373</v>
      </c>
      <c r="G233" s="13"/>
      <c r="H233" s="205">
        <v>12.6</v>
      </c>
      <c r="I233" s="206"/>
      <c r="J233" s="13"/>
      <c r="K233" s="13"/>
      <c r="L233" s="202"/>
      <c r="M233" s="207"/>
      <c r="N233" s="208"/>
      <c r="O233" s="208"/>
      <c r="P233" s="208"/>
      <c r="Q233" s="208"/>
      <c r="R233" s="208"/>
      <c r="S233" s="208"/>
      <c r="T233" s="20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3" t="s">
        <v>178</v>
      </c>
      <c r="AU233" s="203" t="s">
        <v>86</v>
      </c>
      <c r="AV233" s="13" t="s">
        <v>88</v>
      </c>
      <c r="AW233" s="13" t="s">
        <v>36</v>
      </c>
      <c r="AX233" s="13" t="s">
        <v>79</v>
      </c>
      <c r="AY233" s="203" t="s">
        <v>145</v>
      </c>
    </row>
    <row r="234" s="2" customFormat="1" ht="24.15" customHeight="1">
      <c r="A234" s="35"/>
      <c r="B234" s="171"/>
      <c r="C234" s="172" t="s">
        <v>314</v>
      </c>
      <c r="D234" s="172" t="s">
        <v>146</v>
      </c>
      <c r="E234" s="173" t="s">
        <v>321</v>
      </c>
      <c r="F234" s="174" t="s">
        <v>316</v>
      </c>
      <c r="G234" s="175" t="s">
        <v>310</v>
      </c>
      <c r="H234" s="176">
        <v>40.079999999999998</v>
      </c>
      <c r="I234" s="177"/>
      <c r="J234" s="178">
        <f>ROUND(I234*H234,2)</f>
        <v>0</v>
      </c>
      <c r="K234" s="179"/>
      <c r="L234" s="36"/>
      <c r="M234" s="180" t="s">
        <v>1</v>
      </c>
      <c r="N234" s="181" t="s">
        <v>44</v>
      </c>
      <c r="O234" s="7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150</v>
      </c>
      <c r="AT234" s="184" t="s">
        <v>146</v>
      </c>
      <c r="AU234" s="184" t="s">
        <v>86</v>
      </c>
      <c r="AY234" s="16" t="s">
        <v>145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6" t="s">
        <v>86</v>
      </c>
      <c r="BK234" s="185">
        <f>ROUND(I234*H234,2)</f>
        <v>0</v>
      </c>
      <c r="BL234" s="16" t="s">
        <v>150</v>
      </c>
      <c r="BM234" s="184" t="s">
        <v>374</v>
      </c>
    </row>
    <row r="235" s="2" customFormat="1">
      <c r="A235" s="35"/>
      <c r="B235" s="36"/>
      <c r="C235" s="35"/>
      <c r="D235" s="186" t="s">
        <v>152</v>
      </c>
      <c r="E235" s="35"/>
      <c r="F235" s="187" t="s">
        <v>316</v>
      </c>
      <c r="G235" s="35"/>
      <c r="H235" s="35"/>
      <c r="I235" s="188"/>
      <c r="J235" s="35"/>
      <c r="K235" s="35"/>
      <c r="L235" s="36"/>
      <c r="M235" s="189"/>
      <c r="N235" s="190"/>
      <c r="O235" s="74"/>
      <c r="P235" s="74"/>
      <c r="Q235" s="74"/>
      <c r="R235" s="74"/>
      <c r="S235" s="74"/>
      <c r="T235" s="7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6" t="s">
        <v>152</v>
      </c>
      <c r="AU235" s="16" t="s">
        <v>86</v>
      </c>
    </row>
    <row r="236" s="2" customFormat="1">
      <c r="A236" s="35"/>
      <c r="B236" s="36"/>
      <c r="C236" s="35"/>
      <c r="D236" s="186" t="s">
        <v>176</v>
      </c>
      <c r="E236" s="35"/>
      <c r="F236" s="201" t="s">
        <v>312</v>
      </c>
      <c r="G236" s="35"/>
      <c r="H236" s="35"/>
      <c r="I236" s="188"/>
      <c r="J236" s="35"/>
      <c r="K236" s="35"/>
      <c r="L236" s="36"/>
      <c r="M236" s="189"/>
      <c r="N236" s="190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176</v>
      </c>
      <c r="AU236" s="16" t="s">
        <v>86</v>
      </c>
    </row>
    <row r="237" s="13" customFormat="1">
      <c r="A237" s="13"/>
      <c r="B237" s="202"/>
      <c r="C237" s="13"/>
      <c r="D237" s="186" t="s">
        <v>178</v>
      </c>
      <c r="E237" s="203" t="s">
        <v>1</v>
      </c>
      <c r="F237" s="204" t="s">
        <v>375</v>
      </c>
      <c r="G237" s="13"/>
      <c r="H237" s="205">
        <v>40.079999999999998</v>
      </c>
      <c r="I237" s="206"/>
      <c r="J237" s="13"/>
      <c r="K237" s="13"/>
      <c r="L237" s="202"/>
      <c r="M237" s="210"/>
      <c r="N237" s="211"/>
      <c r="O237" s="211"/>
      <c r="P237" s="211"/>
      <c r="Q237" s="211"/>
      <c r="R237" s="211"/>
      <c r="S237" s="211"/>
      <c r="T237" s="21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3" t="s">
        <v>178</v>
      </c>
      <c r="AU237" s="203" t="s">
        <v>86</v>
      </c>
      <c r="AV237" s="13" t="s">
        <v>88</v>
      </c>
      <c r="AW237" s="13" t="s">
        <v>36</v>
      </c>
      <c r="AX237" s="13" t="s">
        <v>79</v>
      </c>
      <c r="AY237" s="203" t="s">
        <v>145</v>
      </c>
    </row>
    <row r="238" s="2" customFormat="1" ht="6.96" customHeight="1">
      <c r="A238" s="35"/>
      <c r="B238" s="57"/>
      <c r="C238" s="58"/>
      <c r="D238" s="58"/>
      <c r="E238" s="58"/>
      <c r="F238" s="58"/>
      <c r="G238" s="58"/>
      <c r="H238" s="58"/>
      <c r="I238" s="58"/>
      <c r="J238" s="58"/>
      <c r="K238" s="58"/>
      <c r="L238" s="36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autoFilter ref="C125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120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376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ROUND((SUM(BE125:BE218)),  2)</f>
        <v>0</v>
      </c>
      <c r="G35" s="35"/>
      <c r="H35" s="35"/>
      <c r="I35" s="133">
        <v>0.20999999999999999</v>
      </c>
      <c r="J35" s="132">
        <f>ROUND(((SUM(BE125:BE218))*I35),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ROUND((SUM(BF125:BF218)),  2)</f>
        <v>0</v>
      </c>
      <c r="G36" s="35"/>
      <c r="H36" s="35"/>
      <c r="I36" s="133">
        <v>0.14999999999999999</v>
      </c>
      <c r="J36" s="132">
        <f>ROUND(((SUM(BF125:BF218))*I36),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ROUND((SUM(BG125:BG218)),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ROUND((SUM(BH125:BH218)),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ROUND((SUM(BI125:BI218)),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120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103 - Rekonstrukce chodníku SO 103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J125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J126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J127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J157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168</v>
      </c>
      <c r="E102" s="197"/>
      <c r="F102" s="197"/>
      <c r="G102" s="197"/>
      <c r="H102" s="197"/>
      <c r="I102" s="197"/>
      <c r="J102" s="198">
        <f>J178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45"/>
      <c r="C103" s="9"/>
      <c r="D103" s="146" t="s">
        <v>128</v>
      </c>
      <c r="E103" s="147"/>
      <c r="F103" s="147"/>
      <c r="G103" s="147"/>
      <c r="H103" s="147"/>
      <c r="I103" s="147"/>
      <c r="J103" s="148">
        <f>J205</f>
        <v>0</v>
      </c>
      <c r="K103" s="9"/>
      <c r="L103" s="14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129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26" t="str">
        <f>E7</f>
        <v>Český Brod, ul. Zborovská - Rekonstrukce chodníku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9"/>
      <c r="C114" s="29" t="s">
        <v>119</v>
      </c>
      <c r="L114" s="19"/>
    </row>
    <row r="115" s="2" customFormat="1" ht="16.5" customHeight="1">
      <c r="A115" s="35"/>
      <c r="B115" s="36"/>
      <c r="C115" s="35"/>
      <c r="D115" s="35"/>
      <c r="E115" s="126" t="s">
        <v>120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121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64" t="str">
        <f>E11</f>
        <v>SO 103 - Rekonstrukce chodníku SO 103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5"/>
      <c r="E119" s="35"/>
      <c r="F119" s="24" t="str">
        <f>F14</f>
        <v xml:space="preserve"> </v>
      </c>
      <c r="G119" s="35"/>
      <c r="H119" s="35"/>
      <c r="I119" s="29" t="s">
        <v>22</v>
      </c>
      <c r="J119" s="66" t="str">
        <f>IF(J14="","",J14)</f>
        <v>16. 10. 2018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5"/>
      <c r="E121" s="35"/>
      <c r="F121" s="24" t="str">
        <f>E17</f>
        <v>Město Český Brod</v>
      </c>
      <c r="G121" s="35"/>
      <c r="H121" s="35"/>
      <c r="I121" s="29" t="s">
        <v>32</v>
      </c>
      <c r="J121" s="33" t="str">
        <f>E23</f>
        <v>FORVIA CZ, S.R.O.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30</v>
      </c>
      <c r="D122" s="35"/>
      <c r="E122" s="35"/>
      <c r="F122" s="24" t="str">
        <f>IF(E20="","",E20)</f>
        <v>Vyplň údaj</v>
      </c>
      <c r="G122" s="35"/>
      <c r="H122" s="35"/>
      <c r="I122" s="29" t="s">
        <v>37</v>
      </c>
      <c r="J122" s="33" t="str">
        <f>E26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49"/>
      <c r="B124" s="150"/>
      <c r="C124" s="151" t="s">
        <v>130</v>
      </c>
      <c r="D124" s="152" t="s">
        <v>64</v>
      </c>
      <c r="E124" s="152" t="s">
        <v>60</v>
      </c>
      <c r="F124" s="152" t="s">
        <v>61</v>
      </c>
      <c r="G124" s="152" t="s">
        <v>131</v>
      </c>
      <c r="H124" s="152" t="s">
        <v>132</v>
      </c>
      <c r="I124" s="152" t="s">
        <v>133</v>
      </c>
      <c r="J124" s="153" t="s">
        <v>125</v>
      </c>
      <c r="K124" s="154" t="s">
        <v>134</v>
      </c>
      <c r="L124" s="155"/>
      <c r="M124" s="83" t="s">
        <v>1</v>
      </c>
      <c r="N124" s="84" t="s">
        <v>43</v>
      </c>
      <c r="O124" s="84" t="s">
        <v>135</v>
      </c>
      <c r="P124" s="84" t="s">
        <v>136</v>
      </c>
      <c r="Q124" s="84" t="s">
        <v>137</v>
      </c>
      <c r="R124" s="84" t="s">
        <v>138</v>
      </c>
      <c r="S124" s="84" t="s">
        <v>139</v>
      </c>
      <c r="T124" s="85" t="s">
        <v>140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5"/>
      <c r="B125" s="36"/>
      <c r="C125" s="90" t="s">
        <v>141</v>
      </c>
      <c r="D125" s="35"/>
      <c r="E125" s="35"/>
      <c r="F125" s="35"/>
      <c r="G125" s="35"/>
      <c r="H125" s="35"/>
      <c r="I125" s="35"/>
      <c r="J125" s="156">
        <f>BK125</f>
        <v>0</v>
      </c>
      <c r="K125" s="35"/>
      <c r="L125" s="36"/>
      <c r="M125" s="86"/>
      <c r="N125" s="70"/>
      <c r="O125" s="87"/>
      <c r="P125" s="157">
        <f>P126+P205</f>
        <v>0</v>
      </c>
      <c r="Q125" s="87"/>
      <c r="R125" s="157">
        <f>R126+R205</f>
        <v>0</v>
      </c>
      <c r="S125" s="87"/>
      <c r="T125" s="158">
        <f>T126+T205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78</v>
      </c>
      <c r="AU125" s="16" t="s">
        <v>127</v>
      </c>
      <c r="BK125" s="159">
        <f>BK126+BK205</f>
        <v>0</v>
      </c>
    </row>
    <row r="126" s="11" customFormat="1" ht="25.92" customHeight="1">
      <c r="A126" s="11"/>
      <c r="B126" s="160"/>
      <c r="C126" s="11"/>
      <c r="D126" s="161" t="s">
        <v>78</v>
      </c>
      <c r="E126" s="162" t="s">
        <v>169</v>
      </c>
      <c r="F126" s="162" t="s">
        <v>170</v>
      </c>
      <c r="G126" s="11"/>
      <c r="H126" s="11"/>
      <c r="I126" s="163"/>
      <c r="J126" s="164">
        <f>BK126</f>
        <v>0</v>
      </c>
      <c r="K126" s="11"/>
      <c r="L126" s="160"/>
      <c r="M126" s="165"/>
      <c r="N126" s="166"/>
      <c r="O126" s="166"/>
      <c r="P126" s="167">
        <f>P127+P157+P178</f>
        <v>0</v>
      </c>
      <c r="Q126" s="166"/>
      <c r="R126" s="167">
        <f>R127+R157+R178</f>
        <v>0</v>
      </c>
      <c r="S126" s="166"/>
      <c r="T126" s="168">
        <f>T127+T157+T178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1" t="s">
        <v>86</v>
      </c>
      <c r="AT126" s="169" t="s">
        <v>78</v>
      </c>
      <c r="AU126" s="169" t="s">
        <v>79</v>
      </c>
      <c r="AY126" s="161" t="s">
        <v>145</v>
      </c>
      <c r="BK126" s="170">
        <f>BK127+BK157+BK178</f>
        <v>0</v>
      </c>
    </row>
    <row r="127" s="11" customFormat="1" ht="22.8" customHeight="1">
      <c r="A127" s="11"/>
      <c r="B127" s="160"/>
      <c r="C127" s="11"/>
      <c r="D127" s="161" t="s">
        <v>78</v>
      </c>
      <c r="E127" s="199" t="s">
        <v>86</v>
      </c>
      <c r="F127" s="199" t="s">
        <v>171</v>
      </c>
      <c r="G127" s="11"/>
      <c r="H127" s="11"/>
      <c r="I127" s="163"/>
      <c r="J127" s="200">
        <f>BK127</f>
        <v>0</v>
      </c>
      <c r="K127" s="11"/>
      <c r="L127" s="160"/>
      <c r="M127" s="165"/>
      <c r="N127" s="166"/>
      <c r="O127" s="166"/>
      <c r="P127" s="167">
        <f>SUM(P128:P156)</f>
        <v>0</v>
      </c>
      <c r="Q127" s="166"/>
      <c r="R127" s="167">
        <f>SUM(R128:R156)</f>
        <v>0</v>
      </c>
      <c r="S127" s="166"/>
      <c r="T127" s="168">
        <f>SUM(T128:T156)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61" t="s">
        <v>86</v>
      </c>
      <c r="AT127" s="169" t="s">
        <v>78</v>
      </c>
      <c r="AU127" s="169" t="s">
        <v>86</v>
      </c>
      <c r="AY127" s="161" t="s">
        <v>145</v>
      </c>
      <c r="BK127" s="170">
        <f>SUM(BK128:BK156)</f>
        <v>0</v>
      </c>
    </row>
    <row r="128" s="2" customFormat="1" ht="24.15" customHeight="1">
      <c r="A128" s="35"/>
      <c r="B128" s="171"/>
      <c r="C128" s="172" t="s">
        <v>86</v>
      </c>
      <c r="D128" s="172" t="s">
        <v>146</v>
      </c>
      <c r="E128" s="173" t="s">
        <v>172</v>
      </c>
      <c r="F128" s="174" t="s">
        <v>173</v>
      </c>
      <c r="G128" s="175" t="s">
        <v>174</v>
      </c>
      <c r="H128" s="176">
        <v>6.2199999999999998</v>
      </c>
      <c r="I128" s="177"/>
      <c r="J128" s="178">
        <f>ROUND(I128*H128,2)</f>
        <v>0</v>
      </c>
      <c r="K128" s="179"/>
      <c r="L128" s="36"/>
      <c r="M128" s="180" t="s">
        <v>1</v>
      </c>
      <c r="N128" s="181" t="s">
        <v>44</v>
      </c>
      <c r="O128" s="7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4" t="s">
        <v>144</v>
      </c>
      <c r="AT128" s="184" t="s">
        <v>146</v>
      </c>
      <c r="AU128" s="184" t="s">
        <v>88</v>
      </c>
      <c r="AY128" s="16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86</v>
      </c>
      <c r="BK128" s="185">
        <f>ROUND(I128*H128,2)</f>
        <v>0</v>
      </c>
      <c r="BL128" s="16" t="s">
        <v>144</v>
      </c>
      <c r="BM128" s="184" t="s">
        <v>377</v>
      </c>
    </row>
    <row r="129" s="2" customFormat="1">
      <c r="A129" s="35"/>
      <c r="B129" s="36"/>
      <c r="C129" s="35"/>
      <c r="D129" s="186" t="s">
        <v>152</v>
      </c>
      <c r="E129" s="35"/>
      <c r="F129" s="187" t="s">
        <v>173</v>
      </c>
      <c r="G129" s="35"/>
      <c r="H129" s="35"/>
      <c r="I129" s="188"/>
      <c r="J129" s="35"/>
      <c r="K129" s="35"/>
      <c r="L129" s="36"/>
      <c r="M129" s="189"/>
      <c r="N129" s="19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152</v>
      </c>
      <c r="AU129" s="16" t="s">
        <v>88</v>
      </c>
    </row>
    <row r="130" s="2" customFormat="1">
      <c r="A130" s="35"/>
      <c r="B130" s="36"/>
      <c r="C130" s="35"/>
      <c r="D130" s="186" t="s">
        <v>176</v>
      </c>
      <c r="E130" s="35"/>
      <c r="F130" s="201" t="s">
        <v>177</v>
      </c>
      <c r="G130" s="35"/>
      <c r="H130" s="35"/>
      <c r="I130" s="188"/>
      <c r="J130" s="35"/>
      <c r="K130" s="35"/>
      <c r="L130" s="36"/>
      <c r="M130" s="189"/>
      <c r="N130" s="19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176</v>
      </c>
      <c r="AU130" s="16" t="s">
        <v>88</v>
      </c>
    </row>
    <row r="131" s="13" customFormat="1">
      <c r="A131" s="13"/>
      <c r="B131" s="202"/>
      <c r="C131" s="13"/>
      <c r="D131" s="186" t="s">
        <v>178</v>
      </c>
      <c r="E131" s="203" t="s">
        <v>1</v>
      </c>
      <c r="F131" s="204" t="s">
        <v>378</v>
      </c>
      <c r="G131" s="13"/>
      <c r="H131" s="205">
        <v>5.5199999999999996</v>
      </c>
      <c r="I131" s="206"/>
      <c r="J131" s="13"/>
      <c r="K131" s="13"/>
      <c r="L131" s="202"/>
      <c r="M131" s="207"/>
      <c r="N131" s="208"/>
      <c r="O131" s="208"/>
      <c r="P131" s="208"/>
      <c r="Q131" s="208"/>
      <c r="R131" s="208"/>
      <c r="S131" s="208"/>
      <c r="T131" s="20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3" t="s">
        <v>178</v>
      </c>
      <c r="AU131" s="203" t="s">
        <v>88</v>
      </c>
      <c r="AV131" s="13" t="s">
        <v>88</v>
      </c>
      <c r="AW131" s="13" t="s">
        <v>36</v>
      </c>
      <c r="AX131" s="13" t="s">
        <v>79</v>
      </c>
      <c r="AY131" s="203" t="s">
        <v>145</v>
      </c>
    </row>
    <row r="132" s="13" customFormat="1">
      <c r="A132" s="13"/>
      <c r="B132" s="202"/>
      <c r="C132" s="13"/>
      <c r="D132" s="186" t="s">
        <v>178</v>
      </c>
      <c r="E132" s="203" t="s">
        <v>1</v>
      </c>
      <c r="F132" s="204" t="s">
        <v>379</v>
      </c>
      <c r="G132" s="13"/>
      <c r="H132" s="205">
        <v>0.69999999999999996</v>
      </c>
      <c r="I132" s="206"/>
      <c r="J132" s="13"/>
      <c r="K132" s="13"/>
      <c r="L132" s="202"/>
      <c r="M132" s="207"/>
      <c r="N132" s="208"/>
      <c r="O132" s="208"/>
      <c r="P132" s="208"/>
      <c r="Q132" s="208"/>
      <c r="R132" s="208"/>
      <c r="S132" s="208"/>
      <c r="T132" s="2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3" t="s">
        <v>178</v>
      </c>
      <c r="AU132" s="203" t="s">
        <v>88</v>
      </c>
      <c r="AV132" s="13" t="s">
        <v>88</v>
      </c>
      <c r="AW132" s="13" t="s">
        <v>36</v>
      </c>
      <c r="AX132" s="13" t="s">
        <v>79</v>
      </c>
      <c r="AY132" s="203" t="s">
        <v>145</v>
      </c>
    </row>
    <row r="133" s="2" customFormat="1" ht="24.15" customHeight="1">
      <c r="A133" s="35"/>
      <c r="B133" s="171"/>
      <c r="C133" s="172" t="s">
        <v>88</v>
      </c>
      <c r="D133" s="172" t="s">
        <v>146</v>
      </c>
      <c r="E133" s="173" t="s">
        <v>181</v>
      </c>
      <c r="F133" s="174" t="s">
        <v>182</v>
      </c>
      <c r="G133" s="175" t="s">
        <v>174</v>
      </c>
      <c r="H133" s="176">
        <v>19.920000000000002</v>
      </c>
      <c r="I133" s="177"/>
      <c r="J133" s="178">
        <f>ROUND(I133*H133,2)</f>
        <v>0</v>
      </c>
      <c r="K133" s="179"/>
      <c r="L133" s="36"/>
      <c r="M133" s="180" t="s">
        <v>1</v>
      </c>
      <c r="N133" s="181" t="s">
        <v>44</v>
      </c>
      <c r="O133" s="7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144</v>
      </c>
      <c r="AT133" s="184" t="s">
        <v>146</v>
      </c>
      <c r="AU133" s="184" t="s">
        <v>88</v>
      </c>
      <c r="AY133" s="16" t="s">
        <v>145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86</v>
      </c>
      <c r="BK133" s="185">
        <f>ROUND(I133*H133,2)</f>
        <v>0</v>
      </c>
      <c r="BL133" s="16" t="s">
        <v>144</v>
      </c>
      <c r="BM133" s="184" t="s">
        <v>380</v>
      </c>
    </row>
    <row r="134" s="2" customFormat="1">
      <c r="A134" s="35"/>
      <c r="B134" s="36"/>
      <c r="C134" s="35"/>
      <c r="D134" s="186" t="s">
        <v>152</v>
      </c>
      <c r="E134" s="35"/>
      <c r="F134" s="187" t="s">
        <v>182</v>
      </c>
      <c r="G134" s="35"/>
      <c r="H134" s="35"/>
      <c r="I134" s="188"/>
      <c r="J134" s="35"/>
      <c r="K134" s="35"/>
      <c r="L134" s="36"/>
      <c r="M134" s="189"/>
      <c r="N134" s="19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152</v>
      </c>
      <c r="AU134" s="16" t="s">
        <v>88</v>
      </c>
    </row>
    <row r="135" s="2" customFormat="1">
      <c r="A135" s="35"/>
      <c r="B135" s="36"/>
      <c r="C135" s="35"/>
      <c r="D135" s="186" t="s">
        <v>176</v>
      </c>
      <c r="E135" s="35"/>
      <c r="F135" s="201" t="s">
        <v>177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176</v>
      </c>
      <c r="AU135" s="16" t="s">
        <v>88</v>
      </c>
    </row>
    <row r="136" s="13" customFormat="1">
      <c r="A136" s="13"/>
      <c r="B136" s="202"/>
      <c r="C136" s="13"/>
      <c r="D136" s="186" t="s">
        <v>178</v>
      </c>
      <c r="E136" s="203" t="s">
        <v>1</v>
      </c>
      <c r="F136" s="204" t="s">
        <v>381</v>
      </c>
      <c r="G136" s="13"/>
      <c r="H136" s="205">
        <v>19.920000000000002</v>
      </c>
      <c r="I136" s="206"/>
      <c r="J136" s="13"/>
      <c r="K136" s="13"/>
      <c r="L136" s="202"/>
      <c r="M136" s="207"/>
      <c r="N136" s="208"/>
      <c r="O136" s="208"/>
      <c r="P136" s="208"/>
      <c r="Q136" s="208"/>
      <c r="R136" s="208"/>
      <c r="S136" s="208"/>
      <c r="T136" s="20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3" t="s">
        <v>178</v>
      </c>
      <c r="AU136" s="203" t="s">
        <v>88</v>
      </c>
      <c r="AV136" s="13" t="s">
        <v>88</v>
      </c>
      <c r="AW136" s="13" t="s">
        <v>36</v>
      </c>
      <c r="AX136" s="13" t="s">
        <v>79</v>
      </c>
      <c r="AY136" s="203" t="s">
        <v>145</v>
      </c>
    </row>
    <row r="137" s="2" customFormat="1" ht="24.15" customHeight="1">
      <c r="A137" s="35"/>
      <c r="B137" s="171"/>
      <c r="C137" s="172" t="s">
        <v>159</v>
      </c>
      <c r="D137" s="172" t="s">
        <v>146</v>
      </c>
      <c r="E137" s="173" t="s">
        <v>186</v>
      </c>
      <c r="F137" s="174" t="s">
        <v>187</v>
      </c>
      <c r="G137" s="175" t="s">
        <v>188</v>
      </c>
      <c r="H137" s="176">
        <v>13</v>
      </c>
      <c r="I137" s="177"/>
      <c r="J137" s="178">
        <f>ROUND(I137*H137,2)</f>
        <v>0</v>
      </c>
      <c r="K137" s="179"/>
      <c r="L137" s="36"/>
      <c r="M137" s="180" t="s">
        <v>1</v>
      </c>
      <c r="N137" s="181" t="s">
        <v>44</v>
      </c>
      <c r="O137" s="7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144</v>
      </c>
      <c r="AT137" s="184" t="s">
        <v>146</v>
      </c>
      <c r="AU137" s="184" t="s">
        <v>88</v>
      </c>
      <c r="AY137" s="16" t="s">
        <v>145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6" t="s">
        <v>86</v>
      </c>
      <c r="BK137" s="185">
        <f>ROUND(I137*H137,2)</f>
        <v>0</v>
      </c>
      <c r="BL137" s="16" t="s">
        <v>144</v>
      </c>
      <c r="BM137" s="184" t="s">
        <v>382</v>
      </c>
    </row>
    <row r="138" s="2" customFormat="1">
      <c r="A138" s="35"/>
      <c r="B138" s="36"/>
      <c r="C138" s="35"/>
      <c r="D138" s="186" t="s">
        <v>152</v>
      </c>
      <c r="E138" s="35"/>
      <c r="F138" s="187" t="s">
        <v>190</v>
      </c>
      <c r="G138" s="35"/>
      <c r="H138" s="35"/>
      <c r="I138" s="188"/>
      <c r="J138" s="35"/>
      <c r="K138" s="35"/>
      <c r="L138" s="36"/>
      <c r="M138" s="189"/>
      <c r="N138" s="190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152</v>
      </c>
      <c r="AU138" s="16" t="s">
        <v>88</v>
      </c>
    </row>
    <row r="139" s="2" customFormat="1">
      <c r="A139" s="35"/>
      <c r="B139" s="36"/>
      <c r="C139" s="35"/>
      <c r="D139" s="186" t="s">
        <v>176</v>
      </c>
      <c r="E139" s="35"/>
      <c r="F139" s="201" t="s">
        <v>177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176</v>
      </c>
      <c r="AU139" s="16" t="s">
        <v>88</v>
      </c>
    </row>
    <row r="140" s="13" customFormat="1">
      <c r="A140" s="13"/>
      <c r="B140" s="202"/>
      <c r="C140" s="13"/>
      <c r="D140" s="186" t="s">
        <v>178</v>
      </c>
      <c r="E140" s="203" t="s">
        <v>1</v>
      </c>
      <c r="F140" s="204" t="s">
        <v>383</v>
      </c>
      <c r="G140" s="13"/>
      <c r="H140" s="205">
        <v>13</v>
      </c>
      <c r="I140" s="206"/>
      <c r="J140" s="13"/>
      <c r="K140" s="13"/>
      <c r="L140" s="202"/>
      <c r="M140" s="207"/>
      <c r="N140" s="208"/>
      <c r="O140" s="208"/>
      <c r="P140" s="208"/>
      <c r="Q140" s="208"/>
      <c r="R140" s="208"/>
      <c r="S140" s="208"/>
      <c r="T140" s="2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3" t="s">
        <v>178</v>
      </c>
      <c r="AU140" s="203" t="s">
        <v>88</v>
      </c>
      <c r="AV140" s="13" t="s">
        <v>88</v>
      </c>
      <c r="AW140" s="13" t="s">
        <v>36</v>
      </c>
      <c r="AX140" s="13" t="s">
        <v>86</v>
      </c>
      <c r="AY140" s="203" t="s">
        <v>145</v>
      </c>
    </row>
    <row r="141" s="2" customFormat="1" ht="24.15" customHeight="1">
      <c r="A141" s="35"/>
      <c r="B141" s="171"/>
      <c r="C141" s="172" t="s">
        <v>144</v>
      </c>
      <c r="D141" s="172" t="s">
        <v>146</v>
      </c>
      <c r="E141" s="173" t="s">
        <v>192</v>
      </c>
      <c r="F141" s="174" t="s">
        <v>193</v>
      </c>
      <c r="G141" s="175" t="s">
        <v>188</v>
      </c>
      <c r="H141" s="176">
        <v>13</v>
      </c>
      <c r="I141" s="177"/>
      <c r="J141" s="178">
        <f>ROUND(I141*H141,2)</f>
        <v>0</v>
      </c>
      <c r="K141" s="179"/>
      <c r="L141" s="36"/>
      <c r="M141" s="180" t="s">
        <v>1</v>
      </c>
      <c r="N141" s="181" t="s">
        <v>44</v>
      </c>
      <c r="O141" s="7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144</v>
      </c>
      <c r="AT141" s="184" t="s">
        <v>146</v>
      </c>
      <c r="AU141" s="184" t="s">
        <v>88</v>
      </c>
      <c r="AY141" s="16" t="s">
        <v>145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6" t="s">
        <v>86</v>
      </c>
      <c r="BK141" s="185">
        <f>ROUND(I141*H141,2)</f>
        <v>0</v>
      </c>
      <c r="BL141" s="16" t="s">
        <v>144</v>
      </c>
      <c r="BM141" s="184" t="s">
        <v>384</v>
      </c>
    </row>
    <row r="142" s="2" customFormat="1">
      <c r="A142" s="35"/>
      <c r="B142" s="36"/>
      <c r="C142" s="35"/>
      <c r="D142" s="186" t="s">
        <v>152</v>
      </c>
      <c r="E142" s="35"/>
      <c r="F142" s="187" t="s">
        <v>193</v>
      </c>
      <c r="G142" s="35"/>
      <c r="H142" s="35"/>
      <c r="I142" s="188"/>
      <c r="J142" s="35"/>
      <c r="K142" s="35"/>
      <c r="L142" s="36"/>
      <c r="M142" s="189"/>
      <c r="N142" s="190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152</v>
      </c>
      <c r="AU142" s="16" t="s">
        <v>88</v>
      </c>
    </row>
    <row r="143" s="2" customFormat="1">
      <c r="A143" s="35"/>
      <c r="B143" s="36"/>
      <c r="C143" s="35"/>
      <c r="D143" s="186" t="s">
        <v>176</v>
      </c>
      <c r="E143" s="35"/>
      <c r="F143" s="201" t="s">
        <v>195</v>
      </c>
      <c r="G143" s="35"/>
      <c r="H143" s="35"/>
      <c r="I143" s="188"/>
      <c r="J143" s="35"/>
      <c r="K143" s="35"/>
      <c r="L143" s="36"/>
      <c r="M143" s="189"/>
      <c r="N143" s="19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176</v>
      </c>
      <c r="AU143" s="16" t="s">
        <v>88</v>
      </c>
    </row>
    <row r="144" s="13" customFormat="1">
      <c r="A144" s="13"/>
      <c r="B144" s="202"/>
      <c r="C144" s="13"/>
      <c r="D144" s="186" t="s">
        <v>178</v>
      </c>
      <c r="E144" s="203" t="s">
        <v>1</v>
      </c>
      <c r="F144" s="204" t="s">
        <v>385</v>
      </c>
      <c r="G144" s="13"/>
      <c r="H144" s="205">
        <v>13</v>
      </c>
      <c r="I144" s="206"/>
      <c r="J144" s="13"/>
      <c r="K144" s="13"/>
      <c r="L144" s="202"/>
      <c r="M144" s="207"/>
      <c r="N144" s="208"/>
      <c r="O144" s="208"/>
      <c r="P144" s="208"/>
      <c r="Q144" s="208"/>
      <c r="R144" s="208"/>
      <c r="S144" s="208"/>
      <c r="T144" s="20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3" t="s">
        <v>178</v>
      </c>
      <c r="AU144" s="203" t="s">
        <v>88</v>
      </c>
      <c r="AV144" s="13" t="s">
        <v>88</v>
      </c>
      <c r="AW144" s="13" t="s">
        <v>36</v>
      </c>
      <c r="AX144" s="13" t="s">
        <v>86</v>
      </c>
      <c r="AY144" s="203" t="s">
        <v>145</v>
      </c>
    </row>
    <row r="145" s="2" customFormat="1" ht="14.4" customHeight="1">
      <c r="A145" s="35"/>
      <c r="B145" s="171"/>
      <c r="C145" s="172" t="s">
        <v>197</v>
      </c>
      <c r="D145" s="172" t="s">
        <v>146</v>
      </c>
      <c r="E145" s="173" t="s">
        <v>198</v>
      </c>
      <c r="F145" s="174" t="s">
        <v>199</v>
      </c>
      <c r="G145" s="175" t="s">
        <v>174</v>
      </c>
      <c r="H145" s="176">
        <v>2.8500000000000001</v>
      </c>
      <c r="I145" s="177"/>
      <c r="J145" s="178">
        <f>ROUND(I145*H145,2)</f>
        <v>0</v>
      </c>
      <c r="K145" s="179"/>
      <c r="L145" s="36"/>
      <c r="M145" s="180" t="s">
        <v>1</v>
      </c>
      <c r="N145" s="181" t="s">
        <v>44</v>
      </c>
      <c r="O145" s="7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144</v>
      </c>
      <c r="AT145" s="184" t="s">
        <v>146</v>
      </c>
      <c r="AU145" s="184" t="s">
        <v>88</v>
      </c>
      <c r="AY145" s="16" t="s">
        <v>145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6" t="s">
        <v>86</v>
      </c>
      <c r="BK145" s="185">
        <f>ROUND(I145*H145,2)</f>
        <v>0</v>
      </c>
      <c r="BL145" s="16" t="s">
        <v>144</v>
      </c>
      <c r="BM145" s="184" t="s">
        <v>386</v>
      </c>
    </row>
    <row r="146" s="2" customFormat="1">
      <c r="A146" s="35"/>
      <c r="B146" s="36"/>
      <c r="C146" s="35"/>
      <c r="D146" s="186" t="s">
        <v>152</v>
      </c>
      <c r="E146" s="35"/>
      <c r="F146" s="187" t="s">
        <v>199</v>
      </c>
      <c r="G146" s="35"/>
      <c r="H146" s="35"/>
      <c r="I146" s="188"/>
      <c r="J146" s="35"/>
      <c r="K146" s="35"/>
      <c r="L146" s="36"/>
      <c r="M146" s="189"/>
      <c r="N146" s="19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152</v>
      </c>
      <c r="AU146" s="16" t="s">
        <v>88</v>
      </c>
    </row>
    <row r="147" s="2" customFormat="1">
      <c r="A147" s="35"/>
      <c r="B147" s="36"/>
      <c r="C147" s="35"/>
      <c r="D147" s="186" t="s">
        <v>176</v>
      </c>
      <c r="E147" s="35"/>
      <c r="F147" s="201" t="s">
        <v>201</v>
      </c>
      <c r="G147" s="35"/>
      <c r="H147" s="35"/>
      <c r="I147" s="188"/>
      <c r="J147" s="35"/>
      <c r="K147" s="35"/>
      <c r="L147" s="36"/>
      <c r="M147" s="189"/>
      <c r="N147" s="19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176</v>
      </c>
      <c r="AU147" s="16" t="s">
        <v>88</v>
      </c>
    </row>
    <row r="148" s="13" customFormat="1">
      <c r="A148" s="13"/>
      <c r="B148" s="202"/>
      <c r="C148" s="13"/>
      <c r="D148" s="186" t="s">
        <v>178</v>
      </c>
      <c r="E148" s="203" t="s">
        <v>1</v>
      </c>
      <c r="F148" s="204" t="s">
        <v>387</v>
      </c>
      <c r="G148" s="13"/>
      <c r="H148" s="205">
        <v>2.8500000000000001</v>
      </c>
      <c r="I148" s="206"/>
      <c r="J148" s="13"/>
      <c r="K148" s="13"/>
      <c r="L148" s="202"/>
      <c r="M148" s="207"/>
      <c r="N148" s="208"/>
      <c r="O148" s="208"/>
      <c r="P148" s="208"/>
      <c r="Q148" s="208"/>
      <c r="R148" s="208"/>
      <c r="S148" s="208"/>
      <c r="T148" s="20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3" t="s">
        <v>178</v>
      </c>
      <c r="AU148" s="203" t="s">
        <v>88</v>
      </c>
      <c r="AV148" s="13" t="s">
        <v>88</v>
      </c>
      <c r="AW148" s="13" t="s">
        <v>36</v>
      </c>
      <c r="AX148" s="13" t="s">
        <v>86</v>
      </c>
      <c r="AY148" s="203" t="s">
        <v>145</v>
      </c>
    </row>
    <row r="149" s="2" customFormat="1" ht="24.15" customHeight="1">
      <c r="A149" s="35"/>
      <c r="B149" s="171"/>
      <c r="C149" s="172" t="s">
        <v>204</v>
      </c>
      <c r="D149" s="172" t="s">
        <v>146</v>
      </c>
      <c r="E149" s="173" t="s">
        <v>205</v>
      </c>
      <c r="F149" s="174" t="s">
        <v>206</v>
      </c>
      <c r="G149" s="175" t="s">
        <v>174</v>
      </c>
      <c r="H149" s="176">
        <v>3.7999999999999998</v>
      </c>
      <c r="I149" s="177"/>
      <c r="J149" s="178">
        <f>ROUND(I149*H149,2)</f>
        <v>0</v>
      </c>
      <c r="K149" s="179"/>
      <c r="L149" s="36"/>
      <c r="M149" s="180" t="s">
        <v>1</v>
      </c>
      <c r="N149" s="181" t="s">
        <v>44</v>
      </c>
      <c r="O149" s="74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144</v>
      </c>
      <c r="AT149" s="184" t="s">
        <v>146</v>
      </c>
      <c r="AU149" s="184" t="s">
        <v>88</v>
      </c>
      <c r="AY149" s="16" t="s">
        <v>145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86</v>
      </c>
      <c r="BK149" s="185">
        <f>ROUND(I149*H149,2)</f>
        <v>0</v>
      </c>
      <c r="BL149" s="16" t="s">
        <v>144</v>
      </c>
      <c r="BM149" s="184" t="s">
        <v>388</v>
      </c>
    </row>
    <row r="150" s="2" customFormat="1">
      <c r="A150" s="35"/>
      <c r="B150" s="36"/>
      <c r="C150" s="35"/>
      <c r="D150" s="186" t="s">
        <v>152</v>
      </c>
      <c r="E150" s="35"/>
      <c r="F150" s="187" t="s">
        <v>206</v>
      </c>
      <c r="G150" s="35"/>
      <c r="H150" s="35"/>
      <c r="I150" s="188"/>
      <c r="J150" s="35"/>
      <c r="K150" s="35"/>
      <c r="L150" s="36"/>
      <c r="M150" s="189"/>
      <c r="N150" s="19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152</v>
      </c>
      <c r="AU150" s="16" t="s">
        <v>88</v>
      </c>
    </row>
    <row r="151" s="2" customFormat="1">
      <c r="A151" s="35"/>
      <c r="B151" s="36"/>
      <c r="C151" s="35"/>
      <c r="D151" s="186" t="s">
        <v>176</v>
      </c>
      <c r="E151" s="35"/>
      <c r="F151" s="201" t="s">
        <v>208</v>
      </c>
      <c r="G151" s="35"/>
      <c r="H151" s="35"/>
      <c r="I151" s="188"/>
      <c r="J151" s="35"/>
      <c r="K151" s="35"/>
      <c r="L151" s="36"/>
      <c r="M151" s="189"/>
      <c r="N151" s="19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176</v>
      </c>
      <c r="AU151" s="16" t="s">
        <v>88</v>
      </c>
    </row>
    <row r="152" s="13" customFormat="1">
      <c r="A152" s="13"/>
      <c r="B152" s="202"/>
      <c r="C152" s="13"/>
      <c r="D152" s="186" t="s">
        <v>178</v>
      </c>
      <c r="E152" s="203" t="s">
        <v>1</v>
      </c>
      <c r="F152" s="204" t="s">
        <v>389</v>
      </c>
      <c r="G152" s="13"/>
      <c r="H152" s="205">
        <v>3.7999999999999998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3" t="s">
        <v>178</v>
      </c>
      <c r="AU152" s="203" t="s">
        <v>88</v>
      </c>
      <c r="AV152" s="13" t="s">
        <v>88</v>
      </c>
      <c r="AW152" s="13" t="s">
        <v>36</v>
      </c>
      <c r="AX152" s="13" t="s">
        <v>86</v>
      </c>
      <c r="AY152" s="203" t="s">
        <v>145</v>
      </c>
    </row>
    <row r="153" s="2" customFormat="1" ht="14.4" customHeight="1">
      <c r="A153" s="35"/>
      <c r="B153" s="171"/>
      <c r="C153" s="172" t="s">
        <v>210</v>
      </c>
      <c r="D153" s="172" t="s">
        <v>146</v>
      </c>
      <c r="E153" s="173" t="s">
        <v>211</v>
      </c>
      <c r="F153" s="174" t="s">
        <v>212</v>
      </c>
      <c r="G153" s="175" t="s">
        <v>174</v>
      </c>
      <c r="H153" s="176">
        <v>3.7999999999999998</v>
      </c>
      <c r="I153" s="177"/>
      <c r="J153" s="178">
        <f>ROUND(I153*H153,2)</f>
        <v>0</v>
      </c>
      <c r="K153" s="179"/>
      <c r="L153" s="36"/>
      <c r="M153" s="180" t="s">
        <v>1</v>
      </c>
      <c r="N153" s="181" t="s">
        <v>44</v>
      </c>
      <c r="O153" s="74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144</v>
      </c>
      <c r="AT153" s="184" t="s">
        <v>146</v>
      </c>
      <c r="AU153" s="184" t="s">
        <v>88</v>
      </c>
      <c r="AY153" s="16" t="s">
        <v>145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6" t="s">
        <v>86</v>
      </c>
      <c r="BK153" s="185">
        <f>ROUND(I153*H153,2)</f>
        <v>0</v>
      </c>
      <c r="BL153" s="16" t="s">
        <v>144</v>
      </c>
      <c r="BM153" s="184" t="s">
        <v>390</v>
      </c>
    </row>
    <row r="154" s="2" customFormat="1">
      <c r="A154" s="35"/>
      <c r="B154" s="36"/>
      <c r="C154" s="35"/>
      <c r="D154" s="186" t="s">
        <v>152</v>
      </c>
      <c r="E154" s="35"/>
      <c r="F154" s="187" t="s">
        <v>212</v>
      </c>
      <c r="G154" s="35"/>
      <c r="H154" s="35"/>
      <c r="I154" s="188"/>
      <c r="J154" s="35"/>
      <c r="K154" s="35"/>
      <c r="L154" s="36"/>
      <c r="M154" s="189"/>
      <c r="N154" s="19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152</v>
      </c>
      <c r="AU154" s="16" t="s">
        <v>88</v>
      </c>
    </row>
    <row r="155" s="2" customFormat="1">
      <c r="A155" s="35"/>
      <c r="B155" s="36"/>
      <c r="C155" s="35"/>
      <c r="D155" s="186" t="s">
        <v>176</v>
      </c>
      <c r="E155" s="35"/>
      <c r="F155" s="201" t="s">
        <v>214</v>
      </c>
      <c r="G155" s="35"/>
      <c r="H155" s="35"/>
      <c r="I155" s="188"/>
      <c r="J155" s="35"/>
      <c r="K155" s="35"/>
      <c r="L155" s="36"/>
      <c r="M155" s="189"/>
      <c r="N155" s="19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176</v>
      </c>
      <c r="AU155" s="16" t="s">
        <v>88</v>
      </c>
    </row>
    <row r="156" s="13" customFormat="1">
      <c r="A156" s="13"/>
      <c r="B156" s="202"/>
      <c r="C156" s="13"/>
      <c r="D156" s="186" t="s">
        <v>178</v>
      </c>
      <c r="E156" s="203" t="s">
        <v>1</v>
      </c>
      <c r="F156" s="204" t="s">
        <v>391</v>
      </c>
      <c r="G156" s="13"/>
      <c r="H156" s="205">
        <v>3.7999999999999998</v>
      </c>
      <c r="I156" s="206"/>
      <c r="J156" s="13"/>
      <c r="K156" s="13"/>
      <c r="L156" s="202"/>
      <c r="M156" s="207"/>
      <c r="N156" s="208"/>
      <c r="O156" s="208"/>
      <c r="P156" s="208"/>
      <c r="Q156" s="208"/>
      <c r="R156" s="208"/>
      <c r="S156" s="208"/>
      <c r="T156" s="2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3" t="s">
        <v>178</v>
      </c>
      <c r="AU156" s="203" t="s">
        <v>88</v>
      </c>
      <c r="AV156" s="13" t="s">
        <v>88</v>
      </c>
      <c r="AW156" s="13" t="s">
        <v>36</v>
      </c>
      <c r="AX156" s="13" t="s">
        <v>79</v>
      </c>
      <c r="AY156" s="203" t="s">
        <v>145</v>
      </c>
    </row>
    <row r="157" s="11" customFormat="1" ht="22.8" customHeight="1">
      <c r="A157" s="11"/>
      <c r="B157" s="160"/>
      <c r="C157" s="11"/>
      <c r="D157" s="161" t="s">
        <v>78</v>
      </c>
      <c r="E157" s="199" t="s">
        <v>197</v>
      </c>
      <c r="F157" s="199" t="s">
        <v>217</v>
      </c>
      <c r="G157" s="11"/>
      <c r="H157" s="11"/>
      <c r="I157" s="163"/>
      <c r="J157" s="200">
        <f>BK157</f>
        <v>0</v>
      </c>
      <c r="K157" s="11"/>
      <c r="L157" s="160"/>
      <c r="M157" s="165"/>
      <c r="N157" s="166"/>
      <c r="O157" s="166"/>
      <c r="P157" s="167">
        <f>SUM(P158:P177)</f>
        <v>0</v>
      </c>
      <c r="Q157" s="166"/>
      <c r="R157" s="167">
        <f>SUM(R158:R177)</f>
        <v>0</v>
      </c>
      <c r="S157" s="166"/>
      <c r="T157" s="168">
        <f>SUM(T158:T177)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61" t="s">
        <v>86</v>
      </c>
      <c r="AT157" s="169" t="s">
        <v>78</v>
      </c>
      <c r="AU157" s="169" t="s">
        <v>86</v>
      </c>
      <c r="AY157" s="161" t="s">
        <v>145</v>
      </c>
      <c r="BK157" s="170">
        <f>SUM(BK158:BK177)</f>
        <v>0</v>
      </c>
    </row>
    <row r="158" s="2" customFormat="1" ht="24.15" customHeight="1">
      <c r="A158" s="35"/>
      <c r="B158" s="171"/>
      <c r="C158" s="172" t="s">
        <v>218</v>
      </c>
      <c r="D158" s="172" t="s">
        <v>146</v>
      </c>
      <c r="E158" s="173" t="s">
        <v>226</v>
      </c>
      <c r="F158" s="174" t="s">
        <v>227</v>
      </c>
      <c r="G158" s="175" t="s">
        <v>221</v>
      </c>
      <c r="H158" s="176">
        <v>85</v>
      </c>
      <c r="I158" s="177"/>
      <c r="J158" s="178">
        <f>ROUND(I158*H158,2)</f>
        <v>0</v>
      </c>
      <c r="K158" s="179"/>
      <c r="L158" s="36"/>
      <c r="M158" s="180" t="s">
        <v>1</v>
      </c>
      <c r="N158" s="181" t="s">
        <v>44</v>
      </c>
      <c r="O158" s="7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144</v>
      </c>
      <c r="AT158" s="184" t="s">
        <v>146</v>
      </c>
      <c r="AU158" s="184" t="s">
        <v>88</v>
      </c>
      <c r="AY158" s="16" t="s">
        <v>145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6" t="s">
        <v>86</v>
      </c>
      <c r="BK158" s="185">
        <f>ROUND(I158*H158,2)</f>
        <v>0</v>
      </c>
      <c r="BL158" s="16" t="s">
        <v>144</v>
      </c>
      <c r="BM158" s="184" t="s">
        <v>392</v>
      </c>
    </row>
    <row r="159" s="2" customFormat="1">
      <c r="A159" s="35"/>
      <c r="B159" s="36"/>
      <c r="C159" s="35"/>
      <c r="D159" s="186" t="s">
        <v>152</v>
      </c>
      <c r="E159" s="35"/>
      <c r="F159" s="187" t="s">
        <v>227</v>
      </c>
      <c r="G159" s="35"/>
      <c r="H159" s="35"/>
      <c r="I159" s="188"/>
      <c r="J159" s="35"/>
      <c r="K159" s="35"/>
      <c r="L159" s="36"/>
      <c r="M159" s="189"/>
      <c r="N159" s="19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152</v>
      </c>
      <c r="AU159" s="16" t="s">
        <v>88</v>
      </c>
    </row>
    <row r="160" s="2" customFormat="1">
      <c r="A160" s="35"/>
      <c r="B160" s="36"/>
      <c r="C160" s="35"/>
      <c r="D160" s="186" t="s">
        <v>176</v>
      </c>
      <c r="E160" s="35"/>
      <c r="F160" s="201" t="s">
        <v>229</v>
      </c>
      <c r="G160" s="35"/>
      <c r="H160" s="35"/>
      <c r="I160" s="188"/>
      <c r="J160" s="35"/>
      <c r="K160" s="35"/>
      <c r="L160" s="36"/>
      <c r="M160" s="189"/>
      <c r="N160" s="19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176</v>
      </c>
      <c r="AU160" s="16" t="s">
        <v>88</v>
      </c>
    </row>
    <row r="161" s="13" customFormat="1">
      <c r="A161" s="13"/>
      <c r="B161" s="202"/>
      <c r="C161" s="13"/>
      <c r="D161" s="186" t="s">
        <v>178</v>
      </c>
      <c r="E161" s="203" t="s">
        <v>1</v>
      </c>
      <c r="F161" s="204" t="s">
        <v>393</v>
      </c>
      <c r="G161" s="13"/>
      <c r="H161" s="205">
        <v>85</v>
      </c>
      <c r="I161" s="206"/>
      <c r="J161" s="13"/>
      <c r="K161" s="13"/>
      <c r="L161" s="202"/>
      <c r="M161" s="207"/>
      <c r="N161" s="208"/>
      <c r="O161" s="208"/>
      <c r="P161" s="208"/>
      <c r="Q161" s="208"/>
      <c r="R161" s="208"/>
      <c r="S161" s="208"/>
      <c r="T161" s="20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3" t="s">
        <v>178</v>
      </c>
      <c r="AU161" s="203" t="s">
        <v>88</v>
      </c>
      <c r="AV161" s="13" t="s">
        <v>88</v>
      </c>
      <c r="AW161" s="13" t="s">
        <v>36</v>
      </c>
      <c r="AX161" s="13" t="s">
        <v>86</v>
      </c>
      <c r="AY161" s="203" t="s">
        <v>145</v>
      </c>
    </row>
    <row r="162" s="2" customFormat="1" ht="24.15" customHeight="1">
      <c r="A162" s="35"/>
      <c r="B162" s="171"/>
      <c r="C162" s="172" t="s">
        <v>225</v>
      </c>
      <c r="D162" s="172" t="s">
        <v>146</v>
      </c>
      <c r="E162" s="173" t="s">
        <v>232</v>
      </c>
      <c r="F162" s="174" t="s">
        <v>233</v>
      </c>
      <c r="G162" s="175" t="s">
        <v>221</v>
      </c>
      <c r="H162" s="176">
        <v>7</v>
      </c>
      <c r="I162" s="177"/>
      <c r="J162" s="178">
        <f>ROUND(I162*H162,2)</f>
        <v>0</v>
      </c>
      <c r="K162" s="179"/>
      <c r="L162" s="36"/>
      <c r="M162" s="180" t="s">
        <v>1</v>
      </c>
      <c r="N162" s="181" t="s">
        <v>44</v>
      </c>
      <c r="O162" s="7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144</v>
      </c>
      <c r="AT162" s="184" t="s">
        <v>146</v>
      </c>
      <c r="AU162" s="184" t="s">
        <v>88</v>
      </c>
      <c r="AY162" s="16" t="s">
        <v>145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6" t="s">
        <v>86</v>
      </c>
      <c r="BK162" s="185">
        <f>ROUND(I162*H162,2)</f>
        <v>0</v>
      </c>
      <c r="BL162" s="16" t="s">
        <v>144</v>
      </c>
      <c r="BM162" s="184" t="s">
        <v>394</v>
      </c>
    </row>
    <row r="163" s="2" customFormat="1">
      <c r="A163" s="35"/>
      <c r="B163" s="36"/>
      <c r="C163" s="35"/>
      <c r="D163" s="186" t="s">
        <v>152</v>
      </c>
      <c r="E163" s="35"/>
      <c r="F163" s="187" t="s">
        <v>233</v>
      </c>
      <c r="G163" s="35"/>
      <c r="H163" s="35"/>
      <c r="I163" s="188"/>
      <c r="J163" s="35"/>
      <c r="K163" s="35"/>
      <c r="L163" s="36"/>
      <c r="M163" s="189"/>
      <c r="N163" s="190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152</v>
      </c>
      <c r="AU163" s="16" t="s">
        <v>88</v>
      </c>
    </row>
    <row r="164" s="2" customFormat="1">
      <c r="A164" s="35"/>
      <c r="B164" s="36"/>
      <c r="C164" s="35"/>
      <c r="D164" s="186" t="s">
        <v>176</v>
      </c>
      <c r="E164" s="35"/>
      <c r="F164" s="201" t="s">
        <v>235</v>
      </c>
      <c r="G164" s="35"/>
      <c r="H164" s="35"/>
      <c r="I164" s="188"/>
      <c r="J164" s="35"/>
      <c r="K164" s="35"/>
      <c r="L164" s="36"/>
      <c r="M164" s="189"/>
      <c r="N164" s="19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176</v>
      </c>
      <c r="AU164" s="16" t="s">
        <v>88</v>
      </c>
    </row>
    <row r="165" s="13" customFormat="1">
      <c r="A165" s="13"/>
      <c r="B165" s="202"/>
      <c r="C165" s="13"/>
      <c r="D165" s="186" t="s">
        <v>178</v>
      </c>
      <c r="E165" s="203" t="s">
        <v>1</v>
      </c>
      <c r="F165" s="204" t="s">
        <v>395</v>
      </c>
      <c r="G165" s="13"/>
      <c r="H165" s="205">
        <v>7</v>
      </c>
      <c r="I165" s="206"/>
      <c r="J165" s="13"/>
      <c r="K165" s="13"/>
      <c r="L165" s="202"/>
      <c r="M165" s="207"/>
      <c r="N165" s="208"/>
      <c r="O165" s="208"/>
      <c r="P165" s="208"/>
      <c r="Q165" s="208"/>
      <c r="R165" s="208"/>
      <c r="S165" s="208"/>
      <c r="T165" s="20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3" t="s">
        <v>178</v>
      </c>
      <c r="AU165" s="203" t="s">
        <v>88</v>
      </c>
      <c r="AV165" s="13" t="s">
        <v>88</v>
      </c>
      <c r="AW165" s="13" t="s">
        <v>36</v>
      </c>
      <c r="AX165" s="13" t="s">
        <v>86</v>
      </c>
      <c r="AY165" s="203" t="s">
        <v>145</v>
      </c>
    </row>
    <row r="166" s="2" customFormat="1" ht="24.15" customHeight="1">
      <c r="A166" s="35"/>
      <c r="B166" s="171"/>
      <c r="C166" s="172" t="s">
        <v>231</v>
      </c>
      <c r="D166" s="172" t="s">
        <v>146</v>
      </c>
      <c r="E166" s="173" t="s">
        <v>238</v>
      </c>
      <c r="F166" s="174" t="s">
        <v>239</v>
      </c>
      <c r="G166" s="175" t="s">
        <v>221</v>
      </c>
      <c r="H166" s="176">
        <v>7</v>
      </c>
      <c r="I166" s="177"/>
      <c r="J166" s="178">
        <f>ROUND(I166*H166,2)</f>
        <v>0</v>
      </c>
      <c r="K166" s="179"/>
      <c r="L166" s="36"/>
      <c r="M166" s="180" t="s">
        <v>1</v>
      </c>
      <c r="N166" s="181" t="s">
        <v>44</v>
      </c>
      <c r="O166" s="7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144</v>
      </c>
      <c r="AT166" s="184" t="s">
        <v>146</v>
      </c>
      <c r="AU166" s="184" t="s">
        <v>88</v>
      </c>
      <c r="AY166" s="16" t="s">
        <v>145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6" t="s">
        <v>86</v>
      </c>
      <c r="BK166" s="185">
        <f>ROUND(I166*H166,2)</f>
        <v>0</v>
      </c>
      <c r="BL166" s="16" t="s">
        <v>144</v>
      </c>
      <c r="BM166" s="184" t="s">
        <v>396</v>
      </c>
    </row>
    <row r="167" s="2" customFormat="1">
      <c r="A167" s="35"/>
      <c r="B167" s="36"/>
      <c r="C167" s="35"/>
      <c r="D167" s="186" t="s">
        <v>152</v>
      </c>
      <c r="E167" s="35"/>
      <c r="F167" s="187" t="s">
        <v>239</v>
      </c>
      <c r="G167" s="35"/>
      <c r="H167" s="35"/>
      <c r="I167" s="188"/>
      <c r="J167" s="35"/>
      <c r="K167" s="35"/>
      <c r="L167" s="36"/>
      <c r="M167" s="189"/>
      <c r="N167" s="190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152</v>
      </c>
      <c r="AU167" s="16" t="s">
        <v>88</v>
      </c>
    </row>
    <row r="168" s="2" customFormat="1">
      <c r="A168" s="35"/>
      <c r="B168" s="36"/>
      <c r="C168" s="35"/>
      <c r="D168" s="186" t="s">
        <v>176</v>
      </c>
      <c r="E168" s="35"/>
      <c r="F168" s="201" t="s">
        <v>235</v>
      </c>
      <c r="G168" s="35"/>
      <c r="H168" s="35"/>
      <c r="I168" s="188"/>
      <c r="J168" s="35"/>
      <c r="K168" s="35"/>
      <c r="L168" s="36"/>
      <c r="M168" s="189"/>
      <c r="N168" s="19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176</v>
      </c>
      <c r="AU168" s="16" t="s">
        <v>88</v>
      </c>
    </row>
    <row r="169" s="13" customFormat="1">
      <c r="A169" s="13"/>
      <c r="B169" s="202"/>
      <c r="C169" s="13"/>
      <c r="D169" s="186" t="s">
        <v>178</v>
      </c>
      <c r="E169" s="203" t="s">
        <v>1</v>
      </c>
      <c r="F169" s="204" t="s">
        <v>395</v>
      </c>
      <c r="G169" s="13"/>
      <c r="H169" s="205">
        <v>7</v>
      </c>
      <c r="I169" s="206"/>
      <c r="J169" s="13"/>
      <c r="K169" s="13"/>
      <c r="L169" s="202"/>
      <c r="M169" s="207"/>
      <c r="N169" s="208"/>
      <c r="O169" s="208"/>
      <c r="P169" s="208"/>
      <c r="Q169" s="208"/>
      <c r="R169" s="208"/>
      <c r="S169" s="208"/>
      <c r="T169" s="20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3" t="s">
        <v>178</v>
      </c>
      <c r="AU169" s="203" t="s">
        <v>88</v>
      </c>
      <c r="AV169" s="13" t="s">
        <v>88</v>
      </c>
      <c r="AW169" s="13" t="s">
        <v>36</v>
      </c>
      <c r="AX169" s="13" t="s">
        <v>86</v>
      </c>
      <c r="AY169" s="203" t="s">
        <v>145</v>
      </c>
    </row>
    <row r="170" s="2" customFormat="1" ht="24.15" customHeight="1">
      <c r="A170" s="35"/>
      <c r="B170" s="171"/>
      <c r="C170" s="172" t="s">
        <v>237</v>
      </c>
      <c r="D170" s="172" t="s">
        <v>146</v>
      </c>
      <c r="E170" s="173" t="s">
        <v>242</v>
      </c>
      <c r="F170" s="174" t="s">
        <v>243</v>
      </c>
      <c r="G170" s="175" t="s">
        <v>221</v>
      </c>
      <c r="H170" s="176">
        <v>78</v>
      </c>
      <c r="I170" s="177"/>
      <c r="J170" s="178">
        <f>ROUND(I170*H170,2)</f>
        <v>0</v>
      </c>
      <c r="K170" s="179"/>
      <c r="L170" s="36"/>
      <c r="M170" s="180" t="s">
        <v>1</v>
      </c>
      <c r="N170" s="181" t="s">
        <v>44</v>
      </c>
      <c r="O170" s="7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144</v>
      </c>
      <c r="AT170" s="184" t="s">
        <v>146</v>
      </c>
      <c r="AU170" s="184" t="s">
        <v>88</v>
      </c>
      <c r="AY170" s="16" t="s">
        <v>145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6" t="s">
        <v>86</v>
      </c>
      <c r="BK170" s="185">
        <f>ROUND(I170*H170,2)</f>
        <v>0</v>
      </c>
      <c r="BL170" s="16" t="s">
        <v>144</v>
      </c>
      <c r="BM170" s="184" t="s">
        <v>397</v>
      </c>
    </row>
    <row r="171" s="2" customFormat="1">
      <c r="A171" s="35"/>
      <c r="B171" s="36"/>
      <c r="C171" s="35"/>
      <c r="D171" s="186" t="s">
        <v>152</v>
      </c>
      <c r="E171" s="35"/>
      <c r="F171" s="187" t="s">
        <v>243</v>
      </c>
      <c r="G171" s="35"/>
      <c r="H171" s="35"/>
      <c r="I171" s="188"/>
      <c r="J171" s="35"/>
      <c r="K171" s="35"/>
      <c r="L171" s="36"/>
      <c r="M171" s="189"/>
      <c r="N171" s="190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152</v>
      </c>
      <c r="AU171" s="16" t="s">
        <v>88</v>
      </c>
    </row>
    <row r="172" s="2" customFormat="1">
      <c r="A172" s="35"/>
      <c r="B172" s="36"/>
      <c r="C172" s="35"/>
      <c r="D172" s="186" t="s">
        <v>176</v>
      </c>
      <c r="E172" s="35"/>
      <c r="F172" s="201" t="s">
        <v>245</v>
      </c>
      <c r="G172" s="35"/>
      <c r="H172" s="35"/>
      <c r="I172" s="188"/>
      <c r="J172" s="35"/>
      <c r="K172" s="35"/>
      <c r="L172" s="36"/>
      <c r="M172" s="189"/>
      <c r="N172" s="19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176</v>
      </c>
      <c r="AU172" s="16" t="s">
        <v>88</v>
      </c>
    </row>
    <row r="173" s="13" customFormat="1">
      <c r="A173" s="13"/>
      <c r="B173" s="202"/>
      <c r="C173" s="13"/>
      <c r="D173" s="186" t="s">
        <v>178</v>
      </c>
      <c r="E173" s="203" t="s">
        <v>1</v>
      </c>
      <c r="F173" s="204" t="s">
        <v>398</v>
      </c>
      <c r="G173" s="13"/>
      <c r="H173" s="205">
        <v>78</v>
      </c>
      <c r="I173" s="206"/>
      <c r="J173" s="13"/>
      <c r="K173" s="13"/>
      <c r="L173" s="202"/>
      <c r="M173" s="207"/>
      <c r="N173" s="208"/>
      <c r="O173" s="208"/>
      <c r="P173" s="208"/>
      <c r="Q173" s="208"/>
      <c r="R173" s="208"/>
      <c r="S173" s="208"/>
      <c r="T173" s="20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3" t="s">
        <v>178</v>
      </c>
      <c r="AU173" s="203" t="s">
        <v>88</v>
      </c>
      <c r="AV173" s="13" t="s">
        <v>88</v>
      </c>
      <c r="AW173" s="13" t="s">
        <v>36</v>
      </c>
      <c r="AX173" s="13" t="s">
        <v>86</v>
      </c>
      <c r="AY173" s="203" t="s">
        <v>145</v>
      </c>
    </row>
    <row r="174" s="2" customFormat="1" ht="24.15" customHeight="1">
      <c r="A174" s="35"/>
      <c r="B174" s="171"/>
      <c r="C174" s="172" t="s">
        <v>241</v>
      </c>
      <c r="D174" s="172" t="s">
        <v>146</v>
      </c>
      <c r="E174" s="173" t="s">
        <v>253</v>
      </c>
      <c r="F174" s="174" t="s">
        <v>254</v>
      </c>
      <c r="G174" s="175" t="s">
        <v>221</v>
      </c>
      <c r="H174" s="176">
        <v>7</v>
      </c>
      <c r="I174" s="177"/>
      <c r="J174" s="178">
        <f>ROUND(I174*H174,2)</f>
        <v>0</v>
      </c>
      <c r="K174" s="179"/>
      <c r="L174" s="36"/>
      <c r="M174" s="180" t="s">
        <v>1</v>
      </c>
      <c r="N174" s="181" t="s">
        <v>44</v>
      </c>
      <c r="O174" s="7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144</v>
      </c>
      <c r="AT174" s="184" t="s">
        <v>146</v>
      </c>
      <c r="AU174" s="184" t="s">
        <v>88</v>
      </c>
      <c r="AY174" s="16" t="s">
        <v>145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6" t="s">
        <v>86</v>
      </c>
      <c r="BK174" s="185">
        <f>ROUND(I174*H174,2)</f>
        <v>0</v>
      </c>
      <c r="BL174" s="16" t="s">
        <v>144</v>
      </c>
      <c r="BM174" s="184" t="s">
        <v>399</v>
      </c>
    </row>
    <row r="175" s="2" customFormat="1">
      <c r="A175" s="35"/>
      <c r="B175" s="36"/>
      <c r="C175" s="35"/>
      <c r="D175" s="186" t="s">
        <v>152</v>
      </c>
      <c r="E175" s="35"/>
      <c r="F175" s="187" t="s">
        <v>254</v>
      </c>
      <c r="G175" s="35"/>
      <c r="H175" s="35"/>
      <c r="I175" s="188"/>
      <c r="J175" s="35"/>
      <c r="K175" s="35"/>
      <c r="L175" s="36"/>
      <c r="M175" s="189"/>
      <c r="N175" s="190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152</v>
      </c>
      <c r="AU175" s="16" t="s">
        <v>88</v>
      </c>
    </row>
    <row r="176" s="2" customFormat="1">
      <c r="A176" s="35"/>
      <c r="B176" s="36"/>
      <c r="C176" s="35"/>
      <c r="D176" s="186" t="s">
        <v>176</v>
      </c>
      <c r="E176" s="35"/>
      <c r="F176" s="201" t="s">
        <v>245</v>
      </c>
      <c r="G176" s="35"/>
      <c r="H176" s="35"/>
      <c r="I176" s="188"/>
      <c r="J176" s="35"/>
      <c r="K176" s="35"/>
      <c r="L176" s="36"/>
      <c r="M176" s="189"/>
      <c r="N176" s="19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176</v>
      </c>
      <c r="AU176" s="16" t="s">
        <v>88</v>
      </c>
    </row>
    <row r="177" s="13" customFormat="1">
      <c r="A177" s="13"/>
      <c r="B177" s="202"/>
      <c r="C177" s="13"/>
      <c r="D177" s="186" t="s">
        <v>178</v>
      </c>
      <c r="E177" s="203" t="s">
        <v>1</v>
      </c>
      <c r="F177" s="204" t="s">
        <v>400</v>
      </c>
      <c r="G177" s="13"/>
      <c r="H177" s="205">
        <v>7</v>
      </c>
      <c r="I177" s="206"/>
      <c r="J177" s="13"/>
      <c r="K177" s="13"/>
      <c r="L177" s="202"/>
      <c r="M177" s="207"/>
      <c r="N177" s="208"/>
      <c r="O177" s="208"/>
      <c r="P177" s="208"/>
      <c r="Q177" s="208"/>
      <c r="R177" s="208"/>
      <c r="S177" s="208"/>
      <c r="T177" s="2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3" t="s">
        <v>178</v>
      </c>
      <c r="AU177" s="203" t="s">
        <v>88</v>
      </c>
      <c r="AV177" s="13" t="s">
        <v>88</v>
      </c>
      <c r="AW177" s="13" t="s">
        <v>36</v>
      </c>
      <c r="AX177" s="13" t="s">
        <v>86</v>
      </c>
      <c r="AY177" s="203" t="s">
        <v>145</v>
      </c>
    </row>
    <row r="178" s="11" customFormat="1" ht="22.8" customHeight="1">
      <c r="A178" s="11"/>
      <c r="B178" s="160"/>
      <c r="C178" s="11"/>
      <c r="D178" s="161" t="s">
        <v>78</v>
      </c>
      <c r="E178" s="199" t="s">
        <v>225</v>
      </c>
      <c r="F178" s="199" t="s">
        <v>273</v>
      </c>
      <c r="G178" s="11"/>
      <c r="H178" s="11"/>
      <c r="I178" s="163"/>
      <c r="J178" s="200">
        <f>BK178</f>
        <v>0</v>
      </c>
      <c r="K178" s="11"/>
      <c r="L178" s="160"/>
      <c r="M178" s="165"/>
      <c r="N178" s="166"/>
      <c r="O178" s="166"/>
      <c r="P178" s="167">
        <f>SUM(P179:P204)</f>
        <v>0</v>
      </c>
      <c r="Q178" s="166"/>
      <c r="R178" s="167">
        <f>SUM(R179:R204)</f>
        <v>0</v>
      </c>
      <c r="S178" s="166"/>
      <c r="T178" s="168">
        <f>SUM(T179:T204)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161" t="s">
        <v>86</v>
      </c>
      <c r="AT178" s="169" t="s">
        <v>78</v>
      </c>
      <c r="AU178" s="169" t="s">
        <v>86</v>
      </c>
      <c r="AY178" s="161" t="s">
        <v>145</v>
      </c>
      <c r="BK178" s="170">
        <f>SUM(BK179:BK204)</f>
        <v>0</v>
      </c>
    </row>
    <row r="179" s="2" customFormat="1" ht="24.15" customHeight="1">
      <c r="A179" s="35"/>
      <c r="B179" s="171"/>
      <c r="C179" s="172" t="s">
        <v>247</v>
      </c>
      <c r="D179" s="172" t="s">
        <v>146</v>
      </c>
      <c r="E179" s="173" t="s">
        <v>275</v>
      </c>
      <c r="F179" s="174" t="s">
        <v>276</v>
      </c>
      <c r="G179" s="175" t="s">
        <v>221</v>
      </c>
      <c r="H179" s="176">
        <v>12</v>
      </c>
      <c r="I179" s="177"/>
      <c r="J179" s="178">
        <f>ROUND(I179*H179,2)</f>
        <v>0</v>
      </c>
      <c r="K179" s="179"/>
      <c r="L179" s="36"/>
      <c r="M179" s="180" t="s">
        <v>1</v>
      </c>
      <c r="N179" s="181" t="s">
        <v>44</v>
      </c>
      <c r="O179" s="7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144</v>
      </c>
      <c r="AT179" s="184" t="s">
        <v>146</v>
      </c>
      <c r="AU179" s="184" t="s">
        <v>88</v>
      </c>
      <c r="AY179" s="16" t="s">
        <v>145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6" t="s">
        <v>86</v>
      </c>
      <c r="BK179" s="185">
        <f>ROUND(I179*H179,2)</f>
        <v>0</v>
      </c>
      <c r="BL179" s="16" t="s">
        <v>144</v>
      </c>
      <c r="BM179" s="184" t="s">
        <v>401</v>
      </c>
    </row>
    <row r="180" s="2" customFormat="1">
      <c r="A180" s="35"/>
      <c r="B180" s="36"/>
      <c r="C180" s="35"/>
      <c r="D180" s="186" t="s">
        <v>152</v>
      </c>
      <c r="E180" s="35"/>
      <c r="F180" s="187" t="s">
        <v>276</v>
      </c>
      <c r="G180" s="35"/>
      <c r="H180" s="35"/>
      <c r="I180" s="188"/>
      <c r="J180" s="35"/>
      <c r="K180" s="35"/>
      <c r="L180" s="36"/>
      <c r="M180" s="189"/>
      <c r="N180" s="19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152</v>
      </c>
      <c r="AU180" s="16" t="s">
        <v>88</v>
      </c>
    </row>
    <row r="181" s="2" customFormat="1">
      <c r="A181" s="35"/>
      <c r="B181" s="36"/>
      <c r="C181" s="35"/>
      <c r="D181" s="186" t="s">
        <v>176</v>
      </c>
      <c r="E181" s="35"/>
      <c r="F181" s="201" t="s">
        <v>278</v>
      </c>
      <c r="G181" s="35"/>
      <c r="H181" s="35"/>
      <c r="I181" s="188"/>
      <c r="J181" s="35"/>
      <c r="K181" s="35"/>
      <c r="L181" s="36"/>
      <c r="M181" s="189"/>
      <c r="N181" s="19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176</v>
      </c>
      <c r="AU181" s="16" t="s">
        <v>88</v>
      </c>
    </row>
    <row r="182" s="13" customFormat="1">
      <c r="A182" s="13"/>
      <c r="B182" s="202"/>
      <c r="C182" s="13"/>
      <c r="D182" s="186" t="s">
        <v>178</v>
      </c>
      <c r="E182" s="203" t="s">
        <v>1</v>
      </c>
      <c r="F182" s="204" t="s">
        <v>279</v>
      </c>
      <c r="G182" s="13"/>
      <c r="H182" s="205">
        <v>12</v>
      </c>
      <c r="I182" s="206"/>
      <c r="J182" s="13"/>
      <c r="K182" s="13"/>
      <c r="L182" s="202"/>
      <c r="M182" s="207"/>
      <c r="N182" s="208"/>
      <c r="O182" s="208"/>
      <c r="P182" s="208"/>
      <c r="Q182" s="208"/>
      <c r="R182" s="208"/>
      <c r="S182" s="208"/>
      <c r="T182" s="20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3" t="s">
        <v>178</v>
      </c>
      <c r="AU182" s="203" t="s">
        <v>88</v>
      </c>
      <c r="AV182" s="13" t="s">
        <v>88</v>
      </c>
      <c r="AW182" s="13" t="s">
        <v>36</v>
      </c>
      <c r="AX182" s="13" t="s">
        <v>79</v>
      </c>
      <c r="AY182" s="203" t="s">
        <v>145</v>
      </c>
    </row>
    <row r="183" s="2" customFormat="1" ht="24.15" customHeight="1">
      <c r="A183" s="35"/>
      <c r="B183" s="171"/>
      <c r="C183" s="172" t="s">
        <v>252</v>
      </c>
      <c r="D183" s="172" t="s">
        <v>146</v>
      </c>
      <c r="E183" s="173" t="s">
        <v>281</v>
      </c>
      <c r="F183" s="174" t="s">
        <v>282</v>
      </c>
      <c r="G183" s="175" t="s">
        <v>221</v>
      </c>
      <c r="H183" s="176">
        <v>12</v>
      </c>
      <c r="I183" s="177"/>
      <c r="J183" s="178">
        <f>ROUND(I183*H183,2)</f>
        <v>0</v>
      </c>
      <c r="K183" s="179"/>
      <c r="L183" s="36"/>
      <c r="M183" s="180" t="s">
        <v>1</v>
      </c>
      <c r="N183" s="181" t="s">
        <v>44</v>
      </c>
      <c r="O183" s="7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144</v>
      </c>
      <c r="AT183" s="184" t="s">
        <v>146</v>
      </c>
      <c r="AU183" s="184" t="s">
        <v>88</v>
      </c>
      <c r="AY183" s="16" t="s">
        <v>145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6" t="s">
        <v>86</v>
      </c>
      <c r="BK183" s="185">
        <f>ROUND(I183*H183,2)</f>
        <v>0</v>
      </c>
      <c r="BL183" s="16" t="s">
        <v>144</v>
      </c>
      <c r="BM183" s="184" t="s">
        <v>402</v>
      </c>
    </row>
    <row r="184" s="2" customFormat="1">
      <c r="A184" s="35"/>
      <c r="B184" s="36"/>
      <c r="C184" s="35"/>
      <c r="D184" s="186" t="s">
        <v>152</v>
      </c>
      <c r="E184" s="35"/>
      <c r="F184" s="187" t="s">
        <v>282</v>
      </c>
      <c r="G184" s="35"/>
      <c r="H184" s="35"/>
      <c r="I184" s="188"/>
      <c r="J184" s="35"/>
      <c r="K184" s="35"/>
      <c r="L184" s="36"/>
      <c r="M184" s="189"/>
      <c r="N184" s="19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152</v>
      </c>
      <c r="AU184" s="16" t="s">
        <v>88</v>
      </c>
    </row>
    <row r="185" s="2" customFormat="1">
      <c r="A185" s="35"/>
      <c r="B185" s="36"/>
      <c r="C185" s="35"/>
      <c r="D185" s="186" t="s">
        <v>176</v>
      </c>
      <c r="E185" s="35"/>
      <c r="F185" s="201" t="s">
        <v>278</v>
      </c>
      <c r="G185" s="35"/>
      <c r="H185" s="35"/>
      <c r="I185" s="188"/>
      <c r="J185" s="35"/>
      <c r="K185" s="35"/>
      <c r="L185" s="36"/>
      <c r="M185" s="189"/>
      <c r="N185" s="19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176</v>
      </c>
      <c r="AU185" s="16" t="s">
        <v>88</v>
      </c>
    </row>
    <row r="186" s="13" customFormat="1">
      <c r="A186" s="13"/>
      <c r="B186" s="202"/>
      <c r="C186" s="13"/>
      <c r="D186" s="186" t="s">
        <v>178</v>
      </c>
      <c r="E186" s="203" t="s">
        <v>1</v>
      </c>
      <c r="F186" s="204" t="s">
        <v>279</v>
      </c>
      <c r="G186" s="13"/>
      <c r="H186" s="205">
        <v>12</v>
      </c>
      <c r="I186" s="206"/>
      <c r="J186" s="13"/>
      <c r="K186" s="13"/>
      <c r="L186" s="202"/>
      <c r="M186" s="207"/>
      <c r="N186" s="208"/>
      <c r="O186" s="208"/>
      <c r="P186" s="208"/>
      <c r="Q186" s="208"/>
      <c r="R186" s="208"/>
      <c r="S186" s="208"/>
      <c r="T186" s="20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3" t="s">
        <v>178</v>
      </c>
      <c r="AU186" s="203" t="s">
        <v>88</v>
      </c>
      <c r="AV186" s="13" t="s">
        <v>88</v>
      </c>
      <c r="AW186" s="13" t="s">
        <v>36</v>
      </c>
      <c r="AX186" s="13" t="s">
        <v>79</v>
      </c>
      <c r="AY186" s="203" t="s">
        <v>145</v>
      </c>
    </row>
    <row r="187" s="2" customFormat="1" ht="24.15" customHeight="1">
      <c r="A187" s="35"/>
      <c r="B187" s="171"/>
      <c r="C187" s="172" t="s">
        <v>8</v>
      </c>
      <c r="D187" s="172" t="s">
        <v>146</v>
      </c>
      <c r="E187" s="173" t="s">
        <v>285</v>
      </c>
      <c r="F187" s="174" t="s">
        <v>286</v>
      </c>
      <c r="G187" s="175" t="s">
        <v>188</v>
      </c>
      <c r="H187" s="176">
        <v>38</v>
      </c>
      <c r="I187" s="177"/>
      <c r="J187" s="178">
        <f>ROUND(I187*H187,2)</f>
        <v>0</v>
      </c>
      <c r="K187" s="179"/>
      <c r="L187" s="36"/>
      <c r="M187" s="180" t="s">
        <v>1</v>
      </c>
      <c r="N187" s="181" t="s">
        <v>44</v>
      </c>
      <c r="O187" s="7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144</v>
      </c>
      <c r="AT187" s="184" t="s">
        <v>146</v>
      </c>
      <c r="AU187" s="184" t="s">
        <v>88</v>
      </c>
      <c r="AY187" s="16" t="s">
        <v>145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6" t="s">
        <v>86</v>
      </c>
      <c r="BK187" s="185">
        <f>ROUND(I187*H187,2)</f>
        <v>0</v>
      </c>
      <c r="BL187" s="16" t="s">
        <v>144</v>
      </c>
      <c r="BM187" s="184" t="s">
        <v>403</v>
      </c>
    </row>
    <row r="188" s="2" customFormat="1">
      <c r="A188" s="35"/>
      <c r="B188" s="36"/>
      <c r="C188" s="35"/>
      <c r="D188" s="186" t="s">
        <v>152</v>
      </c>
      <c r="E188" s="35"/>
      <c r="F188" s="187" t="s">
        <v>286</v>
      </c>
      <c r="G188" s="35"/>
      <c r="H188" s="35"/>
      <c r="I188" s="188"/>
      <c r="J188" s="35"/>
      <c r="K188" s="35"/>
      <c r="L188" s="36"/>
      <c r="M188" s="189"/>
      <c r="N188" s="19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152</v>
      </c>
      <c r="AU188" s="16" t="s">
        <v>88</v>
      </c>
    </row>
    <row r="189" s="2" customFormat="1">
      <c r="A189" s="35"/>
      <c r="B189" s="36"/>
      <c r="C189" s="35"/>
      <c r="D189" s="186" t="s">
        <v>176</v>
      </c>
      <c r="E189" s="35"/>
      <c r="F189" s="201" t="s">
        <v>288</v>
      </c>
      <c r="G189" s="35"/>
      <c r="H189" s="35"/>
      <c r="I189" s="188"/>
      <c r="J189" s="35"/>
      <c r="K189" s="35"/>
      <c r="L189" s="36"/>
      <c r="M189" s="189"/>
      <c r="N189" s="19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176</v>
      </c>
      <c r="AU189" s="16" t="s">
        <v>88</v>
      </c>
    </row>
    <row r="190" s="13" customFormat="1">
      <c r="A190" s="13"/>
      <c r="B190" s="202"/>
      <c r="C190" s="13"/>
      <c r="D190" s="186" t="s">
        <v>178</v>
      </c>
      <c r="E190" s="203" t="s">
        <v>1</v>
      </c>
      <c r="F190" s="204" t="s">
        <v>404</v>
      </c>
      <c r="G190" s="13"/>
      <c r="H190" s="205">
        <v>38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178</v>
      </c>
      <c r="AU190" s="203" t="s">
        <v>88</v>
      </c>
      <c r="AV190" s="13" t="s">
        <v>88</v>
      </c>
      <c r="AW190" s="13" t="s">
        <v>36</v>
      </c>
      <c r="AX190" s="13" t="s">
        <v>86</v>
      </c>
      <c r="AY190" s="203" t="s">
        <v>145</v>
      </c>
    </row>
    <row r="191" s="2" customFormat="1" ht="24.15" customHeight="1">
      <c r="A191" s="35"/>
      <c r="B191" s="171"/>
      <c r="C191" s="172" t="s">
        <v>263</v>
      </c>
      <c r="D191" s="172" t="s">
        <v>146</v>
      </c>
      <c r="E191" s="173" t="s">
        <v>290</v>
      </c>
      <c r="F191" s="174" t="s">
        <v>291</v>
      </c>
      <c r="G191" s="175" t="s">
        <v>188</v>
      </c>
      <c r="H191" s="176">
        <v>13</v>
      </c>
      <c r="I191" s="177"/>
      <c r="J191" s="178">
        <f>ROUND(I191*H191,2)</f>
        <v>0</v>
      </c>
      <c r="K191" s="179"/>
      <c r="L191" s="36"/>
      <c r="M191" s="180" t="s">
        <v>1</v>
      </c>
      <c r="N191" s="181" t="s">
        <v>44</v>
      </c>
      <c r="O191" s="7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144</v>
      </c>
      <c r="AT191" s="184" t="s">
        <v>146</v>
      </c>
      <c r="AU191" s="184" t="s">
        <v>88</v>
      </c>
      <c r="AY191" s="16" t="s">
        <v>145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6" t="s">
        <v>86</v>
      </c>
      <c r="BK191" s="185">
        <f>ROUND(I191*H191,2)</f>
        <v>0</v>
      </c>
      <c r="BL191" s="16" t="s">
        <v>144</v>
      </c>
      <c r="BM191" s="184" t="s">
        <v>405</v>
      </c>
    </row>
    <row r="192" s="2" customFormat="1">
      <c r="A192" s="35"/>
      <c r="B192" s="36"/>
      <c r="C192" s="35"/>
      <c r="D192" s="186" t="s">
        <v>152</v>
      </c>
      <c r="E192" s="35"/>
      <c r="F192" s="187" t="s">
        <v>291</v>
      </c>
      <c r="G192" s="35"/>
      <c r="H192" s="35"/>
      <c r="I192" s="188"/>
      <c r="J192" s="35"/>
      <c r="K192" s="35"/>
      <c r="L192" s="36"/>
      <c r="M192" s="189"/>
      <c r="N192" s="19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152</v>
      </c>
      <c r="AU192" s="16" t="s">
        <v>88</v>
      </c>
    </row>
    <row r="193" s="2" customFormat="1">
      <c r="A193" s="35"/>
      <c r="B193" s="36"/>
      <c r="C193" s="35"/>
      <c r="D193" s="186" t="s">
        <v>176</v>
      </c>
      <c r="E193" s="35"/>
      <c r="F193" s="201" t="s">
        <v>288</v>
      </c>
      <c r="G193" s="35"/>
      <c r="H193" s="35"/>
      <c r="I193" s="188"/>
      <c r="J193" s="35"/>
      <c r="K193" s="35"/>
      <c r="L193" s="36"/>
      <c r="M193" s="189"/>
      <c r="N193" s="19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176</v>
      </c>
      <c r="AU193" s="16" t="s">
        <v>88</v>
      </c>
    </row>
    <row r="194" s="13" customFormat="1">
      <c r="A194" s="13"/>
      <c r="B194" s="202"/>
      <c r="C194" s="13"/>
      <c r="D194" s="186" t="s">
        <v>178</v>
      </c>
      <c r="E194" s="203" t="s">
        <v>1</v>
      </c>
      <c r="F194" s="204" t="s">
        <v>406</v>
      </c>
      <c r="G194" s="13"/>
      <c r="H194" s="205">
        <v>13</v>
      </c>
      <c r="I194" s="206"/>
      <c r="J194" s="13"/>
      <c r="K194" s="13"/>
      <c r="L194" s="202"/>
      <c r="M194" s="207"/>
      <c r="N194" s="208"/>
      <c r="O194" s="208"/>
      <c r="P194" s="208"/>
      <c r="Q194" s="208"/>
      <c r="R194" s="208"/>
      <c r="S194" s="208"/>
      <c r="T194" s="2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3" t="s">
        <v>178</v>
      </c>
      <c r="AU194" s="203" t="s">
        <v>88</v>
      </c>
      <c r="AV194" s="13" t="s">
        <v>88</v>
      </c>
      <c r="AW194" s="13" t="s">
        <v>36</v>
      </c>
      <c r="AX194" s="13" t="s">
        <v>86</v>
      </c>
      <c r="AY194" s="203" t="s">
        <v>145</v>
      </c>
    </row>
    <row r="195" s="2" customFormat="1" ht="24.15" customHeight="1">
      <c r="A195" s="35"/>
      <c r="B195" s="171"/>
      <c r="C195" s="172" t="s">
        <v>269</v>
      </c>
      <c r="D195" s="172" t="s">
        <v>146</v>
      </c>
      <c r="E195" s="173" t="s">
        <v>295</v>
      </c>
      <c r="F195" s="174" t="s">
        <v>296</v>
      </c>
      <c r="G195" s="175" t="s">
        <v>188</v>
      </c>
      <c r="H195" s="176">
        <v>29</v>
      </c>
      <c r="I195" s="177"/>
      <c r="J195" s="178">
        <f>ROUND(I195*H195,2)</f>
        <v>0</v>
      </c>
      <c r="K195" s="179"/>
      <c r="L195" s="36"/>
      <c r="M195" s="180" t="s">
        <v>1</v>
      </c>
      <c r="N195" s="181" t="s">
        <v>44</v>
      </c>
      <c r="O195" s="7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144</v>
      </c>
      <c r="AT195" s="184" t="s">
        <v>146</v>
      </c>
      <c r="AU195" s="184" t="s">
        <v>88</v>
      </c>
      <c r="AY195" s="16" t="s">
        <v>145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6" t="s">
        <v>86</v>
      </c>
      <c r="BK195" s="185">
        <f>ROUND(I195*H195,2)</f>
        <v>0</v>
      </c>
      <c r="BL195" s="16" t="s">
        <v>144</v>
      </c>
      <c r="BM195" s="184" t="s">
        <v>407</v>
      </c>
    </row>
    <row r="196" s="2" customFormat="1">
      <c r="A196" s="35"/>
      <c r="B196" s="36"/>
      <c r="C196" s="35"/>
      <c r="D196" s="186" t="s">
        <v>152</v>
      </c>
      <c r="E196" s="35"/>
      <c r="F196" s="187" t="s">
        <v>296</v>
      </c>
      <c r="G196" s="35"/>
      <c r="H196" s="35"/>
      <c r="I196" s="188"/>
      <c r="J196" s="35"/>
      <c r="K196" s="35"/>
      <c r="L196" s="36"/>
      <c r="M196" s="189"/>
      <c r="N196" s="19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152</v>
      </c>
      <c r="AU196" s="16" t="s">
        <v>88</v>
      </c>
    </row>
    <row r="197" s="2" customFormat="1">
      <c r="A197" s="35"/>
      <c r="B197" s="36"/>
      <c r="C197" s="35"/>
      <c r="D197" s="186" t="s">
        <v>176</v>
      </c>
      <c r="E197" s="35"/>
      <c r="F197" s="201" t="s">
        <v>298</v>
      </c>
      <c r="G197" s="35"/>
      <c r="H197" s="35"/>
      <c r="I197" s="188"/>
      <c r="J197" s="35"/>
      <c r="K197" s="35"/>
      <c r="L197" s="36"/>
      <c r="M197" s="189"/>
      <c r="N197" s="19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176</v>
      </c>
      <c r="AU197" s="16" t="s">
        <v>88</v>
      </c>
    </row>
    <row r="198" s="13" customFormat="1">
      <c r="A198" s="13"/>
      <c r="B198" s="202"/>
      <c r="C198" s="13"/>
      <c r="D198" s="186" t="s">
        <v>178</v>
      </c>
      <c r="E198" s="203" t="s">
        <v>1</v>
      </c>
      <c r="F198" s="204" t="s">
        <v>385</v>
      </c>
      <c r="G198" s="13"/>
      <c r="H198" s="205">
        <v>13</v>
      </c>
      <c r="I198" s="206"/>
      <c r="J198" s="13"/>
      <c r="K198" s="13"/>
      <c r="L198" s="202"/>
      <c r="M198" s="207"/>
      <c r="N198" s="208"/>
      <c r="O198" s="208"/>
      <c r="P198" s="208"/>
      <c r="Q198" s="208"/>
      <c r="R198" s="208"/>
      <c r="S198" s="208"/>
      <c r="T198" s="20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3" t="s">
        <v>178</v>
      </c>
      <c r="AU198" s="203" t="s">
        <v>88</v>
      </c>
      <c r="AV198" s="13" t="s">
        <v>88</v>
      </c>
      <c r="AW198" s="13" t="s">
        <v>36</v>
      </c>
      <c r="AX198" s="13" t="s">
        <v>79</v>
      </c>
      <c r="AY198" s="203" t="s">
        <v>145</v>
      </c>
    </row>
    <row r="199" s="13" customFormat="1">
      <c r="A199" s="13"/>
      <c r="B199" s="202"/>
      <c r="C199" s="13"/>
      <c r="D199" s="186" t="s">
        <v>178</v>
      </c>
      <c r="E199" s="203" t="s">
        <v>1</v>
      </c>
      <c r="F199" s="204" t="s">
        <v>408</v>
      </c>
      <c r="G199" s="13"/>
      <c r="H199" s="205">
        <v>16</v>
      </c>
      <c r="I199" s="206"/>
      <c r="J199" s="13"/>
      <c r="K199" s="13"/>
      <c r="L199" s="202"/>
      <c r="M199" s="207"/>
      <c r="N199" s="208"/>
      <c r="O199" s="208"/>
      <c r="P199" s="208"/>
      <c r="Q199" s="208"/>
      <c r="R199" s="208"/>
      <c r="S199" s="208"/>
      <c r="T199" s="20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3" t="s">
        <v>178</v>
      </c>
      <c r="AU199" s="203" t="s">
        <v>88</v>
      </c>
      <c r="AV199" s="13" t="s">
        <v>88</v>
      </c>
      <c r="AW199" s="13" t="s">
        <v>36</v>
      </c>
      <c r="AX199" s="13" t="s">
        <v>79</v>
      </c>
      <c r="AY199" s="203" t="s">
        <v>145</v>
      </c>
    </row>
    <row r="200" s="2" customFormat="1" ht="14.4" customHeight="1">
      <c r="A200" s="35"/>
      <c r="B200" s="171"/>
      <c r="C200" s="172" t="s">
        <v>274</v>
      </c>
      <c r="D200" s="172" t="s">
        <v>146</v>
      </c>
      <c r="E200" s="173" t="s">
        <v>301</v>
      </c>
      <c r="F200" s="174" t="s">
        <v>302</v>
      </c>
      <c r="G200" s="175" t="s">
        <v>174</v>
      </c>
      <c r="H200" s="176">
        <v>0.023</v>
      </c>
      <c r="I200" s="177"/>
      <c r="J200" s="178">
        <f>ROUND(I200*H200,2)</f>
        <v>0</v>
      </c>
      <c r="K200" s="179"/>
      <c r="L200" s="36"/>
      <c r="M200" s="180" t="s">
        <v>1</v>
      </c>
      <c r="N200" s="181" t="s">
        <v>44</v>
      </c>
      <c r="O200" s="7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144</v>
      </c>
      <c r="AT200" s="184" t="s">
        <v>146</v>
      </c>
      <c r="AU200" s="184" t="s">
        <v>88</v>
      </c>
      <c r="AY200" s="16" t="s">
        <v>145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6" t="s">
        <v>86</v>
      </c>
      <c r="BK200" s="185">
        <f>ROUND(I200*H200,2)</f>
        <v>0</v>
      </c>
      <c r="BL200" s="16" t="s">
        <v>144</v>
      </c>
      <c r="BM200" s="184" t="s">
        <v>409</v>
      </c>
    </row>
    <row r="201" s="2" customFormat="1">
      <c r="A201" s="35"/>
      <c r="B201" s="36"/>
      <c r="C201" s="35"/>
      <c r="D201" s="186" t="s">
        <v>152</v>
      </c>
      <c r="E201" s="35"/>
      <c r="F201" s="187" t="s">
        <v>302</v>
      </c>
      <c r="G201" s="35"/>
      <c r="H201" s="35"/>
      <c r="I201" s="188"/>
      <c r="J201" s="35"/>
      <c r="K201" s="35"/>
      <c r="L201" s="36"/>
      <c r="M201" s="189"/>
      <c r="N201" s="190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152</v>
      </c>
      <c r="AU201" s="16" t="s">
        <v>88</v>
      </c>
    </row>
    <row r="202" s="2" customFormat="1">
      <c r="A202" s="35"/>
      <c r="B202" s="36"/>
      <c r="C202" s="35"/>
      <c r="D202" s="186" t="s">
        <v>176</v>
      </c>
      <c r="E202" s="35"/>
      <c r="F202" s="201" t="s">
        <v>304</v>
      </c>
      <c r="G202" s="35"/>
      <c r="H202" s="35"/>
      <c r="I202" s="188"/>
      <c r="J202" s="35"/>
      <c r="K202" s="35"/>
      <c r="L202" s="36"/>
      <c r="M202" s="189"/>
      <c r="N202" s="19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176</v>
      </c>
      <c r="AU202" s="16" t="s">
        <v>88</v>
      </c>
    </row>
    <row r="203" s="13" customFormat="1">
      <c r="A203" s="13"/>
      <c r="B203" s="202"/>
      <c r="C203" s="13"/>
      <c r="D203" s="186" t="s">
        <v>178</v>
      </c>
      <c r="E203" s="203" t="s">
        <v>1</v>
      </c>
      <c r="F203" s="204" t="s">
        <v>410</v>
      </c>
      <c r="G203" s="13"/>
      <c r="H203" s="205">
        <v>0.01</v>
      </c>
      <c r="I203" s="206"/>
      <c r="J203" s="13"/>
      <c r="K203" s="13"/>
      <c r="L203" s="202"/>
      <c r="M203" s="207"/>
      <c r="N203" s="208"/>
      <c r="O203" s="208"/>
      <c r="P203" s="208"/>
      <c r="Q203" s="208"/>
      <c r="R203" s="208"/>
      <c r="S203" s="208"/>
      <c r="T203" s="20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3" t="s">
        <v>178</v>
      </c>
      <c r="AU203" s="203" t="s">
        <v>88</v>
      </c>
      <c r="AV203" s="13" t="s">
        <v>88</v>
      </c>
      <c r="AW203" s="13" t="s">
        <v>36</v>
      </c>
      <c r="AX203" s="13" t="s">
        <v>79</v>
      </c>
      <c r="AY203" s="203" t="s">
        <v>145</v>
      </c>
    </row>
    <row r="204" s="13" customFormat="1">
      <c r="A204" s="13"/>
      <c r="B204" s="202"/>
      <c r="C204" s="13"/>
      <c r="D204" s="186" t="s">
        <v>178</v>
      </c>
      <c r="E204" s="203" t="s">
        <v>1</v>
      </c>
      <c r="F204" s="204" t="s">
        <v>411</v>
      </c>
      <c r="G204" s="13"/>
      <c r="H204" s="205">
        <v>0.012999999999999999</v>
      </c>
      <c r="I204" s="206"/>
      <c r="J204" s="13"/>
      <c r="K204" s="13"/>
      <c r="L204" s="202"/>
      <c r="M204" s="207"/>
      <c r="N204" s="208"/>
      <c r="O204" s="208"/>
      <c r="P204" s="208"/>
      <c r="Q204" s="208"/>
      <c r="R204" s="208"/>
      <c r="S204" s="208"/>
      <c r="T204" s="2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178</v>
      </c>
      <c r="AU204" s="203" t="s">
        <v>88</v>
      </c>
      <c r="AV204" s="13" t="s">
        <v>88</v>
      </c>
      <c r="AW204" s="13" t="s">
        <v>36</v>
      </c>
      <c r="AX204" s="13" t="s">
        <v>79</v>
      </c>
      <c r="AY204" s="203" t="s">
        <v>145</v>
      </c>
    </row>
    <row r="205" s="11" customFormat="1" ht="25.92" customHeight="1">
      <c r="A205" s="11"/>
      <c r="B205" s="160"/>
      <c r="C205" s="11"/>
      <c r="D205" s="161" t="s">
        <v>78</v>
      </c>
      <c r="E205" s="162" t="s">
        <v>142</v>
      </c>
      <c r="F205" s="162" t="s">
        <v>143</v>
      </c>
      <c r="G205" s="11"/>
      <c r="H205" s="11"/>
      <c r="I205" s="163"/>
      <c r="J205" s="164">
        <f>BK205</f>
        <v>0</v>
      </c>
      <c r="K205" s="11"/>
      <c r="L205" s="160"/>
      <c r="M205" s="165"/>
      <c r="N205" s="166"/>
      <c r="O205" s="166"/>
      <c r="P205" s="167">
        <f>SUM(P206:P218)</f>
        <v>0</v>
      </c>
      <c r="Q205" s="166"/>
      <c r="R205" s="167">
        <f>SUM(R206:R218)</f>
        <v>0</v>
      </c>
      <c r="S205" s="166"/>
      <c r="T205" s="168">
        <f>SUM(T206:T218)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161" t="s">
        <v>144</v>
      </c>
      <c r="AT205" s="169" t="s">
        <v>78</v>
      </c>
      <c r="AU205" s="169" t="s">
        <v>79</v>
      </c>
      <c r="AY205" s="161" t="s">
        <v>145</v>
      </c>
      <c r="BK205" s="170">
        <f>SUM(BK206:BK218)</f>
        <v>0</v>
      </c>
    </row>
    <row r="206" s="2" customFormat="1" ht="14.4" customHeight="1">
      <c r="A206" s="35"/>
      <c r="B206" s="171"/>
      <c r="C206" s="172" t="s">
        <v>280</v>
      </c>
      <c r="D206" s="172" t="s">
        <v>146</v>
      </c>
      <c r="E206" s="173" t="s">
        <v>308</v>
      </c>
      <c r="F206" s="174" t="s">
        <v>309</v>
      </c>
      <c r="G206" s="175" t="s">
        <v>310</v>
      </c>
      <c r="H206" s="176">
        <v>3.25</v>
      </c>
      <c r="I206" s="177"/>
      <c r="J206" s="178">
        <f>ROUND(I206*H206,2)</f>
        <v>0</v>
      </c>
      <c r="K206" s="179"/>
      <c r="L206" s="36"/>
      <c r="M206" s="180" t="s">
        <v>1</v>
      </c>
      <c r="N206" s="181" t="s">
        <v>44</v>
      </c>
      <c r="O206" s="7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150</v>
      </c>
      <c r="AT206" s="184" t="s">
        <v>146</v>
      </c>
      <c r="AU206" s="184" t="s">
        <v>86</v>
      </c>
      <c r="AY206" s="16" t="s">
        <v>145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6" t="s">
        <v>86</v>
      </c>
      <c r="BK206" s="185">
        <f>ROUND(I206*H206,2)</f>
        <v>0</v>
      </c>
      <c r="BL206" s="16" t="s">
        <v>150</v>
      </c>
      <c r="BM206" s="184" t="s">
        <v>412</v>
      </c>
    </row>
    <row r="207" s="2" customFormat="1">
      <c r="A207" s="35"/>
      <c r="B207" s="36"/>
      <c r="C207" s="35"/>
      <c r="D207" s="186" t="s">
        <v>152</v>
      </c>
      <c r="E207" s="35"/>
      <c r="F207" s="187" t="s">
        <v>309</v>
      </c>
      <c r="G207" s="35"/>
      <c r="H207" s="35"/>
      <c r="I207" s="188"/>
      <c r="J207" s="35"/>
      <c r="K207" s="35"/>
      <c r="L207" s="36"/>
      <c r="M207" s="189"/>
      <c r="N207" s="19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152</v>
      </c>
      <c r="AU207" s="16" t="s">
        <v>86</v>
      </c>
    </row>
    <row r="208" s="2" customFormat="1">
      <c r="A208" s="35"/>
      <c r="B208" s="36"/>
      <c r="C208" s="35"/>
      <c r="D208" s="186" t="s">
        <v>176</v>
      </c>
      <c r="E208" s="35"/>
      <c r="F208" s="201" t="s">
        <v>312</v>
      </c>
      <c r="G208" s="35"/>
      <c r="H208" s="35"/>
      <c r="I208" s="188"/>
      <c r="J208" s="35"/>
      <c r="K208" s="35"/>
      <c r="L208" s="36"/>
      <c r="M208" s="189"/>
      <c r="N208" s="190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176</v>
      </c>
      <c r="AU208" s="16" t="s">
        <v>86</v>
      </c>
    </row>
    <row r="209" s="13" customFormat="1">
      <c r="A209" s="13"/>
      <c r="B209" s="202"/>
      <c r="C209" s="13"/>
      <c r="D209" s="186" t="s">
        <v>178</v>
      </c>
      <c r="E209" s="203" t="s">
        <v>1</v>
      </c>
      <c r="F209" s="204" t="s">
        <v>413</v>
      </c>
      <c r="G209" s="13"/>
      <c r="H209" s="205">
        <v>3.25</v>
      </c>
      <c r="I209" s="206"/>
      <c r="J209" s="13"/>
      <c r="K209" s="13"/>
      <c r="L209" s="202"/>
      <c r="M209" s="207"/>
      <c r="N209" s="208"/>
      <c r="O209" s="208"/>
      <c r="P209" s="208"/>
      <c r="Q209" s="208"/>
      <c r="R209" s="208"/>
      <c r="S209" s="208"/>
      <c r="T209" s="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3" t="s">
        <v>178</v>
      </c>
      <c r="AU209" s="203" t="s">
        <v>86</v>
      </c>
      <c r="AV209" s="13" t="s">
        <v>88</v>
      </c>
      <c r="AW209" s="13" t="s">
        <v>36</v>
      </c>
      <c r="AX209" s="13" t="s">
        <v>86</v>
      </c>
      <c r="AY209" s="203" t="s">
        <v>145</v>
      </c>
    </row>
    <row r="210" s="2" customFormat="1" ht="24.15" customHeight="1">
      <c r="A210" s="35"/>
      <c r="B210" s="171"/>
      <c r="C210" s="172" t="s">
        <v>284</v>
      </c>
      <c r="D210" s="172" t="s">
        <v>146</v>
      </c>
      <c r="E210" s="173" t="s">
        <v>315</v>
      </c>
      <c r="F210" s="174" t="s">
        <v>316</v>
      </c>
      <c r="G210" s="175" t="s">
        <v>310</v>
      </c>
      <c r="H210" s="176">
        <v>42.695999999999998</v>
      </c>
      <c r="I210" s="177"/>
      <c r="J210" s="178">
        <f>ROUND(I210*H210,2)</f>
        <v>0</v>
      </c>
      <c r="K210" s="179"/>
      <c r="L210" s="36"/>
      <c r="M210" s="180" t="s">
        <v>1</v>
      </c>
      <c r="N210" s="181" t="s">
        <v>44</v>
      </c>
      <c r="O210" s="74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150</v>
      </c>
      <c r="AT210" s="184" t="s">
        <v>146</v>
      </c>
      <c r="AU210" s="184" t="s">
        <v>86</v>
      </c>
      <c r="AY210" s="16" t="s">
        <v>145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6" t="s">
        <v>86</v>
      </c>
      <c r="BK210" s="185">
        <f>ROUND(I210*H210,2)</f>
        <v>0</v>
      </c>
      <c r="BL210" s="16" t="s">
        <v>150</v>
      </c>
      <c r="BM210" s="184" t="s">
        <v>414</v>
      </c>
    </row>
    <row r="211" s="2" customFormat="1">
      <c r="A211" s="35"/>
      <c r="B211" s="36"/>
      <c r="C211" s="35"/>
      <c r="D211" s="186" t="s">
        <v>152</v>
      </c>
      <c r="E211" s="35"/>
      <c r="F211" s="187" t="s">
        <v>316</v>
      </c>
      <c r="G211" s="35"/>
      <c r="H211" s="35"/>
      <c r="I211" s="188"/>
      <c r="J211" s="35"/>
      <c r="K211" s="35"/>
      <c r="L211" s="36"/>
      <c r="M211" s="189"/>
      <c r="N211" s="19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152</v>
      </c>
      <c r="AU211" s="16" t="s">
        <v>86</v>
      </c>
    </row>
    <row r="212" s="2" customFormat="1">
      <c r="A212" s="35"/>
      <c r="B212" s="36"/>
      <c r="C212" s="35"/>
      <c r="D212" s="186" t="s">
        <v>176</v>
      </c>
      <c r="E212" s="35"/>
      <c r="F212" s="201" t="s">
        <v>312</v>
      </c>
      <c r="G212" s="35"/>
      <c r="H212" s="35"/>
      <c r="I212" s="188"/>
      <c r="J212" s="35"/>
      <c r="K212" s="35"/>
      <c r="L212" s="36"/>
      <c r="M212" s="189"/>
      <c r="N212" s="19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176</v>
      </c>
      <c r="AU212" s="16" t="s">
        <v>86</v>
      </c>
    </row>
    <row r="213" s="13" customFormat="1">
      <c r="A213" s="13"/>
      <c r="B213" s="202"/>
      <c r="C213" s="13"/>
      <c r="D213" s="186" t="s">
        <v>178</v>
      </c>
      <c r="E213" s="203" t="s">
        <v>1</v>
      </c>
      <c r="F213" s="204" t="s">
        <v>415</v>
      </c>
      <c r="G213" s="13"/>
      <c r="H213" s="205">
        <v>35.856000000000002</v>
      </c>
      <c r="I213" s="206"/>
      <c r="J213" s="13"/>
      <c r="K213" s="13"/>
      <c r="L213" s="202"/>
      <c r="M213" s="207"/>
      <c r="N213" s="208"/>
      <c r="O213" s="208"/>
      <c r="P213" s="208"/>
      <c r="Q213" s="208"/>
      <c r="R213" s="208"/>
      <c r="S213" s="208"/>
      <c r="T213" s="20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3" t="s">
        <v>178</v>
      </c>
      <c r="AU213" s="203" t="s">
        <v>86</v>
      </c>
      <c r="AV213" s="13" t="s">
        <v>88</v>
      </c>
      <c r="AW213" s="13" t="s">
        <v>36</v>
      </c>
      <c r="AX213" s="13" t="s">
        <v>79</v>
      </c>
      <c r="AY213" s="203" t="s">
        <v>145</v>
      </c>
    </row>
    <row r="214" s="13" customFormat="1">
      <c r="A214" s="13"/>
      <c r="B214" s="202"/>
      <c r="C214" s="13"/>
      <c r="D214" s="186" t="s">
        <v>178</v>
      </c>
      <c r="E214" s="203" t="s">
        <v>1</v>
      </c>
      <c r="F214" s="204" t="s">
        <v>416</v>
      </c>
      <c r="G214" s="13"/>
      <c r="H214" s="205">
        <v>6.8399999999999999</v>
      </c>
      <c r="I214" s="206"/>
      <c r="J214" s="13"/>
      <c r="K214" s="13"/>
      <c r="L214" s="202"/>
      <c r="M214" s="207"/>
      <c r="N214" s="208"/>
      <c r="O214" s="208"/>
      <c r="P214" s="208"/>
      <c r="Q214" s="208"/>
      <c r="R214" s="208"/>
      <c r="S214" s="208"/>
      <c r="T214" s="2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3" t="s">
        <v>178</v>
      </c>
      <c r="AU214" s="203" t="s">
        <v>86</v>
      </c>
      <c r="AV214" s="13" t="s">
        <v>88</v>
      </c>
      <c r="AW214" s="13" t="s">
        <v>36</v>
      </c>
      <c r="AX214" s="13" t="s">
        <v>79</v>
      </c>
      <c r="AY214" s="203" t="s">
        <v>145</v>
      </c>
    </row>
    <row r="215" s="2" customFormat="1" ht="24.15" customHeight="1">
      <c r="A215" s="35"/>
      <c r="B215" s="171"/>
      <c r="C215" s="172" t="s">
        <v>7</v>
      </c>
      <c r="D215" s="172" t="s">
        <v>146</v>
      </c>
      <c r="E215" s="173" t="s">
        <v>321</v>
      </c>
      <c r="F215" s="174" t="s">
        <v>316</v>
      </c>
      <c r="G215" s="175" t="s">
        <v>310</v>
      </c>
      <c r="H215" s="176">
        <v>14.928000000000001</v>
      </c>
      <c r="I215" s="177"/>
      <c r="J215" s="178">
        <f>ROUND(I215*H215,2)</f>
        <v>0</v>
      </c>
      <c r="K215" s="179"/>
      <c r="L215" s="36"/>
      <c r="M215" s="180" t="s">
        <v>1</v>
      </c>
      <c r="N215" s="181" t="s">
        <v>44</v>
      </c>
      <c r="O215" s="74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150</v>
      </c>
      <c r="AT215" s="184" t="s">
        <v>146</v>
      </c>
      <c r="AU215" s="184" t="s">
        <v>86</v>
      </c>
      <c r="AY215" s="16" t="s">
        <v>145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6" t="s">
        <v>86</v>
      </c>
      <c r="BK215" s="185">
        <f>ROUND(I215*H215,2)</f>
        <v>0</v>
      </c>
      <c r="BL215" s="16" t="s">
        <v>150</v>
      </c>
      <c r="BM215" s="184" t="s">
        <v>417</v>
      </c>
    </row>
    <row r="216" s="2" customFormat="1">
      <c r="A216" s="35"/>
      <c r="B216" s="36"/>
      <c r="C216" s="35"/>
      <c r="D216" s="186" t="s">
        <v>152</v>
      </c>
      <c r="E216" s="35"/>
      <c r="F216" s="187" t="s">
        <v>316</v>
      </c>
      <c r="G216" s="35"/>
      <c r="H216" s="35"/>
      <c r="I216" s="188"/>
      <c r="J216" s="35"/>
      <c r="K216" s="35"/>
      <c r="L216" s="36"/>
      <c r="M216" s="189"/>
      <c r="N216" s="19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152</v>
      </c>
      <c r="AU216" s="16" t="s">
        <v>86</v>
      </c>
    </row>
    <row r="217" s="2" customFormat="1">
      <c r="A217" s="35"/>
      <c r="B217" s="36"/>
      <c r="C217" s="35"/>
      <c r="D217" s="186" t="s">
        <v>176</v>
      </c>
      <c r="E217" s="35"/>
      <c r="F217" s="201" t="s">
        <v>312</v>
      </c>
      <c r="G217" s="35"/>
      <c r="H217" s="35"/>
      <c r="I217" s="188"/>
      <c r="J217" s="35"/>
      <c r="K217" s="35"/>
      <c r="L217" s="36"/>
      <c r="M217" s="189"/>
      <c r="N217" s="190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176</v>
      </c>
      <c r="AU217" s="16" t="s">
        <v>86</v>
      </c>
    </row>
    <row r="218" s="13" customFormat="1">
      <c r="A218" s="13"/>
      <c r="B218" s="202"/>
      <c r="C218" s="13"/>
      <c r="D218" s="186" t="s">
        <v>178</v>
      </c>
      <c r="E218" s="203" t="s">
        <v>1</v>
      </c>
      <c r="F218" s="204" t="s">
        <v>418</v>
      </c>
      <c r="G218" s="13"/>
      <c r="H218" s="205">
        <v>14.928000000000001</v>
      </c>
      <c r="I218" s="206"/>
      <c r="J218" s="13"/>
      <c r="K218" s="13"/>
      <c r="L218" s="202"/>
      <c r="M218" s="210"/>
      <c r="N218" s="211"/>
      <c r="O218" s="211"/>
      <c r="P218" s="211"/>
      <c r="Q218" s="211"/>
      <c r="R218" s="211"/>
      <c r="S218" s="211"/>
      <c r="T218" s="21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3" t="s">
        <v>178</v>
      </c>
      <c r="AU218" s="203" t="s">
        <v>86</v>
      </c>
      <c r="AV218" s="13" t="s">
        <v>88</v>
      </c>
      <c r="AW218" s="13" t="s">
        <v>36</v>
      </c>
      <c r="AX218" s="13" t="s">
        <v>79</v>
      </c>
      <c r="AY218" s="203" t="s">
        <v>145</v>
      </c>
    </row>
    <row r="219" s="2" customFormat="1" ht="6.96" customHeight="1">
      <c r="A219" s="35"/>
      <c r="B219" s="57"/>
      <c r="C219" s="58"/>
      <c r="D219" s="58"/>
      <c r="E219" s="58"/>
      <c r="F219" s="58"/>
      <c r="G219" s="58"/>
      <c r="H219" s="58"/>
      <c r="I219" s="58"/>
      <c r="J219" s="58"/>
      <c r="K219" s="58"/>
      <c r="L219" s="36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autoFilter ref="C124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120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419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ROUND((SUM(BE126:BE240)),  2)</f>
        <v>0</v>
      </c>
      <c r="G35" s="35"/>
      <c r="H35" s="35"/>
      <c r="I35" s="133">
        <v>0.20999999999999999</v>
      </c>
      <c r="J35" s="132">
        <f>ROUND(((SUM(BE126:BE240))*I35),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ROUND((SUM(BF126:BF240)),  2)</f>
        <v>0</v>
      </c>
      <c r="G36" s="35"/>
      <c r="H36" s="35"/>
      <c r="I36" s="133">
        <v>0.14999999999999999</v>
      </c>
      <c r="J36" s="132">
        <f>ROUND(((SUM(BF126:BF240))*I36),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ROUND((SUM(BG126:BG240)),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ROUND((SUM(BH126:BH240)),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ROUND((SUM(BI126:BI240)),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120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104 - Rekonstrukce chodníku SO 104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J126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J127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J128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J159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167</v>
      </c>
      <c r="E102" s="197"/>
      <c r="F102" s="197"/>
      <c r="G102" s="197"/>
      <c r="H102" s="197"/>
      <c r="I102" s="197"/>
      <c r="J102" s="198">
        <f>J192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195"/>
      <c r="C103" s="12"/>
      <c r="D103" s="196" t="s">
        <v>168</v>
      </c>
      <c r="E103" s="197"/>
      <c r="F103" s="197"/>
      <c r="G103" s="197"/>
      <c r="H103" s="197"/>
      <c r="I103" s="197"/>
      <c r="J103" s="198">
        <f>J196</f>
        <v>0</v>
      </c>
      <c r="K103" s="12"/>
      <c r="L103" s="19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45"/>
      <c r="C104" s="9"/>
      <c r="D104" s="146" t="s">
        <v>128</v>
      </c>
      <c r="E104" s="147"/>
      <c r="F104" s="147"/>
      <c r="G104" s="147"/>
      <c r="H104" s="147"/>
      <c r="I104" s="147"/>
      <c r="J104" s="148">
        <f>J227</f>
        <v>0</v>
      </c>
      <c r="K104" s="9"/>
      <c r="L104" s="14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129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26" t="str">
        <f>E7</f>
        <v>Český Brod, ul. Zborovská - Rekonstrukce chodníku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119</v>
      </c>
      <c r="L115" s="19"/>
    </row>
    <row r="116" s="2" customFormat="1" ht="16.5" customHeight="1">
      <c r="A116" s="35"/>
      <c r="B116" s="36"/>
      <c r="C116" s="35"/>
      <c r="D116" s="35"/>
      <c r="E116" s="126" t="s">
        <v>120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121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E11</f>
        <v>SO 104 - Rekonstrukce chodníku SO 104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F14</f>
        <v xml:space="preserve"> </v>
      </c>
      <c r="G120" s="35"/>
      <c r="H120" s="35"/>
      <c r="I120" s="29" t="s">
        <v>22</v>
      </c>
      <c r="J120" s="66" t="str">
        <f>IF(J14="","",J14)</f>
        <v>16. 10. 2018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E17</f>
        <v>Město Český Brod</v>
      </c>
      <c r="G122" s="35"/>
      <c r="H122" s="35"/>
      <c r="I122" s="29" t="s">
        <v>32</v>
      </c>
      <c r="J122" s="33" t="str">
        <f>E23</f>
        <v>FORVIA CZ, S.R.O.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5"/>
      <c r="E123" s="35"/>
      <c r="F123" s="24" t="str">
        <f>IF(E20="","",E20)</f>
        <v>Vyplň údaj</v>
      </c>
      <c r="G123" s="35"/>
      <c r="H123" s="35"/>
      <c r="I123" s="29" t="s">
        <v>37</v>
      </c>
      <c r="J123" s="33" t="str">
        <f>E26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9"/>
      <c r="B125" s="150"/>
      <c r="C125" s="151" t="s">
        <v>130</v>
      </c>
      <c r="D125" s="152" t="s">
        <v>64</v>
      </c>
      <c r="E125" s="152" t="s">
        <v>60</v>
      </c>
      <c r="F125" s="152" t="s">
        <v>61</v>
      </c>
      <c r="G125" s="152" t="s">
        <v>131</v>
      </c>
      <c r="H125" s="152" t="s">
        <v>132</v>
      </c>
      <c r="I125" s="152" t="s">
        <v>133</v>
      </c>
      <c r="J125" s="153" t="s">
        <v>125</v>
      </c>
      <c r="K125" s="154" t="s">
        <v>134</v>
      </c>
      <c r="L125" s="155"/>
      <c r="M125" s="83" t="s">
        <v>1</v>
      </c>
      <c r="N125" s="84" t="s">
        <v>43</v>
      </c>
      <c r="O125" s="84" t="s">
        <v>135</v>
      </c>
      <c r="P125" s="84" t="s">
        <v>136</v>
      </c>
      <c r="Q125" s="84" t="s">
        <v>137</v>
      </c>
      <c r="R125" s="84" t="s">
        <v>138</v>
      </c>
      <c r="S125" s="84" t="s">
        <v>139</v>
      </c>
      <c r="T125" s="85" t="s">
        <v>140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="2" customFormat="1" ht="22.8" customHeight="1">
      <c r="A126" s="35"/>
      <c r="B126" s="36"/>
      <c r="C126" s="90" t="s">
        <v>141</v>
      </c>
      <c r="D126" s="35"/>
      <c r="E126" s="35"/>
      <c r="F126" s="35"/>
      <c r="G126" s="35"/>
      <c r="H126" s="35"/>
      <c r="I126" s="35"/>
      <c r="J126" s="156">
        <f>BK126</f>
        <v>0</v>
      </c>
      <c r="K126" s="35"/>
      <c r="L126" s="36"/>
      <c r="M126" s="86"/>
      <c r="N126" s="70"/>
      <c r="O126" s="87"/>
      <c r="P126" s="157">
        <f>P127+P227</f>
        <v>0</v>
      </c>
      <c r="Q126" s="87"/>
      <c r="R126" s="157">
        <f>R127+R227</f>
        <v>0</v>
      </c>
      <c r="S126" s="87"/>
      <c r="T126" s="158">
        <f>T127+T227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78</v>
      </c>
      <c r="AU126" s="16" t="s">
        <v>127</v>
      </c>
      <c r="BK126" s="159">
        <f>BK127+BK227</f>
        <v>0</v>
      </c>
    </row>
    <row r="127" s="11" customFormat="1" ht="25.92" customHeight="1">
      <c r="A127" s="11"/>
      <c r="B127" s="160"/>
      <c r="C127" s="11"/>
      <c r="D127" s="161" t="s">
        <v>78</v>
      </c>
      <c r="E127" s="162" t="s">
        <v>169</v>
      </c>
      <c r="F127" s="162" t="s">
        <v>170</v>
      </c>
      <c r="G127" s="11"/>
      <c r="H127" s="11"/>
      <c r="I127" s="163"/>
      <c r="J127" s="164">
        <f>BK127</f>
        <v>0</v>
      </c>
      <c r="K127" s="11"/>
      <c r="L127" s="160"/>
      <c r="M127" s="165"/>
      <c r="N127" s="166"/>
      <c r="O127" s="166"/>
      <c r="P127" s="167">
        <f>P128+P159+P192+P196</f>
        <v>0</v>
      </c>
      <c r="Q127" s="166"/>
      <c r="R127" s="167">
        <f>R128+R159+R192+R196</f>
        <v>0</v>
      </c>
      <c r="S127" s="166"/>
      <c r="T127" s="168">
        <f>T128+T159+T192+T196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61" t="s">
        <v>86</v>
      </c>
      <c r="AT127" s="169" t="s">
        <v>78</v>
      </c>
      <c r="AU127" s="169" t="s">
        <v>79</v>
      </c>
      <c r="AY127" s="161" t="s">
        <v>145</v>
      </c>
      <c r="BK127" s="170">
        <f>BK128+BK159+BK192+BK196</f>
        <v>0</v>
      </c>
    </row>
    <row r="128" s="11" customFormat="1" ht="22.8" customHeight="1">
      <c r="A128" s="11"/>
      <c r="B128" s="160"/>
      <c r="C128" s="11"/>
      <c r="D128" s="161" t="s">
        <v>78</v>
      </c>
      <c r="E128" s="199" t="s">
        <v>86</v>
      </c>
      <c r="F128" s="199" t="s">
        <v>171</v>
      </c>
      <c r="G128" s="11"/>
      <c r="H128" s="11"/>
      <c r="I128" s="163"/>
      <c r="J128" s="200">
        <f>BK128</f>
        <v>0</v>
      </c>
      <c r="K128" s="11"/>
      <c r="L128" s="160"/>
      <c r="M128" s="165"/>
      <c r="N128" s="166"/>
      <c r="O128" s="166"/>
      <c r="P128" s="167">
        <f>SUM(P129:P158)</f>
        <v>0</v>
      </c>
      <c r="Q128" s="166"/>
      <c r="R128" s="167">
        <f>SUM(R129:R158)</f>
        <v>0</v>
      </c>
      <c r="S128" s="166"/>
      <c r="T128" s="168">
        <f>SUM(T129:T158)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1" t="s">
        <v>86</v>
      </c>
      <c r="AT128" s="169" t="s">
        <v>78</v>
      </c>
      <c r="AU128" s="169" t="s">
        <v>86</v>
      </c>
      <c r="AY128" s="161" t="s">
        <v>145</v>
      </c>
      <c r="BK128" s="170">
        <f>SUM(BK129:BK158)</f>
        <v>0</v>
      </c>
    </row>
    <row r="129" s="2" customFormat="1" ht="24.15" customHeight="1">
      <c r="A129" s="35"/>
      <c r="B129" s="171"/>
      <c r="C129" s="172" t="s">
        <v>86</v>
      </c>
      <c r="D129" s="172" t="s">
        <v>146</v>
      </c>
      <c r="E129" s="173" t="s">
        <v>172</v>
      </c>
      <c r="F129" s="174" t="s">
        <v>173</v>
      </c>
      <c r="G129" s="175" t="s">
        <v>174</v>
      </c>
      <c r="H129" s="176">
        <v>21.960000000000001</v>
      </c>
      <c r="I129" s="177"/>
      <c r="J129" s="178">
        <f>ROUND(I129*H129,2)</f>
        <v>0</v>
      </c>
      <c r="K129" s="179"/>
      <c r="L129" s="36"/>
      <c r="M129" s="180" t="s">
        <v>1</v>
      </c>
      <c r="N129" s="181" t="s">
        <v>44</v>
      </c>
      <c r="O129" s="7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4" t="s">
        <v>144</v>
      </c>
      <c r="AT129" s="184" t="s">
        <v>146</v>
      </c>
      <c r="AU129" s="184" t="s">
        <v>88</v>
      </c>
      <c r="AY129" s="16" t="s">
        <v>145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6" t="s">
        <v>86</v>
      </c>
      <c r="BK129" s="185">
        <f>ROUND(I129*H129,2)</f>
        <v>0</v>
      </c>
      <c r="BL129" s="16" t="s">
        <v>144</v>
      </c>
      <c r="BM129" s="184" t="s">
        <v>420</v>
      </c>
    </row>
    <row r="130" s="2" customFormat="1">
      <c r="A130" s="35"/>
      <c r="B130" s="36"/>
      <c r="C130" s="35"/>
      <c r="D130" s="186" t="s">
        <v>152</v>
      </c>
      <c r="E130" s="35"/>
      <c r="F130" s="187" t="s">
        <v>173</v>
      </c>
      <c r="G130" s="35"/>
      <c r="H130" s="35"/>
      <c r="I130" s="188"/>
      <c r="J130" s="35"/>
      <c r="K130" s="35"/>
      <c r="L130" s="36"/>
      <c r="M130" s="189"/>
      <c r="N130" s="19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152</v>
      </c>
      <c r="AU130" s="16" t="s">
        <v>88</v>
      </c>
    </row>
    <row r="131" s="2" customFormat="1">
      <c r="A131" s="35"/>
      <c r="B131" s="36"/>
      <c r="C131" s="35"/>
      <c r="D131" s="186" t="s">
        <v>176</v>
      </c>
      <c r="E131" s="35"/>
      <c r="F131" s="201" t="s">
        <v>177</v>
      </c>
      <c r="G131" s="35"/>
      <c r="H131" s="35"/>
      <c r="I131" s="188"/>
      <c r="J131" s="35"/>
      <c r="K131" s="35"/>
      <c r="L131" s="36"/>
      <c r="M131" s="189"/>
      <c r="N131" s="19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176</v>
      </c>
      <c r="AU131" s="16" t="s">
        <v>88</v>
      </c>
    </row>
    <row r="132" s="13" customFormat="1">
      <c r="A132" s="13"/>
      <c r="B132" s="202"/>
      <c r="C132" s="13"/>
      <c r="D132" s="186" t="s">
        <v>178</v>
      </c>
      <c r="E132" s="203" t="s">
        <v>1</v>
      </c>
      <c r="F132" s="204" t="s">
        <v>421</v>
      </c>
      <c r="G132" s="13"/>
      <c r="H132" s="205">
        <v>15.66</v>
      </c>
      <c r="I132" s="206"/>
      <c r="J132" s="13"/>
      <c r="K132" s="13"/>
      <c r="L132" s="202"/>
      <c r="M132" s="207"/>
      <c r="N132" s="208"/>
      <c r="O132" s="208"/>
      <c r="P132" s="208"/>
      <c r="Q132" s="208"/>
      <c r="R132" s="208"/>
      <c r="S132" s="208"/>
      <c r="T132" s="2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3" t="s">
        <v>178</v>
      </c>
      <c r="AU132" s="203" t="s">
        <v>88</v>
      </c>
      <c r="AV132" s="13" t="s">
        <v>88</v>
      </c>
      <c r="AW132" s="13" t="s">
        <v>36</v>
      </c>
      <c r="AX132" s="13" t="s">
        <v>79</v>
      </c>
      <c r="AY132" s="203" t="s">
        <v>145</v>
      </c>
    </row>
    <row r="133" s="13" customFormat="1">
      <c r="A133" s="13"/>
      <c r="B133" s="202"/>
      <c r="C133" s="13"/>
      <c r="D133" s="186" t="s">
        <v>178</v>
      </c>
      <c r="E133" s="203" t="s">
        <v>1</v>
      </c>
      <c r="F133" s="204" t="s">
        <v>422</v>
      </c>
      <c r="G133" s="13"/>
      <c r="H133" s="205">
        <v>6.2999999999999998</v>
      </c>
      <c r="I133" s="206"/>
      <c r="J133" s="13"/>
      <c r="K133" s="13"/>
      <c r="L133" s="202"/>
      <c r="M133" s="207"/>
      <c r="N133" s="208"/>
      <c r="O133" s="208"/>
      <c r="P133" s="208"/>
      <c r="Q133" s="208"/>
      <c r="R133" s="208"/>
      <c r="S133" s="208"/>
      <c r="T133" s="2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3" t="s">
        <v>178</v>
      </c>
      <c r="AU133" s="203" t="s">
        <v>88</v>
      </c>
      <c r="AV133" s="13" t="s">
        <v>88</v>
      </c>
      <c r="AW133" s="13" t="s">
        <v>36</v>
      </c>
      <c r="AX133" s="13" t="s">
        <v>79</v>
      </c>
      <c r="AY133" s="203" t="s">
        <v>145</v>
      </c>
    </row>
    <row r="134" s="2" customFormat="1" ht="24.15" customHeight="1">
      <c r="A134" s="35"/>
      <c r="B134" s="171"/>
      <c r="C134" s="172" t="s">
        <v>88</v>
      </c>
      <c r="D134" s="172" t="s">
        <v>146</v>
      </c>
      <c r="E134" s="173" t="s">
        <v>181</v>
      </c>
      <c r="F134" s="174" t="s">
        <v>182</v>
      </c>
      <c r="G134" s="175" t="s">
        <v>174</v>
      </c>
      <c r="H134" s="176">
        <v>87.719999999999999</v>
      </c>
      <c r="I134" s="177"/>
      <c r="J134" s="178">
        <f>ROUND(I134*H134,2)</f>
        <v>0</v>
      </c>
      <c r="K134" s="179"/>
      <c r="L134" s="36"/>
      <c r="M134" s="180" t="s">
        <v>1</v>
      </c>
      <c r="N134" s="181" t="s">
        <v>44</v>
      </c>
      <c r="O134" s="7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144</v>
      </c>
      <c r="AT134" s="184" t="s">
        <v>146</v>
      </c>
      <c r="AU134" s="184" t="s">
        <v>88</v>
      </c>
      <c r="AY134" s="16" t="s">
        <v>145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86</v>
      </c>
      <c r="BK134" s="185">
        <f>ROUND(I134*H134,2)</f>
        <v>0</v>
      </c>
      <c r="BL134" s="16" t="s">
        <v>144</v>
      </c>
      <c r="BM134" s="184" t="s">
        <v>423</v>
      </c>
    </row>
    <row r="135" s="2" customFormat="1">
      <c r="A135" s="35"/>
      <c r="B135" s="36"/>
      <c r="C135" s="35"/>
      <c r="D135" s="186" t="s">
        <v>152</v>
      </c>
      <c r="E135" s="35"/>
      <c r="F135" s="187" t="s">
        <v>182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152</v>
      </c>
      <c r="AU135" s="16" t="s">
        <v>88</v>
      </c>
    </row>
    <row r="136" s="2" customFormat="1">
      <c r="A136" s="35"/>
      <c r="B136" s="36"/>
      <c r="C136" s="35"/>
      <c r="D136" s="186" t="s">
        <v>176</v>
      </c>
      <c r="E136" s="35"/>
      <c r="F136" s="201" t="s">
        <v>177</v>
      </c>
      <c r="G136" s="35"/>
      <c r="H136" s="35"/>
      <c r="I136" s="188"/>
      <c r="J136" s="35"/>
      <c r="K136" s="35"/>
      <c r="L136" s="36"/>
      <c r="M136" s="189"/>
      <c r="N136" s="19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176</v>
      </c>
      <c r="AU136" s="16" t="s">
        <v>88</v>
      </c>
    </row>
    <row r="137" s="13" customFormat="1">
      <c r="A137" s="13"/>
      <c r="B137" s="202"/>
      <c r="C137" s="13"/>
      <c r="D137" s="186" t="s">
        <v>178</v>
      </c>
      <c r="E137" s="203" t="s">
        <v>1</v>
      </c>
      <c r="F137" s="204" t="s">
        <v>424</v>
      </c>
      <c r="G137" s="13"/>
      <c r="H137" s="205">
        <v>73.200000000000003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178</v>
      </c>
      <c r="AU137" s="203" t="s">
        <v>88</v>
      </c>
      <c r="AV137" s="13" t="s">
        <v>88</v>
      </c>
      <c r="AW137" s="13" t="s">
        <v>36</v>
      </c>
      <c r="AX137" s="13" t="s">
        <v>79</v>
      </c>
      <c r="AY137" s="203" t="s">
        <v>145</v>
      </c>
    </row>
    <row r="138" s="13" customFormat="1">
      <c r="A138" s="13"/>
      <c r="B138" s="202"/>
      <c r="C138" s="13"/>
      <c r="D138" s="186" t="s">
        <v>178</v>
      </c>
      <c r="E138" s="203" t="s">
        <v>1</v>
      </c>
      <c r="F138" s="204" t="s">
        <v>425</v>
      </c>
      <c r="G138" s="13"/>
      <c r="H138" s="205">
        <v>14.52</v>
      </c>
      <c r="I138" s="206"/>
      <c r="J138" s="13"/>
      <c r="K138" s="13"/>
      <c r="L138" s="202"/>
      <c r="M138" s="207"/>
      <c r="N138" s="208"/>
      <c r="O138" s="208"/>
      <c r="P138" s="208"/>
      <c r="Q138" s="208"/>
      <c r="R138" s="208"/>
      <c r="S138" s="208"/>
      <c r="T138" s="2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3" t="s">
        <v>178</v>
      </c>
      <c r="AU138" s="203" t="s">
        <v>88</v>
      </c>
      <c r="AV138" s="13" t="s">
        <v>88</v>
      </c>
      <c r="AW138" s="13" t="s">
        <v>36</v>
      </c>
      <c r="AX138" s="13" t="s">
        <v>79</v>
      </c>
      <c r="AY138" s="203" t="s">
        <v>145</v>
      </c>
    </row>
    <row r="139" s="2" customFormat="1" ht="24.15" customHeight="1">
      <c r="A139" s="35"/>
      <c r="B139" s="171"/>
      <c r="C139" s="172" t="s">
        <v>159</v>
      </c>
      <c r="D139" s="172" t="s">
        <v>146</v>
      </c>
      <c r="E139" s="173" t="s">
        <v>186</v>
      </c>
      <c r="F139" s="174" t="s">
        <v>187</v>
      </c>
      <c r="G139" s="175" t="s">
        <v>188</v>
      </c>
      <c r="H139" s="176">
        <v>16</v>
      </c>
      <c r="I139" s="177"/>
      <c r="J139" s="178">
        <f>ROUND(I139*H139,2)</f>
        <v>0</v>
      </c>
      <c r="K139" s="179"/>
      <c r="L139" s="36"/>
      <c r="M139" s="180" t="s">
        <v>1</v>
      </c>
      <c r="N139" s="181" t="s">
        <v>44</v>
      </c>
      <c r="O139" s="7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144</v>
      </c>
      <c r="AT139" s="184" t="s">
        <v>146</v>
      </c>
      <c r="AU139" s="184" t="s">
        <v>88</v>
      </c>
      <c r="AY139" s="16" t="s">
        <v>145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86</v>
      </c>
      <c r="BK139" s="185">
        <f>ROUND(I139*H139,2)</f>
        <v>0</v>
      </c>
      <c r="BL139" s="16" t="s">
        <v>144</v>
      </c>
      <c r="BM139" s="184" t="s">
        <v>426</v>
      </c>
    </row>
    <row r="140" s="2" customFormat="1">
      <c r="A140" s="35"/>
      <c r="B140" s="36"/>
      <c r="C140" s="35"/>
      <c r="D140" s="186" t="s">
        <v>152</v>
      </c>
      <c r="E140" s="35"/>
      <c r="F140" s="187" t="s">
        <v>190</v>
      </c>
      <c r="G140" s="35"/>
      <c r="H140" s="35"/>
      <c r="I140" s="188"/>
      <c r="J140" s="35"/>
      <c r="K140" s="35"/>
      <c r="L140" s="36"/>
      <c r="M140" s="189"/>
      <c r="N140" s="19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152</v>
      </c>
      <c r="AU140" s="16" t="s">
        <v>88</v>
      </c>
    </row>
    <row r="141" s="2" customFormat="1">
      <c r="A141" s="35"/>
      <c r="B141" s="36"/>
      <c r="C141" s="35"/>
      <c r="D141" s="186" t="s">
        <v>176</v>
      </c>
      <c r="E141" s="35"/>
      <c r="F141" s="201" t="s">
        <v>177</v>
      </c>
      <c r="G141" s="35"/>
      <c r="H141" s="35"/>
      <c r="I141" s="188"/>
      <c r="J141" s="35"/>
      <c r="K141" s="35"/>
      <c r="L141" s="36"/>
      <c r="M141" s="189"/>
      <c r="N141" s="19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176</v>
      </c>
      <c r="AU141" s="16" t="s">
        <v>88</v>
      </c>
    </row>
    <row r="142" s="13" customFormat="1">
      <c r="A142" s="13"/>
      <c r="B142" s="202"/>
      <c r="C142" s="13"/>
      <c r="D142" s="186" t="s">
        <v>178</v>
      </c>
      <c r="E142" s="203" t="s">
        <v>1</v>
      </c>
      <c r="F142" s="204" t="s">
        <v>427</v>
      </c>
      <c r="G142" s="13"/>
      <c r="H142" s="205">
        <v>16</v>
      </c>
      <c r="I142" s="206"/>
      <c r="J142" s="13"/>
      <c r="K142" s="13"/>
      <c r="L142" s="202"/>
      <c r="M142" s="207"/>
      <c r="N142" s="208"/>
      <c r="O142" s="208"/>
      <c r="P142" s="208"/>
      <c r="Q142" s="208"/>
      <c r="R142" s="208"/>
      <c r="S142" s="208"/>
      <c r="T142" s="2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3" t="s">
        <v>178</v>
      </c>
      <c r="AU142" s="203" t="s">
        <v>88</v>
      </c>
      <c r="AV142" s="13" t="s">
        <v>88</v>
      </c>
      <c r="AW142" s="13" t="s">
        <v>36</v>
      </c>
      <c r="AX142" s="13" t="s">
        <v>86</v>
      </c>
      <c r="AY142" s="203" t="s">
        <v>145</v>
      </c>
    </row>
    <row r="143" s="2" customFormat="1" ht="24.15" customHeight="1">
      <c r="A143" s="35"/>
      <c r="B143" s="171"/>
      <c r="C143" s="172" t="s">
        <v>144</v>
      </c>
      <c r="D143" s="172" t="s">
        <v>146</v>
      </c>
      <c r="E143" s="173" t="s">
        <v>192</v>
      </c>
      <c r="F143" s="174" t="s">
        <v>193</v>
      </c>
      <c r="G143" s="175" t="s">
        <v>188</v>
      </c>
      <c r="H143" s="176">
        <v>16</v>
      </c>
      <c r="I143" s="177"/>
      <c r="J143" s="178">
        <f>ROUND(I143*H143,2)</f>
        <v>0</v>
      </c>
      <c r="K143" s="179"/>
      <c r="L143" s="36"/>
      <c r="M143" s="180" t="s">
        <v>1</v>
      </c>
      <c r="N143" s="181" t="s">
        <v>44</v>
      </c>
      <c r="O143" s="74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144</v>
      </c>
      <c r="AT143" s="184" t="s">
        <v>146</v>
      </c>
      <c r="AU143" s="184" t="s">
        <v>88</v>
      </c>
      <c r="AY143" s="16" t="s">
        <v>145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86</v>
      </c>
      <c r="BK143" s="185">
        <f>ROUND(I143*H143,2)</f>
        <v>0</v>
      </c>
      <c r="BL143" s="16" t="s">
        <v>144</v>
      </c>
      <c r="BM143" s="184" t="s">
        <v>428</v>
      </c>
    </row>
    <row r="144" s="2" customFormat="1">
      <c r="A144" s="35"/>
      <c r="B144" s="36"/>
      <c r="C144" s="35"/>
      <c r="D144" s="186" t="s">
        <v>152</v>
      </c>
      <c r="E144" s="35"/>
      <c r="F144" s="187" t="s">
        <v>193</v>
      </c>
      <c r="G144" s="35"/>
      <c r="H144" s="35"/>
      <c r="I144" s="188"/>
      <c r="J144" s="35"/>
      <c r="K144" s="35"/>
      <c r="L144" s="36"/>
      <c r="M144" s="189"/>
      <c r="N144" s="19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152</v>
      </c>
      <c r="AU144" s="16" t="s">
        <v>88</v>
      </c>
    </row>
    <row r="145" s="2" customFormat="1">
      <c r="A145" s="35"/>
      <c r="B145" s="36"/>
      <c r="C145" s="35"/>
      <c r="D145" s="186" t="s">
        <v>176</v>
      </c>
      <c r="E145" s="35"/>
      <c r="F145" s="201" t="s">
        <v>195</v>
      </c>
      <c r="G145" s="35"/>
      <c r="H145" s="35"/>
      <c r="I145" s="188"/>
      <c r="J145" s="35"/>
      <c r="K145" s="35"/>
      <c r="L145" s="36"/>
      <c r="M145" s="189"/>
      <c r="N145" s="19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176</v>
      </c>
      <c r="AU145" s="16" t="s">
        <v>88</v>
      </c>
    </row>
    <row r="146" s="13" customFormat="1">
      <c r="A146" s="13"/>
      <c r="B146" s="202"/>
      <c r="C146" s="13"/>
      <c r="D146" s="186" t="s">
        <v>178</v>
      </c>
      <c r="E146" s="203" t="s">
        <v>1</v>
      </c>
      <c r="F146" s="204" t="s">
        <v>429</v>
      </c>
      <c r="G146" s="13"/>
      <c r="H146" s="205">
        <v>16</v>
      </c>
      <c r="I146" s="206"/>
      <c r="J146" s="13"/>
      <c r="K146" s="13"/>
      <c r="L146" s="202"/>
      <c r="M146" s="207"/>
      <c r="N146" s="208"/>
      <c r="O146" s="208"/>
      <c r="P146" s="208"/>
      <c r="Q146" s="208"/>
      <c r="R146" s="208"/>
      <c r="S146" s="208"/>
      <c r="T146" s="2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3" t="s">
        <v>178</v>
      </c>
      <c r="AU146" s="203" t="s">
        <v>88</v>
      </c>
      <c r="AV146" s="13" t="s">
        <v>88</v>
      </c>
      <c r="AW146" s="13" t="s">
        <v>36</v>
      </c>
      <c r="AX146" s="13" t="s">
        <v>86</v>
      </c>
      <c r="AY146" s="203" t="s">
        <v>145</v>
      </c>
    </row>
    <row r="147" s="2" customFormat="1" ht="14.4" customHeight="1">
      <c r="A147" s="35"/>
      <c r="B147" s="171"/>
      <c r="C147" s="172" t="s">
        <v>197</v>
      </c>
      <c r="D147" s="172" t="s">
        <v>146</v>
      </c>
      <c r="E147" s="173" t="s">
        <v>198</v>
      </c>
      <c r="F147" s="174" t="s">
        <v>199</v>
      </c>
      <c r="G147" s="175" t="s">
        <v>174</v>
      </c>
      <c r="H147" s="176">
        <v>15.074999999999999</v>
      </c>
      <c r="I147" s="177"/>
      <c r="J147" s="178">
        <f>ROUND(I147*H147,2)</f>
        <v>0</v>
      </c>
      <c r="K147" s="179"/>
      <c r="L147" s="36"/>
      <c r="M147" s="180" t="s">
        <v>1</v>
      </c>
      <c r="N147" s="181" t="s">
        <v>44</v>
      </c>
      <c r="O147" s="7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144</v>
      </c>
      <c r="AT147" s="184" t="s">
        <v>146</v>
      </c>
      <c r="AU147" s="184" t="s">
        <v>88</v>
      </c>
      <c r="AY147" s="16" t="s">
        <v>145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6" t="s">
        <v>86</v>
      </c>
      <c r="BK147" s="185">
        <f>ROUND(I147*H147,2)</f>
        <v>0</v>
      </c>
      <c r="BL147" s="16" t="s">
        <v>144</v>
      </c>
      <c r="BM147" s="184" t="s">
        <v>430</v>
      </c>
    </row>
    <row r="148" s="2" customFormat="1">
      <c r="A148" s="35"/>
      <c r="B148" s="36"/>
      <c r="C148" s="35"/>
      <c r="D148" s="186" t="s">
        <v>152</v>
      </c>
      <c r="E148" s="35"/>
      <c r="F148" s="187" t="s">
        <v>199</v>
      </c>
      <c r="G148" s="35"/>
      <c r="H148" s="35"/>
      <c r="I148" s="188"/>
      <c r="J148" s="35"/>
      <c r="K148" s="35"/>
      <c r="L148" s="36"/>
      <c r="M148" s="189"/>
      <c r="N148" s="19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152</v>
      </c>
      <c r="AU148" s="16" t="s">
        <v>88</v>
      </c>
    </row>
    <row r="149" s="2" customFormat="1">
      <c r="A149" s="35"/>
      <c r="B149" s="36"/>
      <c r="C149" s="35"/>
      <c r="D149" s="186" t="s">
        <v>176</v>
      </c>
      <c r="E149" s="35"/>
      <c r="F149" s="201" t="s">
        <v>201</v>
      </c>
      <c r="G149" s="35"/>
      <c r="H149" s="35"/>
      <c r="I149" s="188"/>
      <c r="J149" s="35"/>
      <c r="K149" s="35"/>
      <c r="L149" s="36"/>
      <c r="M149" s="189"/>
      <c r="N149" s="190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176</v>
      </c>
      <c r="AU149" s="16" t="s">
        <v>88</v>
      </c>
    </row>
    <row r="150" s="13" customFormat="1">
      <c r="A150" s="13"/>
      <c r="B150" s="202"/>
      <c r="C150" s="13"/>
      <c r="D150" s="186" t="s">
        <v>178</v>
      </c>
      <c r="E150" s="203" t="s">
        <v>1</v>
      </c>
      <c r="F150" s="204" t="s">
        <v>431</v>
      </c>
      <c r="G150" s="13"/>
      <c r="H150" s="205">
        <v>15.074999999999999</v>
      </c>
      <c r="I150" s="206"/>
      <c r="J150" s="13"/>
      <c r="K150" s="13"/>
      <c r="L150" s="202"/>
      <c r="M150" s="207"/>
      <c r="N150" s="208"/>
      <c r="O150" s="208"/>
      <c r="P150" s="208"/>
      <c r="Q150" s="208"/>
      <c r="R150" s="208"/>
      <c r="S150" s="208"/>
      <c r="T150" s="2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3" t="s">
        <v>178</v>
      </c>
      <c r="AU150" s="203" t="s">
        <v>88</v>
      </c>
      <c r="AV150" s="13" t="s">
        <v>88</v>
      </c>
      <c r="AW150" s="13" t="s">
        <v>36</v>
      </c>
      <c r="AX150" s="13" t="s">
        <v>86</v>
      </c>
      <c r="AY150" s="203" t="s">
        <v>145</v>
      </c>
    </row>
    <row r="151" s="2" customFormat="1" ht="24.15" customHeight="1">
      <c r="A151" s="35"/>
      <c r="B151" s="171"/>
      <c r="C151" s="172" t="s">
        <v>204</v>
      </c>
      <c r="D151" s="172" t="s">
        <v>146</v>
      </c>
      <c r="E151" s="173" t="s">
        <v>205</v>
      </c>
      <c r="F151" s="174" t="s">
        <v>206</v>
      </c>
      <c r="G151" s="175" t="s">
        <v>174</v>
      </c>
      <c r="H151" s="176">
        <v>20.100000000000001</v>
      </c>
      <c r="I151" s="177"/>
      <c r="J151" s="178">
        <f>ROUND(I151*H151,2)</f>
        <v>0</v>
      </c>
      <c r="K151" s="179"/>
      <c r="L151" s="36"/>
      <c r="M151" s="180" t="s">
        <v>1</v>
      </c>
      <c r="N151" s="181" t="s">
        <v>44</v>
      </c>
      <c r="O151" s="7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144</v>
      </c>
      <c r="AT151" s="184" t="s">
        <v>146</v>
      </c>
      <c r="AU151" s="184" t="s">
        <v>88</v>
      </c>
      <c r="AY151" s="16" t="s">
        <v>145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6" t="s">
        <v>86</v>
      </c>
      <c r="BK151" s="185">
        <f>ROUND(I151*H151,2)</f>
        <v>0</v>
      </c>
      <c r="BL151" s="16" t="s">
        <v>144</v>
      </c>
      <c r="BM151" s="184" t="s">
        <v>432</v>
      </c>
    </row>
    <row r="152" s="2" customFormat="1">
      <c r="A152" s="35"/>
      <c r="B152" s="36"/>
      <c r="C152" s="35"/>
      <c r="D152" s="186" t="s">
        <v>152</v>
      </c>
      <c r="E152" s="35"/>
      <c r="F152" s="187" t="s">
        <v>206</v>
      </c>
      <c r="G152" s="35"/>
      <c r="H152" s="35"/>
      <c r="I152" s="188"/>
      <c r="J152" s="35"/>
      <c r="K152" s="35"/>
      <c r="L152" s="36"/>
      <c r="M152" s="189"/>
      <c r="N152" s="19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152</v>
      </c>
      <c r="AU152" s="16" t="s">
        <v>88</v>
      </c>
    </row>
    <row r="153" s="2" customFormat="1">
      <c r="A153" s="35"/>
      <c r="B153" s="36"/>
      <c r="C153" s="35"/>
      <c r="D153" s="186" t="s">
        <v>176</v>
      </c>
      <c r="E153" s="35"/>
      <c r="F153" s="201" t="s">
        <v>208</v>
      </c>
      <c r="G153" s="35"/>
      <c r="H153" s="35"/>
      <c r="I153" s="188"/>
      <c r="J153" s="35"/>
      <c r="K153" s="35"/>
      <c r="L153" s="36"/>
      <c r="M153" s="189"/>
      <c r="N153" s="19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176</v>
      </c>
      <c r="AU153" s="16" t="s">
        <v>88</v>
      </c>
    </row>
    <row r="154" s="13" customFormat="1">
      <c r="A154" s="13"/>
      <c r="B154" s="202"/>
      <c r="C154" s="13"/>
      <c r="D154" s="186" t="s">
        <v>178</v>
      </c>
      <c r="E154" s="203" t="s">
        <v>1</v>
      </c>
      <c r="F154" s="204" t="s">
        <v>433</v>
      </c>
      <c r="G154" s="13"/>
      <c r="H154" s="205">
        <v>20.100000000000001</v>
      </c>
      <c r="I154" s="206"/>
      <c r="J154" s="13"/>
      <c r="K154" s="13"/>
      <c r="L154" s="202"/>
      <c r="M154" s="207"/>
      <c r="N154" s="208"/>
      <c r="O154" s="208"/>
      <c r="P154" s="208"/>
      <c r="Q154" s="208"/>
      <c r="R154" s="208"/>
      <c r="S154" s="208"/>
      <c r="T154" s="2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3" t="s">
        <v>178</v>
      </c>
      <c r="AU154" s="203" t="s">
        <v>88</v>
      </c>
      <c r="AV154" s="13" t="s">
        <v>88</v>
      </c>
      <c r="AW154" s="13" t="s">
        <v>36</v>
      </c>
      <c r="AX154" s="13" t="s">
        <v>79</v>
      </c>
      <c r="AY154" s="203" t="s">
        <v>145</v>
      </c>
    </row>
    <row r="155" s="2" customFormat="1" ht="14.4" customHeight="1">
      <c r="A155" s="35"/>
      <c r="B155" s="171"/>
      <c r="C155" s="172" t="s">
        <v>210</v>
      </c>
      <c r="D155" s="172" t="s">
        <v>146</v>
      </c>
      <c r="E155" s="173" t="s">
        <v>211</v>
      </c>
      <c r="F155" s="174" t="s">
        <v>212</v>
      </c>
      <c r="G155" s="175" t="s">
        <v>174</v>
      </c>
      <c r="H155" s="176">
        <v>20.100000000000001</v>
      </c>
      <c r="I155" s="177"/>
      <c r="J155" s="178">
        <f>ROUND(I155*H155,2)</f>
        <v>0</v>
      </c>
      <c r="K155" s="179"/>
      <c r="L155" s="36"/>
      <c r="M155" s="180" t="s">
        <v>1</v>
      </c>
      <c r="N155" s="181" t="s">
        <v>44</v>
      </c>
      <c r="O155" s="7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144</v>
      </c>
      <c r="AT155" s="184" t="s">
        <v>146</v>
      </c>
      <c r="AU155" s="184" t="s">
        <v>88</v>
      </c>
      <c r="AY155" s="16" t="s">
        <v>145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86</v>
      </c>
      <c r="BK155" s="185">
        <f>ROUND(I155*H155,2)</f>
        <v>0</v>
      </c>
      <c r="BL155" s="16" t="s">
        <v>144</v>
      </c>
      <c r="BM155" s="184" t="s">
        <v>434</v>
      </c>
    </row>
    <row r="156" s="2" customFormat="1">
      <c r="A156" s="35"/>
      <c r="B156" s="36"/>
      <c r="C156" s="35"/>
      <c r="D156" s="186" t="s">
        <v>152</v>
      </c>
      <c r="E156" s="35"/>
      <c r="F156" s="187" t="s">
        <v>212</v>
      </c>
      <c r="G156" s="35"/>
      <c r="H156" s="35"/>
      <c r="I156" s="188"/>
      <c r="J156" s="35"/>
      <c r="K156" s="35"/>
      <c r="L156" s="36"/>
      <c r="M156" s="189"/>
      <c r="N156" s="19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152</v>
      </c>
      <c r="AU156" s="16" t="s">
        <v>88</v>
      </c>
    </row>
    <row r="157" s="2" customFormat="1">
      <c r="A157" s="35"/>
      <c r="B157" s="36"/>
      <c r="C157" s="35"/>
      <c r="D157" s="186" t="s">
        <v>176</v>
      </c>
      <c r="E157" s="35"/>
      <c r="F157" s="201" t="s">
        <v>214</v>
      </c>
      <c r="G157" s="35"/>
      <c r="H157" s="35"/>
      <c r="I157" s="188"/>
      <c r="J157" s="35"/>
      <c r="K157" s="35"/>
      <c r="L157" s="36"/>
      <c r="M157" s="189"/>
      <c r="N157" s="19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176</v>
      </c>
      <c r="AU157" s="16" t="s">
        <v>88</v>
      </c>
    </row>
    <row r="158" s="13" customFormat="1">
      <c r="A158" s="13"/>
      <c r="B158" s="202"/>
      <c r="C158" s="13"/>
      <c r="D158" s="186" t="s">
        <v>178</v>
      </c>
      <c r="E158" s="203" t="s">
        <v>1</v>
      </c>
      <c r="F158" s="204" t="s">
        <v>435</v>
      </c>
      <c r="G158" s="13"/>
      <c r="H158" s="205">
        <v>20.100000000000001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3" t="s">
        <v>178</v>
      </c>
      <c r="AU158" s="203" t="s">
        <v>88</v>
      </c>
      <c r="AV158" s="13" t="s">
        <v>88</v>
      </c>
      <c r="AW158" s="13" t="s">
        <v>36</v>
      </c>
      <c r="AX158" s="13" t="s">
        <v>79</v>
      </c>
      <c r="AY158" s="203" t="s">
        <v>145</v>
      </c>
    </row>
    <row r="159" s="11" customFormat="1" ht="22.8" customHeight="1">
      <c r="A159" s="11"/>
      <c r="B159" s="160"/>
      <c r="C159" s="11"/>
      <c r="D159" s="161" t="s">
        <v>78</v>
      </c>
      <c r="E159" s="199" t="s">
        <v>197</v>
      </c>
      <c r="F159" s="199" t="s">
        <v>217</v>
      </c>
      <c r="G159" s="11"/>
      <c r="H159" s="11"/>
      <c r="I159" s="163"/>
      <c r="J159" s="200">
        <f>BK159</f>
        <v>0</v>
      </c>
      <c r="K159" s="11"/>
      <c r="L159" s="160"/>
      <c r="M159" s="165"/>
      <c r="N159" s="166"/>
      <c r="O159" s="166"/>
      <c r="P159" s="167">
        <f>SUM(P160:P191)</f>
        <v>0</v>
      </c>
      <c r="Q159" s="166"/>
      <c r="R159" s="167">
        <f>SUM(R160:R191)</f>
        <v>0</v>
      </c>
      <c r="S159" s="166"/>
      <c r="T159" s="168">
        <f>SUM(T160:T191)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61" t="s">
        <v>86</v>
      </c>
      <c r="AT159" s="169" t="s">
        <v>78</v>
      </c>
      <c r="AU159" s="169" t="s">
        <v>86</v>
      </c>
      <c r="AY159" s="161" t="s">
        <v>145</v>
      </c>
      <c r="BK159" s="170">
        <f>SUM(BK160:BK191)</f>
        <v>0</v>
      </c>
    </row>
    <row r="160" s="2" customFormat="1" ht="24.15" customHeight="1">
      <c r="A160" s="35"/>
      <c r="B160" s="171"/>
      <c r="C160" s="172" t="s">
        <v>231</v>
      </c>
      <c r="D160" s="172" t="s">
        <v>146</v>
      </c>
      <c r="E160" s="173" t="s">
        <v>219</v>
      </c>
      <c r="F160" s="174" t="s">
        <v>220</v>
      </c>
      <c r="G160" s="175" t="s">
        <v>221</v>
      </c>
      <c r="H160" s="176">
        <v>66</v>
      </c>
      <c r="I160" s="177"/>
      <c r="J160" s="178">
        <f>ROUND(I160*H160,2)</f>
        <v>0</v>
      </c>
      <c r="K160" s="179"/>
      <c r="L160" s="36"/>
      <c r="M160" s="180" t="s">
        <v>1</v>
      </c>
      <c r="N160" s="181" t="s">
        <v>44</v>
      </c>
      <c r="O160" s="7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144</v>
      </c>
      <c r="AT160" s="184" t="s">
        <v>146</v>
      </c>
      <c r="AU160" s="184" t="s">
        <v>88</v>
      </c>
      <c r="AY160" s="16" t="s">
        <v>145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6" t="s">
        <v>86</v>
      </c>
      <c r="BK160" s="185">
        <f>ROUND(I160*H160,2)</f>
        <v>0</v>
      </c>
      <c r="BL160" s="16" t="s">
        <v>144</v>
      </c>
      <c r="BM160" s="184" t="s">
        <v>436</v>
      </c>
    </row>
    <row r="161" s="2" customFormat="1">
      <c r="A161" s="35"/>
      <c r="B161" s="36"/>
      <c r="C161" s="35"/>
      <c r="D161" s="186" t="s">
        <v>152</v>
      </c>
      <c r="E161" s="35"/>
      <c r="F161" s="187" t="s">
        <v>220</v>
      </c>
      <c r="G161" s="35"/>
      <c r="H161" s="35"/>
      <c r="I161" s="188"/>
      <c r="J161" s="35"/>
      <c r="K161" s="35"/>
      <c r="L161" s="36"/>
      <c r="M161" s="189"/>
      <c r="N161" s="19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152</v>
      </c>
      <c r="AU161" s="16" t="s">
        <v>88</v>
      </c>
    </row>
    <row r="162" s="2" customFormat="1">
      <c r="A162" s="35"/>
      <c r="B162" s="36"/>
      <c r="C162" s="35"/>
      <c r="D162" s="186" t="s">
        <v>176</v>
      </c>
      <c r="E162" s="35"/>
      <c r="F162" s="201" t="s">
        <v>223</v>
      </c>
      <c r="G162" s="35"/>
      <c r="H162" s="35"/>
      <c r="I162" s="188"/>
      <c r="J162" s="35"/>
      <c r="K162" s="35"/>
      <c r="L162" s="36"/>
      <c r="M162" s="189"/>
      <c r="N162" s="19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176</v>
      </c>
      <c r="AU162" s="16" t="s">
        <v>88</v>
      </c>
    </row>
    <row r="163" s="13" customFormat="1">
      <c r="A163" s="13"/>
      <c r="B163" s="202"/>
      <c r="C163" s="13"/>
      <c r="D163" s="186" t="s">
        <v>178</v>
      </c>
      <c r="E163" s="203" t="s">
        <v>1</v>
      </c>
      <c r="F163" s="204" t="s">
        <v>437</v>
      </c>
      <c r="G163" s="13"/>
      <c r="H163" s="205">
        <v>66</v>
      </c>
      <c r="I163" s="206"/>
      <c r="J163" s="13"/>
      <c r="K163" s="13"/>
      <c r="L163" s="202"/>
      <c r="M163" s="207"/>
      <c r="N163" s="208"/>
      <c r="O163" s="208"/>
      <c r="P163" s="208"/>
      <c r="Q163" s="208"/>
      <c r="R163" s="208"/>
      <c r="S163" s="208"/>
      <c r="T163" s="20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3" t="s">
        <v>178</v>
      </c>
      <c r="AU163" s="203" t="s">
        <v>88</v>
      </c>
      <c r="AV163" s="13" t="s">
        <v>88</v>
      </c>
      <c r="AW163" s="13" t="s">
        <v>36</v>
      </c>
      <c r="AX163" s="13" t="s">
        <v>86</v>
      </c>
      <c r="AY163" s="203" t="s">
        <v>145</v>
      </c>
    </row>
    <row r="164" s="2" customFormat="1" ht="24.15" customHeight="1">
      <c r="A164" s="35"/>
      <c r="B164" s="171"/>
      <c r="C164" s="172" t="s">
        <v>237</v>
      </c>
      <c r="D164" s="172" t="s">
        <v>146</v>
      </c>
      <c r="E164" s="173" t="s">
        <v>226</v>
      </c>
      <c r="F164" s="174" t="s">
        <v>227</v>
      </c>
      <c r="G164" s="175" t="s">
        <v>221</v>
      </c>
      <c r="H164" s="176">
        <v>206</v>
      </c>
      <c r="I164" s="177"/>
      <c r="J164" s="178">
        <f>ROUND(I164*H164,2)</f>
        <v>0</v>
      </c>
      <c r="K164" s="179"/>
      <c r="L164" s="36"/>
      <c r="M164" s="180" t="s">
        <v>1</v>
      </c>
      <c r="N164" s="181" t="s">
        <v>44</v>
      </c>
      <c r="O164" s="74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144</v>
      </c>
      <c r="AT164" s="184" t="s">
        <v>146</v>
      </c>
      <c r="AU164" s="184" t="s">
        <v>88</v>
      </c>
      <c r="AY164" s="16" t="s">
        <v>145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6" t="s">
        <v>86</v>
      </c>
      <c r="BK164" s="185">
        <f>ROUND(I164*H164,2)</f>
        <v>0</v>
      </c>
      <c r="BL164" s="16" t="s">
        <v>144</v>
      </c>
      <c r="BM164" s="184" t="s">
        <v>438</v>
      </c>
    </row>
    <row r="165" s="2" customFormat="1">
      <c r="A165" s="35"/>
      <c r="B165" s="36"/>
      <c r="C165" s="35"/>
      <c r="D165" s="186" t="s">
        <v>152</v>
      </c>
      <c r="E165" s="35"/>
      <c r="F165" s="187" t="s">
        <v>227</v>
      </c>
      <c r="G165" s="35"/>
      <c r="H165" s="35"/>
      <c r="I165" s="188"/>
      <c r="J165" s="35"/>
      <c r="K165" s="35"/>
      <c r="L165" s="36"/>
      <c r="M165" s="189"/>
      <c r="N165" s="19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152</v>
      </c>
      <c r="AU165" s="16" t="s">
        <v>88</v>
      </c>
    </row>
    <row r="166" s="2" customFormat="1">
      <c r="A166" s="35"/>
      <c r="B166" s="36"/>
      <c r="C166" s="35"/>
      <c r="D166" s="186" t="s">
        <v>176</v>
      </c>
      <c r="E166" s="35"/>
      <c r="F166" s="201" t="s">
        <v>229</v>
      </c>
      <c r="G166" s="35"/>
      <c r="H166" s="35"/>
      <c r="I166" s="188"/>
      <c r="J166" s="35"/>
      <c r="K166" s="35"/>
      <c r="L166" s="36"/>
      <c r="M166" s="189"/>
      <c r="N166" s="190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176</v>
      </c>
      <c r="AU166" s="16" t="s">
        <v>88</v>
      </c>
    </row>
    <row r="167" s="13" customFormat="1">
      <c r="A167" s="13"/>
      <c r="B167" s="202"/>
      <c r="C167" s="13"/>
      <c r="D167" s="186" t="s">
        <v>178</v>
      </c>
      <c r="E167" s="203" t="s">
        <v>1</v>
      </c>
      <c r="F167" s="204" t="s">
        <v>439</v>
      </c>
      <c r="G167" s="13"/>
      <c r="H167" s="205">
        <v>206</v>
      </c>
      <c r="I167" s="206"/>
      <c r="J167" s="13"/>
      <c r="K167" s="13"/>
      <c r="L167" s="202"/>
      <c r="M167" s="207"/>
      <c r="N167" s="208"/>
      <c r="O167" s="208"/>
      <c r="P167" s="208"/>
      <c r="Q167" s="208"/>
      <c r="R167" s="208"/>
      <c r="S167" s="208"/>
      <c r="T167" s="2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3" t="s">
        <v>178</v>
      </c>
      <c r="AU167" s="203" t="s">
        <v>88</v>
      </c>
      <c r="AV167" s="13" t="s">
        <v>88</v>
      </c>
      <c r="AW167" s="13" t="s">
        <v>36</v>
      </c>
      <c r="AX167" s="13" t="s">
        <v>86</v>
      </c>
      <c r="AY167" s="203" t="s">
        <v>145</v>
      </c>
    </row>
    <row r="168" s="2" customFormat="1" ht="24.15" customHeight="1">
      <c r="A168" s="35"/>
      <c r="B168" s="171"/>
      <c r="C168" s="172" t="s">
        <v>241</v>
      </c>
      <c r="D168" s="172" t="s">
        <v>146</v>
      </c>
      <c r="E168" s="173" t="s">
        <v>232</v>
      </c>
      <c r="F168" s="174" t="s">
        <v>233</v>
      </c>
      <c r="G168" s="175" t="s">
        <v>221</v>
      </c>
      <c r="H168" s="176">
        <v>63</v>
      </c>
      <c r="I168" s="177"/>
      <c r="J168" s="178">
        <f>ROUND(I168*H168,2)</f>
        <v>0</v>
      </c>
      <c r="K168" s="179"/>
      <c r="L168" s="36"/>
      <c r="M168" s="180" t="s">
        <v>1</v>
      </c>
      <c r="N168" s="181" t="s">
        <v>44</v>
      </c>
      <c r="O168" s="7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144</v>
      </c>
      <c r="AT168" s="184" t="s">
        <v>146</v>
      </c>
      <c r="AU168" s="184" t="s">
        <v>88</v>
      </c>
      <c r="AY168" s="16" t="s">
        <v>145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6" t="s">
        <v>86</v>
      </c>
      <c r="BK168" s="185">
        <f>ROUND(I168*H168,2)</f>
        <v>0</v>
      </c>
      <c r="BL168" s="16" t="s">
        <v>144</v>
      </c>
      <c r="BM168" s="184" t="s">
        <v>440</v>
      </c>
    </row>
    <row r="169" s="2" customFormat="1">
      <c r="A169" s="35"/>
      <c r="B169" s="36"/>
      <c r="C169" s="35"/>
      <c r="D169" s="186" t="s">
        <v>152</v>
      </c>
      <c r="E169" s="35"/>
      <c r="F169" s="187" t="s">
        <v>233</v>
      </c>
      <c r="G169" s="35"/>
      <c r="H169" s="35"/>
      <c r="I169" s="188"/>
      <c r="J169" s="35"/>
      <c r="K169" s="35"/>
      <c r="L169" s="36"/>
      <c r="M169" s="189"/>
      <c r="N169" s="19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152</v>
      </c>
      <c r="AU169" s="16" t="s">
        <v>88</v>
      </c>
    </row>
    <row r="170" s="2" customFormat="1">
      <c r="A170" s="35"/>
      <c r="B170" s="36"/>
      <c r="C170" s="35"/>
      <c r="D170" s="186" t="s">
        <v>176</v>
      </c>
      <c r="E170" s="35"/>
      <c r="F170" s="201" t="s">
        <v>235</v>
      </c>
      <c r="G170" s="35"/>
      <c r="H170" s="35"/>
      <c r="I170" s="188"/>
      <c r="J170" s="35"/>
      <c r="K170" s="35"/>
      <c r="L170" s="36"/>
      <c r="M170" s="189"/>
      <c r="N170" s="19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176</v>
      </c>
      <c r="AU170" s="16" t="s">
        <v>88</v>
      </c>
    </row>
    <row r="171" s="13" customFormat="1">
      <c r="A171" s="13"/>
      <c r="B171" s="202"/>
      <c r="C171" s="13"/>
      <c r="D171" s="186" t="s">
        <v>178</v>
      </c>
      <c r="E171" s="203" t="s">
        <v>1</v>
      </c>
      <c r="F171" s="204" t="s">
        <v>441</v>
      </c>
      <c r="G171" s="13"/>
      <c r="H171" s="205">
        <v>63</v>
      </c>
      <c r="I171" s="206"/>
      <c r="J171" s="13"/>
      <c r="K171" s="13"/>
      <c r="L171" s="202"/>
      <c r="M171" s="207"/>
      <c r="N171" s="208"/>
      <c r="O171" s="208"/>
      <c r="P171" s="208"/>
      <c r="Q171" s="208"/>
      <c r="R171" s="208"/>
      <c r="S171" s="208"/>
      <c r="T171" s="2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3" t="s">
        <v>178</v>
      </c>
      <c r="AU171" s="203" t="s">
        <v>88</v>
      </c>
      <c r="AV171" s="13" t="s">
        <v>88</v>
      </c>
      <c r="AW171" s="13" t="s">
        <v>36</v>
      </c>
      <c r="AX171" s="13" t="s">
        <v>86</v>
      </c>
      <c r="AY171" s="203" t="s">
        <v>145</v>
      </c>
    </row>
    <row r="172" s="2" customFormat="1" ht="24.15" customHeight="1">
      <c r="A172" s="35"/>
      <c r="B172" s="171"/>
      <c r="C172" s="172" t="s">
        <v>247</v>
      </c>
      <c r="D172" s="172" t="s">
        <v>146</v>
      </c>
      <c r="E172" s="173" t="s">
        <v>238</v>
      </c>
      <c r="F172" s="174" t="s">
        <v>239</v>
      </c>
      <c r="G172" s="175" t="s">
        <v>221</v>
      </c>
      <c r="H172" s="176">
        <v>63</v>
      </c>
      <c r="I172" s="177"/>
      <c r="J172" s="178">
        <f>ROUND(I172*H172,2)</f>
        <v>0</v>
      </c>
      <c r="K172" s="179"/>
      <c r="L172" s="36"/>
      <c r="M172" s="180" t="s">
        <v>1</v>
      </c>
      <c r="N172" s="181" t="s">
        <v>44</v>
      </c>
      <c r="O172" s="7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144</v>
      </c>
      <c r="AT172" s="184" t="s">
        <v>146</v>
      </c>
      <c r="AU172" s="184" t="s">
        <v>88</v>
      </c>
      <c r="AY172" s="16" t="s">
        <v>145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6" t="s">
        <v>86</v>
      </c>
      <c r="BK172" s="185">
        <f>ROUND(I172*H172,2)</f>
        <v>0</v>
      </c>
      <c r="BL172" s="16" t="s">
        <v>144</v>
      </c>
      <c r="BM172" s="184" t="s">
        <v>442</v>
      </c>
    </row>
    <row r="173" s="2" customFormat="1">
      <c r="A173" s="35"/>
      <c r="B173" s="36"/>
      <c r="C173" s="35"/>
      <c r="D173" s="186" t="s">
        <v>152</v>
      </c>
      <c r="E173" s="35"/>
      <c r="F173" s="187" t="s">
        <v>239</v>
      </c>
      <c r="G173" s="35"/>
      <c r="H173" s="35"/>
      <c r="I173" s="188"/>
      <c r="J173" s="35"/>
      <c r="K173" s="35"/>
      <c r="L173" s="36"/>
      <c r="M173" s="189"/>
      <c r="N173" s="19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152</v>
      </c>
      <c r="AU173" s="16" t="s">
        <v>88</v>
      </c>
    </row>
    <row r="174" s="2" customFormat="1">
      <c r="A174" s="35"/>
      <c r="B174" s="36"/>
      <c r="C174" s="35"/>
      <c r="D174" s="186" t="s">
        <v>176</v>
      </c>
      <c r="E174" s="35"/>
      <c r="F174" s="201" t="s">
        <v>235</v>
      </c>
      <c r="G174" s="35"/>
      <c r="H174" s="35"/>
      <c r="I174" s="188"/>
      <c r="J174" s="35"/>
      <c r="K174" s="35"/>
      <c r="L174" s="36"/>
      <c r="M174" s="189"/>
      <c r="N174" s="19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176</v>
      </c>
      <c r="AU174" s="16" t="s">
        <v>88</v>
      </c>
    </row>
    <row r="175" s="13" customFormat="1">
      <c r="A175" s="13"/>
      <c r="B175" s="202"/>
      <c r="C175" s="13"/>
      <c r="D175" s="186" t="s">
        <v>178</v>
      </c>
      <c r="E175" s="203" t="s">
        <v>1</v>
      </c>
      <c r="F175" s="204" t="s">
        <v>441</v>
      </c>
      <c r="G175" s="13"/>
      <c r="H175" s="205">
        <v>63</v>
      </c>
      <c r="I175" s="206"/>
      <c r="J175" s="13"/>
      <c r="K175" s="13"/>
      <c r="L175" s="202"/>
      <c r="M175" s="207"/>
      <c r="N175" s="208"/>
      <c r="O175" s="208"/>
      <c r="P175" s="208"/>
      <c r="Q175" s="208"/>
      <c r="R175" s="208"/>
      <c r="S175" s="208"/>
      <c r="T175" s="2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3" t="s">
        <v>178</v>
      </c>
      <c r="AU175" s="203" t="s">
        <v>88</v>
      </c>
      <c r="AV175" s="13" t="s">
        <v>88</v>
      </c>
      <c r="AW175" s="13" t="s">
        <v>36</v>
      </c>
      <c r="AX175" s="13" t="s">
        <v>86</v>
      </c>
      <c r="AY175" s="203" t="s">
        <v>145</v>
      </c>
    </row>
    <row r="176" s="2" customFormat="1" ht="24.15" customHeight="1">
      <c r="A176" s="35"/>
      <c r="B176" s="171"/>
      <c r="C176" s="172" t="s">
        <v>252</v>
      </c>
      <c r="D176" s="172" t="s">
        <v>146</v>
      </c>
      <c r="E176" s="173" t="s">
        <v>242</v>
      </c>
      <c r="F176" s="174" t="s">
        <v>243</v>
      </c>
      <c r="G176" s="175" t="s">
        <v>221</v>
      </c>
      <c r="H176" s="176">
        <v>150</v>
      </c>
      <c r="I176" s="177"/>
      <c r="J176" s="178">
        <f>ROUND(I176*H176,2)</f>
        <v>0</v>
      </c>
      <c r="K176" s="179"/>
      <c r="L176" s="36"/>
      <c r="M176" s="180" t="s">
        <v>1</v>
      </c>
      <c r="N176" s="181" t="s">
        <v>44</v>
      </c>
      <c r="O176" s="7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144</v>
      </c>
      <c r="AT176" s="184" t="s">
        <v>146</v>
      </c>
      <c r="AU176" s="184" t="s">
        <v>88</v>
      </c>
      <c r="AY176" s="16" t="s">
        <v>145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6" t="s">
        <v>86</v>
      </c>
      <c r="BK176" s="185">
        <f>ROUND(I176*H176,2)</f>
        <v>0</v>
      </c>
      <c r="BL176" s="16" t="s">
        <v>144</v>
      </c>
      <c r="BM176" s="184" t="s">
        <v>443</v>
      </c>
    </row>
    <row r="177" s="2" customFormat="1">
      <c r="A177" s="35"/>
      <c r="B177" s="36"/>
      <c r="C177" s="35"/>
      <c r="D177" s="186" t="s">
        <v>152</v>
      </c>
      <c r="E177" s="35"/>
      <c r="F177" s="187" t="s">
        <v>243</v>
      </c>
      <c r="G177" s="35"/>
      <c r="H177" s="35"/>
      <c r="I177" s="188"/>
      <c r="J177" s="35"/>
      <c r="K177" s="35"/>
      <c r="L177" s="36"/>
      <c r="M177" s="189"/>
      <c r="N177" s="19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152</v>
      </c>
      <c r="AU177" s="16" t="s">
        <v>88</v>
      </c>
    </row>
    <row r="178" s="2" customFormat="1">
      <c r="A178" s="35"/>
      <c r="B178" s="36"/>
      <c r="C178" s="35"/>
      <c r="D178" s="186" t="s">
        <v>176</v>
      </c>
      <c r="E178" s="35"/>
      <c r="F178" s="201" t="s">
        <v>245</v>
      </c>
      <c r="G178" s="35"/>
      <c r="H178" s="35"/>
      <c r="I178" s="188"/>
      <c r="J178" s="35"/>
      <c r="K178" s="35"/>
      <c r="L178" s="36"/>
      <c r="M178" s="189"/>
      <c r="N178" s="19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176</v>
      </c>
      <c r="AU178" s="16" t="s">
        <v>88</v>
      </c>
    </row>
    <row r="179" s="13" customFormat="1">
      <c r="A179" s="13"/>
      <c r="B179" s="202"/>
      <c r="C179" s="13"/>
      <c r="D179" s="186" t="s">
        <v>178</v>
      </c>
      <c r="E179" s="203" t="s">
        <v>1</v>
      </c>
      <c r="F179" s="204" t="s">
        <v>444</v>
      </c>
      <c r="G179" s="13"/>
      <c r="H179" s="205">
        <v>150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3" t="s">
        <v>178</v>
      </c>
      <c r="AU179" s="203" t="s">
        <v>88</v>
      </c>
      <c r="AV179" s="13" t="s">
        <v>88</v>
      </c>
      <c r="AW179" s="13" t="s">
        <v>36</v>
      </c>
      <c r="AX179" s="13" t="s">
        <v>86</v>
      </c>
      <c r="AY179" s="203" t="s">
        <v>145</v>
      </c>
    </row>
    <row r="180" s="2" customFormat="1" ht="24.15" customHeight="1">
      <c r="A180" s="35"/>
      <c r="B180" s="171"/>
      <c r="C180" s="172" t="s">
        <v>8</v>
      </c>
      <c r="D180" s="172" t="s">
        <v>146</v>
      </c>
      <c r="E180" s="173" t="s">
        <v>248</v>
      </c>
      <c r="F180" s="174" t="s">
        <v>249</v>
      </c>
      <c r="G180" s="175" t="s">
        <v>221</v>
      </c>
      <c r="H180" s="176">
        <v>52</v>
      </c>
      <c r="I180" s="177"/>
      <c r="J180" s="178">
        <f>ROUND(I180*H180,2)</f>
        <v>0</v>
      </c>
      <c r="K180" s="179"/>
      <c r="L180" s="36"/>
      <c r="M180" s="180" t="s">
        <v>1</v>
      </c>
      <c r="N180" s="181" t="s">
        <v>44</v>
      </c>
      <c r="O180" s="7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144</v>
      </c>
      <c r="AT180" s="184" t="s">
        <v>146</v>
      </c>
      <c r="AU180" s="184" t="s">
        <v>88</v>
      </c>
      <c r="AY180" s="16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6" t="s">
        <v>86</v>
      </c>
      <c r="BK180" s="185">
        <f>ROUND(I180*H180,2)</f>
        <v>0</v>
      </c>
      <c r="BL180" s="16" t="s">
        <v>144</v>
      </c>
      <c r="BM180" s="184" t="s">
        <v>445</v>
      </c>
    </row>
    <row r="181" s="2" customFormat="1">
      <c r="A181" s="35"/>
      <c r="B181" s="36"/>
      <c r="C181" s="35"/>
      <c r="D181" s="186" t="s">
        <v>152</v>
      </c>
      <c r="E181" s="35"/>
      <c r="F181" s="187" t="s">
        <v>249</v>
      </c>
      <c r="G181" s="35"/>
      <c r="H181" s="35"/>
      <c r="I181" s="188"/>
      <c r="J181" s="35"/>
      <c r="K181" s="35"/>
      <c r="L181" s="36"/>
      <c r="M181" s="189"/>
      <c r="N181" s="19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152</v>
      </c>
      <c r="AU181" s="16" t="s">
        <v>88</v>
      </c>
    </row>
    <row r="182" s="2" customFormat="1">
      <c r="A182" s="35"/>
      <c r="B182" s="36"/>
      <c r="C182" s="35"/>
      <c r="D182" s="186" t="s">
        <v>176</v>
      </c>
      <c r="E182" s="35"/>
      <c r="F182" s="201" t="s">
        <v>245</v>
      </c>
      <c r="G182" s="35"/>
      <c r="H182" s="35"/>
      <c r="I182" s="188"/>
      <c r="J182" s="35"/>
      <c r="K182" s="35"/>
      <c r="L182" s="36"/>
      <c r="M182" s="189"/>
      <c r="N182" s="19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176</v>
      </c>
      <c r="AU182" s="16" t="s">
        <v>88</v>
      </c>
    </row>
    <row r="183" s="13" customFormat="1">
      <c r="A183" s="13"/>
      <c r="B183" s="202"/>
      <c r="C183" s="13"/>
      <c r="D183" s="186" t="s">
        <v>178</v>
      </c>
      <c r="E183" s="203" t="s">
        <v>1</v>
      </c>
      <c r="F183" s="204" t="s">
        <v>446</v>
      </c>
      <c r="G183" s="13"/>
      <c r="H183" s="205">
        <v>52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178</v>
      </c>
      <c r="AU183" s="203" t="s">
        <v>88</v>
      </c>
      <c r="AV183" s="13" t="s">
        <v>88</v>
      </c>
      <c r="AW183" s="13" t="s">
        <v>36</v>
      </c>
      <c r="AX183" s="13" t="s">
        <v>86</v>
      </c>
      <c r="AY183" s="203" t="s">
        <v>145</v>
      </c>
    </row>
    <row r="184" s="2" customFormat="1" ht="24.15" customHeight="1">
      <c r="A184" s="35"/>
      <c r="B184" s="171"/>
      <c r="C184" s="172" t="s">
        <v>263</v>
      </c>
      <c r="D184" s="172" t="s">
        <v>146</v>
      </c>
      <c r="E184" s="173" t="s">
        <v>253</v>
      </c>
      <c r="F184" s="174" t="s">
        <v>254</v>
      </c>
      <c r="G184" s="175" t="s">
        <v>221</v>
      </c>
      <c r="H184" s="176">
        <v>8</v>
      </c>
      <c r="I184" s="177"/>
      <c r="J184" s="178">
        <f>ROUND(I184*H184,2)</f>
        <v>0</v>
      </c>
      <c r="K184" s="179"/>
      <c r="L184" s="36"/>
      <c r="M184" s="180" t="s">
        <v>1</v>
      </c>
      <c r="N184" s="181" t="s">
        <v>44</v>
      </c>
      <c r="O184" s="7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144</v>
      </c>
      <c r="AT184" s="184" t="s">
        <v>146</v>
      </c>
      <c r="AU184" s="184" t="s">
        <v>88</v>
      </c>
      <c r="AY184" s="16" t="s">
        <v>145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6" t="s">
        <v>86</v>
      </c>
      <c r="BK184" s="185">
        <f>ROUND(I184*H184,2)</f>
        <v>0</v>
      </c>
      <c r="BL184" s="16" t="s">
        <v>144</v>
      </c>
      <c r="BM184" s="184" t="s">
        <v>447</v>
      </c>
    </row>
    <row r="185" s="2" customFormat="1">
      <c r="A185" s="35"/>
      <c r="B185" s="36"/>
      <c r="C185" s="35"/>
      <c r="D185" s="186" t="s">
        <v>152</v>
      </c>
      <c r="E185" s="35"/>
      <c r="F185" s="187" t="s">
        <v>254</v>
      </c>
      <c r="G185" s="35"/>
      <c r="H185" s="35"/>
      <c r="I185" s="188"/>
      <c r="J185" s="35"/>
      <c r="K185" s="35"/>
      <c r="L185" s="36"/>
      <c r="M185" s="189"/>
      <c r="N185" s="19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152</v>
      </c>
      <c r="AU185" s="16" t="s">
        <v>88</v>
      </c>
    </row>
    <row r="186" s="2" customFormat="1">
      <c r="A186" s="35"/>
      <c r="B186" s="36"/>
      <c r="C186" s="35"/>
      <c r="D186" s="186" t="s">
        <v>176</v>
      </c>
      <c r="E186" s="35"/>
      <c r="F186" s="201" t="s">
        <v>245</v>
      </c>
      <c r="G186" s="35"/>
      <c r="H186" s="35"/>
      <c r="I186" s="188"/>
      <c r="J186" s="35"/>
      <c r="K186" s="35"/>
      <c r="L186" s="36"/>
      <c r="M186" s="189"/>
      <c r="N186" s="190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176</v>
      </c>
      <c r="AU186" s="16" t="s">
        <v>88</v>
      </c>
    </row>
    <row r="187" s="13" customFormat="1">
      <c r="A187" s="13"/>
      <c r="B187" s="202"/>
      <c r="C187" s="13"/>
      <c r="D187" s="186" t="s">
        <v>178</v>
      </c>
      <c r="E187" s="203" t="s">
        <v>1</v>
      </c>
      <c r="F187" s="204" t="s">
        <v>448</v>
      </c>
      <c r="G187" s="13"/>
      <c r="H187" s="205">
        <v>8</v>
      </c>
      <c r="I187" s="206"/>
      <c r="J187" s="13"/>
      <c r="K187" s="13"/>
      <c r="L187" s="202"/>
      <c r="M187" s="207"/>
      <c r="N187" s="208"/>
      <c r="O187" s="208"/>
      <c r="P187" s="208"/>
      <c r="Q187" s="208"/>
      <c r="R187" s="208"/>
      <c r="S187" s="208"/>
      <c r="T187" s="20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3" t="s">
        <v>178</v>
      </c>
      <c r="AU187" s="203" t="s">
        <v>88</v>
      </c>
      <c r="AV187" s="13" t="s">
        <v>88</v>
      </c>
      <c r="AW187" s="13" t="s">
        <v>36</v>
      </c>
      <c r="AX187" s="13" t="s">
        <v>86</v>
      </c>
      <c r="AY187" s="203" t="s">
        <v>145</v>
      </c>
    </row>
    <row r="188" s="2" customFormat="1" ht="24.15" customHeight="1">
      <c r="A188" s="35"/>
      <c r="B188" s="171"/>
      <c r="C188" s="172" t="s">
        <v>269</v>
      </c>
      <c r="D188" s="172" t="s">
        <v>146</v>
      </c>
      <c r="E188" s="173" t="s">
        <v>257</v>
      </c>
      <c r="F188" s="174" t="s">
        <v>258</v>
      </c>
      <c r="G188" s="175" t="s">
        <v>221</v>
      </c>
      <c r="H188" s="176">
        <v>14</v>
      </c>
      <c r="I188" s="177"/>
      <c r="J188" s="178">
        <f>ROUND(I188*H188,2)</f>
        <v>0</v>
      </c>
      <c r="K188" s="179"/>
      <c r="L188" s="36"/>
      <c r="M188" s="180" t="s">
        <v>1</v>
      </c>
      <c r="N188" s="181" t="s">
        <v>44</v>
      </c>
      <c r="O188" s="7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144</v>
      </c>
      <c r="AT188" s="184" t="s">
        <v>146</v>
      </c>
      <c r="AU188" s="184" t="s">
        <v>88</v>
      </c>
      <c r="AY188" s="16" t="s">
        <v>145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6" t="s">
        <v>86</v>
      </c>
      <c r="BK188" s="185">
        <f>ROUND(I188*H188,2)</f>
        <v>0</v>
      </c>
      <c r="BL188" s="16" t="s">
        <v>144</v>
      </c>
      <c r="BM188" s="184" t="s">
        <v>449</v>
      </c>
    </row>
    <row r="189" s="2" customFormat="1">
      <c r="A189" s="35"/>
      <c r="B189" s="36"/>
      <c r="C189" s="35"/>
      <c r="D189" s="186" t="s">
        <v>152</v>
      </c>
      <c r="E189" s="35"/>
      <c r="F189" s="187" t="s">
        <v>260</v>
      </c>
      <c r="G189" s="35"/>
      <c r="H189" s="35"/>
      <c r="I189" s="188"/>
      <c r="J189" s="35"/>
      <c r="K189" s="35"/>
      <c r="L189" s="36"/>
      <c r="M189" s="189"/>
      <c r="N189" s="19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152</v>
      </c>
      <c r="AU189" s="16" t="s">
        <v>88</v>
      </c>
    </row>
    <row r="190" s="2" customFormat="1">
      <c r="A190" s="35"/>
      <c r="B190" s="36"/>
      <c r="C190" s="35"/>
      <c r="D190" s="186" t="s">
        <v>176</v>
      </c>
      <c r="E190" s="35"/>
      <c r="F190" s="201" t="s">
        <v>245</v>
      </c>
      <c r="G190" s="35"/>
      <c r="H190" s="35"/>
      <c r="I190" s="188"/>
      <c r="J190" s="35"/>
      <c r="K190" s="35"/>
      <c r="L190" s="36"/>
      <c r="M190" s="189"/>
      <c r="N190" s="190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176</v>
      </c>
      <c r="AU190" s="16" t="s">
        <v>88</v>
      </c>
    </row>
    <row r="191" s="13" customFormat="1">
      <c r="A191" s="13"/>
      <c r="B191" s="202"/>
      <c r="C191" s="13"/>
      <c r="D191" s="186" t="s">
        <v>178</v>
      </c>
      <c r="E191" s="203" t="s">
        <v>1</v>
      </c>
      <c r="F191" s="204" t="s">
        <v>450</v>
      </c>
      <c r="G191" s="13"/>
      <c r="H191" s="205">
        <v>14</v>
      </c>
      <c r="I191" s="206"/>
      <c r="J191" s="13"/>
      <c r="K191" s="13"/>
      <c r="L191" s="202"/>
      <c r="M191" s="207"/>
      <c r="N191" s="208"/>
      <c r="O191" s="208"/>
      <c r="P191" s="208"/>
      <c r="Q191" s="208"/>
      <c r="R191" s="208"/>
      <c r="S191" s="208"/>
      <c r="T191" s="20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3" t="s">
        <v>178</v>
      </c>
      <c r="AU191" s="203" t="s">
        <v>88</v>
      </c>
      <c r="AV191" s="13" t="s">
        <v>88</v>
      </c>
      <c r="AW191" s="13" t="s">
        <v>36</v>
      </c>
      <c r="AX191" s="13" t="s">
        <v>86</v>
      </c>
      <c r="AY191" s="203" t="s">
        <v>145</v>
      </c>
    </row>
    <row r="192" s="11" customFormat="1" ht="22.8" customHeight="1">
      <c r="A192" s="11"/>
      <c r="B192" s="160"/>
      <c r="C192" s="11"/>
      <c r="D192" s="161" t="s">
        <v>78</v>
      </c>
      <c r="E192" s="199" t="s">
        <v>218</v>
      </c>
      <c r="F192" s="199" t="s">
        <v>262</v>
      </c>
      <c r="G192" s="11"/>
      <c r="H192" s="11"/>
      <c r="I192" s="163"/>
      <c r="J192" s="200">
        <f>BK192</f>
        <v>0</v>
      </c>
      <c r="K192" s="11"/>
      <c r="L192" s="160"/>
      <c r="M192" s="165"/>
      <c r="N192" s="166"/>
      <c r="O192" s="166"/>
      <c r="P192" s="167">
        <f>SUM(P193:P195)</f>
        <v>0</v>
      </c>
      <c r="Q192" s="166"/>
      <c r="R192" s="167">
        <f>SUM(R193:R195)</f>
        <v>0</v>
      </c>
      <c r="S192" s="166"/>
      <c r="T192" s="168">
        <f>SUM(T193:T195)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61" t="s">
        <v>86</v>
      </c>
      <c r="AT192" s="169" t="s">
        <v>78</v>
      </c>
      <c r="AU192" s="169" t="s">
        <v>86</v>
      </c>
      <c r="AY192" s="161" t="s">
        <v>145</v>
      </c>
      <c r="BK192" s="170">
        <f>SUM(BK193:BK195)</f>
        <v>0</v>
      </c>
    </row>
    <row r="193" s="2" customFormat="1" ht="14.4" customHeight="1">
      <c r="A193" s="35"/>
      <c r="B193" s="171"/>
      <c r="C193" s="172" t="s">
        <v>274</v>
      </c>
      <c r="D193" s="172" t="s">
        <v>146</v>
      </c>
      <c r="E193" s="173" t="s">
        <v>270</v>
      </c>
      <c r="F193" s="174" t="s">
        <v>271</v>
      </c>
      <c r="G193" s="175" t="s">
        <v>266</v>
      </c>
      <c r="H193" s="176">
        <v>8</v>
      </c>
      <c r="I193" s="177"/>
      <c r="J193" s="178">
        <f>ROUND(I193*H193,2)</f>
        <v>0</v>
      </c>
      <c r="K193" s="179"/>
      <c r="L193" s="36"/>
      <c r="M193" s="180" t="s">
        <v>1</v>
      </c>
      <c r="N193" s="181" t="s">
        <v>44</v>
      </c>
      <c r="O193" s="74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144</v>
      </c>
      <c r="AT193" s="184" t="s">
        <v>146</v>
      </c>
      <c r="AU193" s="184" t="s">
        <v>88</v>
      </c>
      <c r="AY193" s="16" t="s">
        <v>145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6" t="s">
        <v>86</v>
      </c>
      <c r="BK193" s="185">
        <f>ROUND(I193*H193,2)</f>
        <v>0</v>
      </c>
      <c r="BL193" s="16" t="s">
        <v>144</v>
      </c>
      <c r="BM193" s="184" t="s">
        <v>451</v>
      </c>
    </row>
    <row r="194" s="2" customFormat="1">
      <c r="A194" s="35"/>
      <c r="B194" s="36"/>
      <c r="C194" s="35"/>
      <c r="D194" s="186" t="s">
        <v>152</v>
      </c>
      <c r="E194" s="35"/>
      <c r="F194" s="187" t="s">
        <v>271</v>
      </c>
      <c r="G194" s="35"/>
      <c r="H194" s="35"/>
      <c r="I194" s="188"/>
      <c r="J194" s="35"/>
      <c r="K194" s="35"/>
      <c r="L194" s="36"/>
      <c r="M194" s="189"/>
      <c r="N194" s="19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152</v>
      </c>
      <c r="AU194" s="16" t="s">
        <v>88</v>
      </c>
    </row>
    <row r="195" s="2" customFormat="1">
      <c r="A195" s="35"/>
      <c r="B195" s="36"/>
      <c r="C195" s="35"/>
      <c r="D195" s="186" t="s">
        <v>176</v>
      </c>
      <c r="E195" s="35"/>
      <c r="F195" s="201" t="s">
        <v>268</v>
      </c>
      <c r="G195" s="35"/>
      <c r="H195" s="35"/>
      <c r="I195" s="188"/>
      <c r="J195" s="35"/>
      <c r="K195" s="35"/>
      <c r="L195" s="36"/>
      <c r="M195" s="189"/>
      <c r="N195" s="190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176</v>
      </c>
      <c r="AU195" s="16" t="s">
        <v>88</v>
      </c>
    </row>
    <row r="196" s="11" customFormat="1" ht="22.8" customHeight="1">
      <c r="A196" s="11"/>
      <c r="B196" s="160"/>
      <c r="C196" s="11"/>
      <c r="D196" s="161" t="s">
        <v>78</v>
      </c>
      <c r="E196" s="199" t="s">
        <v>225</v>
      </c>
      <c r="F196" s="199" t="s">
        <v>273</v>
      </c>
      <c r="G196" s="11"/>
      <c r="H196" s="11"/>
      <c r="I196" s="163"/>
      <c r="J196" s="200">
        <f>BK196</f>
        <v>0</v>
      </c>
      <c r="K196" s="11"/>
      <c r="L196" s="160"/>
      <c r="M196" s="165"/>
      <c r="N196" s="166"/>
      <c r="O196" s="166"/>
      <c r="P196" s="167">
        <f>SUM(P197:P226)</f>
        <v>0</v>
      </c>
      <c r="Q196" s="166"/>
      <c r="R196" s="167">
        <f>SUM(R197:R226)</f>
        <v>0</v>
      </c>
      <c r="S196" s="166"/>
      <c r="T196" s="168">
        <f>SUM(T197:T226)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161" t="s">
        <v>86</v>
      </c>
      <c r="AT196" s="169" t="s">
        <v>78</v>
      </c>
      <c r="AU196" s="169" t="s">
        <v>86</v>
      </c>
      <c r="AY196" s="161" t="s">
        <v>145</v>
      </c>
      <c r="BK196" s="170">
        <f>SUM(BK197:BK226)</f>
        <v>0</v>
      </c>
    </row>
    <row r="197" s="2" customFormat="1" ht="24.15" customHeight="1">
      <c r="A197" s="35"/>
      <c r="B197" s="171"/>
      <c r="C197" s="172" t="s">
        <v>280</v>
      </c>
      <c r="D197" s="172" t="s">
        <v>146</v>
      </c>
      <c r="E197" s="173" t="s">
        <v>275</v>
      </c>
      <c r="F197" s="174" t="s">
        <v>276</v>
      </c>
      <c r="G197" s="175" t="s">
        <v>221</v>
      </c>
      <c r="H197" s="176">
        <v>12</v>
      </c>
      <c r="I197" s="177"/>
      <c r="J197" s="178">
        <f>ROUND(I197*H197,2)</f>
        <v>0</v>
      </c>
      <c r="K197" s="179"/>
      <c r="L197" s="36"/>
      <c r="M197" s="180" t="s">
        <v>1</v>
      </c>
      <c r="N197" s="181" t="s">
        <v>44</v>
      </c>
      <c r="O197" s="74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144</v>
      </c>
      <c r="AT197" s="184" t="s">
        <v>146</v>
      </c>
      <c r="AU197" s="184" t="s">
        <v>88</v>
      </c>
      <c r="AY197" s="16" t="s">
        <v>145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6" t="s">
        <v>86</v>
      </c>
      <c r="BK197" s="185">
        <f>ROUND(I197*H197,2)</f>
        <v>0</v>
      </c>
      <c r="BL197" s="16" t="s">
        <v>144</v>
      </c>
      <c r="BM197" s="184" t="s">
        <v>452</v>
      </c>
    </row>
    <row r="198" s="2" customFormat="1">
      <c r="A198" s="35"/>
      <c r="B198" s="36"/>
      <c r="C198" s="35"/>
      <c r="D198" s="186" t="s">
        <v>152</v>
      </c>
      <c r="E198" s="35"/>
      <c r="F198" s="187" t="s">
        <v>276</v>
      </c>
      <c r="G198" s="35"/>
      <c r="H198" s="35"/>
      <c r="I198" s="188"/>
      <c r="J198" s="35"/>
      <c r="K198" s="35"/>
      <c r="L198" s="36"/>
      <c r="M198" s="189"/>
      <c r="N198" s="190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152</v>
      </c>
      <c r="AU198" s="16" t="s">
        <v>88</v>
      </c>
    </row>
    <row r="199" s="2" customFormat="1">
      <c r="A199" s="35"/>
      <c r="B199" s="36"/>
      <c r="C199" s="35"/>
      <c r="D199" s="186" t="s">
        <v>176</v>
      </c>
      <c r="E199" s="35"/>
      <c r="F199" s="201" t="s">
        <v>278</v>
      </c>
      <c r="G199" s="35"/>
      <c r="H199" s="35"/>
      <c r="I199" s="188"/>
      <c r="J199" s="35"/>
      <c r="K199" s="35"/>
      <c r="L199" s="36"/>
      <c r="M199" s="189"/>
      <c r="N199" s="19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176</v>
      </c>
      <c r="AU199" s="16" t="s">
        <v>88</v>
      </c>
    </row>
    <row r="200" s="13" customFormat="1">
      <c r="A200" s="13"/>
      <c r="B200" s="202"/>
      <c r="C200" s="13"/>
      <c r="D200" s="186" t="s">
        <v>178</v>
      </c>
      <c r="E200" s="203" t="s">
        <v>1</v>
      </c>
      <c r="F200" s="204" t="s">
        <v>279</v>
      </c>
      <c r="G200" s="13"/>
      <c r="H200" s="205">
        <v>12</v>
      </c>
      <c r="I200" s="206"/>
      <c r="J200" s="13"/>
      <c r="K200" s="13"/>
      <c r="L200" s="202"/>
      <c r="M200" s="207"/>
      <c r="N200" s="208"/>
      <c r="O200" s="208"/>
      <c r="P200" s="208"/>
      <c r="Q200" s="208"/>
      <c r="R200" s="208"/>
      <c r="S200" s="208"/>
      <c r="T200" s="2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3" t="s">
        <v>178</v>
      </c>
      <c r="AU200" s="203" t="s">
        <v>88</v>
      </c>
      <c r="AV200" s="13" t="s">
        <v>88</v>
      </c>
      <c r="AW200" s="13" t="s">
        <v>36</v>
      </c>
      <c r="AX200" s="13" t="s">
        <v>79</v>
      </c>
      <c r="AY200" s="203" t="s">
        <v>145</v>
      </c>
    </row>
    <row r="201" s="2" customFormat="1" ht="24.15" customHeight="1">
      <c r="A201" s="35"/>
      <c r="B201" s="171"/>
      <c r="C201" s="172" t="s">
        <v>284</v>
      </c>
      <c r="D201" s="172" t="s">
        <v>146</v>
      </c>
      <c r="E201" s="173" t="s">
        <v>281</v>
      </c>
      <c r="F201" s="174" t="s">
        <v>282</v>
      </c>
      <c r="G201" s="175" t="s">
        <v>221</v>
      </c>
      <c r="H201" s="176">
        <v>12</v>
      </c>
      <c r="I201" s="177"/>
      <c r="J201" s="178">
        <f>ROUND(I201*H201,2)</f>
        <v>0</v>
      </c>
      <c r="K201" s="179"/>
      <c r="L201" s="36"/>
      <c r="M201" s="180" t="s">
        <v>1</v>
      </c>
      <c r="N201" s="181" t="s">
        <v>44</v>
      </c>
      <c r="O201" s="74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144</v>
      </c>
      <c r="AT201" s="184" t="s">
        <v>146</v>
      </c>
      <c r="AU201" s="184" t="s">
        <v>88</v>
      </c>
      <c r="AY201" s="16" t="s">
        <v>145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6" t="s">
        <v>86</v>
      </c>
      <c r="BK201" s="185">
        <f>ROUND(I201*H201,2)</f>
        <v>0</v>
      </c>
      <c r="BL201" s="16" t="s">
        <v>144</v>
      </c>
      <c r="BM201" s="184" t="s">
        <v>453</v>
      </c>
    </row>
    <row r="202" s="2" customFormat="1">
      <c r="A202" s="35"/>
      <c r="B202" s="36"/>
      <c r="C202" s="35"/>
      <c r="D202" s="186" t="s">
        <v>152</v>
      </c>
      <c r="E202" s="35"/>
      <c r="F202" s="187" t="s">
        <v>282</v>
      </c>
      <c r="G202" s="35"/>
      <c r="H202" s="35"/>
      <c r="I202" s="188"/>
      <c r="J202" s="35"/>
      <c r="K202" s="35"/>
      <c r="L202" s="36"/>
      <c r="M202" s="189"/>
      <c r="N202" s="19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152</v>
      </c>
      <c r="AU202" s="16" t="s">
        <v>88</v>
      </c>
    </row>
    <row r="203" s="2" customFormat="1">
      <c r="A203" s="35"/>
      <c r="B203" s="36"/>
      <c r="C203" s="35"/>
      <c r="D203" s="186" t="s">
        <v>176</v>
      </c>
      <c r="E203" s="35"/>
      <c r="F203" s="201" t="s">
        <v>278</v>
      </c>
      <c r="G203" s="35"/>
      <c r="H203" s="35"/>
      <c r="I203" s="188"/>
      <c r="J203" s="35"/>
      <c r="K203" s="35"/>
      <c r="L203" s="36"/>
      <c r="M203" s="189"/>
      <c r="N203" s="19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176</v>
      </c>
      <c r="AU203" s="16" t="s">
        <v>88</v>
      </c>
    </row>
    <row r="204" s="13" customFormat="1">
      <c r="A204" s="13"/>
      <c r="B204" s="202"/>
      <c r="C204" s="13"/>
      <c r="D204" s="186" t="s">
        <v>178</v>
      </c>
      <c r="E204" s="203" t="s">
        <v>1</v>
      </c>
      <c r="F204" s="204" t="s">
        <v>279</v>
      </c>
      <c r="G204" s="13"/>
      <c r="H204" s="205">
        <v>12</v>
      </c>
      <c r="I204" s="206"/>
      <c r="J204" s="13"/>
      <c r="K204" s="13"/>
      <c r="L204" s="202"/>
      <c r="M204" s="207"/>
      <c r="N204" s="208"/>
      <c r="O204" s="208"/>
      <c r="P204" s="208"/>
      <c r="Q204" s="208"/>
      <c r="R204" s="208"/>
      <c r="S204" s="208"/>
      <c r="T204" s="2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178</v>
      </c>
      <c r="AU204" s="203" t="s">
        <v>88</v>
      </c>
      <c r="AV204" s="13" t="s">
        <v>88</v>
      </c>
      <c r="AW204" s="13" t="s">
        <v>36</v>
      </c>
      <c r="AX204" s="13" t="s">
        <v>79</v>
      </c>
      <c r="AY204" s="203" t="s">
        <v>145</v>
      </c>
    </row>
    <row r="205" s="2" customFormat="1" ht="24.15" customHeight="1">
      <c r="A205" s="35"/>
      <c r="B205" s="171"/>
      <c r="C205" s="172" t="s">
        <v>7</v>
      </c>
      <c r="D205" s="172" t="s">
        <v>146</v>
      </c>
      <c r="E205" s="173" t="s">
        <v>285</v>
      </c>
      <c r="F205" s="174" t="s">
        <v>286</v>
      </c>
      <c r="G205" s="175" t="s">
        <v>188</v>
      </c>
      <c r="H205" s="176">
        <v>86</v>
      </c>
      <c r="I205" s="177"/>
      <c r="J205" s="178">
        <f>ROUND(I205*H205,2)</f>
        <v>0</v>
      </c>
      <c r="K205" s="179"/>
      <c r="L205" s="36"/>
      <c r="M205" s="180" t="s">
        <v>1</v>
      </c>
      <c r="N205" s="181" t="s">
        <v>44</v>
      </c>
      <c r="O205" s="7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144</v>
      </c>
      <c r="AT205" s="184" t="s">
        <v>146</v>
      </c>
      <c r="AU205" s="184" t="s">
        <v>88</v>
      </c>
      <c r="AY205" s="16" t="s">
        <v>145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6" t="s">
        <v>86</v>
      </c>
      <c r="BK205" s="185">
        <f>ROUND(I205*H205,2)</f>
        <v>0</v>
      </c>
      <c r="BL205" s="16" t="s">
        <v>144</v>
      </c>
      <c r="BM205" s="184" t="s">
        <v>454</v>
      </c>
    </row>
    <row r="206" s="2" customFormat="1">
      <c r="A206" s="35"/>
      <c r="B206" s="36"/>
      <c r="C206" s="35"/>
      <c r="D206" s="186" t="s">
        <v>152</v>
      </c>
      <c r="E206" s="35"/>
      <c r="F206" s="187" t="s">
        <v>286</v>
      </c>
      <c r="G206" s="35"/>
      <c r="H206" s="35"/>
      <c r="I206" s="188"/>
      <c r="J206" s="35"/>
      <c r="K206" s="35"/>
      <c r="L206" s="36"/>
      <c r="M206" s="189"/>
      <c r="N206" s="19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152</v>
      </c>
      <c r="AU206" s="16" t="s">
        <v>88</v>
      </c>
    </row>
    <row r="207" s="2" customFormat="1">
      <c r="A207" s="35"/>
      <c r="B207" s="36"/>
      <c r="C207" s="35"/>
      <c r="D207" s="186" t="s">
        <v>176</v>
      </c>
      <c r="E207" s="35"/>
      <c r="F207" s="201" t="s">
        <v>288</v>
      </c>
      <c r="G207" s="35"/>
      <c r="H207" s="35"/>
      <c r="I207" s="188"/>
      <c r="J207" s="35"/>
      <c r="K207" s="35"/>
      <c r="L207" s="36"/>
      <c r="M207" s="189"/>
      <c r="N207" s="19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176</v>
      </c>
      <c r="AU207" s="16" t="s">
        <v>88</v>
      </c>
    </row>
    <row r="208" s="13" customFormat="1">
      <c r="A208" s="13"/>
      <c r="B208" s="202"/>
      <c r="C208" s="13"/>
      <c r="D208" s="186" t="s">
        <v>178</v>
      </c>
      <c r="E208" s="203" t="s">
        <v>1</v>
      </c>
      <c r="F208" s="204" t="s">
        <v>455</v>
      </c>
      <c r="G208" s="13"/>
      <c r="H208" s="205">
        <v>86</v>
      </c>
      <c r="I208" s="206"/>
      <c r="J208" s="13"/>
      <c r="K208" s="13"/>
      <c r="L208" s="202"/>
      <c r="M208" s="207"/>
      <c r="N208" s="208"/>
      <c r="O208" s="208"/>
      <c r="P208" s="208"/>
      <c r="Q208" s="208"/>
      <c r="R208" s="208"/>
      <c r="S208" s="208"/>
      <c r="T208" s="2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3" t="s">
        <v>178</v>
      </c>
      <c r="AU208" s="203" t="s">
        <v>88</v>
      </c>
      <c r="AV208" s="13" t="s">
        <v>88</v>
      </c>
      <c r="AW208" s="13" t="s">
        <v>36</v>
      </c>
      <c r="AX208" s="13" t="s">
        <v>86</v>
      </c>
      <c r="AY208" s="203" t="s">
        <v>145</v>
      </c>
    </row>
    <row r="209" s="2" customFormat="1" ht="24.15" customHeight="1">
      <c r="A209" s="35"/>
      <c r="B209" s="171"/>
      <c r="C209" s="172" t="s">
        <v>294</v>
      </c>
      <c r="D209" s="172" t="s">
        <v>146</v>
      </c>
      <c r="E209" s="173" t="s">
        <v>290</v>
      </c>
      <c r="F209" s="174" t="s">
        <v>291</v>
      </c>
      <c r="G209" s="175" t="s">
        <v>188</v>
      </c>
      <c r="H209" s="176">
        <v>16</v>
      </c>
      <c r="I209" s="177"/>
      <c r="J209" s="178">
        <f>ROUND(I209*H209,2)</f>
        <v>0</v>
      </c>
      <c r="K209" s="179"/>
      <c r="L209" s="36"/>
      <c r="M209" s="180" t="s">
        <v>1</v>
      </c>
      <c r="N209" s="181" t="s">
        <v>44</v>
      </c>
      <c r="O209" s="74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144</v>
      </c>
      <c r="AT209" s="184" t="s">
        <v>146</v>
      </c>
      <c r="AU209" s="184" t="s">
        <v>88</v>
      </c>
      <c r="AY209" s="16" t="s">
        <v>145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6" t="s">
        <v>86</v>
      </c>
      <c r="BK209" s="185">
        <f>ROUND(I209*H209,2)</f>
        <v>0</v>
      </c>
      <c r="BL209" s="16" t="s">
        <v>144</v>
      </c>
      <c r="BM209" s="184" t="s">
        <v>456</v>
      </c>
    </row>
    <row r="210" s="2" customFormat="1">
      <c r="A210" s="35"/>
      <c r="B210" s="36"/>
      <c r="C210" s="35"/>
      <c r="D210" s="186" t="s">
        <v>152</v>
      </c>
      <c r="E210" s="35"/>
      <c r="F210" s="187" t="s">
        <v>291</v>
      </c>
      <c r="G210" s="35"/>
      <c r="H210" s="35"/>
      <c r="I210" s="188"/>
      <c r="J210" s="35"/>
      <c r="K210" s="35"/>
      <c r="L210" s="36"/>
      <c r="M210" s="189"/>
      <c r="N210" s="190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152</v>
      </c>
      <c r="AU210" s="16" t="s">
        <v>88</v>
      </c>
    </row>
    <row r="211" s="2" customFormat="1">
      <c r="A211" s="35"/>
      <c r="B211" s="36"/>
      <c r="C211" s="35"/>
      <c r="D211" s="186" t="s">
        <v>176</v>
      </c>
      <c r="E211" s="35"/>
      <c r="F211" s="201" t="s">
        <v>288</v>
      </c>
      <c r="G211" s="35"/>
      <c r="H211" s="35"/>
      <c r="I211" s="188"/>
      <c r="J211" s="35"/>
      <c r="K211" s="35"/>
      <c r="L211" s="36"/>
      <c r="M211" s="189"/>
      <c r="N211" s="19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176</v>
      </c>
      <c r="AU211" s="16" t="s">
        <v>88</v>
      </c>
    </row>
    <row r="212" s="13" customFormat="1">
      <c r="A212" s="13"/>
      <c r="B212" s="202"/>
      <c r="C212" s="13"/>
      <c r="D212" s="186" t="s">
        <v>178</v>
      </c>
      <c r="E212" s="203" t="s">
        <v>1</v>
      </c>
      <c r="F212" s="204" t="s">
        <v>457</v>
      </c>
      <c r="G212" s="13"/>
      <c r="H212" s="205">
        <v>16</v>
      </c>
      <c r="I212" s="206"/>
      <c r="J212" s="13"/>
      <c r="K212" s="13"/>
      <c r="L212" s="202"/>
      <c r="M212" s="207"/>
      <c r="N212" s="208"/>
      <c r="O212" s="208"/>
      <c r="P212" s="208"/>
      <c r="Q212" s="208"/>
      <c r="R212" s="208"/>
      <c r="S212" s="208"/>
      <c r="T212" s="20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3" t="s">
        <v>178</v>
      </c>
      <c r="AU212" s="203" t="s">
        <v>88</v>
      </c>
      <c r="AV212" s="13" t="s">
        <v>88</v>
      </c>
      <c r="AW212" s="13" t="s">
        <v>36</v>
      </c>
      <c r="AX212" s="13" t="s">
        <v>86</v>
      </c>
      <c r="AY212" s="203" t="s">
        <v>145</v>
      </c>
    </row>
    <row r="213" s="2" customFormat="1" ht="24.15" customHeight="1">
      <c r="A213" s="35"/>
      <c r="B213" s="171"/>
      <c r="C213" s="172" t="s">
        <v>300</v>
      </c>
      <c r="D213" s="172" t="s">
        <v>146</v>
      </c>
      <c r="E213" s="173" t="s">
        <v>295</v>
      </c>
      <c r="F213" s="174" t="s">
        <v>296</v>
      </c>
      <c r="G213" s="175" t="s">
        <v>188</v>
      </c>
      <c r="H213" s="176">
        <v>124.09999999999999</v>
      </c>
      <c r="I213" s="177"/>
      <c r="J213" s="178">
        <f>ROUND(I213*H213,2)</f>
        <v>0</v>
      </c>
      <c r="K213" s="179"/>
      <c r="L213" s="36"/>
      <c r="M213" s="180" t="s">
        <v>1</v>
      </c>
      <c r="N213" s="181" t="s">
        <v>44</v>
      </c>
      <c r="O213" s="74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144</v>
      </c>
      <c r="AT213" s="184" t="s">
        <v>146</v>
      </c>
      <c r="AU213" s="184" t="s">
        <v>88</v>
      </c>
      <c r="AY213" s="16" t="s">
        <v>145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6" t="s">
        <v>86</v>
      </c>
      <c r="BK213" s="185">
        <f>ROUND(I213*H213,2)</f>
        <v>0</v>
      </c>
      <c r="BL213" s="16" t="s">
        <v>144</v>
      </c>
      <c r="BM213" s="184" t="s">
        <v>458</v>
      </c>
    </row>
    <row r="214" s="2" customFormat="1">
      <c r="A214" s="35"/>
      <c r="B214" s="36"/>
      <c r="C214" s="35"/>
      <c r="D214" s="186" t="s">
        <v>152</v>
      </c>
      <c r="E214" s="35"/>
      <c r="F214" s="187" t="s">
        <v>296</v>
      </c>
      <c r="G214" s="35"/>
      <c r="H214" s="35"/>
      <c r="I214" s="188"/>
      <c r="J214" s="35"/>
      <c r="K214" s="35"/>
      <c r="L214" s="36"/>
      <c r="M214" s="189"/>
      <c r="N214" s="190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152</v>
      </c>
      <c r="AU214" s="16" t="s">
        <v>88</v>
      </c>
    </row>
    <row r="215" s="2" customFormat="1">
      <c r="A215" s="35"/>
      <c r="B215" s="36"/>
      <c r="C215" s="35"/>
      <c r="D215" s="186" t="s">
        <v>176</v>
      </c>
      <c r="E215" s="35"/>
      <c r="F215" s="201" t="s">
        <v>298</v>
      </c>
      <c r="G215" s="35"/>
      <c r="H215" s="35"/>
      <c r="I215" s="188"/>
      <c r="J215" s="35"/>
      <c r="K215" s="35"/>
      <c r="L215" s="36"/>
      <c r="M215" s="189"/>
      <c r="N215" s="19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176</v>
      </c>
      <c r="AU215" s="16" t="s">
        <v>88</v>
      </c>
    </row>
    <row r="216" s="13" customFormat="1">
      <c r="A216" s="13"/>
      <c r="B216" s="202"/>
      <c r="C216" s="13"/>
      <c r="D216" s="186" t="s">
        <v>178</v>
      </c>
      <c r="E216" s="203" t="s">
        <v>1</v>
      </c>
      <c r="F216" s="204" t="s">
        <v>459</v>
      </c>
      <c r="G216" s="13"/>
      <c r="H216" s="205">
        <v>124</v>
      </c>
      <c r="I216" s="206"/>
      <c r="J216" s="13"/>
      <c r="K216" s="13"/>
      <c r="L216" s="202"/>
      <c r="M216" s="207"/>
      <c r="N216" s="208"/>
      <c r="O216" s="208"/>
      <c r="P216" s="208"/>
      <c r="Q216" s="208"/>
      <c r="R216" s="208"/>
      <c r="S216" s="208"/>
      <c r="T216" s="2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3" t="s">
        <v>178</v>
      </c>
      <c r="AU216" s="203" t="s">
        <v>88</v>
      </c>
      <c r="AV216" s="13" t="s">
        <v>88</v>
      </c>
      <c r="AW216" s="13" t="s">
        <v>36</v>
      </c>
      <c r="AX216" s="13" t="s">
        <v>79</v>
      </c>
      <c r="AY216" s="203" t="s">
        <v>145</v>
      </c>
    </row>
    <row r="217" s="13" customFormat="1">
      <c r="A217" s="13"/>
      <c r="B217" s="202"/>
      <c r="C217" s="13"/>
      <c r="D217" s="186" t="s">
        <v>178</v>
      </c>
      <c r="E217" s="203" t="s">
        <v>1</v>
      </c>
      <c r="F217" s="204" t="s">
        <v>460</v>
      </c>
      <c r="G217" s="13"/>
      <c r="H217" s="205">
        <v>0.10000000000000001</v>
      </c>
      <c r="I217" s="206"/>
      <c r="J217" s="13"/>
      <c r="K217" s="13"/>
      <c r="L217" s="202"/>
      <c r="M217" s="207"/>
      <c r="N217" s="208"/>
      <c r="O217" s="208"/>
      <c r="P217" s="208"/>
      <c r="Q217" s="208"/>
      <c r="R217" s="208"/>
      <c r="S217" s="208"/>
      <c r="T217" s="20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3" t="s">
        <v>178</v>
      </c>
      <c r="AU217" s="203" t="s">
        <v>88</v>
      </c>
      <c r="AV217" s="13" t="s">
        <v>88</v>
      </c>
      <c r="AW217" s="13" t="s">
        <v>36</v>
      </c>
      <c r="AX217" s="13" t="s">
        <v>79</v>
      </c>
      <c r="AY217" s="203" t="s">
        <v>145</v>
      </c>
    </row>
    <row r="218" s="2" customFormat="1" ht="14.4" customHeight="1">
      <c r="A218" s="35"/>
      <c r="B218" s="171"/>
      <c r="C218" s="172" t="s">
        <v>307</v>
      </c>
      <c r="D218" s="172" t="s">
        <v>146</v>
      </c>
      <c r="E218" s="173" t="s">
        <v>301</v>
      </c>
      <c r="F218" s="174" t="s">
        <v>302</v>
      </c>
      <c r="G218" s="175" t="s">
        <v>174</v>
      </c>
      <c r="H218" s="176">
        <v>0.19900000000000001</v>
      </c>
      <c r="I218" s="177"/>
      <c r="J218" s="178">
        <f>ROUND(I218*H218,2)</f>
        <v>0</v>
      </c>
      <c r="K218" s="179"/>
      <c r="L218" s="36"/>
      <c r="M218" s="180" t="s">
        <v>1</v>
      </c>
      <c r="N218" s="181" t="s">
        <v>44</v>
      </c>
      <c r="O218" s="7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144</v>
      </c>
      <c r="AT218" s="184" t="s">
        <v>146</v>
      </c>
      <c r="AU218" s="184" t="s">
        <v>88</v>
      </c>
      <c r="AY218" s="16" t="s">
        <v>145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6" t="s">
        <v>86</v>
      </c>
      <c r="BK218" s="185">
        <f>ROUND(I218*H218,2)</f>
        <v>0</v>
      </c>
      <c r="BL218" s="16" t="s">
        <v>144</v>
      </c>
      <c r="BM218" s="184" t="s">
        <v>461</v>
      </c>
    </row>
    <row r="219" s="2" customFormat="1">
      <c r="A219" s="35"/>
      <c r="B219" s="36"/>
      <c r="C219" s="35"/>
      <c r="D219" s="186" t="s">
        <v>152</v>
      </c>
      <c r="E219" s="35"/>
      <c r="F219" s="187" t="s">
        <v>302</v>
      </c>
      <c r="G219" s="35"/>
      <c r="H219" s="35"/>
      <c r="I219" s="188"/>
      <c r="J219" s="35"/>
      <c r="K219" s="35"/>
      <c r="L219" s="36"/>
      <c r="M219" s="189"/>
      <c r="N219" s="190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152</v>
      </c>
      <c r="AU219" s="16" t="s">
        <v>88</v>
      </c>
    </row>
    <row r="220" s="2" customFormat="1">
      <c r="A220" s="35"/>
      <c r="B220" s="36"/>
      <c r="C220" s="35"/>
      <c r="D220" s="186" t="s">
        <v>176</v>
      </c>
      <c r="E220" s="35"/>
      <c r="F220" s="201" t="s">
        <v>304</v>
      </c>
      <c r="G220" s="35"/>
      <c r="H220" s="35"/>
      <c r="I220" s="188"/>
      <c r="J220" s="35"/>
      <c r="K220" s="35"/>
      <c r="L220" s="36"/>
      <c r="M220" s="189"/>
      <c r="N220" s="19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176</v>
      </c>
      <c r="AU220" s="16" t="s">
        <v>88</v>
      </c>
    </row>
    <row r="221" s="13" customFormat="1">
      <c r="A221" s="13"/>
      <c r="B221" s="202"/>
      <c r="C221" s="13"/>
      <c r="D221" s="186" t="s">
        <v>178</v>
      </c>
      <c r="E221" s="203" t="s">
        <v>1</v>
      </c>
      <c r="F221" s="204" t="s">
        <v>462</v>
      </c>
      <c r="G221" s="13"/>
      <c r="H221" s="205">
        <v>0.099000000000000005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3" t="s">
        <v>178</v>
      </c>
      <c r="AU221" s="203" t="s">
        <v>88</v>
      </c>
      <c r="AV221" s="13" t="s">
        <v>88</v>
      </c>
      <c r="AW221" s="13" t="s">
        <v>36</v>
      </c>
      <c r="AX221" s="13" t="s">
        <v>79</v>
      </c>
      <c r="AY221" s="203" t="s">
        <v>145</v>
      </c>
    </row>
    <row r="222" s="13" customFormat="1">
      <c r="A222" s="13"/>
      <c r="B222" s="202"/>
      <c r="C222" s="13"/>
      <c r="D222" s="186" t="s">
        <v>178</v>
      </c>
      <c r="E222" s="203" t="s">
        <v>1</v>
      </c>
      <c r="F222" s="204" t="s">
        <v>463</v>
      </c>
      <c r="G222" s="13"/>
      <c r="H222" s="205">
        <v>0.10000000000000001</v>
      </c>
      <c r="I222" s="206"/>
      <c r="J222" s="13"/>
      <c r="K222" s="13"/>
      <c r="L222" s="202"/>
      <c r="M222" s="207"/>
      <c r="N222" s="208"/>
      <c r="O222" s="208"/>
      <c r="P222" s="208"/>
      <c r="Q222" s="208"/>
      <c r="R222" s="208"/>
      <c r="S222" s="208"/>
      <c r="T222" s="2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3" t="s">
        <v>178</v>
      </c>
      <c r="AU222" s="203" t="s">
        <v>88</v>
      </c>
      <c r="AV222" s="13" t="s">
        <v>88</v>
      </c>
      <c r="AW222" s="13" t="s">
        <v>36</v>
      </c>
      <c r="AX222" s="13" t="s">
        <v>79</v>
      </c>
      <c r="AY222" s="203" t="s">
        <v>145</v>
      </c>
    </row>
    <row r="223" s="2" customFormat="1" ht="24.15" customHeight="1">
      <c r="A223" s="35"/>
      <c r="B223" s="171"/>
      <c r="C223" s="172" t="s">
        <v>314</v>
      </c>
      <c r="D223" s="172" t="s">
        <v>146</v>
      </c>
      <c r="E223" s="173" t="s">
        <v>464</v>
      </c>
      <c r="F223" s="174" t="s">
        <v>465</v>
      </c>
      <c r="G223" s="175" t="s">
        <v>188</v>
      </c>
      <c r="H223" s="176">
        <v>33</v>
      </c>
      <c r="I223" s="177"/>
      <c r="J223" s="178">
        <f>ROUND(I223*H223,2)</f>
        <v>0</v>
      </c>
      <c r="K223" s="179"/>
      <c r="L223" s="36"/>
      <c r="M223" s="180" t="s">
        <v>1</v>
      </c>
      <c r="N223" s="181" t="s">
        <v>44</v>
      </c>
      <c r="O223" s="74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144</v>
      </c>
      <c r="AT223" s="184" t="s">
        <v>146</v>
      </c>
      <c r="AU223" s="184" t="s">
        <v>88</v>
      </c>
      <c r="AY223" s="16" t="s">
        <v>145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6" t="s">
        <v>86</v>
      </c>
      <c r="BK223" s="185">
        <f>ROUND(I223*H223,2)</f>
        <v>0</v>
      </c>
      <c r="BL223" s="16" t="s">
        <v>144</v>
      </c>
      <c r="BM223" s="184" t="s">
        <v>466</v>
      </c>
    </row>
    <row r="224" s="2" customFormat="1">
      <c r="A224" s="35"/>
      <c r="B224" s="36"/>
      <c r="C224" s="35"/>
      <c r="D224" s="186" t="s">
        <v>152</v>
      </c>
      <c r="E224" s="35"/>
      <c r="F224" s="187" t="s">
        <v>465</v>
      </c>
      <c r="G224" s="35"/>
      <c r="H224" s="35"/>
      <c r="I224" s="188"/>
      <c r="J224" s="35"/>
      <c r="K224" s="35"/>
      <c r="L224" s="36"/>
      <c r="M224" s="189"/>
      <c r="N224" s="19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152</v>
      </c>
      <c r="AU224" s="16" t="s">
        <v>88</v>
      </c>
    </row>
    <row r="225" s="2" customFormat="1">
      <c r="A225" s="35"/>
      <c r="B225" s="36"/>
      <c r="C225" s="35"/>
      <c r="D225" s="186" t="s">
        <v>176</v>
      </c>
      <c r="E225" s="35"/>
      <c r="F225" s="201" t="s">
        <v>467</v>
      </c>
      <c r="G225" s="35"/>
      <c r="H225" s="35"/>
      <c r="I225" s="188"/>
      <c r="J225" s="35"/>
      <c r="K225" s="35"/>
      <c r="L225" s="36"/>
      <c r="M225" s="189"/>
      <c r="N225" s="190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176</v>
      </c>
      <c r="AU225" s="16" t="s">
        <v>88</v>
      </c>
    </row>
    <row r="226" s="13" customFormat="1">
      <c r="A226" s="13"/>
      <c r="B226" s="202"/>
      <c r="C226" s="13"/>
      <c r="D226" s="186" t="s">
        <v>178</v>
      </c>
      <c r="E226" s="203" t="s">
        <v>1</v>
      </c>
      <c r="F226" s="204" t="s">
        <v>468</v>
      </c>
      <c r="G226" s="13"/>
      <c r="H226" s="205">
        <v>33</v>
      </c>
      <c r="I226" s="206"/>
      <c r="J226" s="13"/>
      <c r="K226" s="13"/>
      <c r="L226" s="202"/>
      <c r="M226" s="207"/>
      <c r="N226" s="208"/>
      <c r="O226" s="208"/>
      <c r="P226" s="208"/>
      <c r="Q226" s="208"/>
      <c r="R226" s="208"/>
      <c r="S226" s="208"/>
      <c r="T226" s="20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3" t="s">
        <v>178</v>
      </c>
      <c r="AU226" s="203" t="s">
        <v>88</v>
      </c>
      <c r="AV226" s="13" t="s">
        <v>88</v>
      </c>
      <c r="AW226" s="13" t="s">
        <v>36</v>
      </c>
      <c r="AX226" s="13" t="s">
        <v>86</v>
      </c>
      <c r="AY226" s="203" t="s">
        <v>145</v>
      </c>
    </row>
    <row r="227" s="11" customFormat="1" ht="25.92" customHeight="1">
      <c r="A227" s="11"/>
      <c r="B227" s="160"/>
      <c r="C227" s="11"/>
      <c r="D227" s="161" t="s">
        <v>78</v>
      </c>
      <c r="E227" s="162" t="s">
        <v>142</v>
      </c>
      <c r="F227" s="162" t="s">
        <v>143</v>
      </c>
      <c r="G227" s="11"/>
      <c r="H227" s="11"/>
      <c r="I227" s="163"/>
      <c r="J227" s="164">
        <f>BK227</f>
        <v>0</v>
      </c>
      <c r="K227" s="11"/>
      <c r="L227" s="160"/>
      <c r="M227" s="165"/>
      <c r="N227" s="166"/>
      <c r="O227" s="166"/>
      <c r="P227" s="167">
        <f>SUM(P228:P240)</f>
        <v>0</v>
      </c>
      <c r="Q227" s="166"/>
      <c r="R227" s="167">
        <f>SUM(R228:R240)</f>
        <v>0</v>
      </c>
      <c r="S227" s="166"/>
      <c r="T227" s="168">
        <f>SUM(T228:T240)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61" t="s">
        <v>144</v>
      </c>
      <c r="AT227" s="169" t="s">
        <v>78</v>
      </c>
      <c r="AU227" s="169" t="s">
        <v>79</v>
      </c>
      <c r="AY227" s="161" t="s">
        <v>145</v>
      </c>
      <c r="BK227" s="170">
        <f>SUM(BK228:BK240)</f>
        <v>0</v>
      </c>
    </row>
    <row r="228" s="2" customFormat="1" ht="14.4" customHeight="1">
      <c r="A228" s="35"/>
      <c r="B228" s="171"/>
      <c r="C228" s="172" t="s">
        <v>469</v>
      </c>
      <c r="D228" s="172" t="s">
        <v>146</v>
      </c>
      <c r="E228" s="173" t="s">
        <v>308</v>
      </c>
      <c r="F228" s="174" t="s">
        <v>309</v>
      </c>
      <c r="G228" s="175" t="s">
        <v>310</v>
      </c>
      <c r="H228" s="176">
        <v>4</v>
      </c>
      <c r="I228" s="177"/>
      <c r="J228" s="178">
        <f>ROUND(I228*H228,2)</f>
        <v>0</v>
      </c>
      <c r="K228" s="179"/>
      <c r="L228" s="36"/>
      <c r="M228" s="180" t="s">
        <v>1</v>
      </c>
      <c r="N228" s="181" t="s">
        <v>44</v>
      </c>
      <c r="O228" s="74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150</v>
      </c>
      <c r="AT228" s="184" t="s">
        <v>146</v>
      </c>
      <c r="AU228" s="184" t="s">
        <v>86</v>
      </c>
      <c r="AY228" s="16" t="s">
        <v>145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6" t="s">
        <v>86</v>
      </c>
      <c r="BK228" s="185">
        <f>ROUND(I228*H228,2)</f>
        <v>0</v>
      </c>
      <c r="BL228" s="16" t="s">
        <v>150</v>
      </c>
      <c r="BM228" s="184" t="s">
        <v>470</v>
      </c>
    </row>
    <row r="229" s="2" customFormat="1">
      <c r="A229" s="35"/>
      <c r="B229" s="36"/>
      <c r="C229" s="35"/>
      <c r="D229" s="186" t="s">
        <v>152</v>
      </c>
      <c r="E229" s="35"/>
      <c r="F229" s="187" t="s">
        <v>309</v>
      </c>
      <c r="G229" s="35"/>
      <c r="H229" s="35"/>
      <c r="I229" s="188"/>
      <c r="J229" s="35"/>
      <c r="K229" s="35"/>
      <c r="L229" s="36"/>
      <c r="M229" s="189"/>
      <c r="N229" s="190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152</v>
      </c>
      <c r="AU229" s="16" t="s">
        <v>86</v>
      </c>
    </row>
    <row r="230" s="2" customFormat="1">
      <c r="A230" s="35"/>
      <c r="B230" s="36"/>
      <c r="C230" s="35"/>
      <c r="D230" s="186" t="s">
        <v>176</v>
      </c>
      <c r="E230" s="35"/>
      <c r="F230" s="201" t="s">
        <v>312</v>
      </c>
      <c r="G230" s="35"/>
      <c r="H230" s="35"/>
      <c r="I230" s="188"/>
      <c r="J230" s="35"/>
      <c r="K230" s="35"/>
      <c r="L230" s="36"/>
      <c r="M230" s="189"/>
      <c r="N230" s="190"/>
      <c r="O230" s="74"/>
      <c r="P230" s="74"/>
      <c r="Q230" s="74"/>
      <c r="R230" s="74"/>
      <c r="S230" s="74"/>
      <c r="T230" s="7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176</v>
      </c>
      <c r="AU230" s="16" t="s">
        <v>86</v>
      </c>
    </row>
    <row r="231" s="13" customFormat="1">
      <c r="A231" s="13"/>
      <c r="B231" s="202"/>
      <c r="C231" s="13"/>
      <c r="D231" s="186" t="s">
        <v>178</v>
      </c>
      <c r="E231" s="203" t="s">
        <v>1</v>
      </c>
      <c r="F231" s="204" t="s">
        <v>471</v>
      </c>
      <c r="G231" s="13"/>
      <c r="H231" s="205">
        <v>4</v>
      </c>
      <c r="I231" s="206"/>
      <c r="J231" s="13"/>
      <c r="K231" s="13"/>
      <c r="L231" s="202"/>
      <c r="M231" s="207"/>
      <c r="N231" s="208"/>
      <c r="O231" s="208"/>
      <c r="P231" s="208"/>
      <c r="Q231" s="208"/>
      <c r="R231" s="208"/>
      <c r="S231" s="208"/>
      <c r="T231" s="20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3" t="s">
        <v>178</v>
      </c>
      <c r="AU231" s="203" t="s">
        <v>86</v>
      </c>
      <c r="AV231" s="13" t="s">
        <v>88</v>
      </c>
      <c r="AW231" s="13" t="s">
        <v>36</v>
      </c>
      <c r="AX231" s="13" t="s">
        <v>86</v>
      </c>
      <c r="AY231" s="203" t="s">
        <v>145</v>
      </c>
    </row>
    <row r="232" s="2" customFormat="1" ht="24.15" customHeight="1">
      <c r="A232" s="35"/>
      <c r="B232" s="171"/>
      <c r="C232" s="172" t="s">
        <v>472</v>
      </c>
      <c r="D232" s="172" t="s">
        <v>146</v>
      </c>
      <c r="E232" s="173" t="s">
        <v>315</v>
      </c>
      <c r="F232" s="174" t="s">
        <v>316</v>
      </c>
      <c r="G232" s="175" t="s">
        <v>310</v>
      </c>
      <c r="H232" s="176">
        <v>194.07599999999999</v>
      </c>
      <c r="I232" s="177"/>
      <c r="J232" s="178">
        <f>ROUND(I232*H232,2)</f>
        <v>0</v>
      </c>
      <c r="K232" s="179"/>
      <c r="L232" s="36"/>
      <c r="M232" s="180" t="s">
        <v>1</v>
      </c>
      <c r="N232" s="181" t="s">
        <v>44</v>
      </c>
      <c r="O232" s="74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150</v>
      </c>
      <c r="AT232" s="184" t="s">
        <v>146</v>
      </c>
      <c r="AU232" s="184" t="s">
        <v>86</v>
      </c>
      <c r="AY232" s="16" t="s">
        <v>145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6" t="s">
        <v>86</v>
      </c>
      <c r="BK232" s="185">
        <f>ROUND(I232*H232,2)</f>
        <v>0</v>
      </c>
      <c r="BL232" s="16" t="s">
        <v>150</v>
      </c>
      <c r="BM232" s="184" t="s">
        <v>473</v>
      </c>
    </row>
    <row r="233" s="2" customFormat="1">
      <c r="A233" s="35"/>
      <c r="B233" s="36"/>
      <c r="C233" s="35"/>
      <c r="D233" s="186" t="s">
        <v>152</v>
      </c>
      <c r="E233" s="35"/>
      <c r="F233" s="187" t="s">
        <v>316</v>
      </c>
      <c r="G233" s="35"/>
      <c r="H233" s="35"/>
      <c r="I233" s="188"/>
      <c r="J233" s="35"/>
      <c r="K233" s="35"/>
      <c r="L233" s="36"/>
      <c r="M233" s="189"/>
      <c r="N233" s="190"/>
      <c r="O233" s="74"/>
      <c r="P233" s="74"/>
      <c r="Q233" s="74"/>
      <c r="R233" s="74"/>
      <c r="S233" s="74"/>
      <c r="T233" s="7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6" t="s">
        <v>152</v>
      </c>
      <c r="AU233" s="16" t="s">
        <v>86</v>
      </c>
    </row>
    <row r="234" s="2" customFormat="1">
      <c r="A234" s="35"/>
      <c r="B234" s="36"/>
      <c r="C234" s="35"/>
      <c r="D234" s="186" t="s">
        <v>176</v>
      </c>
      <c r="E234" s="35"/>
      <c r="F234" s="201" t="s">
        <v>312</v>
      </c>
      <c r="G234" s="35"/>
      <c r="H234" s="35"/>
      <c r="I234" s="188"/>
      <c r="J234" s="35"/>
      <c r="K234" s="35"/>
      <c r="L234" s="36"/>
      <c r="M234" s="189"/>
      <c r="N234" s="190"/>
      <c r="O234" s="74"/>
      <c r="P234" s="74"/>
      <c r="Q234" s="74"/>
      <c r="R234" s="74"/>
      <c r="S234" s="74"/>
      <c r="T234" s="7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176</v>
      </c>
      <c r="AU234" s="16" t="s">
        <v>86</v>
      </c>
    </row>
    <row r="235" s="13" customFormat="1">
      <c r="A235" s="13"/>
      <c r="B235" s="202"/>
      <c r="C235" s="13"/>
      <c r="D235" s="186" t="s">
        <v>178</v>
      </c>
      <c r="E235" s="203" t="s">
        <v>1</v>
      </c>
      <c r="F235" s="204" t="s">
        <v>474</v>
      </c>
      <c r="G235" s="13"/>
      <c r="H235" s="205">
        <v>157.89599999999999</v>
      </c>
      <c r="I235" s="206"/>
      <c r="J235" s="13"/>
      <c r="K235" s="13"/>
      <c r="L235" s="202"/>
      <c r="M235" s="207"/>
      <c r="N235" s="208"/>
      <c r="O235" s="208"/>
      <c r="P235" s="208"/>
      <c r="Q235" s="208"/>
      <c r="R235" s="208"/>
      <c r="S235" s="208"/>
      <c r="T235" s="20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3" t="s">
        <v>178</v>
      </c>
      <c r="AU235" s="203" t="s">
        <v>86</v>
      </c>
      <c r="AV235" s="13" t="s">
        <v>88</v>
      </c>
      <c r="AW235" s="13" t="s">
        <v>36</v>
      </c>
      <c r="AX235" s="13" t="s">
        <v>79</v>
      </c>
      <c r="AY235" s="203" t="s">
        <v>145</v>
      </c>
    </row>
    <row r="236" s="13" customFormat="1">
      <c r="A236" s="13"/>
      <c r="B236" s="202"/>
      <c r="C236" s="13"/>
      <c r="D236" s="186" t="s">
        <v>178</v>
      </c>
      <c r="E236" s="203" t="s">
        <v>1</v>
      </c>
      <c r="F236" s="204" t="s">
        <v>475</v>
      </c>
      <c r="G236" s="13"/>
      <c r="H236" s="205">
        <v>36.18</v>
      </c>
      <c r="I236" s="206"/>
      <c r="J236" s="13"/>
      <c r="K236" s="13"/>
      <c r="L236" s="202"/>
      <c r="M236" s="207"/>
      <c r="N236" s="208"/>
      <c r="O236" s="208"/>
      <c r="P236" s="208"/>
      <c r="Q236" s="208"/>
      <c r="R236" s="208"/>
      <c r="S236" s="208"/>
      <c r="T236" s="20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3" t="s">
        <v>178</v>
      </c>
      <c r="AU236" s="203" t="s">
        <v>86</v>
      </c>
      <c r="AV236" s="13" t="s">
        <v>88</v>
      </c>
      <c r="AW236" s="13" t="s">
        <v>36</v>
      </c>
      <c r="AX236" s="13" t="s">
        <v>79</v>
      </c>
      <c r="AY236" s="203" t="s">
        <v>145</v>
      </c>
    </row>
    <row r="237" s="2" customFormat="1" ht="24.15" customHeight="1">
      <c r="A237" s="35"/>
      <c r="B237" s="171"/>
      <c r="C237" s="172" t="s">
        <v>476</v>
      </c>
      <c r="D237" s="172" t="s">
        <v>146</v>
      </c>
      <c r="E237" s="173" t="s">
        <v>321</v>
      </c>
      <c r="F237" s="174" t="s">
        <v>316</v>
      </c>
      <c r="G237" s="175" t="s">
        <v>310</v>
      </c>
      <c r="H237" s="176">
        <v>52.704000000000001</v>
      </c>
      <c r="I237" s="177"/>
      <c r="J237" s="178">
        <f>ROUND(I237*H237,2)</f>
        <v>0</v>
      </c>
      <c r="K237" s="179"/>
      <c r="L237" s="36"/>
      <c r="M237" s="180" t="s">
        <v>1</v>
      </c>
      <c r="N237" s="181" t="s">
        <v>44</v>
      </c>
      <c r="O237" s="74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150</v>
      </c>
      <c r="AT237" s="184" t="s">
        <v>146</v>
      </c>
      <c r="AU237" s="184" t="s">
        <v>86</v>
      </c>
      <c r="AY237" s="16" t="s">
        <v>145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6" t="s">
        <v>86</v>
      </c>
      <c r="BK237" s="185">
        <f>ROUND(I237*H237,2)</f>
        <v>0</v>
      </c>
      <c r="BL237" s="16" t="s">
        <v>150</v>
      </c>
      <c r="BM237" s="184" t="s">
        <v>477</v>
      </c>
    </row>
    <row r="238" s="2" customFormat="1">
      <c r="A238" s="35"/>
      <c r="B238" s="36"/>
      <c r="C238" s="35"/>
      <c r="D238" s="186" t="s">
        <v>152</v>
      </c>
      <c r="E238" s="35"/>
      <c r="F238" s="187" t="s">
        <v>316</v>
      </c>
      <c r="G238" s="35"/>
      <c r="H238" s="35"/>
      <c r="I238" s="188"/>
      <c r="J238" s="35"/>
      <c r="K238" s="35"/>
      <c r="L238" s="36"/>
      <c r="M238" s="189"/>
      <c r="N238" s="190"/>
      <c r="O238" s="74"/>
      <c r="P238" s="74"/>
      <c r="Q238" s="74"/>
      <c r="R238" s="74"/>
      <c r="S238" s="74"/>
      <c r="T238" s="7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6" t="s">
        <v>152</v>
      </c>
      <c r="AU238" s="16" t="s">
        <v>86</v>
      </c>
    </row>
    <row r="239" s="2" customFormat="1">
      <c r="A239" s="35"/>
      <c r="B239" s="36"/>
      <c r="C239" s="35"/>
      <c r="D239" s="186" t="s">
        <v>176</v>
      </c>
      <c r="E239" s="35"/>
      <c r="F239" s="201" t="s">
        <v>312</v>
      </c>
      <c r="G239" s="35"/>
      <c r="H239" s="35"/>
      <c r="I239" s="188"/>
      <c r="J239" s="35"/>
      <c r="K239" s="35"/>
      <c r="L239" s="36"/>
      <c r="M239" s="189"/>
      <c r="N239" s="190"/>
      <c r="O239" s="74"/>
      <c r="P239" s="74"/>
      <c r="Q239" s="74"/>
      <c r="R239" s="74"/>
      <c r="S239" s="74"/>
      <c r="T239" s="7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6" t="s">
        <v>176</v>
      </c>
      <c r="AU239" s="16" t="s">
        <v>86</v>
      </c>
    </row>
    <row r="240" s="13" customFormat="1">
      <c r="A240" s="13"/>
      <c r="B240" s="202"/>
      <c r="C240" s="13"/>
      <c r="D240" s="186" t="s">
        <v>178</v>
      </c>
      <c r="E240" s="203" t="s">
        <v>1</v>
      </c>
      <c r="F240" s="204" t="s">
        <v>478</v>
      </c>
      <c r="G240" s="13"/>
      <c r="H240" s="205">
        <v>52.704000000000001</v>
      </c>
      <c r="I240" s="206"/>
      <c r="J240" s="13"/>
      <c r="K240" s="13"/>
      <c r="L240" s="202"/>
      <c r="M240" s="210"/>
      <c r="N240" s="211"/>
      <c r="O240" s="211"/>
      <c r="P240" s="211"/>
      <c r="Q240" s="211"/>
      <c r="R240" s="211"/>
      <c r="S240" s="211"/>
      <c r="T240" s="21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3" t="s">
        <v>178</v>
      </c>
      <c r="AU240" s="203" t="s">
        <v>86</v>
      </c>
      <c r="AV240" s="13" t="s">
        <v>88</v>
      </c>
      <c r="AW240" s="13" t="s">
        <v>36</v>
      </c>
      <c r="AX240" s="13" t="s">
        <v>79</v>
      </c>
      <c r="AY240" s="203" t="s">
        <v>145</v>
      </c>
    </row>
    <row r="241" s="2" customFormat="1" ht="6.96" customHeight="1">
      <c r="A241" s="35"/>
      <c r="B241" s="57"/>
      <c r="C241" s="58"/>
      <c r="D241" s="58"/>
      <c r="E241" s="58"/>
      <c r="F241" s="58"/>
      <c r="G241" s="58"/>
      <c r="H241" s="58"/>
      <c r="I241" s="58"/>
      <c r="J241" s="58"/>
      <c r="K241" s="58"/>
      <c r="L241" s="36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autoFilter ref="C125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120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479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ROUND((SUM(BE125:BE226)),  2)</f>
        <v>0</v>
      </c>
      <c r="G35" s="35"/>
      <c r="H35" s="35"/>
      <c r="I35" s="133">
        <v>0.20999999999999999</v>
      </c>
      <c r="J35" s="132">
        <f>ROUND(((SUM(BE125:BE226))*I35),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ROUND((SUM(BF125:BF226)),  2)</f>
        <v>0</v>
      </c>
      <c r="G36" s="35"/>
      <c r="H36" s="35"/>
      <c r="I36" s="133">
        <v>0.14999999999999999</v>
      </c>
      <c r="J36" s="132">
        <f>ROUND(((SUM(BF125:BF226))*I36),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ROUND((SUM(BG125:BG226)),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ROUND((SUM(BH125:BH226)),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ROUND((SUM(BI125:BI226)),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120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105 - Rekonstrukce chodníku SO 105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J125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J126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J127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J158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168</v>
      </c>
      <c r="E102" s="197"/>
      <c r="F102" s="197"/>
      <c r="G102" s="197"/>
      <c r="H102" s="197"/>
      <c r="I102" s="197"/>
      <c r="J102" s="198">
        <f>J191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45"/>
      <c r="C103" s="9"/>
      <c r="D103" s="146" t="s">
        <v>128</v>
      </c>
      <c r="E103" s="147"/>
      <c r="F103" s="147"/>
      <c r="G103" s="147"/>
      <c r="H103" s="147"/>
      <c r="I103" s="147"/>
      <c r="J103" s="148">
        <f>J213</f>
        <v>0</v>
      </c>
      <c r="K103" s="9"/>
      <c r="L103" s="14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129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26" t="str">
        <f>E7</f>
        <v>Český Brod, ul. Zborovská - Rekonstrukce chodníku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9"/>
      <c r="C114" s="29" t="s">
        <v>119</v>
      </c>
      <c r="L114" s="19"/>
    </row>
    <row r="115" s="2" customFormat="1" ht="16.5" customHeight="1">
      <c r="A115" s="35"/>
      <c r="B115" s="36"/>
      <c r="C115" s="35"/>
      <c r="D115" s="35"/>
      <c r="E115" s="126" t="s">
        <v>120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121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64" t="str">
        <f>E11</f>
        <v>SO 105 - Rekonstrukce chodníku SO 105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5"/>
      <c r="E119" s="35"/>
      <c r="F119" s="24" t="str">
        <f>F14</f>
        <v xml:space="preserve"> </v>
      </c>
      <c r="G119" s="35"/>
      <c r="H119" s="35"/>
      <c r="I119" s="29" t="s">
        <v>22</v>
      </c>
      <c r="J119" s="66" t="str">
        <f>IF(J14="","",J14)</f>
        <v>16. 10. 2018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5"/>
      <c r="E121" s="35"/>
      <c r="F121" s="24" t="str">
        <f>E17</f>
        <v>Město Český Brod</v>
      </c>
      <c r="G121" s="35"/>
      <c r="H121" s="35"/>
      <c r="I121" s="29" t="s">
        <v>32</v>
      </c>
      <c r="J121" s="33" t="str">
        <f>E23</f>
        <v>FORVIA CZ, S.R.O.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30</v>
      </c>
      <c r="D122" s="35"/>
      <c r="E122" s="35"/>
      <c r="F122" s="24" t="str">
        <f>IF(E20="","",E20)</f>
        <v>Vyplň údaj</v>
      </c>
      <c r="G122" s="35"/>
      <c r="H122" s="35"/>
      <c r="I122" s="29" t="s">
        <v>37</v>
      </c>
      <c r="J122" s="33" t="str">
        <f>E26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49"/>
      <c r="B124" s="150"/>
      <c r="C124" s="151" t="s">
        <v>130</v>
      </c>
      <c r="D124" s="152" t="s">
        <v>64</v>
      </c>
      <c r="E124" s="152" t="s">
        <v>60</v>
      </c>
      <c r="F124" s="152" t="s">
        <v>61</v>
      </c>
      <c r="G124" s="152" t="s">
        <v>131</v>
      </c>
      <c r="H124" s="152" t="s">
        <v>132</v>
      </c>
      <c r="I124" s="152" t="s">
        <v>133</v>
      </c>
      <c r="J124" s="153" t="s">
        <v>125</v>
      </c>
      <c r="K124" s="154" t="s">
        <v>134</v>
      </c>
      <c r="L124" s="155"/>
      <c r="M124" s="83" t="s">
        <v>1</v>
      </c>
      <c r="N124" s="84" t="s">
        <v>43</v>
      </c>
      <c r="O124" s="84" t="s">
        <v>135</v>
      </c>
      <c r="P124" s="84" t="s">
        <v>136</v>
      </c>
      <c r="Q124" s="84" t="s">
        <v>137</v>
      </c>
      <c r="R124" s="84" t="s">
        <v>138</v>
      </c>
      <c r="S124" s="84" t="s">
        <v>139</v>
      </c>
      <c r="T124" s="85" t="s">
        <v>140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5"/>
      <c r="B125" s="36"/>
      <c r="C125" s="90" t="s">
        <v>141</v>
      </c>
      <c r="D125" s="35"/>
      <c r="E125" s="35"/>
      <c r="F125" s="35"/>
      <c r="G125" s="35"/>
      <c r="H125" s="35"/>
      <c r="I125" s="35"/>
      <c r="J125" s="156">
        <f>BK125</f>
        <v>0</v>
      </c>
      <c r="K125" s="35"/>
      <c r="L125" s="36"/>
      <c r="M125" s="86"/>
      <c r="N125" s="70"/>
      <c r="O125" s="87"/>
      <c r="P125" s="157">
        <f>P126+P213</f>
        <v>0</v>
      </c>
      <c r="Q125" s="87"/>
      <c r="R125" s="157">
        <f>R126+R213</f>
        <v>0</v>
      </c>
      <c r="S125" s="87"/>
      <c r="T125" s="158">
        <f>T126+T213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78</v>
      </c>
      <c r="AU125" s="16" t="s">
        <v>127</v>
      </c>
      <c r="BK125" s="159">
        <f>BK126+BK213</f>
        <v>0</v>
      </c>
    </row>
    <row r="126" s="11" customFormat="1" ht="25.92" customHeight="1">
      <c r="A126" s="11"/>
      <c r="B126" s="160"/>
      <c r="C126" s="11"/>
      <c r="D126" s="161" t="s">
        <v>78</v>
      </c>
      <c r="E126" s="162" t="s">
        <v>169</v>
      </c>
      <c r="F126" s="162" t="s">
        <v>170</v>
      </c>
      <c r="G126" s="11"/>
      <c r="H126" s="11"/>
      <c r="I126" s="163"/>
      <c r="J126" s="164">
        <f>BK126</f>
        <v>0</v>
      </c>
      <c r="K126" s="11"/>
      <c r="L126" s="160"/>
      <c r="M126" s="165"/>
      <c r="N126" s="166"/>
      <c r="O126" s="166"/>
      <c r="P126" s="167">
        <f>P127+P158+P191</f>
        <v>0</v>
      </c>
      <c r="Q126" s="166"/>
      <c r="R126" s="167">
        <f>R127+R158+R191</f>
        <v>0</v>
      </c>
      <c r="S126" s="166"/>
      <c r="T126" s="168">
        <f>T127+T158+T191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1" t="s">
        <v>86</v>
      </c>
      <c r="AT126" s="169" t="s">
        <v>78</v>
      </c>
      <c r="AU126" s="169" t="s">
        <v>79</v>
      </c>
      <c r="AY126" s="161" t="s">
        <v>145</v>
      </c>
      <c r="BK126" s="170">
        <f>BK127+BK158+BK191</f>
        <v>0</v>
      </c>
    </row>
    <row r="127" s="11" customFormat="1" ht="22.8" customHeight="1">
      <c r="A127" s="11"/>
      <c r="B127" s="160"/>
      <c r="C127" s="11"/>
      <c r="D127" s="161" t="s">
        <v>78</v>
      </c>
      <c r="E127" s="199" t="s">
        <v>86</v>
      </c>
      <c r="F127" s="199" t="s">
        <v>171</v>
      </c>
      <c r="G127" s="11"/>
      <c r="H127" s="11"/>
      <c r="I127" s="163"/>
      <c r="J127" s="200">
        <f>BK127</f>
        <v>0</v>
      </c>
      <c r="K127" s="11"/>
      <c r="L127" s="160"/>
      <c r="M127" s="165"/>
      <c r="N127" s="166"/>
      <c r="O127" s="166"/>
      <c r="P127" s="167">
        <f>SUM(P128:P157)</f>
        <v>0</v>
      </c>
      <c r="Q127" s="166"/>
      <c r="R127" s="167">
        <f>SUM(R128:R157)</f>
        <v>0</v>
      </c>
      <c r="S127" s="166"/>
      <c r="T127" s="168">
        <f>SUM(T128:T157)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61" t="s">
        <v>86</v>
      </c>
      <c r="AT127" s="169" t="s">
        <v>78</v>
      </c>
      <c r="AU127" s="169" t="s">
        <v>86</v>
      </c>
      <c r="AY127" s="161" t="s">
        <v>145</v>
      </c>
      <c r="BK127" s="170">
        <f>SUM(BK128:BK157)</f>
        <v>0</v>
      </c>
    </row>
    <row r="128" s="2" customFormat="1" ht="24.15" customHeight="1">
      <c r="A128" s="35"/>
      <c r="B128" s="171"/>
      <c r="C128" s="172" t="s">
        <v>86</v>
      </c>
      <c r="D128" s="172" t="s">
        <v>146</v>
      </c>
      <c r="E128" s="173" t="s">
        <v>172</v>
      </c>
      <c r="F128" s="174" t="s">
        <v>173</v>
      </c>
      <c r="G128" s="175" t="s">
        <v>174</v>
      </c>
      <c r="H128" s="176">
        <v>4.8499999999999996</v>
      </c>
      <c r="I128" s="177"/>
      <c r="J128" s="178">
        <f>ROUND(I128*H128,2)</f>
        <v>0</v>
      </c>
      <c r="K128" s="179"/>
      <c r="L128" s="36"/>
      <c r="M128" s="180" t="s">
        <v>1</v>
      </c>
      <c r="N128" s="181" t="s">
        <v>44</v>
      </c>
      <c r="O128" s="7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4" t="s">
        <v>144</v>
      </c>
      <c r="AT128" s="184" t="s">
        <v>146</v>
      </c>
      <c r="AU128" s="184" t="s">
        <v>88</v>
      </c>
      <c r="AY128" s="16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86</v>
      </c>
      <c r="BK128" s="185">
        <f>ROUND(I128*H128,2)</f>
        <v>0</v>
      </c>
      <c r="BL128" s="16" t="s">
        <v>144</v>
      </c>
      <c r="BM128" s="184" t="s">
        <v>480</v>
      </c>
    </row>
    <row r="129" s="2" customFormat="1">
      <c r="A129" s="35"/>
      <c r="B129" s="36"/>
      <c r="C129" s="35"/>
      <c r="D129" s="186" t="s">
        <v>152</v>
      </c>
      <c r="E129" s="35"/>
      <c r="F129" s="187" t="s">
        <v>173</v>
      </c>
      <c r="G129" s="35"/>
      <c r="H129" s="35"/>
      <c r="I129" s="188"/>
      <c r="J129" s="35"/>
      <c r="K129" s="35"/>
      <c r="L129" s="36"/>
      <c r="M129" s="189"/>
      <c r="N129" s="19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152</v>
      </c>
      <c r="AU129" s="16" t="s">
        <v>88</v>
      </c>
    </row>
    <row r="130" s="2" customFormat="1">
      <c r="A130" s="35"/>
      <c r="B130" s="36"/>
      <c r="C130" s="35"/>
      <c r="D130" s="186" t="s">
        <v>176</v>
      </c>
      <c r="E130" s="35"/>
      <c r="F130" s="201" t="s">
        <v>177</v>
      </c>
      <c r="G130" s="35"/>
      <c r="H130" s="35"/>
      <c r="I130" s="188"/>
      <c r="J130" s="35"/>
      <c r="K130" s="35"/>
      <c r="L130" s="36"/>
      <c r="M130" s="189"/>
      <c r="N130" s="19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176</v>
      </c>
      <c r="AU130" s="16" t="s">
        <v>88</v>
      </c>
    </row>
    <row r="131" s="13" customFormat="1">
      <c r="A131" s="13"/>
      <c r="B131" s="202"/>
      <c r="C131" s="13"/>
      <c r="D131" s="186" t="s">
        <v>178</v>
      </c>
      <c r="E131" s="203" t="s">
        <v>1</v>
      </c>
      <c r="F131" s="204" t="s">
        <v>481</v>
      </c>
      <c r="G131" s="13"/>
      <c r="H131" s="205">
        <v>4.2000000000000002</v>
      </c>
      <c r="I131" s="206"/>
      <c r="J131" s="13"/>
      <c r="K131" s="13"/>
      <c r="L131" s="202"/>
      <c r="M131" s="207"/>
      <c r="N131" s="208"/>
      <c r="O131" s="208"/>
      <c r="P131" s="208"/>
      <c r="Q131" s="208"/>
      <c r="R131" s="208"/>
      <c r="S131" s="208"/>
      <c r="T131" s="20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3" t="s">
        <v>178</v>
      </c>
      <c r="AU131" s="203" t="s">
        <v>88</v>
      </c>
      <c r="AV131" s="13" t="s">
        <v>88</v>
      </c>
      <c r="AW131" s="13" t="s">
        <v>36</v>
      </c>
      <c r="AX131" s="13" t="s">
        <v>79</v>
      </c>
      <c r="AY131" s="203" t="s">
        <v>145</v>
      </c>
    </row>
    <row r="132" s="13" customFormat="1">
      <c r="A132" s="13"/>
      <c r="B132" s="202"/>
      <c r="C132" s="13"/>
      <c r="D132" s="186" t="s">
        <v>178</v>
      </c>
      <c r="E132" s="203" t="s">
        <v>1</v>
      </c>
      <c r="F132" s="204" t="s">
        <v>482</v>
      </c>
      <c r="G132" s="13"/>
      <c r="H132" s="205">
        <v>0.65000000000000002</v>
      </c>
      <c r="I132" s="206"/>
      <c r="J132" s="13"/>
      <c r="K132" s="13"/>
      <c r="L132" s="202"/>
      <c r="M132" s="207"/>
      <c r="N132" s="208"/>
      <c r="O132" s="208"/>
      <c r="P132" s="208"/>
      <c r="Q132" s="208"/>
      <c r="R132" s="208"/>
      <c r="S132" s="208"/>
      <c r="T132" s="2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3" t="s">
        <v>178</v>
      </c>
      <c r="AU132" s="203" t="s">
        <v>88</v>
      </c>
      <c r="AV132" s="13" t="s">
        <v>88</v>
      </c>
      <c r="AW132" s="13" t="s">
        <v>36</v>
      </c>
      <c r="AX132" s="13" t="s">
        <v>79</v>
      </c>
      <c r="AY132" s="203" t="s">
        <v>145</v>
      </c>
    </row>
    <row r="133" s="2" customFormat="1" ht="24.15" customHeight="1">
      <c r="A133" s="35"/>
      <c r="B133" s="171"/>
      <c r="C133" s="172" t="s">
        <v>88</v>
      </c>
      <c r="D133" s="172" t="s">
        <v>146</v>
      </c>
      <c r="E133" s="173" t="s">
        <v>181</v>
      </c>
      <c r="F133" s="174" t="s">
        <v>182</v>
      </c>
      <c r="G133" s="175" t="s">
        <v>174</v>
      </c>
      <c r="H133" s="176">
        <v>20.199999999999999</v>
      </c>
      <c r="I133" s="177"/>
      <c r="J133" s="178">
        <f>ROUND(I133*H133,2)</f>
        <v>0</v>
      </c>
      <c r="K133" s="179"/>
      <c r="L133" s="36"/>
      <c r="M133" s="180" t="s">
        <v>1</v>
      </c>
      <c r="N133" s="181" t="s">
        <v>44</v>
      </c>
      <c r="O133" s="7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144</v>
      </c>
      <c r="AT133" s="184" t="s">
        <v>146</v>
      </c>
      <c r="AU133" s="184" t="s">
        <v>88</v>
      </c>
      <c r="AY133" s="16" t="s">
        <v>145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86</v>
      </c>
      <c r="BK133" s="185">
        <f>ROUND(I133*H133,2)</f>
        <v>0</v>
      </c>
      <c r="BL133" s="16" t="s">
        <v>144</v>
      </c>
      <c r="BM133" s="184" t="s">
        <v>483</v>
      </c>
    </row>
    <row r="134" s="2" customFormat="1">
      <c r="A134" s="35"/>
      <c r="B134" s="36"/>
      <c r="C134" s="35"/>
      <c r="D134" s="186" t="s">
        <v>152</v>
      </c>
      <c r="E134" s="35"/>
      <c r="F134" s="187" t="s">
        <v>182</v>
      </c>
      <c r="G134" s="35"/>
      <c r="H134" s="35"/>
      <c r="I134" s="188"/>
      <c r="J134" s="35"/>
      <c r="K134" s="35"/>
      <c r="L134" s="36"/>
      <c r="M134" s="189"/>
      <c r="N134" s="19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152</v>
      </c>
      <c r="AU134" s="16" t="s">
        <v>88</v>
      </c>
    </row>
    <row r="135" s="2" customFormat="1">
      <c r="A135" s="35"/>
      <c r="B135" s="36"/>
      <c r="C135" s="35"/>
      <c r="D135" s="186" t="s">
        <v>176</v>
      </c>
      <c r="E135" s="35"/>
      <c r="F135" s="201" t="s">
        <v>177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176</v>
      </c>
      <c r="AU135" s="16" t="s">
        <v>88</v>
      </c>
    </row>
    <row r="136" s="13" customFormat="1">
      <c r="A136" s="13"/>
      <c r="B136" s="202"/>
      <c r="C136" s="13"/>
      <c r="D136" s="186" t="s">
        <v>178</v>
      </c>
      <c r="E136" s="203" t="s">
        <v>1</v>
      </c>
      <c r="F136" s="204" t="s">
        <v>484</v>
      </c>
      <c r="G136" s="13"/>
      <c r="H136" s="205">
        <v>18</v>
      </c>
      <c r="I136" s="206"/>
      <c r="J136" s="13"/>
      <c r="K136" s="13"/>
      <c r="L136" s="202"/>
      <c r="M136" s="207"/>
      <c r="N136" s="208"/>
      <c r="O136" s="208"/>
      <c r="P136" s="208"/>
      <c r="Q136" s="208"/>
      <c r="R136" s="208"/>
      <c r="S136" s="208"/>
      <c r="T136" s="20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3" t="s">
        <v>178</v>
      </c>
      <c r="AU136" s="203" t="s">
        <v>88</v>
      </c>
      <c r="AV136" s="13" t="s">
        <v>88</v>
      </c>
      <c r="AW136" s="13" t="s">
        <v>36</v>
      </c>
      <c r="AX136" s="13" t="s">
        <v>79</v>
      </c>
      <c r="AY136" s="203" t="s">
        <v>145</v>
      </c>
    </row>
    <row r="137" s="13" customFormat="1">
      <c r="A137" s="13"/>
      <c r="B137" s="202"/>
      <c r="C137" s="13"/>
      <c r="D137" s="186" t="s">
        <v>178</v>
      </c>
      <c r="E137" s="203" t="s">
        <v>1</v>
      </c>
      <c r="F137" s="204" t="s">
        <v>485</v>
      </c>
      <c r="G137" s="13"/>
      <c r="H137" s="205">
        <v>2.2000000000000002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178</v>
      </c>
      <c r="AU137" s="203" t="s">
        <v>88</v>
      </c>
      <c r="AV137" s="13" t="s">
        <v>88</v>
      </c>
      <c r="AW137" s="13" t="s">
        <v>36</v>
      </c>
      <c r="AX137" s="13" t="s">
        <v>79</v>
      </c>
      <c r="AY137" s="203" t="s">
        <v>145</v>
      </c>
    </row>
    <row r="138" s="2" customFormat="1" ht="24.15" customHeight="1">
      <c r="A138" s="35"/>
      <c r="B138" s="171"/>
      <c r="C138" s="172" t="s">
        <v>159</v>
      </c>
      <c r="D138" s="172" t="s">
        <v>146</v>
      </c>
      <c r="E138" s="173" t="s">
        <v>186</v>
      </c>
      <c r="F138" s="174" t="s">
        <v>187</v>
      </c>
      <c r="G138" s="175" t="s">
        <v>188</v>
      </c>
      <c r="H138" s="176">
        <v>6</v>
      </c>
      <c r="I138" s="177"/>
      <c r="J138" s="178">
        <f>ROUND(I138*H138,2)</f>
        <v>0</v>
      </c>
      <c r="K138" s="179"/>
      <c r="L138" s="36"/>
      <c r="M138" s="180" t="s">
        <v>1</v>
      </c>
      <c r="N138" s="181" t="s">
        <v>44</v>
      </c>
      <c r="O138" s="7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144</v>
      </c>
      <c r="AT138" s="184" t="s">
        <v>146</v>
      </c>
      <c r="AU138" s="184" t="s">
        <v>88</v>
      </c>
      <c r="AY138" s="16" t="s">
        <v>145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86</v>
      </c>
      <c r="BK138" s="185">
        <f>ROUND(I138*H138,2)</f>
        <v>0</v>
      </c>
      <c r="BL138" s="16" t="s">
        <v>144</v>
      </c>
      <c r="BM138" s="184" t="s">
        <v>486</v>
      </c>
    </row>
    <row r="139" s="2" customFormat="1">
      <c r="A139" s="35"/>
      <c r="B139" s="36"/>
      <c r="C139" s="35"/>
      <c r="D139" s="186" t="s">
        <v>152</v>
      </c>
      <c r="E139" s="35"/>
      <c r="F139" s="187" t="s">
        <v>190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152</v>
      </c>
      <c r="AU139" s="16" t="s">
        <v>88</v>
      </c>
    </row>
    <row r="140" s="2" customFormat="1">
      <c r="A140" s="35"/>
      <c r="B140" s="36"/>
      <c r="C140" s="35"/>
      <c r="D140" s="186" t="s">
        <v>176</v>
      </c>
      <c r="E140" s="35"/>
      <c r="F140" s="201" t="s">
        <v>177</v>
      </c>
      <c r="G140" s="35"/>
      <c r="H140" s="35"/>
      <c r="I140" s="188"/>
      <c r="J140" s="35"/>
      <c r="K140" s="35"/>
      <c r="L140" s="36"/>
      <c r="M140" s="189"/>
      <c r="N140" s="19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176</v>
      </c>
      <c r="AU140" s="16" t="s">
        <v>88</v>
      </c>
    </row>
    <row r="141" s="13" customFormat="1">
      <c r="A141" s="13"/>
      <c r="B141" s="202"/>
      <c r="C141" s="13"/>
      <c r="D141" s="186" t="s">
        <v>178</v>
      </c>
      <c r="E141" s="203" t="s">
        <v>1</v>
      </c>
      <c r="F141" s="204" t="s">
        <v>487</v>
      </c>
      <c r="G141" s="13"/>
      <c r="H141" s="205">
        <v>6</v>
      </c>
      <c r="I141" s="206"/>
      <c r="J141" s="13"/>
      <c r="K141" s="13"/>
      <c r="L141" s="202"/>
      <c r="M141" s="207"/>
      <c r="N141" s="208"/>
      <c r="O141" s="208"/>
      <c r="P141" s="208"/>
      <c r="Q141" s="208"/>
      <c r="R141" s="208"/>
      <c r="S141" s="208"/>
      <c r="T141" s="2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3" t="s">
        <v>178</v>
      </c>
      <c r="AU141" s="203" t="s">
        <v>88</v>
      </c>
      <c r="AV141" s="13" t="s">
        <v>88</v>
      </c>
      <c r="AW141" s="13" t="s">
        <v>36</v>
      </c>
      <c r="AX141" s="13" t="s">
        <v>86</v>
      </c>
      <c r="AY141" s="203" t="s">
        <v>145</v>
      </c>
    </row>
    <row r="142" s="2" customFormat="1" ht="24.15" customHeight="1">
      <c r="A142" s="35"/>
      <c r="B142" s="171"/>
      <c r="C142" s="172" t="s">
        <v>144</v>
      </c>
      <c r="D142" s="172" t="s">
        <v>146</v>
      </c>
      <c r="E142" s="173" t="s">
        <v>192</v>
      </c>
      <c r="F142" s="174" t="s">
        <v>193</v>
      </c>
      <c r="G142" s="175" t="s">
        <v>188</v>
      </c>
      <c r="H142" s="176">
        <v>6</v>
      </c>
      <c r="I142" s="177"/>
      <c r="J142" s="178">
        <f>ROUND(I142*H142,2)</f>
        <v>0</v>
      </c>
      <c r="K142" s="179"/>
      <c r="L142" s="36"/>
      <c r="M142" s="180" t="s">
        <v>1</v>
      </c>
      <c r="N142" s="181" t="s">
        <v>44</v>
      </c>
      <c r="O142" s="7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144</v>
      </c>
      <c r="AT142" s="184" t="s">
        <v>146</v>
      </c>
      <c r="AU142" s="184" t="s">
        <v>88</v>
      </c>
      <c r="AY142" s="16" t="s">
        <v>145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86</v>
      </c>
      <c r="BK142" s="185">
        <f>ROUND(I142*H142,2)</f>
        <v>0</v>
      </c>
      <c r="BL142" s="16" t="s">
        <v>144</v>
      </c>
      <c r="BM142" s="184" t="s">
        <v>488</v>
      </c>
    </row>
    <row r="143" s="2" customFormat="1">
      <c r="A143" s="35"/>
      <c r="B143" s="36"/>
      <c r="C143" s="35"/>
      <c r="D143" s="186" t="s">
        <v>152</v>
      </c>
      <c r="E143" s="35"/>
      <c r="F143" s="187" t="s">
        <v>193</v>
      </c>
      <c r="G143" s="35"/>
      <c r="H143" s="35"/>
      <c r="I143" s="188"/>
      <c r="J143" s="35"/>
      <c r="K143" s="35"/>
      <c r="L143" s="36"/>
      <c r="M143" s="189"/>
      <c r="N143" s="19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152</v>
      </c>
      <c r="AU143" s="16" t="s">
        <v>88</v>
      </c>
    </row>
    <row r="144" s="2" customFormat="1">
      <c r="A144" s="35"/>
      <c r="B144" s="36"/>
      <c r="C144" s="35"/>
      <c r="D144" s="186" t="s">
        <v>176</v>
      </c>
      <c r="E144" s="35"/>
      <c r="F144" s="201" t="s">
        <v>195</v>
      </c>
      <c r="G144" s="35"/>
      <c r="H144" s="35"/>
      <c r="I144" s="188"/>
      <c r="J144" s="35"/>
      <c r="K144" s="35"/>
      <c r="L144" s="36"/>
      <c r="M144" s="189"/>
      <c r="N144" s="19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176</v>
      </c>
      <c r="AU144" s="16" t="s">
        <v>88</v>
      </c>
    </row>
    <row r="145" s="13" customFormat="1">
      <c r="A145" s="13"/>
      <c r="B145" s="202"/>
      <c r="C145" s="13"/>
      <c r="D145" s="186" t="s">
        <v>178</v>
      </c>
      <c r="E145" s="203" t="s">
        <v>1</v>
      </c>
      <c r="F145" s="204" t="s">
        <v>489</v>
      </c>
      <c r="G145" s="13"/>
      <c r="H145" s="205">
        <v>6</v>
      </c>
      <c r="I145" s="206"/>
      <c r="J145" s="13"/>
      <c r="K145" s="13"/>
      <c r="L145" s="202"/>
      <c r="M145" s="207"/>
      <c r="N145" s="208"/>
      <c r="O145" s="208"/>
      <c r="P145" s="208"/>
      <c r="Q145" s="208"/>
      <c r="R145" s="208"/>
      <c r="S145" s="208"/>
      <c r="T145" s="20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3" t="s">
        <v>178</v>
      </c>
      <c r="AU145" s="203" t="s">
        <v>88</v>
      </c>
      <c r="AV145" s="13" t="s">
        <v>88</v>
      </c>
      <c r="AW145" s="13" t="s">
        <v>36</v>
      </c>
      <c r="AX145" s="13" t="s">
        <v>86</v>
      </c>
      <c r="AY145" s="203" t="s">
        <v>145</v>
      </c>
    </row>
    <row r="146" s="2" customFormat="1" ht="14.4" customHeight="1">
      <c r="A146" s="35"/>
      <c r="B146" s="171"/>
      <c r="C146" s="172" t="s">
        <v>197</v>
      </c>
      <c r="D146" s="172" t="s">
        <v>146</v>
      </c>
      <c r="E146" s="173" t="s">
        <v>198</v>
      </c>
      <c r="F146" s="174" t="s">
        <v>199</v>
      </c>
      <c r="G146" s="175" t="s">
        <v>174</v>
      </c>
      <c r="H146" s="176">
        <v>2.3250000000000002</v>
      </c>
      <c r="I146" s="177"/>
      <c r="J146" s="178">
        <f>ROUND(I146*H146,2)</f>
        <v>0</v>
      </c>
      <c r="K146" s="179"/>
      <c r="L146" s="36"/>
      <c r="M146" s="180" t="s">
        <v>1</v>
      </c>
      <c r="N146" s="181" t="s">
        <v>44</v>
      </c>
      <c r="O146" s="7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144</v>
      </c>
      <c r="AT146" s="184" t="s">
        <v>146</v>
      </c>
      <c r="AU146" s="184" t="s">
        <v>88</v>
      </c>
      <c r="AY146" s="16" t="s">
        <v>145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86</v>
      </c>
      <c r="BK146" s="185">
        <f>ROUND(I146*H146,2)</f>
        <v>0</v>
      </c>
      <c r="BL146" s="16" t="s">
        <v>144</v>
      </c>
      <c r="BM146" s="184" t="s">
        <v>490</v>
      </c>
    </row>
    <row r="147" s="2" customFormat="1">
      <c r="A147" s="35"/>
      <c r="B147" s="36"/>
      <c r="C147" s="35"/>
      <c r="D147" s="186" t="s">
        <v>152</v>
      </c>
      <c r="E147" s="35"/>
      <c r="F147" s="187" t="s">
        <v>199</v>
      </c>
      <c r="G147" s="35"/>
      <c r="H147" s="35"/>
      <c r="I147" s="188"/>
      <c r="J147" s="35"/>
      <c r="K147" s="35"/>
      <c r="L147" s="36"/>
      <c r="M147" s="189"/>
      <c r="N147" s="19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152</v>
      </c>
      <c r="AU147" s="16" t="s">
        <v>88</v>
      </c>
    </row>
    <row r="148" s="2" customFormat="1">
      <c r="A148" s="35"/>
      <c r="B148" s="36"/>
      <c r="C148" s="35"/>
      <c r="D148" s="186" t="s">
        <v>176</v>
      </c>
      <c r="E148" s="35"/>
      <c r="F148" s="201" t="s">
        <v>201</v>
      </c>
      <c r="G148" s="35"/>
      <c r="H148" s="35"/>
      <c r="I148" s="188"/>
      <c r="J148" s="35"/>
      <c r="K148" s="35"/>
      <c r="L148" s="36"/>
      <c r="M148" s="189"/>
      <c r="N148" s="19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176</v>
      </c>
      <c r="AU148" s="16" t="s">
        <v>88</v>
      </c>
    </row>
    <row r="149" s="13" customFormat="1">
      <c r="A149" s="13"/>
      <c r="B149" s="202"/>
      <c r="C149" s="13"/>
      <c r="D149" s="186" t="s">
        <v>178</v>
      </c>
      <c r="E149" s="203" t="s">
        <v>1</v>
      </c>
      <c r="F149" s="204" t="s">
        <v>491</v>
      </c>
      <c r="G149" s="13"/>
      <c r="H149" s="205">
        <v>2.3250000000000002</v>
      </c>
      <c r="I149" s="206"/>
      <c r="J149" s="13"/>
      <c r="K149" s="13"/>
      <c r="L149" s="202"/>
      <c r="M149" s="207"/>
      <c r="N149" s="208"/>
      <c r="O149" s="208"/>
      <c r="P149" s="208"/>
      <c r="Q149" s="208"/>
      <c r="R149" s="208"/>
      <c r="S149" s="208"/>
      <c r="T149" s="20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3" t="s">
        <v>178</v>
      </c>
      <c r="AU149" s="203" t="s">
        <v>88</v>
      </c>
      <c r="AV149" s="13" t="s">
        <v>88</v>
      </c>
      <c r="AW149" s="13" t="s">
        <v>36</v>
      </c>
      <c r="AX149" s="13" t="s">
        <v>86</v>
      </c>
      <c r="AY149" s="203" t="s">
        <v>145</v>
      </c>
    </row>
    <row r="150" s="2" customFormat="1" ht="24.15" customHeight="1">
      <c r="A150" s="35"/>
      <c r="B150" s="171"/>
      <c r="C150" s="172" t="s">
        <v>204</v>
      </c>
      <c r="D150" s="172" t="s">
        <v>146</v>
      </c>
      <c r="E150" s="173" t="s">
        <v>205</v>
      </c>
      <c r="F150" s="174" t="s">
        <v>206</v>
      </c>
      <c r="G150" s="175" t="s">
        <v>174</v>
      </c>
      <c r="H150" s="176">
        <v>3.1000000000000001</v>
      </c>
      <c r="I150" s="177"/>
      <c r="J150" s="178">
        <f>ROUND(I150*H150,2)</f>
        <v>0</v>
      </c>
      <c r="K150" s="179"/>
      <c r="L150" s="36"/>
      <c r="M150" s="180" t="s">
        <v>1</v>
      </c>
      <c r="N150" s="181" t="s">
        <v>44</v>
      </c>
      <c r="O150" s="7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144</v>
      </c>
      <c r="AT150" s="184" t="s">
        <v>146</v>
      </c>
      <c r="AU150" s="184" t="s">
        <v>88</v>
      </c>
      <c r="AY150" s="16" t="s">
        <v>145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6" t="s">
        <v>86</v>
      </c>
      <c r="BK150" s="185">
        <f>ROUND(I150*H150,2)</f>
        <v>0</v>
      </c>
      <c r="BL150" s="16" t="s">
        <v>144</v>
      </c>
      <c r="BM150" s="184" t="s">
        <v>492</v>
      </c>
    </row>
    <row r="151" s="2" customFormat="1">
      <c r="A151" s="35"/>
      <c r="B151" s="36"/>
      <c r="C151" s="35"/>
      <c r="D151" s="186" t="s">
        <v>152</v>
      </c>
      <c r="E151" s="35"/>
      <c r="F151" s="187" t="s">
        <v>206</v>
      </c>
      <c r="G151" s="35"/>
      <c r="H151" s="35"/>
      <c r="I151" s="188"/>
      <c r="J151" s="35"/>
      <c r="K151" s="35"/>
      <c r="L151" s="36"/>
      <c r="M151" s="189"/>
      <c r="N151" s="19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152</v>
      </c>
      <c r="AU151" s="16" t="s">
        <v>88</v>
      </c>
    </row>
    <row r="152" s="2" customFormat="1">
      <c r="A152" s="35"/>
      <c r="B152" s="36"/>
      <c r="C152" s="35"/>
      <c r="D152" s="186" t="s">
        <v>176</v>
      </c>
      <c r="E152" s="35"/>
      <c r="F152" s="201" t="s">
        <v>208</v>
      </c>
      <c r="G152" s="35"/>
      <c r="H152" s="35"/>
      <c r="I152" s="188"/>
      <c r="J152" s="35"/>
      <c r="K152" s="35"/>
      <c r="L152" s="36"/>
      <c r="M152" s="189"/>
      <c r="N152" s="19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176</v>
      </c>
      <c r="AU152" s="16" t="s">
        <v>88</v>
      </c>
    </row>
    <row r="153" s="13" customFormat="1">
      <c r="A153" s="13"/>
      <c r="B153" s="202"/>
      <c r="C153" s="13"/>
      <c r="D153" s="186" t="s">
        <v>178</v>
      </c>
      <c r="E153" s="203" t="s">
        <v>1</v>
      </c>
      <c r="F153" s="204" t="s">
        <v>493</v>
      </c>
      <c r="G153" s="13"/>
      <c r="H153" s="205">
        <v>3.1000000000000001</v>
      </c>
      <c r="I153" s="206"/>
      <c r="J153" s="13"/>
      <c r="K153" s="13"/>
      <c r="L153" s="202"/>
      <c r="M153" s="207"/>
      <c r="N153" s="208"/>
      <c r="O153" s="208"/>
      <c r="P153" s="208"/>
      <c r="Q153" s="208"/>
      <c r="R153" s="208"/>
      <c r="S153" s="208"/>
      <c r="T153" s="20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3" t="s">
        <v>178</v>
      </c>
      <c r="AU153" s="203" t="s">
        <v>88</v>
      </c>
      <c r="AV153" s="13" t="s">
        <v>88</v>
      </c>
      <c r="AW153" s="13" t="s">
        <v>36</v>
      </c>
      <c r="AX153" s="13" t="s">
        <v>86</v>
      </c>
      <c r="AY153" s="203" t="s">
        <v>145</v>
      </c>
    </row>
    <row r="154" s="2" customFormat="1" ht="14.4" customHeight="1">
      <c r="A154" s="35"/>
      <c r="B154" s="171"/>
      <c r="C154" s="172" t="s">
        <v>210</v>
      </c>
      <c r="D154" s="172" t="s">
        <v>146</v>
      </c>
      <c r="E154" s="173" t="s">
        <v>211</v>
      </c>
      <c r="F154" s="174" t="s">
        <v>212</v>
      </c>
      <c r="G154" s="175" t="s">
        <v>174</v>
      </c>
      <c r="H154" s="176">
        <v>3.1000000000000001</v>
      </c>
      <c r="I154" s="177"/>
      <c r="J154" s="178">
        <f>ROUND(I154*H154,2)</f>
        <v>0</v>
      </c>
      <c r="K154" s="179"/>
      <c r="L154" s="36"/>
      <c r="M154" s="180" t="s">
        <v>1</v>
      </c>
      <c r="N154" s="181" t="s">
        <v>44</v>
      </c>
      <c r="O154" s="7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144</v>
      </c>
      <c r="AT154" s="184" t="s">
        <v>146</v>
      </c>
      <c r="AU154" s="184" t="s">
        <v>88</v>
      </c>
      <c r="AY154" s="16" t="s">
        <v>145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6" t="s">
        <v>86</v>
      </c>
      <c r="BK154" s="185">
        <f>ROUND(I154*H154,2)</f>
        <v>0</v>
      </c>
      <c r="BL154" s="16" t="s">
        <v>144</v>
      </c>
      <c r="BM154" s="184" t="s">
        <v>494</v>
      </c>
    </row>
    <row r="155" s="2" customFormat="1">
      <c r="A155" s="35"/>
      <c r="B155" s="36"/>
      <c r="C155" s="35"/>
      <c r="D155" s="186" t="s">
        <v>152</v>
      </c>
      <c r="E155" s="35"/>
      <c r="F155" s="187" t="s">
        <v>212</v>
      </c>
      <c r="G155" s="35"/>
      <c r="H155" s="35"/>
      <c r="I155" s="188"/>
      <c r="J155" s="35"/>
      <c r="K155" s="35"/>
      <c r="L155" s="36"/>
      <c r="M155" s="189"/>
      <c r="N155" s="19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152</v>
      </c>
      <c r="AU155" s="16" t="s">
        <v>88</v>
      </c>
    </row>
    <row r="156" s="2" customFormat="1">
      <c r="A156" s="35"/>
      <c r="B156" s="36"/>
      <c r="C156" s="35"/>
      <c r="D156" s="186" t="s">
        <v>176</v>
      </c>
      <c r="E156" s="35"/>
      <c r="F156" s="201" t="s">
        <v>214</v>
      </c>
      <c r="G156" s="35"/>
      <c r="H156" s="35"/>
      <c r="I156" s="188"/>
      <c r="J156" s="35"/>
      <c r="K156" s="35"/>
      <c r="L156" s="36"/>
      <c r="M156" s="189"/>
      <c r="N156" s="19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176</v>
      </c>
      <c r="AU156" s="16" t="s">
        <v>88</v>
      </c>
    </row>
    <row r="157" s="13" customFormat="1">
      <c r="A157" s="13"/>
      <c r="B157" s="202"/>
      <c r="C157" s="13"/>
      <c r="D157" s="186" t="s">
        <v>178</v>
      </c>
      <c r="E157" s="203" t="s">
        <v>1</v>
      </c>
      <c r="F157" s="204" t="s">
        <v>495</v>
      </c>
      <c r="G157" s="13"/>
      <c r="H157" s="205">
        <v>3.1000000000000001</v>
      </c>
      <c r="I157" s="206"/>
      <c r="J157" s="13"/>
      <c r="K157" s="13"/>
      <c r="L157" s="202"/>
      <c r="M157" s="207"/>
      <c r="N157" s="208"/>
      <c r="O157" s="208"/>
      <c r="P157" s="208"/>
      <c r="Q157" s="208"/>
      <c r="R157" s="208"/>
      <c r="S157" s="208"/>
      <c r="T157" s="20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3" t="s">
        <v>178</v>
      </c>
      <c r="AU157" s="203" t="s">
        <v>88</v>
      </c>
      <c r="AV157" s="13" t="s">
        <v>88</v>
      </c>
      <c r="AW157" s="13" t="s">
        <v>36</v>
      </c>
      <c r="AX157" s="13" t="s">
        <v>79</v>
      </c>
      <c r="AY157" s="203" t="s">
        <v>145</v>
      </c>
    </row>
    <row r="158" s="11" customFormat="1" ht="22.8" customHeight="1">
      <c r="A158" s="11"/>
      <c r="B158" s="160"/>
      <c r="C158" s="11"/>
      <c r="D158" s="161" t="s">
        <v>78</v>
      </c>
      <c r="E158" s="199" t="s">
        <v>197</v>
      </c>
      <c r="F158" s="199" t="s">
        <v>217</v>
      </c>
      <c r="G158" s="11"/>
      <c r="H158" s="11"/>
      <c r="I158" s="163"/>
      <c r="J158" s="200">
        <f>BK158</f>
        <v>0</v>
      </c>
      <c r="K158" s="11"/>
      <c r="L158" s="160"/>
      <c r="M158" s="165"/>
      <c r="N158" s="166"/>
      <c r="O158" s="166"/>
      <c r="P158" s="167">
        <f>SUM(P159:P190)</f>
        <v>0</v>
      </c>
      <c r="Q158" s="166"/>
      <c r="R158" s="167">
        <f>SUM(R159:R190)</f>
        <v>0</v>
      </c>
      <c r="S158" s="166"/>
      <c r="T158" s="168">
        <f>SUM(T159:T190)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61" t="s">
        <v>86</v>
      </c>
      <c r="AT158" s="169" t="s">
        <v>78</v>
      </c>
      <c r="AU158" s="169" t="s">
        <v>86</v>
      </c>
      <c r="AY158" s="161" t="s">
        <v>145</v>
      </c>
      <c r="BK158" s="170">
        <f>SUM(BK159:BK190)</f>
        <v>0</v>
      </c>
    </row>
    <row r="159" s="2" customFormat="1" ht="24.15" customHeight="1">
      <c r="A159" s="35"/>
      <c r="B159" s="171"/>
      <c r="C159" s="172" t="s">
        <v>218</v>
      </c>
      <c r="D159" s="172" t="s">
        <v>146</v>
      </c>
      <c r="E159" s="173" t="s">
        <v>219</v>
      </c>
      <c r="F159" s="174" t="s">
        <v>220</v>
      </c>
      <c r="G159" s="175" t="s">
        <v>221</v>
      </c>
      <c r="H159" s="176">
        <v>10</v>
      </c>
      <c r="I159" s="177"/>
      <c r="J159" s="178">
        <f>ROUND(I159*H159,2)</f>
        <v>0</v>
      </c>
      <c r="K159" s="179"/>
      <c r="L159" s="36"/>
      <c r="M159" s="180" t="s">
        <v>1</v>
      </c>
      <c r="N159" s="181" t="s">
        <v>44</v>
      </c>
      <c r="O159" s="7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144</v>
      </c>
      <c r="AT159" s="184" t="s">
        <v>146</v>
      </c>
      <c r="AU159" s="184" t="s">
        <v>88</v>
      </c>
      <c r="AY159" s="16" t="s">
        <v>145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6" t="s">
        <v>86</v>
      </c>
      <c r="BK159" s="185">
        <f>ROUND(I159*H159,2)</f>
        <v>0</v>
      </c>
      <c r="BL159" s="16" t="s">
        <v>144</v>
      </c>
      <c r="BM159" s="184" t="s">
        <v>496</v>
      </c>
    </row>
    <row r="160" s="2" customFormat="1">
      <c r="A160" s="35"/>
      <c r="B160" s="36"/>
      <c r="C160" s="35"/>
      <c r="D160" s="186" t="s">
        <v>152</v>
      </c>
      <c r="E160" s="35"/>
      <c r="F160" s="187" t="s">
        <v>220</v>
      </c>
      <c r="G160" s="35"/>
      <c r="H160" s="35"/>
      <c r="I160" s="188"/>
      <c r="J160" s="35"/>
      <c r="K160" s="35"/>
      <c r="L160" s="36"/>
      <c r="M160" s="189"/>
      <c r="N160" s="19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152</v>
      </c>
      <c r="AU160" s="16" t="s">
        <v>88</v>
      </c>
    </row>
    <row r="161" s="2" customFormat="1">
      <c r="A161" s="35"/>
      <c r="B161" s="36"/>
      <c r="C161" s="35"/>
      <c r="D161" s="186" t="s">
        <v>176</v>
      </c>
      <c r="E161" s="35"/>
      <c r="F161" s="201" t="s">
        <v>223</v>
      </c>
      <c r="G161" s="35"/>
      <c r="H161" s="35"/>
      <c r="I161" s="188"/>
      <c r="J161" s="35"/>
      <c r="K161" s="35"/>
      <c r="L161" s="36"/>
      <c r="M161" s="189"/>
      <c r="N161" s="19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176</v>
      </c>
      <c r="AU161" s="16" t="s">
        <v>88</v>
      </c>
    </row>
    <row r="162" s="13" customFormat="1">
      <c r="A162" s="13"/>
      <c r="B162" s="202"/>
      <c r="C162" s="13"/>
      <c r="D162" s="186" t="s">
        <v>178</v>
      </c>
      <c r="E162" s="203" t="s">
        <v>1</v>
      </c>
      <c r="F162" s="204" t="s">
        <v>497</v>
      </c>
      <c r="G162" s="13"/>
      <c r="H162" s="205">
        <v>10</v>
      </c>
      <c r="I162" s="206"/>
      <c r="J162" s="13"/>
      <c r="K162" s="13"/>
      <c r="L162" s="202"/>
      <c r="M162" s="207"/>
      <c r="N162" s="208"/>
      <c r="O162" s="208"/>
      <c r="P162" s="208"/>
      <c r="Q162" s="208"/>
      <c r="R162" s="208"/>
      <c r="S162" s="208"/>
      <c r="T162" s="20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178</v>
      </c>
      <c r="AU162" s="203" t="s">
        <v>88</v>
      </c>
      <c r="AV162" s="13" t="s">
        <v>88</v>
      </c>
      <c r="AW162" s="13" t="s">
        <v>36</v>
      </c>
      <c r="AX162" s="13" t="s">
        <v>86</v>
      </c>
      <c r="AY162" s="203" t="s">
        <v>145</v>
      </c>
    </row>
    <row r="163" s="2" customFormat="1" ht="24.15" customHeight="1">
      <c r="A163" s="35"/>
      <c r="B163" s="171"/>
      <c r="C163" s="172" t="s">
        <v>225</v>
      </c>
      <c r="D163" s="172" t="s">
        <v>146</v>
      </c>
      <c r="E163" s="173" t="s">
        <v>226</v>
      </c>
      <c r="F163" s="174" t="s">
        <v>227</v>
      </c>
      <c r="G163" s="175" t="s">
        <v>221</v>
      </c>
      <c r="H163" s="176">
        <v>65</v>
      </c>
      <c r="I163" s="177"/>
      <c r="J163" s="178">
        <f>ROUND(I163*H163,2)</f>
        <v>0</v>
      </c>
      <c r="K163" s="179"/>
      <c r="L163" s="36"/>
      <c r="M163" s="180" t="s">
        <v>1</v>
      </c>
      <c r="N163" s="181" t="s">
        <v>44</v>
      </c>
      <c r="O163" s="7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144</v>
      </c>
      <c r="AT163" s="184" t="s">
        <v>146</v>
      </c>
      <c r="AU163" s="184" t="s">
        <v>88</v>
      </c>
      <c r="AY163" s="16" t="s">
        <v>145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6" t="s">
        <v>86</v>
      </c>
      <c r="BK163" s="185">
        <f>ROUND(I163*H163,2)</f>
        <v>0</v>
      </c>
      <c r="BL163" s="16" t="s">
        <v>144</v>
      </c>
      <c r="BM163" s="184" t="s">
        <v>498</v>
      </c>
    </row>
    <row r="164" s="2" customFormat="1">
      <c r="A164" s="35"/>
      <c r="B164" s="36"/>
      <c r="C164" s="35"/>
      <c r="D164" s="186" t="s">
        <v>152</v>
      </c>
      <c r="E164" s="35"/>
      <c r="F164" s="187" t="s">
        <v>227</v>
      </c>
      <c r="G164" s="35"/>
      <c r="H164" s="35"/>
      <c r="I164" s="188"/>
      <c r="J164" s="35"/>
      <c r="K164" s="35"/>
      <c r="L164" s="36"/>
      <c r="M164" s="189"/>
      <c r="N164" s="19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152</v>
      </c>
      <c r="AU164" s="16" t="s">
        <v>88</v>
      </c>
    </row>
    <row r="165" s="2" customFormat="1">
      <c r="A165" s="35"/>
      <c r="B165" s="36"/>
      <c r="C165" s="35"/>
      <c r="D165" s="186" t="s">
        <v>176</v>
      </c>
      <c r="E165" s="35"/>
      <c r="F165" s="201" t="s">
        <v>229</v>
      </c>
      <c r="G165" s="35"/>
      <c r="H165" s="35"/>
      <c r="I165" s="188"/>
      <c r="J165" s="35"/>
      <c r="K165" s="35"/>
      <c r="L165" s="36"/>
      <c r="M165" s="189"/>
      <c r="N165" s="19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176</v>
      </c>
      <c r="AU165" s="16" t="s">
        <v>88</v>
      </c>
    </row>
    <row r="166" s="13" customFormat="1">
      <c r="A166" s="13"/>
      <c r="B166" s="202"/>
      <c r="C166" s="13"/>
      <c r="D166" s="186" t="s">
        <v>178</v>
      </c>
      <c r="E166" s="203" t="s">
        <v>1</v>
      </c>
      <c r="F166" s="204" t="s">
        <v>499</v>
      </c>
      <c r="G166" s="13"/>
      <c r="H166" s="205">
        <v>65</v>
      </c>
      <c r="I166" s="206"/>
      <c r="J166" s="13"/>
      <c r="K166" s="13"/>
      <c r="L166" s="202"/>
      <c r="M166" s="207"/>
      <c r="N166" s="208"/>
      <c r="O166" s="208"/>
      <c r="P166" s="208"/>
      <c r="Q166" s="208"/>
      <c r="R166" s="208"/>
      <c r="S166" s="208"/>
      <c r="T166" s="2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3" t="s">
        <v>178</v>
      </c>
      <c r="AU166" s="203" t="s">
        <v>88</v>
      </c>
      <c r="AV166" s="13" t="s">
        <v>88</v>
      </c>
      <c r="AW166" s="13" t="s">
        <v>36</v>
      </c>
      <c r="AX166" s="13" t="s">
        <v>86</v>
      </c>
      <c r="AY166" s="203" t="s">
        <v>145</v>
      </c>
    </row>
    <row r="167" s="2" customFormat="1" ht="24.15" customHeight="1">
      <c r="A167" s="35"/>
      <c r="B167" s="171"/>
      <c r="C167" s="172" t="s">
        <v>231</v>
      </c>
      <c r="D167" s="172" t="s">
        <v>146</v>
      </c>
      <c r="E167" s="173" t="s">
        <v>232</v>
      </c>
      <c r="F167" s="174" t="s">
        <v>233</v>
      </c>
      <c r="G167" s="175" t="s">
        <v>221</v>
      </c>
      <c r="H167" s="176">
        <v>6.5</v>
      </c>
      <c r="I167" s="177"/>
      <c r="J167" s="178">
        <f>ROUND(I167*H167,2)</f>
        <v>0</v>
      </c>
      <c r="K167" s="179"/>
      <c r="L167" s="36"/>
      <c r="M167" s="180" t="s">
        <v>1</v>
      </c>
      <c r="N167" s="181" t="s">
        <v>44</v>
      </c>
      <c r="O167" s="74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144</v>
      </c>
      <c r="AT167" s="184" t="s">
        <v>146</v>
      </c>
      <c r="AU167" s="184" t="s">
        <v>88</v>
      </c>
      <c r="AY167" s="16" t="s">
        <v>145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6" t="s">
        <v>86</v>
      </c>
      <c r="BK167" s="185">
        <f>ROUND(I167*H167,2)</f>
        <v>0</v>
      </c>
      <c r="BL167" s="16" t="s">
        <v>144</v>
      </c>
      <c r="BM167" s="184" t="s">
        <v>500</v>
      </c>
    </row>
    <row r="168" s="2" customFormat="1">
      <c r="A168" s="35"/>
      <c r="B168" s="36"/>
      <c r="C168" s="35"/>
      <c r="D168" s="186" t="s">
        <v>152</v>
      </c>
      <c r="E168" s="35"/>
      <c r="F168" s="187" t="s">
        <v>233</v>
      </c>
      <c r="G168" s="35"/>
      <c r="H168" s="35"/>
      <c r="I168" s="188"/>
      <c r="J168" s="35"/>
      <c r="K168" s="35"/>
      <c r="L168" s="36"/>
      <c r="M168" s="189"/>
      <c r="N168" s="19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152</v>
      </c>
      <c r="AU168" s="16" t="s">
        <v>88</v>
      </c>
    </row>
    <row r="169" s="2" customFormat="1">
      <c r="A169" s="35"/>
      <c r="B169" s="36"/>
      <c r="C169" s="35"/>
      <c r="D169" s="186" t="s">
        <v>176</v>
      </c>
      <c r="E169" s="35"/>
      <c r="F169" s="201" t="s">
        <v>235</v>
      </c>
      <c r="G169" s="35"/>
      <c r="H169" s="35"/>
      <c r="I169" s="188"/>
      <c r="J169" s="35"/>
      <c r="K169" s="35"/>
      <c r="L169" s="36"/>
      <c r="M169" s="189"/>
      <c r="N169" s="19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176</v>
      </c>
      <c r="AU169" s="16" t="s">
        <v>88</v>
      </c>
    </row>
    <row r="170" s="13" customFormat="1">
      <c r="A170" s="13"/>
      <c r="B170" s="202"/>
      <c r="C170" s="13"/>
      <c r="D170" s="186" t="s">
        <v>178</v>
      </c>
      <c r="E170" s="203" t="s">
        <v>1</v>
      </c>
      <c r="F170" s="204" t="s">
        <v>501</v>
      </c>
      <c r="G170" s="13"/>
      <c r="H170" s="205">
        <v>6.5</v>
      </c>
      <c r="I170" s="206"/>
      <c r="J170" s="13"/>
      <c r="K170" s="13"/>
      <c r="L170" s="202"/>
      <c r="M170" s="207"/>
      <c r="N170" s="208"/>
      <c r="O170" s="208"/>
      <c r="P170" s="208"/>
      <c r="Q170" s="208"/>
      <c r="R170" s="208"/>
      <c r="S170" s="208"/>
      <c r="T170" s="20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3" t="s">
        <v>178</v>
      </c>
      <c r="AU170" s="203" t="s">
        <v>88</v>
      </c>
      <c r="AV170" s="13" t="s">
        <v>88</v>
      </c>
      <c r="AW170" s="13" t="s">
        <v>36</v>
      </c>
      <c r="AX170" s="13" t="s">
        <v>86</v>
      </c>
      <c r="AY170" s="203" t="s">
        <v>145</v>
      </c>
    </row>
    <row r="171" s="2" customFormat="1" ht="24.15" customHeight="1">
      <c r="A171" s="35"/>
      <c r="B171" s="171"/>
      <c r="C171" s="172" t="s">
        <v>237</v>
      </c>
      <c r="D171" s="172" t="s">
        <v>146</v>
      </c>
      <c r="E171" s="173" t="s">
        <v>238</v>
      </c>
      <c r="F171" s="174" t="s">
        <v>239</v>
      </c>
      <c r="G171" s="175" t="s">
        <v>221</v>
      </c>
      <c r="H171" s="176">
        <v>6.5</v>
      </c>
      <c r="I171" s="177"/>
      <c r="J171" s="178">
        <f>ROUND(I171*H171,2)</f>
        <v>0</v>
      </c>
      <c r="K171" s="179"/>
      <c r="L171" s="36"/>
      <c r="M171" s="180" t="s">
        <v>1</v>
      </c>
      <c r="N171" s="181" t="s">
        <v>44</v>
      </c>
      <c r="O171" s="74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144</v>
      </c>
      <c r="AT171" s="184" t="s">
        <v>146</v>
      </c>
      <c r="AU171" s="184" t="s">
        <v>88</v>
      </c>
      <c r="AY171" s="16" t="s">
        <v>145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6" t="s">
        <v>86</v>
      </c>
      <c r="BK171" s="185">
        <f>ROUND(I171*H171,2)</f>
        <v>0</v>
      </c>
      <c r="BL171" s="16" t="s">
        <v>144</v>
      </c>
      <c r="BM171" s="184" t="s">
        <v>502</v>
      </c>
    </row>
    <row r="172" s="2" customFormat="1">
      <c r="A172" s="35"/>
      <c r="B172" s="36"/>
      <c r="C172" s="35"/>
      <c r="D172" s="186" t="s">
        <v>152</v>
      </c>
      <c r="E172" s="35"/>
      <c r="F172" s="187" t="s">
        <v>239</v>
      </c>
      <c r="G172" s="35"/>
      <c r="H172" s="35"/>
      <c r="I172" s="188"/>
      <c r="J172" s="35"/>
      <c r="K172" s="35"/>
      <c r="L172" s="36"/>
      <c r="M172" s="189"/>
      <c r="N172" s="19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152</v>
      </c>
      <c r="AU172" s="16" t="s">
        <v>88</v>
      </c>
    </row>
    <row r="173" s="2" customFormat="1">
      <c r="A173" s="35"/>
      <c r="B173" s="36"/>
      <c r="C173" s="35"/>
      <c r="D173" s="186" t="s">
        <v>176</v>
      </c>
      <c r="E173" s="35"/>
      <c r="F173" s="201" t="s">
        <v>235</v>
      </c>
      <c r="G173" s="35"/>
      <c r="H173" s="35"/>
      <c r="I173" s="188"/>
      <c r="J173" s="35"/>
      <c r="K173" s="35"/>
      <c r="L173" s="36"/>
      <c r="M173" s="189"/>
      <c r="N173" s="19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176</v>
      </c>
      <c r="AU173" s="16" t="s">
        <v>88</v>
      </c>
    </row>
    <row r="174" s="13" customFormat="1">
      <c r="A174" s="13"/>
      <c r="B174" s="202"/>
      <c r="C174" s="13"/>
      <c r="D174" s="186" t="s">
        <v>178</v>
      </c>
      <c r="E174" s="203" t="s">
        <v>1</v>
      </c>
      <c r="F174" s="204" t="s">
        <v>501</v>
      </c>
      <c r="G174" s="13"/>
      <c r="H174" s="205">
        <v>6.5</v>
      </c>
      <c r="I174" s="206"/>
      <c r="J174" s="13"/>
      <c r="K174" s="13"/>
      <c r="L174" s="202"/>
      <c r="M174" s="207"/>
      <c r="N174" s="208"/>
      <c r="O174" s="208"/>
      <c r="P174" s="208"/>
      <c r="Q174" s="208"/>
      <c r="R174" s="208"/>
      <c r="S174" s="208"/>
      <c r="T174" s="20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3" t="s">
        <v>178</v>
      </c>
      <c r="AU174" s="203" t="s">
        <v>88</v>
      </c>
      <c r="AV174" s="13" t="s">
        <v>88</v>
      </c>
      <c r="AW174" s="13" t="s">
        <v>36</v>
      </c>
      <c r="AX174" s="13" t="s">
        <v>86</v>
      </c>
      <c r="AY174" s="203" t="s">
        <v>145</v>
      </c>
    </row>
    <row r="175" s="2" customFormat="1" ht="24.15" customHeight="1">
      <c r="A175" s="35"/>
      <c r="B175" s="171"/>
      <c r="C175" s="172" t="s">
        <v>241</v>
      </c>
      <c r="D175" s="172" t="s">
        <v>146</v>
      </c>
      <c r="E175" s="173" t="s">
        <v>242</v>
      </c>
      <c r="F175" s="174" t="s">
        <v>243</v>
      </c>
      <c r="G175" s="175" t="s">
        <v>221</v>
      </c>
      <c r="H175" s="176">
        <v>50</v>
      </c>
      <c r="I175" s="177"/>
      <c r="J175" s="178">
        <f>ROUND(I175*H175,2)</f>
        <v>0</v>
      </c>
      <c r="K175" s="179"/>
      <c r="L175" s="36"/>
      <c r="M175" s="180" t="s">
        <v>1</v>
      </c>
      <c r="N175" s="181" t="s">
        <v>44</v>
      </c>
      <c r="O175" s="7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144</v>
      </c>
      <c r="AT175" s="184" t="s">
        <v>146</v>
      </c>
      <c r="AU175" s="184" t="s">
        <v>88</v>
      </c>
      <c r="AY175" s="16" t="s">
        <v>145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6" t="s">
        <v>86</v>
      </c>
      <c r="BK175" s="185">
        <f>ROUND(I175*H175,2)</f>
        <v>0</v>
      </c>
      <c r="BL175" s="16" t="s">
        <v>144</v>
      </c>
      <c r="BM175" s="184" t="s">
        <v>503</v>
      </c>
    </row>
    <row r="176" s="2" customFormat="1">
      <c r="A176" s="35"/>
      <c r="B176" s="36"/>
      <c r="C176" s="35"/>
      <c r="D176" s="186" t="s">
        <v>152</v>
      </c>
      <c r="E176" s="35"/>
      <c r="F176" s="187" t="s">
        <v>243</v>
      </c>
      <c r="G176" s="35"/>
      <c r="H176" s="35"/>
      <c r="I176" s="188"/>
      <c r="J176" s="35"/>
      <c r="K176" s="35"/>
      <c r="L176" s="36"/>
      <c r="M176" s="189"/>
      <c r="N176" s="19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152</v>
      </c>
      <c r="AU176" s="16" t="s">
        <v>88</v>
      </c>
    </row>
    <row r="177" s="2" customFormat="1">
      <c r="A177" s="35"/>
      <c r="B177" s="36"/>
      <c r="C177" s="35"/>
      <c r="D177" s="186" t="s">
        <v>176</v>
      </c>
      <c r="E177" s="35"/>
      <c r="F177" s="201" t="s">
        <v>245</v>
      </c>
      <c r="G177" s="35"/>
      <c r="H177" s="35"/>
      <c r="I177" s="188"/>
      <c r="J177" s="35"/>
      <c r="K177" s="35"/>
      <c r="L177" s="36"/>
      <c r="M177" s="189"/>
      <c r="N177" s="19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176</v>
      </c>
      <c r="AU177" s="16" t="s">
        <v>88</v>
      </c>
    </row>
    <row r="178" s="13" customFormat="1">
      <c r="A178" s="13"/>
      <c r="B178" s="202"/>
      <c r="C178" s="13"/>
      <c r="D178" s="186" t="s">
        <v>178</v>
      </c>
      <c r="E178" s="203" t="s">
        <v>1</v>
      </c>
      <c r="F178" s="204" t="s">
        <v>504</v>
      </c>
      <c r="G178" s="13"/>
      <c r="H178" s="205">
        <v>50</v>
      </c>
      <c r="I178" s="206"/>
      <c r="J178" s="13"/>
      <c r="K178" s="13"/>
      <c r="L178" s="202"/>
      <c r="M178" s="207"/>
      <c r="N178" s="208"/>
      <c r="O178" s="208"/>
      <c r="P178" s="208"/>
      <c r="Q178" s="208"/>
      <c r="R178" s="208"/>
      <c r="S178" s="208"/>
      <c r="T178" s="20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3" t="s">
        <v>178</v>
      </c>
      <c r="AU178" s="203" t="s">
        <v>88</v>
      </c>
      <c r="AV178" s="13" t="s">
        <v>88</v>
      </c>
      <c r="AW178" s="13" t="s">
        <v>36</v>
      </c>
      <c r="AX178" s="13" t="s">
        <v>86</v>
      </c>
      <c r="AY178" s="203" t="s">
        <v>145</v>
      </c>
    </row>
    <row r="179" s="2" customFormat="1" ht="24.15" customHeight="1">
      <c r="A179" s="35"/>
      <c r="B179" s="171"/>
      <c r="C179" s="172" t="s">
        <v>247</v>
      </c>
      <c r="D179" s="172" t="s">
        <v>146</v>
      </c>
      <c r="E179" s="173" t="s">
        <v>248</v>
      </c>
      <c r="F179" s="174" t="s">
        <v>249</v>
      </c>
      <c r="G179" s="175" t="s">
        <v>221</v>
      </c>
      <c r="H179" s="176">
        <v>9</v>
      </c>
      <c r="I179" s="177"/>
      <c r="J179" s="178">
        <f>ROUND(I179*H179,2)</f>
        <v>0</v>
      </c>
      <c r="K179" s="179"/>
      <c r="L179" s="36"/>
      <c r="M179" s="180" t="s">
        <v>1</v>
      </c>
      <c r="N179" s="181" t="s">
        <v>44</v>
      </c>
      <c r="O179" s="7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144</v>
      </c>
      <c r="AT179" s="184" t="s">
        <v>146</v>
      </c>
      <c r="AU179" s="184" t="s">
        <v>88</v>
      </c>
      <c r="AY179" s="16" t="s">
        <v>145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6" t="s">
        <v>86</v>
      </c>
      <c r="BK179" s="185">
        <f>ROUND(I179*H179,2)</f>
        <v>0</v>
      </c>
      <c r="BL179" s="16" t="s">
        <v>144</v>
      </c>
      <c r="BM179" s="184" t="s">
        <v>505</v>
      </c>
    </row>
    <row r="180" s="2" customFormat="1">
      <c r="A180" s="35"/>
      <c r="B180" s="36"/>
      <c r="C180" s="35"/>
      <c r="D180" s="186" t="s">
        <v>152</v>
      </c>
      <c r="E180" s="35"/>
      <c r="F180" s="187" t="s">
        <v>249</v>
      </c>
      <c r="G180" s="35"/>
      <c r="H180" s="35"/>
      <c r="I180" s="188"/>
      <c r="J180" s="35"/>
      <c r="K180" s="35"/>
      <c r="L180" s="36"/>
      <c r="M180" s="189"/>
      <c r="N180" s="19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152</v>
      </c>
      <c r="AU180" s="16" t="s">
        <v>88</v>
      </c>
    </row>
    <row r="181" s="2" customFormat="1">
      <c r="A181" s="35"/>
      <c r="B181" s="36"/>
      <c r="C181" s="35"/>
      <c r="D181" s="186" t="s">
        <v>176</v>
      </c>
      <c r="E181" s="35"/>
      <c r="F181" s="201" t="s">
        <v>245</v>
      </c>
      <c r="G181" s="35"/>
      <c r="H181" s="35"/>
      <c r="I181" s="188"/>
      <c r="J181" s="35"/>
      <c r="K181" s="35"/>
      <c r="L181" s="36"/>
      <c r="M181" s="189"/>
      <c r="N181" s="19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176</v>
      </c>
      <c r="AU181" s="16" t="s">
        <v>88</v>
      </c>
    </row>
    <row r="182" s="13" customFormat="1">
      <c r="A182" s="13"/>
      <c r="B182" s="202"/>
      <c r="C182" s="13"/>
      <c r="D182" s="186" t="s">
        <v>178</v>
      </c>
      <c r="E182" s="203" t="s">
        <v>1</v>
      </c>
      <c r="F182" s="204" t="s">
        <v>506</v>
      </c>
      <c r="G182" s="13"/>
      <c r="H182" s="205">
        <v>9</v>
      </c>
      <c r="I182" s="206"/>
      <c r="J182" s="13"/>
      <c r="K182" s="13"/>
      <c r="L182" s="202"/>
      <c r="M182" s="207"/>
      <c r="N182" s="208"/>
      <c r="O182" s="208"/>
      <c r="P182" s="208"/>
      <c r="Q182" s="208"/>
      <c r="R182" s="208"/>
      <c r="S182" s="208"/>
      <c r="T182" s="20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3" t="s">
        <v>178</v>
      </c>
      <c r="AU182" s="203" t="s">
        <v>88</v>
      </c>
      <c r="AV182" s="13" t="s">
        <v>88</v>
      </c>
      <c r="AW182" s="13" t="s">
        <v>36</v>
      </c>
      <c r="AX182" s="13" t="s">
        <v>86</v>
      </c>
      <c r="AY182" s="203" t="s">
        <v>145</v>
      </c>
    </row>
    <row r="183" s="2" customFormat="1" ht="24.15" customHeight="1">
      <c r="A183" s="35"/>
      <c r="B183" s="171"/>
      <c r="C183" s="172" t="s">
        <v>252</v>
      </c>
      <c r="D183" s="172" t="s">
        <v>146</v>
      </c>
      <c r="E183" s="173" t="s">
        <v>253</v>
      </c>
      <c r="F183" s="174" t="s">
        <v>254</v>
      </c>
      <c r="G183" s="175" t="s">
        <v>221</v>
      </c>
      <c r="H183" s="176">
        <v>5</v>
      </c>
      <c r="I183" s="177"/>
      <c r="J183" s="178">
        <f>ROUND(I183*H183,2)</f>
        <v>0</v>
      </c>
      <c r="K183" s="179"/>
      <c r="L183" s="36"/>
      <c r="M183" s="180" t="s">
        <v>1</v>
      </c>
      <c r="N183" s="181" t="s">
        <v>44</v>
      </c>
      <c r="O183" s="7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144</v>
      </c>
      <c r="AT183" s="184" t="s">
        <v>146</v>
      </c>
      <c r="AU183" s="184" t="s">
        <v>88</v>
      </c>
      <c r="AY183" s="16" t="s">
        <v>145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6" t="s">
        <v>86</v>
      </c>
      <c r="BK183" s="185">
        <f>ROUND(I183*H183,2)</f>
        <v>0</v>
      </c>
      <c r="BL183" s="16" t="s">
        <v>144</v>
      </c>
      <c r="BM183" s="184" t="s">
        <v>507</v>
      </c>
    </row>
    <row r="184" s="2" customFormat="1">
      <c r="A184" s="35"/>
      <c r="B184" s="36"/>
      <c r="C184" s="35"/>
      <c r="D184" s="186" t="s">
        <v>152</v>
      </c>
      <c r="E184" s="35"/>
      <c r="F184" s="187" t="s">
        <v>254</v>
      </c>
      <c r="G184" s="35"/>
      <c r="H184" s="35"/>
      <c r="I184" s="188"/>
      <c r="J184" s="35"/>
      <c r="K184" s="35"/>
      <c r="L184" s="36"/>
      <c r="M184" s="189"/>
      <c r="N184" s="19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152</v>
      </c>
      <c r="AU184" s="16" t="s">
        <v>88</v>
      </c>
    </row>
    <row r="185" s="2" customFormat="1">
      <c r="A185" s="35"/>
      <c r="B185" s="36"/>
      <c r="C185" s="35"/>
      <c r="D185" s="186" t="s">
        <v>176</v>
      </c>
      <c r="E185" s="35"/>
      <c r="F185" s="201" t="s">
        <v>245</v>
      </c>
      <c r="G185" s="35"/>
      <c r="H185" s="35"/>
      <c r="I185" s="188"/>
      <c r="J185" s="35"/>
      <c r="K185" s="35"/>
      <c r="L185" s="36"/>
      <c r="M185" s="189"/>
      <c r="N185" s="19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176</v>
      </c>
      <c r="AU185" s="16" t="s">
        <v>88</v>
      </c>
    </row>
    <row r="186" s="13" customFormat="1">
      <c r="A186" s="13"/>
      <c r="B186" s="202"/>
      <c r="C186" s="13"/>
      <c r="D186" s="186" t="s">
        <v>178</v>
      </c>
      <c r="E186" s="203" t="s">
        <v>1</v>
      </c>
      <c r="F186" s="204" t="s">
        <v>508</v>
      </c>
      <c r="G186" s="13"/>
      <c r="H186" s="205">
        <v>5</v>
      </c>
      <c r="I186" s="206"/>
      <c r="J186" s="13"/>
      <c r="K186" s="13"/>
      <c r="L186" s="202"/>
      <c r="M186" s="207"/>
      <c r="N186" s="208"/>
      <c r="O186" s="208"/>
      <c r="P186" s="208"/>
      <c r="Q186" s="208"/>
      <c r="R186" s="208"/>
      <c r="S186" s="208"/>
      <c r="T186" s="20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3" t="s">
        <v>178</v>
      </c>
      <c r="AU186" s="203" t="s">
        <v>88</v>
      </c>
      <c r="AV186" s="13" t="s">
        <v>88</v>
      </c>
      <c r="AW186" s="13" t="s">
        <v>36</v>
      </c>
      <c r="AX186" s="13" t="s">
        <v>86</v>
      </c>
      <c r="AY186" s="203" t="s">
        <v>145</v>
      </c>
    </row>
    <row r="187" s="2" customFormat="1" ht="24.15" customHeight="1">
      <c r="A187" s="35"/>
      <c r="B187" s="171"/>
      <c r="C187" s="172" t="s">
        <v>8</v>
      </c>
      <c r="D187" s="172" t="s">
        <v>146</v>
      </c>
      <c r="E187" s="173" t="s">
        <v>257</v>
      </c>
      <c r="F187" s="174" t="s">
        <v>258</v>
      </c>
      <c r="G187" s="175" t="s">
        <v>221</v>
      </c>
      <c r="H187" s="176">
        <v>1</v>
      </c>
      <c r="I187" s="177"/>
      <c r="J187" s="178">
        <f>ROUND(I187*H187,2)</f>
        <v>0</v>
      </c>
      <c r="K187" s="179"/>
      <c r="L187" s="36"/>
      <c r="M187" s="180" t="s">
        <v>1</v>
      </c>
      <c r="N187" s="181" t="s">
        <v>44</v>
      </c>
      <c r="O187" s="7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144</v>
      </c>
      <c r="AT187" s="184" t="s">
        <v>146</v>
      </c>
      <c r="AU187" s="184" t="s">
        <v>88</v>
      </c>
      <c r="AY187" s="16" t="s">
        <v>145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6" t="s">
        <v>86</v>
      </c>
      <c r="BK187" s="185">
        <f>ROUND(I187*H187,2)</f>
        <v>0</v>
      </c>
      <c r="BL187" s="16" t="s">
        <v>144</v>
      </c>
      <c r="BM187" s="184" t="s">
        <v>509</v>
      </c>
    </row>
    <row r="188" s="2" customFormat="1">
      <c r="A188" s="35"/>
      <c r="B188" s="36"/>
      <c r="C188" s="35"/>
      <c r="D188" s="186" t="s">
        <v>152</v>
      </c>
      <c r="E188" s="35"/>
      <c r="F188" s="187" t="s">
        <v>260</v>
      </c>
      <c r="G188" s="35"/>
      <c r="H188" s="35"/>
      <c r="I188" s="188"/>
      <c r="J188" s="35"/>
      <c r="K188" s="35"/>
      <c r="L188" s="36"/>
      <c r="M188" s="189"/>
      <c r="N188" s="19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152</v>
      </c>
      <c r="AU188" s="16" t="s">
        <v>88</v>
      </c>
    </row>
    <row r="189" s="2" customFormat="1">
      <c r="A189" s="35"/>
      <c r="B189" s="36"/>
      <c r="C189" s="35"/>
      <c r="D189" s="186" t="s">
        <v>176</v>
      </c>
      <c r="E189" s="35"/>
      <c r="F189" s="201" t="s">
        <v>245</v>
      </c>
      <c r="G189" s="35"/>
      <c r="H189" s="35"/>
      <c r="I189" s="188"/>
      <c r="J189" s="35"/>
      <c r="K189" s="35"/>
      <c r="L189" s="36"/>
      <c r="M189" s="189"/>
      <c r="N189" s="19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176</v>
      </c>
      <c r="AU189" s="16" t="s">
        <v>88</v>
      </c>
    </row>
    <row r="190" s="13" customFormat="1">
      <c r="A190" s="13"/>
      <c r="B190" s="202"/>
      <c r="C190" s="13"/>
      <c r="D190" s="186" t="s">
        <v>178</v>
      </c>
      <c r="E190" s="203" t="s">
        <v>1</v>
      </c>
      <c r="F190" s="204" t="s">
        <v>510</v>
      </c>
      <c r="G190" s="13"/>
      <c r="H190" s="205">
        <v>1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178</v>
      </c>
      <c r="AU190" s="203" t="s">
        <v>88</v>
      </c>
      <c r="AV190" s="13" t="s">
        <v>88</v>
      </c>
      <c r="AW190" s="13" t="s">
        <v>36</v>
      </c>
      <c r="AX190" s="13" t="s">
        <v>86</v>
      </c>
      <c r="AY190" s="203" t="s">
        <v>145</v>
      </c>
    </row>
    <row r="191" s="11" customFormat="1" ht="22.8" customHeight="1">
      <c r="A191" s="11"/>
      <c r="B191" s="160"/>
      <c r="C191" s="11"/>
      <c r="D191" s="161" t="s">
        <v>78</v>
      </c>
      <c r="E191" s="199" t="s">
        <v>225</v>
      </c>
      <c r="F191" s="199" t="s">
        <v>273</v>
      </c>
      <c r="G191" s="11"/>
      <c r="H191" s="11"/>
      <c r="I191" s="163"/>
      <c r="J191" s="200">
        <f>BK191</f>
        <v>0</v>
      </c>
      <c r="K191" s="11"/>
      <c r="L191" s="160"/>
      <c r="M191" s="165"/>
      <c r="N191" s="166"/>
      <c r="O191" s="166"/>
      <c r="P191" s="167">
        <f>SUM(P192:P212)</f>
        <v>0</v>
      </c>
      <c r="Q191" s="166"/>
      <c r="R191" s="167">
        <f>SUM(R192:R212)</f>
        <v>0</v>
      </c>
      <c r="S191" s="166"/>
      <c r="T191" s="168">
        <f>SUM(T192:T212)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61" t="s">
        <v>86</v>
      </c>
      <c r="AT191" s="169" t="s">
        <v>78</v>
      </c>
      <c r="AU191" s="169" t="s">
        <v>86</v>
      </c>
      <c r="AY191" s="161" t="s">
        <v>145</v>
      </c>
      <c r="BK191" s="170">
        <f>SUM(BK192:BK212)</f>
        <v>0</v>
      </c>
    </row>
    <row r="192" s="2" customFormat="1" ht="24.15" customHeight="1">
      <c r="A192" s="35"/>
      <c r="B192" s="171"/>
      <c r="C192" s="172" t="s">
        <v>263</v>
      </c>
      <c r="D192" s="172" t="s">
        <v>146</v>
      </c>
      <c r="E192" s="173" t="s">
        <v>285</v>
      </c>
      <c r="F192" s="174" t="s">
        <v>286</v>
      </c>
      <c r="G192" s="175" t="s">
        <v>188</v>
      </c>
      <c r="H192" s="176">
        <v>6</v>
      </c>
      <c r="I192" s="177"/>
      <c r="J192" s="178">
        <f>ROUND(I192*H192,2)</f>
        <v>0</v>
      </c>
      <c r="K192" s="179"/>
      <c r="L192" s="36"/>
      <c r="M192" s="180" t="s">
        <v>1</v>
      </c>
      <c r="N192" s="181" t="s">
        <v>44</v>
      </c>
      <c r="O192" s="74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144</v>
      </c>
      <c r="AT192" s="184" t="s">
        <v>146</v>
      </c>
      <c r="AU192" s="184" t="s">
        <v>88</v>
      </c>
      <c r="AY192" s="16" t="s">
        <v>145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6" t="s">
        <v>86</v>
      </c>
      <c r="BK192" s="185">
        <f>ROUND(I192*H192,2)</f>
        <v>0</v>
      </c>
      <c r="BL192" s="16" t="s">
        <v>144</v>
      </c>
      <c r="BM192" s="184" t="s">
        <v>511</v>
      </c>
    </row>
    <row r="193" s="2" customFormat="1">
      <c r="A193" s="35"/>
      <c r="B193" s="36"/>
      <c r="C193" s="35"/>
      <c r="D193" s="186" t="s">
        <v>152</v>
      </c>
      <c r="E193" s="35"/>
      <c r="F193" s="187" t="s">
        <v>286</v>
      </c>
      <c r="G193" s="35"/>
      <c r="H193" s="35"/>
      <c r="I193" s="188"/>
      <c r="J193" s="35"/>
      <c r="K193" s="35"/>
      <c r="L193" s="36"/>
      <c r="M193" s="189"/>
      <c r="N193" s="19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152</v>
      </c>
      <c r="AU193" s="16" t="s">
        <v>88</v>
      </c>
    </row>
    <row r="194" s="2" customFormat="1">
      <c r="A194" s="35"/>
      <c r="B194" s="36"/>
      <c r="C194" s="35"/>
      <c r="D194" s="186" t="s">
        <v>176</v>
      </c>
      <c r="E194" s="35"/>
      <c r="F194" s="201" t="s">
        <v>288</v>
      </c>
      <c r="G194" s="35"/>
      <c r="H194" s="35"/>
      <c r="I194" s="188"/>
      <c r="J194" s="35"/>
      <c r="K194" s="35"/>
      <c r="L194" s="36"/>
      <c r="M194" s="189"/>
      <c r="N194" s="19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176</v>
      </c>
      <c r="AU194" s="16" t="s">
        <v>88</v>
      </c>
    </row>
    <row r="195" s="13" customFormat="1">
      <c r="A195" s="13"/>
      <c r="B195" s="202"/>
      <c r="C195" s="13"/>
      <c r="D195" s="186" t="s">
        <v>178</v>
      </c>
      <c r="E195" s="203" t="s">
        <v>1</v>
      </c>
      <c r="F195" s="204" t="s">
        <v>512</v>
      </c>
      <c r="G195" s="13"/>
      <c r="H195" s="205">
        <v>6</v>
      </c>
      <c r="I195" s="206"/>
      <c r="J195" s="13"/>
      <c r="K195" s="13"/>
      <c r="L195" s="202"/>
      <c r="M195" s="207"/>
      <c r="N195" s="208"/>
      <c r="O195" s="208"/>
      <c r="P195" s="208"/>
      <c r="Q195" s="208"/>
      <c r="R195" s="208"/>
      <c r="S195" s="208"/>
      <c r="T195" s="20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3" t="s">
        <v>178</v>
      </c>
      <c r="AU195" s="203" t="s">
        <v>88</v>
      </c>
      <c r="AV195" s="13" t="s">
        <v>88</v>
      </c>
      <c r="AW195" s="13" t="s">
        <v>36</v>
      </c>
      <c r="AX195" s="13" t="s">
        <v>86</v>
      </c>
      <c r="AY195" s="203" t="s">
        <v>145</v>
      </c>
    </row>
    <row r="196" s="2" customFormat="1" ht="24.15" customHeight="1">
      <c r="A196" s="35"/>
      <c r="B196" s="171"/>
      <c r="C196" s="172" t="s">
        <v>269</v>
      </c>
      <c r="D196" s="172" t="s">
        <v>146</v>
      </c>
      <c r="E196" s="173" t="s">
        <v>290</v>
      </c>
      <c r="F196" s="174" t="s">
        <v>291</v>
      </c>
      <c r="G196" s="175" t="s">
        <v>188</v>
      </c>
      <c r="H196" s="176">
        <v>6</v>
      </c>
      <c r="I196" s="177"/>
      <c r="J196" s="178">
        <f>ROUND(I196*H196,2)</f>
        <v>0</v>
      </c>
      <c r="K196" s="179"/>
      <c r="L196" s="36"/>
      <c r="M196" s="180" t="s">
        <v>1</v>
      </c>
      <c r="N196" s="181" t="s">
        <v>44</v>
      </c>
      <c r="O196" s="7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144</v>
      </c>
      <c r="AT196" s="184" t="s">
        <v>146</v>
      </c>
      <c r="AU196" s="184" t="s">
        <v>88</v>
      </c>
      <c r="AY196" s="16" t="s">
        <v>145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6" t="s">
        <v>86</v>
      </c>
      <c r="BK196" s="185">
        <f>ROUND(I196*H196,2)</f>
        <v>0</v>
      </c>
      <c r="BL196" s="16" t="s">
        <v>144</v>
      </c>
      <c r="BM196" s="184" t="s">
        <v>513</v>
      </c>
    </row>
    <row r="197" s="2" customFormat="1">
      <c r="A197" s="35"/>
      <c r="B197" s="36"/>
      <c r="C197" s="35"/>
      <c r="D197" s="186" t="s">
        <v>152</v>
      </c>
      <c r="E197" s="35"/>
      <c r="F197" s="187" t="s">
        <v>291</v>
      </c>
      <c r="G197" s="35"/>
      <c r="H197" s="35"/>
      <c r="I197" s="188"/>
      <c r="J197" s="35"/>
      <c r="K197" s="35"/>
      <c r="L197" s="36"/>
      <c r="M197" s="189"/>
      <c r="N197" s="19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152</v>
      </c>
      <c r="AU197" s="16" t="s">
        <v>88</v>
      </c>
    </row>
    <row r="198" s="2" customFormat="1">
      <c r="A198" s="35"/>
      <c r="B198" s="36"/>
      <c r="C198" s="35"/>
      <c r="D198" s="186" t="s">
        <v>176</v>
      </c>
      <c r="E198" s="35"/>
      <c r="F198" s="201" t="s">
        <v>288</v>
      </c>
      <c r="G198" s="35"/>
      <c r="H198" s="35"/>
      <c r="I198" s="188"/>
      <c r="J198" s="35"/>
      <c r="K198" s="35"/>
      <c r="L198" s="36"/>
      <c r="M198" s="189"/>
      <c r="N198" s="190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176</v>
      </c>
      <c r="AU198" s="16" t="s">
        <v>88</v>
      </c>
    </row>
    <row r="199" s="13" customFormat="1">
      <c r="A199" s="13"/>
      <c r="B199" s="202"/>
      <c r="C199" s="13"/>
      <c r="D199" s="186" t="s">
        <v>178</v>
      </c>
      <c r="E199" s="203" t="s">
        <v>1</v>
      </c>
      <c r="F199" s="204" t="s">
        <v>514</v>
      </c>
      <c r="G199" s="13"/>
      <c r="H199" s="205">
        <v>6</v>
      </c>
      <c r="I199" s="206"/>
      <c r="J199" s="13"/>
      <c r="K199" s="13"/>
      <c r="L199" s="202"/>
      <c r="M199" s="207"/>
      <c r="N199" s="208"/>
      <c r="O199" s="208"/>
      <c r="P199" s="208"/>
      <c r="Q199" s="208"/>
      <c r="R199" s="208"/>
      <c r="S199" s="208"/>
      <c r="T199" s="20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3" t="s">
        <v>178</v>
      </c>
      <c r="AU199" s="203" t="s">
        <v>88</v>
      </c>
      <c r="AV199" s="13" t="s">
        <v>88</v>
      </c>
      <c r="AW199" s="13" t="s">
        <v>36</v>
      </c>
      <c r="AX199" s="13" t="s">
        <v>86</v>
      </c>
      <c r="AY199" s="203" t="s">
        <v>145</v>
      </c>
    </row>
    <row r="200" s="2" customFormat="1" ht="24.15" customHeight="1">
      <c r="A200" s="35"/>
      <c r="B200" s="171"/>
      <c r="C200" s="172" t="s">
        <v>274</v>
      </c>
      <c r="D200" s="172" t="s">
        <v>146</v>
      </c>
      <c r="E200" s="173" t="s">
        <v>295</v>
      </c>
      <c r="F200" s="174" t="s">
        <v>296</v>
      </c>
      <c r="G200" s="175" t="s">
        <v>188</v>
      </c>
      <c r="H200" s="176">
        <v>13</v>
      </c>
      <c r="I200" s="177"/>
      <c r="J200" s="178">
        <f>ROUND(I200*H200,2)</f>
        <v>0</v>
      </c>
      <c r="K200" s="179"/>
      <c r="L200" s="36"/>
      <c r="M200" s="180" t="s">
        <v>1</v>
      </c>
      <c r="N200" s="181" t="s">
        <v>44</v>
      </c>
      <c r="O200" s="7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144</v>
      </c>
      <c r="AT200" s="184" t="s">
        <v>146</v>
      </c>
      <c r="AU200" s="184" t="s">
        <v>88</v>
      </c>
      <c r="AY200" s="16" t="s">
        <v>145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6" t="s">
        <v>86</v>
      </c>
      <c r="BK200" s="185">
        <f>ROUND(I200*H200,2)</f>
        <v>0</v>
      </c>
      <c r="BL200" s="16" t="s">
        <v>144</v>
      </c>
      <c r="BM200" s="184" t="s">
        <v>515</v>
      </c>
    </row>
    <row r="201" s="2" customFormat="1">
      <c r="A201" s="35"/>
      <c r="B201" s="36"/>
      <c r="C201" s="35"/>
      <c r="D201" s="186" t="s">
        <v>152</v>
      </c>
      <c r="E201" s="35"/>
      <c r="F201" s="187" t="s">
        <v>296</v>
      </c>
      <c r="G201" s="35"/>
      <c r="H201" s="35"/>
      <c r="I201" s="188"/>
      <c r="J201" s="35"/>
      <c r="K201" s="35"/>
      <c r="L201" s="36"/>
      <c r="M201" s="189"/>
      <c r="N201" s="190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152</v>
      </c>
      <c r="AU201" s="16" t="s">
        <v>88</v>
      </c>
    </row>
    <row r="202" s="2" customFormat="1">
      <c r="A202" s="35"/>
      <c r="B202" s="36"/>
      <c r="C202" s="35"/>
      <c r="D202" s="186" t="s">
        <v>176</v>
      </c>
      <c r="E202" s="35"/>
      <c r="F202" s="201" t="s">
        <v>298</v>
      </c>
      <c r="G202" s="35"/>
      <c r="H202" s="35"/>
      <c r="I202" s="188"/>
      <c r="J202" s="35"/>
      <c r="K202" s="35"/>
      <c r="L202" s="36"/>
      <c r="M202" s="189"/>
      <c r="N202" s="19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176</v>
      </c>
      <c r="AU202" s="16" t="s">
        <v>88</v>
      </c>
    </row>
    <row r="203" s="13" customFormat="1">
      <c r="A203" s="13"/>
      <c r="B203" s="202"/>
      <c r="C203" s="13"/>
      <c r="D203" s="186" t="s">
        <v>178</v>
      </c>
      <c r="E203" s="203" t="s">
        <v>1</v>
      </c>
      <c r="F203" s="204" t="s">
        <v>516</v>
      </c>
      <c r="G203" s="13"/>
      <c r="H203" s="205">
        <v>13</v>
      </c>
      <c r="I203" s="206"/>
      <c r="J203" s="13"/>
      <c r="K203" s="13"/>
      <c r="L203" s="202"/>
      <c r="M203" s="207"/>
      <c r="N203" s="208"/>
      <c r="O203" s="208"/>
      <c r="P203" s="208"/>
      <c r="Q203" s="208"/>
      <c r="R203" s="208"/>
      <c r="S203" s="208"/>
      <c r="T203" s="20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3" t="s">
        <v>178</v>
      </c>
      <c r="AU203" s="203" t="s">
        <v>88</v>
      </c>
      <c r="AV203" s="13" t="s">
        <v>88</v>
      </c>
      <c r="AW203" s="13" t="s">
        <v>36</v>
      </c>
      <c r="AX203" s="13" t="s">
        <v>86</v>
      </c>
      <c r="AY203" s="203" t="s">
        <v>145</v>
      </c>
    </row>
    <row r="204" s="2" customFormat="1" ht="14.4" customHeight="1">
      <c r="A204" s="35"/>
      <c r="B204" s="171"/>
      <c r="C204" s="172" t="s">
        <v>280</v>
      </c>
      <c r="D204" s="172" t="s">
        <v>146</v>
      </c>
      <c r="E204" s="173" t="s">
        <v>301</v>
      </c>
      <c r="F204" s="174" t="s">
        <v>302</v>
      </c>
      <c r="G204" s="175" t="s">
        <v>174</v>
      </c>
      <c r="H204" s="176">
        <v>0.021000000000000001</v>
      </c>
      <c r="I204" s="177"/>
      <c r="J204" s="178">
        <f>ROUND(I204*H204,2)</f>
        <v>0</v>
      </c>
      <c r="K204" s="179"/>
      <c r="L204" s="36"/>
      <c r="M204" s="180" t="s">
        <v>1</v>
      </c>
      <c r="N204" s="181" t="s">
        <v>44</v>
      </c>
      <c r="O204" s="74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144</v>
      </c>
      <c r="AT204" s="184" t="s">
        <v>146</v>
      </c>
      <c r="AU204" s="184" t="s">
        <v>88</v>
      </c>
      <c r="AY204" s="16" t="s">
        <v>145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6" t="s">
        <v>86</v>
      </c>
      <c r="BK204" s="185">
        <f>ROUND(I204*H204,2)</f>
        <v>0</v>
      </c>
      <c r="BL204" s="16" t="s">
        <v>144</v>
      </c>
      <c r="BM204" s="184" t="s">
        <v>517</v>
      </c>
    </row>
    <row r="205" s="2" customFormat="1">
      <c r="A205" s="35"/>
      <c r="B205" s="36"/>
      <c r="C205" s="35"/>
      <c r="D205" s="186" t="s">
        <v>152</v>
      </c>
      <c r="E205" s="35"/>
      <c r="F205" s="187" t="s">
        <v>302</v>
      </c>
      <c r="G205" s="35"/>
      <c r="H205" s="35"/>
      <c r="I205" s="188"/>
      <c r="J205" s="35"/>
      <c r="K205" s="35"/>
      <c r="L205" s="36"/>
      <c r="M205" s="189"/>
      <c r="N205" s="190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152</v>
      </c>
      <c r="AU205" s="16" t="s">
        <v>88</v>
      </c>
    </row>
    <row r="206" s="2" customFormat="1">
      <c r="A206" s="35"/>
      <c r="B206" s="36"/>
      <c r="C206" s="35"/>
      <c r="D206" s="186" t="s">
        <v>176</v>
      </c>
      <c r="E206" s="35"/>
      <c r="F206" s="201" t="s">
        <v>304</v>
      </c>
      <c r="G206" s="35"/>
      <c r="H206" s="35"/>
      <c r="I206" s="188"/>
      <c r="J206" s="35"/>
      <c r="K206" s="35"/>
      <c r="L206" s="36"/>
      <c r="M206" s="189"/>
      <c r="N206" s="19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176</v>
      </c>
      <c r="AU206" s="16" t="s">
        <v>88</v>
      </c>
    </row>
    <row r="207" s="13" customFormat="1">
      <c r="A207" s="13"/>
      <c r="B207" s="202"/>
      <c r="C207" s="13"/>
      <c r="D207" s="186" t="s">
        <v>178</v>
      </c>
      <c r="E207" s="203" t="s">
        <v>1</v>
      </c>
      <c r="F207" s="204" t="s">
        <v>518</v>
      </c>
      <c r="G207" s="13"/>
      <c r="H207" s="205">
        <v>0.01</v>
      </c>
      <c r="I207" s="206"/>
      <c r="J207" s="13"/>
      <c r="K207" s="13"/>
      <c r="L207" s="202"/>
      <c r="M207" s="207"/>
      <c r="N207" s="208"/>
      <c r="O207" s="208"/>
      <c r="P207" s="208"/>
      <c r="Q207" s="208"/>
      <c r="R207" s="208"/>
      <c r="S207" s="208"/>
      <c r="T207" s="20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3" t="s">
        <v>178</v>
      </c>
      <c r="AU207" s="203" t="s">
        <v>88</v>
      </c>
      <c r="AV207" s="13" t="s">
        <v>88</v>
      </c>
      <c r="AW207" s="13" t="s">
        <v>36</v>
      </c>
      <c r="AX207" s="13" t="s">
        <v>79</v>
      </c>
      <c r="AY207" s="203" t="s">
        <v>145</v>
      </c>
    </row>
    <row r="208" s="13" customFormat="1">
      <c r="A208" s="13"/>
      <c r="B208" s="202"/>
      <c r="C208" s="13"/>
      <c r="D208" s="186" t="s">
        <v>178</v>
      </c>
      <c r="E208" s="203" t="s">
        <v>1</v>
      </c>
      <c r="F208" s="204" t="s">
        <v>519</v>
      </c>
      <c r="G208" s="13"/>
      <c r="H208" s="205">
        <v>0.010999999999999999</v>
      </c>
      <c r="I208" s="206"/>
      <c r="J208" s="13"/>
      <c r="K208" s="13"/>
      <c r="L208" s="202"/>
      <c r="M208" s="207"/>
      <c r="N208" s="208"/>
      <c r="O208" s="208"/>
      <c r="P208" s="208"/>
      <c r="Q208" s="208"/>
      <c r="R208" s="208"/>
      <c r="S208" s="208"/>
      <c r="T208" s="2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3" t="s">
        <v>178</v>
      </c>
      <c r="AU208" s="203" t="s">
        <v>88</v>
      </c>
      <c r="AV208" s="13" t="s">
        <v>88</v>
      </c>
      <c r="AW208" s="13" t="s">
        <v>36</v>
      </c>
      <c r="AX208" s="13" t="s">
        <v>79</v>
      </c>
      <c r="AY208" s="203" t="s">
        <v>145</v>
      </c>
    </row>
    <row r="209" s="2" customFormat="1" ht="24.15" customHeight="1">
      <c r="A209" s="35"/>
      <c r="B209" s="171"/>
      <c r="C209" s="172" t="s">
        <v>284</v>
      </c>
      <c r="D209" s="172" t="s">
        <v>146</v>
      </c>
      <c r="E209" s="173" t="s">
        <v>464</v>
      </c>
      <c r="F209" s="174" t="s">
        <v>465</v>
      </c>
      <c r="G209" s="175" t="s">
        <v>188</v>
      </c>
      <c r="H209" s="176">
        <v>3</v>
      </c>
      <c r="I209" s="177"/>
      <c r="J209" s="178">
        <f>ROUND(I209*H209,2)</f>
        <v>0</v>
      </c>
      <c r="K209" s="179"/>
      <c r="L209" s="36"/>
      <c r="M209" s="180" t="s">
        <v>1</v>
      </c>
      <c r="N209" s="181" t="s">
        <v>44</v>
      </c>
      <c r="O209" s="74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144</v>
      </c>
      <c r="AT209" s="184" t="s">
        <v>146</v>
      </c>
      <c r="AU209" s="184" t="s">
        <v>88</v>
      </c>
      <c r="AY209" s="16" t="s">
        <v>145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6" t="s">
        <v>86</v>
      </c>
      <c r="BK209" s="185">
        <f>ROUND(I209*H209,2)</f>
        <v>0</v>
      </c>
      <c r="BL209" s="16" t="s">
        <v>144</v>
      </c>
      <c r="BM209" s="184" t="s">
        <v>520</v>
      </c>
    </row>
    <row r="210" s="2" customFormat="1">
      <c r="A210" s="35"/>
      <c r="B210" s="36"/>
      <c r="C210" s="35"/>
      <c r="D210" s="186" t="s">
        <v>152</v>
      </c>
      <c r="E210" s="35"/>
      <c r="F210" s="187" t="s">
        <v>465</v>
      </c>
      <c r="G210" s="35"/>
      <c r="H210" s="35"/>
      <c r="I210" s="188"/>
      <c r="J210" s="35"/>
      <c r="K210" s="35"/>
      <c r="L210" s="36"/>
      <c r="M210" s="189"/>
      <c r="N210" s="190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152</v>
      </c>
      <c r="AU210" s="16" t="s">
        <v>88</v>
      </c>
    </row>
    <row r="211" s="2" customFormat="1">
      <c r="A211" s="35"/>
      <c r="B211" s="36"/>
      <c r="C211" s="35"/>
      <c r="D211" s="186" t="s">
        <v>176</v>
      </c>
      <c r="E211" s="35"/>
      <c r="F211" s="201" t="s">
        <v>467</v>
      </c>
      <c r="G211" s="35"/>
      <c r="H211" s="35"/>
      <c r="I211" s="188"/>
      <c r="J211" s="35"/>
      <c r="K211" s="35"/>
      <c r="L211" s="36"/>
      <c r="M211" s="189"/>
      <c r="N211" s="19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176</v>
      </c>
      <c r="AU211" s="16" t="s">
        <v>88</v>
      </c>
    </row>
    <row r="212" s="13" customFormat="1">
      <c r="A212" s="13"/>
      <c r="B212" s="202"/>
      <c r="C212" s="13"/>
      <c r="D212" s="186" t="s">
        <v>178</v>
      </c>
      <c r="E212" s="203" t="s">
        <v>1</v>
      </c>
      <c r="F212" s="204" t="s">
        <v>521</v>
      </c>
      <c r="G212" s="13"/>
      <c r="H212" s="205">
        <v>3</v>
      </c>
      <c r="I212" s="206"/>
      <c r="J212" s="13"/>
      <c r="K212" s="13"/>
      <c r="L212" s="202"/>
      <c r="M212" s="207"/>
      <c r="N212" s="208"/>
      <c r="O212" s="208"/>
      <c r="P212" s="208"/>
      <c r="Q212" s="208"/>
      <c r="R212" s="208"/>
      <c r="S212" s="208"/>
      <c r="T212" s="20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3" t="s">
        <v>178</v>
      </c>
      <c r="AU212" s="203" t="s">
        <v>88</v>
      </c>
      <c r="AV212" s="13" t="s">
        <v>88</v>
      </c>
      <c r="AW212" s="13" t="s">
        <v>36</v>
      </c>
      <c r="AX212" s="13" t="s">
        <v>86</v>
      </c>
      <c r="AY212" s="203" t="s">
        <v>145</v>
      </c>
    </row>
    <row r="213" s="11" customFormat="1" ht="25.92" customHeight="1">
      <c r="A213" s="11"/>
      <c r="B213" s="160"/>
      <c r="C213" s="11"/>
      <c r="D213" s="161" t="s">
        <v>78</v>
      </c>
      <c r="E213" s="162" t="s">
        <v>142</v>
      </c>
      <c r="F213" s="162" t="s">
        <v>143</v>
      </c>
      <c r="G213" s="11"/>
      <c r="H213" s="11"/>
      <c r="I213" s="163"/>
      <c r="J213" s="164">
        <f>BK213</f>
        <v>0</v>
      </c>
      <c r="K213" s="11"/>
      <c r="L213" s="160"/>
      <c r="M213" s="165"/>
      <c r="N213" s="166"/>
      <c r="O213" s="166"/>
      <c r="P213" s="167">
        <f>SUM(P214:P226)</f>
        <v>0</v>
      </c>
      <c r="Q213" s="166"/>
      <c r="R213" s="167">
        <f>SUM(R214:R226)</f>
        <v>0</v>
      </c>
      <c r="S213" s="166"/>
      <c r="T213" s="168">
        <f>SUM(T214:T226)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161" t="s">
        <v>144</v>
      </c>
      <c r="AT213" s="169" t="s">
        <v>78</v>
      </c>
      <c r="AU213" s="169" t="s">
        <v>79</v>
      </c>
      <c r="AY213" s="161" t="s">
        <v>145</v>
      </c>
      <c r="BK213" s="170">
        <f>SUM(BK214:BK226)</f>
        <v>0</v>
      </c>
    </row>
    <row r="214" s="2" customFormat="1" ht="14.4" customHeight="1">
      <c r="A214" s="35"/>
      <c r="B214" s="171"/>
      <c r="C214" s="172" t="s">
        <v>7</v>
      </c>
      <c r="D214" s="172" t="s">
        <v>146</v>
      </c>
      <c r="E214" s="173" t="s">
        <v>308</v>
      </c>
      <c r="F214" s="174" t="s">
        <v>309</v>
      </c>
      <c r="G214" s="175" t="s">
        <v>310</v>
      </c>
      <c r="H214" s="176">
        <v>1.5</v>
      </c>
      <c r="I214" s="177"/>
      <c r="J214" s="178">
        <f>ROUND(I214*H214,2)</f>
        <v>0</v>
      </c>
      <c r="K214" s="179"/>
      <c r="L214" s="36"/>
      <c r="M214" s="180" t="s">
        <v>1</v>
      </c>
      <c r="N214" s="181" t="s">
        <v>44</v>
      </c>
      <c r="O214" s="74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150</v>
      </c>
      <c r="AT214" s="184" t="s">
        <v>146</v>
      </c>
      <c r="AU214" s="184" t="s">
        <v>86</v>
      </c>
      <c r="AY214" s="16" t="s">
        <v>145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6" t="s">
        <v>86</v>
      </c>
      <c r="BK214" s="185">
        <f>ROUND(I214*H214,2)</f>
        <v>0</v>
      </c>
      <c r="BL214" s="16" t="s">
        <v>150</v>
      </c>
      <c r="BM214" s="184" t="s">
        <v>522</v>
      </c>
    </row>
    <row r="215" s="2" customFormat="1">
      <c r="A215" s="35"/>
      <c r="B215" s="36"/>
      <c r="C215" s="35"/>
      <c r="D215" s="186" t="s">
        <v>152</v>
      </c>
      <c r="E215" s="35"/>
      <c r="F215" s="187" t="s">
        <v>309</v>
      </c>
      <c r="G215" s="35"/>
      <c r="H215" s="35"/>
      <c r="I215" s="188"/>
      <c r="J215" s="35"/>
      <c r="K215" s="35"/>
      <c r="L215" s="36"/>
      <c r="M215" s="189"/>
      <c r="N215" s="19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152</v>
      </c>
      <c r="AU215" s="16" t="s">
        <v>86</v>
      </c>
    </row>
    <row r="216" s="2" customFormat="1">
      <c r="A216" s="35"/>
      <c r="B216" s="36"/>
      <c r="C216" s="35"/>
      <c r="D216" s="186" t="s">
        <v>176</v>
      </c>
      <c r="E216" s="35"/>
      <c r="F216" s="201" t="s">
        <v>312</v>
      </c>
      <c r="G216" s="35"/>
      <c r="H216" s="35"/>
      <c r="I216" s="188"/>
      <c r="J216" s="35"/>
      <c r="K216" s="35"/>
      <c r="L216" s="36"/>
      <c r="M216" s="189"/>
      <c r="N216" s="19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176</v>
      </c>
      <c r="AU216" s="16" t="s">
        <v>86</v>
      </c>
    </row>
    <row r="217" s="13" customFormat="1">
      <c r="A217" s="13"/>
      <c r="B217" s="202"/>
      <c r="C217" s="13"/>
      <c r="D217" s="186" t="s">
        <v>178</v>
      </c>
      <c r="E217" s="203" t="s">
        <v>1</v>
      </c>
      <c r="F217" s="204" t="s">
        <v>523</v>
      </c>
      <c r="G217" s="13"/>
      <c r="H217" s="205">
        <v>1.5</v>
      </c>
      <c r="I217" s="206"/>
      <c r="J217" s="13"/>
      <c r="K217" s="13"/>
      <c r="L217" s="202"/>
      <c r="M217" s="207"/>
      <c r="N217" s="208"/>
      <c r="O217" s="208"/>
      <c r="P217" s="208"/>
      <c r="Q217" s="208"/>
      <c r="R217" s="208"/>
      <c r="S217" s="208"/>
      <c r="T217" s="20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3" t="s">
        <v>178</v>
      </c>
      <c r="AU217" s="203" t="s">
        <v>86</v>
      </c>
      <c r="AV217" s="13" t="s">
        <v>88</v>
      </c>
      <c r="AW217" s="13" t="s">
        <v>36</v>
      </c>
      <c r="AX217" s="13" t="s">
        <v>86</v>
      </c>
      <c r="AY217" s="203" t="s">
        <v>145</v>
      </c>
    </row>
    <row r="218" s="2" customFormat="1" ht="24.15" customHeight="1">
      <c r="A218" s="35"/>
      <c r="B218" s="171"/>
      <c r="C218" s="172" t="s">
        <v>294</v>
      </c>
      <c r="D218" s="172" t="s">
        <v>146</v>
      </c>
      <c r="E218" s="173" t="s">
        <v>315</v>
      </c>
      <c r="F218" s="174" t="s">
        <v>316</v>
      </c>
      <c r="G218" s="175" t="s">
        <v>310</v>
      </c>
      <c r="H218" s="176">
        <v>41.939999999999998</v>
      </c>
      <c r="I218" s="177"/>
      <c r="J218" s="178">
        <f>ROUND(I218*H218,2)</f>
        <v>0</v>
      </c>
      <c r="K218" s="179"/>
      <c r="L218" s="36"/>
      <c r="M218" s="180" t="s">
        <v>1</v>
      </c>
      <c r="N218" s="181" t="s">
        <v>44</v>
      </c>
      <c r="O218" s="7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150</v>
      </c>
      <c r="AT218" s="184" t="s">
        <v>146</v>
      </c>
      <c r="AU218" s="184" t="s">
        <v>86</v>
      </c>
      <c r="AY218" s="16" t="s">
        <v>145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6" t="s">
        <v>86</v>
      </c>
      <c r="BK218" s="185">
        <f>ROUND(I218*H218,2)</f>
        <v>0</v>
      </c>
      <c r="BL218" s="16" t="s">
        <v>150</v>
      </c>
      <c r="BM218" s="184" t="s">
        <v>524</v>
      </c>
    </row>
    <row r="219" s="2" customFormat="1">
      <c r="A219" s="35"/>
      <c r="B219" s="36"/>
      <c r="C219" s="35"/>
      <c r="D219" s="186" t="s">
        <v>152</v>
      </c>
      <c r="E219" s="35"/>
      <c r="F219" s="187" t="s">
        <v>316</v>
      </c>
      <c r="G219" s="35"/>
      <c r="H219" s="35"/>
      <c r="I219" s="188"/>
      <c r="J219" s="35"/>
      <c r="K219" s="35"/>
      <c r="L219" s="36"/>
      <c r="M219" s="189"/>
      <c r="N219" s="190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152</v>
      </c>
      <c r="AU219" s="16" t="s">
        <v>86</v>
      </c>
    </row>
    <row r="220" s="2" customFormat="1">
      <c r="A220" s="35"/>
      <c r="B220" s="36"/>
      <c r="C220" s="35"/>
      <c r="D220" s="186" t="s">
        <v>176</v>
      </c>
      <c r="E220" s="35"/>
      <c r="F220" s="201" t="s">
        <v>312</v>
      </c>
      <c r="G220" s="35"/>
      <c r="H220" s="35"/>
      <c r="I220" s="188"/>
      <c r="J220" s="35"/>
      <c r="K220" s="35"/>
      <c r="L220" s="36"/>
      <c r="M220" s="189"/>
      <c r="N220" s="19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176</v>
      </c>
      <c r="AU220" s="16" t="s">
        <v>86</v>
      </c>
    </row>
    <row r="221" s="13" customFormat="1">
      <c r="A221" s="13"/>
      <c r="B221" s="202"/>
      <c r="C221" s="13"/>
      <c r="D221" s="186" t="s">
        <v>178</v>
      </c>
      <c r="E221" s="203" t="s">
        <v>1</v>
      </c>
      <c r="F221" s="204" t="s">
        <v>525</v>
      </c>
      <c r="G221" s="13"/>
      <c r="H221" s="205">
        <v>36.359999999999999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3" t="s">
        <v>178</v>
      </c>
      <c r="AU221" s="203" t="s">
        <v>86</v>
      </c>
      <c r="AV221" s="13" t="s">
        <v>88</v>
      </c>
      <c r="AW221" s="13" t="s">
        <v>36</v>
      </c>
      <c r="AX221" s="13" t="s">
        <v>79</v>
      </c>
      <c r="AY221" s="203" t="s">
        <v>145</v>
      </c>
    </row>
    <row r="222" s="13" customFormat="1">
      <c r="A222" s="13"/>
      <c r="B222" s="202"/>
      <c r="C222" s="13"/>
      <c r="D222" s="186" t="s">
        <v>178</v>
      </c>
      <c r="E222" s="203" t="s">
        <v>1</v>
      </c>
      <c r="F222" s="204" t="s">
        <v>526</v>
      </c>
      <c r="G222" s="13"/>
      <c r="H222" s="205">
        <v>5.5800000000000001</v>
      </c>
      <c r="I222" s="206"/>
      <c r="J222" s="13"/>
      <c r="K222" s="13"/>
      <c r="L222" s="202"/>
      <c r="M222" s="207"/>
      <c r="N222" s="208"/>
      <c r="O222" s="208"/>
      <c r="P222" s="208"/>
      <c r="Q222" s="208"/>
      <c r="R222" s="208"/>
      <c r="S222" s="208"/>
      <c r="T222" s="2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3" t="s">
        <v>178</v>
      </c>
      <c r="AU222" s="203" t="s">
        <v>86</v>
      </c>
      <c r="AV222" s="13" t="s">
        <v>88</v>
      </c>
      <c r="AW222" s="13" t="s">
        <v>36</v>
      </c>
      <c r="AX222" s="13" t="s">
        <v>79</v>
      </c>
      <c r="AY222" s="203" t="s">
        <v>145</v>
      </c>
    </row>
    <row r="223" s="2" customFormat="1" ht="24.15" customHeight="1">
      <c r="A223" s="35"/>
      <c r="B223" s="171"/>
      <c r="C223" s="172" t="s">
        <v>300</v>
      </c>
      <c r="D223" s="172" t="s">
        <v>146</v>
      </c>
      <c r="E223" s="173" t="s">
        <v>321</v>
      </c>
      <c r="F223" s="174" t="s">
        <v>316</v>
      </c>
      <c r="G223" s="175" t="s">
        <v>310</v>
      </c>
      <c r="H223" s="176">
        <v>11.640000000000001</v>
      </c>
      <c r="I223" s="177"/>
      <c r="J223" s="178">
        <f>ROUND(I223*H223,2)</f>
        <v>0</v>
      </c>
      <c r="K223" s="179"/>
      <c r="L223" s="36"/>
      <c r="M223" s="180" t="s">
        <v>1</v>
      </c>
      <c r="N223" s="181" t="s">
        <v>44</v>
      </c>
      <c r="O223" s="74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150</v>
      </c>
      <c r="AT223" s="184" t="s">
        <v>146</v>
      </c>
      <c r="AU223" s="184" t="s">
        <v>86</v>
      </c>
      <c r="AY223" s="16" t="s">
        <v>145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6" t="s">
        <v>86</v>
      </c>
      <c r="BK223" s="185">
        <f>ROUND(I223*H223,2)</f>
        <v>0</v>
      </c>
      <c r="BL223" s="16" t="s">
        <v>150</v>
      </c>
      <c r="BM223" s="184" t="s">
        <v>527</v>
      </c>
    </row>
    <row r="224" s="2" customFormat="1">
      <c r="A224" s="35"/>
      <c r="B224" s="36"/>
      <c r="C224" s="35"/>
      <c r="D224" s="186" t="s">
        <v>152</v>
      </c>
      <c r="E224" s="35"/>
      <c r="F224" s="187" t="s">
        <v>316</v>
      </c>
      <c r="G224" s="35"/>
      <c r="H224" s="35"/>
      <c r="I224" s="188"/>
      <c r="J224" s="35"/>
      <c r="K224" s="35"/>
      <c r="L224" s="36"/>
      <c r="M224" s="189"/>
      <c r="N224" s="19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152</v>
      </c>
      <c r="AU224" s="16" t="s">
        <v>86</v>
      </c>
    </row>
    <row r="225" s="2" customFormat="1">
      <c r="A225" s="35"/>
      <c r="B225" s="36"/>
      <c r="C225" s="35"/>
      <c r="D225" s="186" t="s">
        <v>176</v>
      </c>
      <c r="E225" s="35"/>
      <c r="F225" s="201" t="s">
        <v>312</v>
      </c>
      <c r="G225" s="35"/>
      <c r="H225" s="35"/>
      <c r="I225" s="188"/>
      <c r="J225" s="35"/>
      <c r="K225" s="35"/>
      <c r="L225" s="36"/>
      <c r="M225" s="189"/>
      <c r="N225" s="190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176</v>
      </c>
      <c r="AU225" s="16" t="s">
        <v>86</v>
      </c>
    </row>
    <row r="226" s="13" customFormat="1">
      <c r="A226" s="13"/>
      <c r="B226" s="202"/>
      <c r="C226" s="13"/>
      <c r="D226" s="186" t="s">
        <v>178</v>
      </c>
      <c r="E226" s="203" t="s">
        <v>1</v>
      </c>
      <c r="F226" s="204" t="s">
        <v>528</v>
      </c>
      <c r="G226" s="13"/>
      <c r="H226" s="205">
        <v>11.640000000000001</v>
      </c>
      <c r="I226" s="206"/>
      <c r="J226" s="13"/>
      <c r="K226" s="13"/>
      <c r="L226" s="202"/>
      <c r="M226" s="210"/>
      <c r="N226" s="211"/>
      <c r="O226" s="211"/>
      <c r="P226" s="211"/>
      <c r="Q226" s="211"/>
      <c r="R226" s="211"/>
      <c r="S226" s="211"/>
      <c r="T226" s="21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3" t="s">
        <v>178</v>
      </c>
      <c r="AU226" s="203" t="s">
        <v>86</v>
      </c>
      <c r="AV226" s="13" t="s">
        <v>88</v>
      </c>
      <c r="AW226" s="13" t="s">
        <v>36</v>
      </c>
      <c r="AX226" s="13" t="s">
        <v>79</v>
      </c>
      <c r="AY226" s="203" t="s">
        <v>145</v>
      </c>
    </row>
    <row r="227" s="2" customFormat="1" ht="6.96" customHeight="1">
      <c r="A227" s="35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24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529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122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ROUND((SUM(BE121:BE134)),  2)</f>
        <v>0</v>
      </c>
      <c r="G35" s="35"/>
      <c r="H35" s="35"/>
      <c r="I35" s="133">
        <v>0.20999999999999999</v>
      </c>
      <c r="J35" s="132">
        <f>ROUND(((SUM(BE121:BE134))*I35),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ROUND((SUM(BF121:BF134)),  2)</f>
        <v>0</v>
      </c>
      <c r="G36" s="35"/>
      <c r="H36" s="35"/>
      <c r="I36" s="133">
        <v>0.14999999999999999</v>
      </c>
      <c r="J36" s="132">
        <f>ROUND(((SUM(BF121:BF134))*I36),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ROUND((SUM(BG121:BG134)),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ROUND((SUM(BH121:BH134)),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ROUND((SUM(BI121:BI134)),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529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000 - Vedlejší rozpočtové náklady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J121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128</v>
      </c>
      <c r="E99" s="147"/>
      <c r="F99" s="147"/>
      <c r="G99" s="147"/>
      <c r="H99" s="147"/>
      <c r="I99" s="147"/>
      <c r="J99" s="148">
        <f>J122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129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126" t="str">
        <f>E7</f>
        <v>Český Brod, ul. Zborovská - Rekonstrukce chodníku</v>
      </c>
      <c r="F109" s="29"/>
      <c r="G109" s="29"/>
      <c r="H109" s="29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1" customFormat="1" ht="12" customHeight="1">
      <c r="B110" s="19"/>
      <c r="C110" s="29" t="s">
        <v>119</v>
      </c>
      <c r="L110" s="19"/>
    </row>
    <row r="111" s="2" customFormat="1" ht="16.5" customHeight="1">
      <c r="A111" s="35"/>
      <c r="B111" s="36"/>
      <c r="C111" s="35"/>
      <c r="D111" s="35"/>
      <c r="E111" s="126" t="s">
        <v>529</v>
      </c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121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E11</f>
        <v>SO 000 - Vedlejší rozpočtové náklady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F14</f>
        <v xml:space="preserve"> </v>
      </c>
      <c r="G115" s="35"/>
      <c r="H115" s="35"/>
      <c r="I115" s="29" t="s">
        <v>22</v>
      </c>
      <c r="J115" s="66" t="str">
        <f>IF(J14="","",J14)</f>
        <v>16. 10. 2018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E17</f>
        <v>Město Český Brod</v>
      </c>
      <c r="G117" s="35"/>
      <c r="H117" s="35"/>
      <c r="I117" s="29" t="s">
        <v>32</v>
      </c>
      <c r="J117" s="33" t="str">
        <f>E23</f>
        <v>FORVIA CZ, S.R.O.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5"/>
      <c r="E118" s="35"/>
      <c r="F118" s="24" t="str">
        <f>IF(E20="","",E20)</f>
        <v>Vyplň údaj</v>
      </c>
      <c r="G118" s="35"/>
      <c r="H118" s="35"/>
      <c r="I118" s="29" t="s">
        <v>37</v>
      </c>
      <c r="J118" s="33" t="str">
        <f>E26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49"/>
      <c r="B120" s="150"/>
      <c r="C120" s="151" t="s">
        <v>130</v>
      </c>
      <c r="D120" s="152" t="s">
        <v>64</v>
      </c>
      <c r="E120" s="152" t="s">
        <v>60</v>
      </c>
      <c r="F120" s="152" t="s">
        <v>61</v>
      </c>
      <c r="G120" s="152" t="s">
        <v>131</v>
      </c>
      <c r="H120" s="152" t="s">
        <v>132</v>
      </c>
      <c r="I120" s="152" t="s">
        <v>133</v>
      </c>
      <c r="J120" s="153" t="s">
        <v>125</v>
      </c>
      <c r="K120" s="154" t="s">
        <v>134</v>
      </c>
      <c r="L120" s="155"/>
      <c r="M120" s="83" t="s">
        <v>1</v>
      </c>
      <c r="N120" s="84" t="s">
        <v>43</v>
      </c>
      <c r="O120" s="84" t="s">
        <v>135</v>
      </c>
      <c r="P120" s="84" t="s">
        <v>136</v>
      </c>
      <c r="Q120" s="84" t="s">
        <v>137</v>
      </c>
      <c r="R120" s="84" t="s">
        <v>138</v>
      </c>
      <c r="S120" s="84" t="s">
        <v>139</v>
      </c>
      <c r="T120" s="85" t="s">
        <v>140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</row>
    <row r="121" s="2" customFormat="1" ht="22.8" customHeight="1">
      <c r="A121" s="35"/>
      <c r="B121" s="36"/>
      <c r="C121" s="90" t="s">
        <v>141</v>
      </c>
      <c r="D121" s="35"/>
      <c r="E121" s="35"/>
      <c r="F121" s="35"/>
      <c r="G121" s="35"/>
      <c r="H121" s="35"/>
      <c r="I121" s="35"/>
      <c r="J121" s="156">
        <f>BK121</f>
        <v>0</v>
      </c>
      <c r="K121" s="35"/>
      <c r="L121" s="36"/>
      <c r="M121" s="86"/>
      <c r="N121" s="70"/>
      <c r="O121" s="87"/>
      <c r="P121" s="157">
        <f>P122</f>
        <v>0</v>
      </c>
      <c r="Q121" s="87"/>
      <c r="R121" s="157">
        <f>R122</f>
        <v>0</v>
      </c>
      <c r="S121" s="87"/>
      <c r="T121" s="15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78</v>
      </c>
      <c r="AU121" s="16" t="s">
        <v>127</v>
      </c>
      <c r="BK121" s="159">
        <f>BK122</f>
        <v>0</v>
      </c>
    </row>
    <row r="122" s="11" customFormat="1" ht="25.92" customHeight="1">
      <c r="A122" s="11"/>
      <c r="B122" s="160"/>
      <c r="C122" s="11"/>
      <c r="D122" s="161" t="s">
        <v>78</v>
      </c>
      <c r="E122" s="162" t="s">
        <v>142</v>
      </c>
      <c r="F122" s="162" t="s">
        <v>143</v>
      </c>
      <c r="G122" s="11"/>
      <c r="H122" s="11"/>
      <c r="I122" s="163"/>
      <c r="J122" s="164">
        <f>BK122</f>
        <v>0</v>
      </c>
      <c r="K122" s="11"/>
      <c r="L122" s="160"/>
      <c r="M122" s="165"/>
      <c r="N122" s="166"/>
      <c r="O122" s="166"/>
      <c r="P122" s="167">
        <f>SUM(P123:P134)</f>
        <v>0</v>
      </c>
      <c r="Q122" s="166"/>
      <c r="R122" s="167">
        <f>SUM(R123:R134)</f>
        <v>0</v>
      </c>
      <c r="S122" s="166"/>
      <c r="T122" s="168">
        <f>SUM(T123:T134)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61" t="s">
        <v>144</v>
      </c>
      <c r="AT122" s="169" t="s">
        <v>78</v>
      </c>
      <c r="AU122" s="169" t="s">
        <v>79</v>
      </c>
      <c r="AY122" s="161" t="s">
        <v>145</v>
      </c>
      <c r="BK122" s="170">
        <f>SUM(BK123:BK134)</f>
        <v>0</v>
      </c>
    </row>
    <row r="123" s="2" customFormat="1" ht="14.4" customHeight="1">
      <c r="A123" s="35"/>
      <c r="B123" s="171"/>
      <c r="C123" s="172" t="s">
        <v>86</v>
      </c>
      <c r="D123" s="172" t="s">
        <v>146</v>
      </c>
      <c r="E123" s="173" t="s">
        <v>530</v>
      </c>
      <c r="F123" s="174" t="s">
        <v>531</v>
      </c>
      <c r="G123" s="175" t="s">
        <v>156</v>
      </c>
      <c r="H123" s="176">
        <v>1</v>
      </c>
      <c r="I123" s="177"/>
      <c r="J123" s="178">
        <f>ROUND(I123*H123,2)</f>
        <v>0</v>
      </c>
      <c r="K123" s="179"/>
      <c r="L123" s="36"/>
      <c r="M123" s="180" t="s">
        <v>1</v>
      </c>
      <c r="N123" s="181" t="s">
        <v>44</v>
      </c>
      <c r="O123" s="7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4" t="s">
        <v>150</v>
      </c>
      <c r="AT123" s="184" t="s">
        <v>146</v>
      </c>
      <c r="AU123" s="184" t="s">
        <v>86</v>
      </c>
      <c r="AY123" s="16" t="s">
        <v>145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6" t="s">
        <v>86</v>
      </c>
      <c r="BK123" s="185">
        <f>ROUND(I123*H123,2)</f>
        <v>0</v>
      </c>
      <c r="BL123" s="16" t="s">
        <v>150</v>
      </c>
      <c r="BM123" s="184" t="s">
        <v>532</v>
      </c>
    </row>
    <row r="124" s="2" customFormat="1">
      <c r="A124" s="35"/>
      <c r="B124" s="36"/>
      <c r="C124" s="35"/>
      <c r="D124" s="186" t="s">
        <v>152</v>
      </c>
      <c r="E124" s="35"/>
      <c r="F124" s="187" t="s">
        <v>533</v>
      </c>
      <c r="G124" s="35"/>
      <c r="H124" s="35"/>
      <c r="I124" s="188"/>
      <c r="J124" s="35"/>
      <c r="K124" s="35"/>
      <c r="L124" s="36"/>
      <c r="M124" s="189"/>
      <c r="N124" s="190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152</v>
      </c>
      <c r="AU124" s="16" t="s">
        <v>86</v>
      </c>
    </row>
    <row r="125" s="2" customFormat="1">
      <c r="A125" s="35"/>
      <c r="B125" s="36"/>
      <c r="C125" s="35"/>
      <c r="D125" s="186" t="s">
        <v>176</v>
      </c>
      <c r="E125" s="35"/>
      <c r="F125" s="201" t="s">
        <v>534</v>
      </c>
      <c r="G125" s="35"/>
      <c r="H125" s="35"/>
      <c r="I125" s="188"/>
      <c r="J125" s="35"/>
      <c r="K125" s="35"/>
      <c r="L125" s="36"/>
      <c r="M125" s="189"/>
      <c r="N125" s="190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176</v>
      </c>
      <c r="AU125" s="16" t="s">
        <v>86</v>
      </c>
    </row>
    <row r="126" s="2" customFormat="1" ht="24.15" customHeight="1">
      <c r="A126" s="35"/>
      <c r="B126" s="171"/>
      <c r="C126" s="172" t="s">
        <v>88</v>
      </c>
      <c r="D126" s="172" t="s">
        <v>146</v>
      </c>
      <c r="E126" s="173" t="s">
        <v>535</v>
      </c>
      <c r="F126" s="174" t="s">
        <v>536</v>
      </c>
      <c r="G126" s="175" t="s">
        <v>149</v>
      </c>
      <c r="H126" s="176">
        <v>1</v>
      </c>
      <c r="I126" s="177"/>
      <c r="J126" s="178">
        <f>ROUND(I126*H126,2)</f>
        <v>0</v>
      </c>
      <c r="K126" s="179"/>
      <c r="L126" s="36"/>
      <c r="M126" s="180" t="s">
        <v>1</v>
      </c>
      <c r="N126" s="181" t="s">
        <v>44</v>
      </c>
      <c r="O126" s="7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4" t="s">
        <v>150</v>
      </c>
      <c r="AT126" s="184" t="s">
        <v>146</v>
      </c>
      <c r="AU126" s="184" t="s">
        <v>86</v>
      </c>
      <c r="AY126" s="16" t="s">
        <v>145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6" t="s">
        <v>86</v>
      </c>
      <c r="BK126" s="185">
        <f>ROUND(I126*H126,2)</f>
        <v>0</v>
      </c>
      <c r="BL126" s="16" t="s">
        <v>150</v>
      </c>
      <c r="BM126" s="184" t="s">
        <v>537</v>
      </c>
    </row>
    <row r="127" s="2" customFormat="1">
      <c r="A127" s="35"/>
      <c r="B127" s="36"/>
      <c r="C127" s="35"/>
      <c r="D127" s="186" t="s">
        <v>152</v>
      </c>
      <c r="E127" s="35"/>
      <c r="F127" s="187" t="s">
        <v>536</v>
      </c>
      <c r="G127" s="35"/>
      <c r="H127" s="35"/>
      <c r="I127" s="188"/>
      <c r="J127" s="35"/>
      <c r="K127" s="35"/>
      <c r="L127" s="36"/>
      <c r="M127" s="189"/>
      <c r="N127" s="190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152</v>
      </c>
      <c r="AU127" s="16" t="s">
        <v>86</v>
      </c>
    </row>
    <row r="128" s="2" customFormat="1" ht="14.4" customHeight="1">
      <c r="A128" s="35"/>
      <c r="B128" s="171"/>
      <c r="C128" s="172" t="s">
        <v>159</v>
      </c>
      <c r="D128" s="172" t="s">
        <v>146</v>
      </c>
      <c r="E128" s="173" t="s">
        <v>538</v>
      </c>
      <c r="F128" s="174" t="s">
        <v>539</v>
      </c>
      <c r="G128" s="175" t="s">
        <v>156</v>
      </c>
      <c r="H128" s="176">
        <v>1</v>
      </c>
      <c r="I128" s="177"/>
      <c r="J128" s="178">
        <f>ROUND(I128*H128,2)</f>
        <v>0</v>
      </c>
      <c r="K128" s="179"/>
      <c r="L128" s="36"/>
      <c r="M128" s="180" t="s">
        <v>1</v>
      </c>
      <c r="N128" s="181" t="s">
        <v>44</v>
      </c>
      <c r="O128" s="7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4" t="s">
        <v>150</v>
      </c>
      <c r="AT128" s="184" t="s">
        <v>146</v>
      </c>
      <c r="AU128" s="184" t="s">
        <v>86</v>
      </c>
      <c r="AY128" s="16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86</v>
      </c>
      <c r="BK128" s="185">
        <f>ROUND(I128*H128,2)</f>
        <v>0</v>
      </c>
      <c r="BL128" s="16" t="s">
        <v>150</v>
      </c>
      <c r="BM128" s="184" t="s">
        <v>540</v>
      </c>
    </row>
    <row r="129" s="2" customFormat="1">
      <c r="A129" s="35"/>
      <c r="B129" s="36"/>
      <c r="C129" s="35"/>
      <c r="D129" s="186" t="s">
        <v>152</v>
      </c>
      <c r="E129" s="35"/>
      <c r="F129" s="187" t="s">
        <v>541</v>
      </c>
      <c r="G129" s="35"/>
      <c r="H129" s="35"/>
      <c r="I129" s="188"/>
      <c r="J129" s="35"/>
      <c r="K129" s="35"/>
      <c r="L129" s="36"/>
      <c r="M129" s="189"/>
      <c r="N129" s="19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152</v>
      </c>
      <c r="AU129" s="16" t="s">
        <v>86</v>
      </c>
    </row>
    <row r="130" s="2" customFormat="1">
      <c r="A130" s="35"/>
      <c r="B130" s="36"/>
      <c r="C130" s="35"/>
      <c r="D130" s="186" t="s">
        <v>176</v>
      </c>
      <c r="E130" s="35"/>
      <c r="F130" s="201" t="s">
        <v>542</v>
      </c>
      <c r="G130" s="35"/>
      <c r="H130" s="35"/>
      <c r="I130" s="188"/>
      <c r="J130" s="35"/>
      <c r="K130" s="35"/>
      <c r="L130" s="36"/>
      <c r="M130" s="189"/>
      <c r="N130" s="19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176</v>
      </c>
      <c r="AU130" s="16" t="s">
        <v>86</v>
      </c>
    </row>
    <row r="131" s="2" customFormat="1" ht="14.4" customHeight="1">
      <c r="A131" s="35"/>
      <c r="B131" s="171"/>
      <c r="C131" s="172" t="s">
        <v>144</v>
      </c>
      <c r="D131" s="172" t="s">
        <v>146</v>
      </c>
      <c r="E131" s="173" t="s">
        <v>543</v>
      </c>
      <c r="F131" s="174" t="s">
        <v>544</v>
      </c>
      <c r="G131" s="175" t="s">
        <v>156</v>
      </c>
      <c r="H131" s="176">
        <v>1</v>
      </c>
      <c r="I131" s="177"/>
      <c r="J131" s="178">
        <f>ROUND(I131*H131,2)</f>
        <v>0</v>
      </c>
      <c r="K131" s="179"/>
      <c r="L131" s="36"/>
      <c r="M131" s="180" t="s">
        <v>1</v>
      </c>
      <c r="N131" s="181" t="s">
        <v>44</v>
      </c>
      <c r="O131" s="7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150</v>
      </c>
      <c r="AT131" s="184" t="s">
        <v>146</v>
      </c>
      <c r="AU131" s="184" t="s">
        <v>86</v>
      </c>
      <c r="AY131" s="16" t="s">
        <v>145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6" t="s">
        <v>86</v>
      </c>
      <c r="BK131" s="185">
        <f>ROUND(I131*H131,2)</f>
        <v>0</v>
      </c>
      <c r="BL131" s="16" t="s">
        <v>150</v>
      </c>
      <c r="BM131" s="184" t="s">
        <v>545</v>
      </c>
    </row>
    <row r="132" s="2" customFormat="1">
      <c r="A132" s="35"/>
      <c r="B132" s="36"/>
      <c r="C132" s="35"/>
      <c r="D132" s="186" t="s">
        <v>152</v>
      </c>
      <c r="E132" s="35"/>
      <c r="F132" s="187" t="s">
        <v>155</v>
      </c>
      <c r="G132" s="35"/>
      <c r="H132" s="35"/>
      <c r="I132" s="188"/>
      <c r="J132" s="35"/>
      <c r="K132" s="35"/>
      <c r="L132" s="36"/>
      <c r="M132" s="189"/>
      <c r="N132" s="19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152</v>
      </c>
      <c r="AU132" s="16" t="s">
        <v>86</v>
      </c>
    </row>
    <row r="133" s="2" customFormat="1" ht="24.15" customHeight="1">
      <c r="A133" s="35"/>
      <c r="B133" s="171"/>
      <c r="C133" s="172" t="s">
        <v>197</v>
      </c>
      <c r="D133" s="172" t="s">
        <v>146</v>
      </c>
      <c r="E133" s="173" t="s">
        <v>546</v>
      </c>
      <c r="F133" s="174" t="s">
        <v>547</v>
      </c>
      <c r="G133" s="175" t="s">
        <v>149</v>
      </c>
      <c r="H133" s="176">
        <v>1</v>
      </c>
      <c r="I133" s="177"/>
      <c r="J133" s="178">
        <f>ROUND(I133*H133,2)</f>
        <v>0</v>
      </c>
      <c r="K133" s="179"/>
      <c r="L133" s="36"/>
      <c r="M133" s="180" t="s">
        <v>1</v>
      </c>
      <c r="N133" s="181" t="s">
        <v>44</v>
      </c>
      <c r="O133" s="7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150</v>
      </c>
      <c r="AT133" s="184" t="s">
        <v>146</v>
      </c>
      <c r="AU133" s="184" t="s">
        <v>86</v>
      </c>
      <c r="AY133" s="16" t="s">
        <v>145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86</v>
      </c>
      <c r="BK133" s="185">
        <f>ROUND(I133*H133,2)</f>
        <v>0</v>
      </c>
      <c r="BL133" s="16" t="s">
        <v>150</v>
      </c>
      <c r="BM133" s="184" t="s">
        <v>548</v>
      </c>
    </row>
    <row r="134" s="2" customFormat="1">
      <c r="A134" s="35"/>
      <c r="B134" s="36"/>
      <c r="C134" s="35"/>
      <c r="D134" s="186" t="s">
        <v>152</v>
      </c>
      <c r="E134" s="35"/>
      <c r="F134" s="187" t="s">
        <v>547</v>
      </c>
      <c r="G134" s="35"/>
      <c r="H134" s="35"/>
      <c r="I134" s="188"/>
      <c r="J134" s="35"/>
      <c r="K134" s="35"/>
      <c r="L134" s="36"/>
      <c r="M134" s="191"/>
      <c r="N134" s="192"/>
      <c r="O134" s="193"/>
      <c r="P134" s="193"/>
      <c r="Q134" s="193"/>
      <c r="R134" s="193"/>
      <c r="S134" s="193"/>
      <c r="T134" s="194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152</v>
      </c>
      <c r="AU134" s="16" t="s">
        <v>86</v>
      </c>
    </row>
    <row r="135" s="2" customFormat="1" ht="6.96" customHeight="1">
      <c r="A135" s="35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36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autoFilter ref="C120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529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163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ROUND((SUM(BE124:BE140)),  2)</f>
        <v>0</v>
      </c>
      <c r="G35" s="35"/>
      <c r="H35" s="35"/>
      <c r="I35" s="133">
        <v>0.20999999999999999</v>
      </c>
      <c r="J35" s="132">
        <f>ROUND(((SUM(BE124:BE140))*I35),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ROUND((SUM(BF124:BF140)),  2)</f>
        <v>0</v>
      </c>
      <c r="G36" s="35"/>
      <c r="H36" s="35"/>
      <c r="I36" s="133">
        <v>0.14999999999999999</v>
      </c>
      <c r="J36" s="132">
        <f>ROUND(((SUM(BF124:BF140))*I36),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ROUND((SUM(BG124:BG140)),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ROUND((SUM(BH124:BH140)),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ROUND((SUM(BI124:BI140)),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529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101 - Rekonstrukce chodníku SO 101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J124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J125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J126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45"/>
      <c r="C101" s="9"/>
      <c r="D101" s="146" t="s">
        <v>549</v>
      </c>
      <c r="E101" s="147"/>
      <c r="F101" s="147"/>
      <c r="G101" s="147"/>
      <c r="H101" s="147"/>
      <c r="I101" s="147"/>
      <c r="J101" s="148">
        <f>J135</f>
        <v>0</v>
      </c>
      <c r="K101" s="9"/>
      <c r="L101" s="14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195"/>
      <c r="C102" s="12"/>
      <c r="D102" s="196" t="s">
        <v>550</v>
      </c>
      <c r="E102" s="197"/>
      <c r="F102" s="197"/>
      <c r="G102" s="197"/>
      <c r="H102" s="197"/>
      <c r="I102" s="197"/>
      <c r="J102" s="198">
        <f>J136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129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26" t="str">
        <f>E7</f>
        <v>Český Brod, ul. Zborovská - Rekonstrukce chodníku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9"/>
      <c r="C113" s="29" t="s">
        <v>119</v>
      </c>
      <c r="L113" s="19"/>
    </row>
    <row r="114" s="2" customFormat="1" ht="16.5" customHeight="1">
      <c r="A114" s="35"/>
      <c r="B114" s="36"/>
      <c r="C114" s="35"/>
      <c r="D114" s="35"/>
      <c r="E114" s="126" t="s">
        <v>529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121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E11</f>
        <v>SO 101 - Rekonstrukce chodníku SO 101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F14</f>
        <v xml:space="preserve"> </v>
      </c>
      <c r="G118" s="35"/>
      <c r="H118" s="35"/>
      <c r="I118" s="29" t="s">
        <v>22</v>
      </c>
      <c r="J118" s="66" t="str">
        <f>IF(J14="","",J14)</f>
        <v>16. 10. 2018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E17</f>
        <v>Město Český Brod</v>
      </c>
      <c r="G120" s="35"/>
      <c r="H120" s="35"/>
      <c r="I120" s="29" t="s">
        <v>32</v>
      </c>
      <c r="J120" s="33" t="str">
        <f>E23</f>
        <v>FORVIA CZ, S.R.O.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30</v>
      </c>
      <c r="D121" s="35"/>
      <c r="E121" s="35"/>
      <c r="F121" s="24" t="str">
        <f>IF(E20="","",E20)</f>
        <v>Vyplň údaj</v>
      </c>
      <c r="G121" s="35"/>
      <c r="H121" s="35"/>
      <c r="I121" s="29" t="s">
        <v>37</v>
      </c>
      <c r="J121" s="33" t="str">
        <f>E26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9"/>
      <c r="B123" s="150"/>
      <c r="C123" s="151" t="s">
        <v>130</v>
      </c>
      <c r="D123" s="152" t="s">
        <v>64</v>
      </c>
      <c r="E123" s="152" t="s">
        <v>60</v>
      </c>
      <c r="F123" s="152" t="s">
        <v>61</v>
      </c>
      <c r="G123" s="152" t="s">
        <v>131</v>
      </c>
      <c r="H123" s="152" t="s">
        <v>132</v>
      </c>
      <c r="I123" s="152" t="s">
        <v>133</v>
      </c>
      <c r="J123" s="153" t="s">
        <v>125</v>
      </c>
      <c r="K123" s="154" t="s">
        <v>134</v>
      </c>
      <c r="L123" s="155"/>
      <c r="M123" s="83" t="s">
        <v>1</v>
      </c>
      <c r="N123" s="84" t="s">
        <v>43</v>
      </c>
      <c r="O123" s="84" t="s">
        <v>135</v>
      </c>
      <c r="P123" s="84" t="s">
        <v>136</v>
      </c>
      <c r="Q123" s="84" t="s">
        <v>137</v>
      </c>
      <c r="R123" s="84" t="s">
        <v>138</v>
      </c>
      <c r="S123" s="84" t="s">
        <v>139</v>
      </c>
      <c r="T123" s="85" t="s">
        <v>140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5"/>
      <c r="B124" s="36"/>
      <c r="C124" s="90" t="s">
        <v>141</v>
      </c>
      <c r="D124" s="35"/>
      <c r="E124" s="35"/>
      <c r="F124" s="35"/>
      <c r="G124" s="35"/>
      <c r="H124" s="35"/>
      <c r="I124" s="35"/>
      <c r="J124" s="156">
        <f>BK124</f>
        <v>0</v>
      </c>
      <c r="K124" s="35"/>
      <c r="L124" s="36"/>
      <c r="M124" s="86"/>
      <c r="N124" s="70"/>
      <c r="O124" s="87"/>
      <c r="P124" s="157">
        <f>P125+P135</f>
        <v>0</v>
      </c>
      <c r="Q124" s="87"/>
      <c r="R124" s="157">
        <f>R125+R135</f>
        <v>0</v>
      </c>
      <c r="S124" s="87"/>
      <c r="T124" s="158">
        <f>T125+T135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78</v>
      </c>
      <c r="AU124" s="16" t="s">
        <v>127</v>
      </c>
      <c r="BK124" s="159">
        <f>BK125+BK135</f>
        <v>0</v>
      </c>
    </row>
    <row r="125" s="11" customFormat="1" ht="25.92" customHeight="1">
      <c r="A125" s="11"/>
      <c r="B125" s="160"/>
      <c r="C125" s="11"/>
      <c r="D125" s="161" t="s">
        <v>78</v>
      </c>
      <c r="E125" s="162" t="s">
        <v>169</v>
      </c>
      <c r="F125" s="162" t="s">
        <v>170</v>
      </c>
      <c r="G125" s="11"/>
      <c r="H125" s="11"/>
      <c r="I125" s="163"/>
      <c r="J125" s="164">
        <f>BK125</f>
        <v>0</v>
      </c>
      <c r="K125" s="11"/>
      <c r="L125" s="160"/>
      <c r="M125" s="165"/>
      <c r="N125" s="166"/>
      <c r="O125" s="166"/>
      <c r="P125" s="167">
        <f>P126</f>
        <v>0</v>
      </c>
      <c r="Q125" s="166"/>
      <c r="R125" s="167">
        <f>R126</f>
        <v>0</v>
      </c>
      <c r="S125" s="166"/>
      <c r="T125" s="168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61" t="s">
        <v>86</v>
      </c>
      <c r="AT125" s="169" t="s">
        <v>78</v>
      </c>
      <c r="AU125" s="169" t="s">
        <v>79</v>
      </c>
      <c r="AY125" s="161" t="s">
        <v>145</v>
      </c>
      <c r="BK125" s="170">
        <f>BK126</f>
        <v>0</v>
      </c>
    </row>
    <row r="126" s="11" customFormat="1" ht="22.8" customHeight="1">
      <c r="A126" s="11"/>
      <c r="B126" s="160"/>
      <c r="C126" s="11"/>
      <c r="D126" s="161" t="s">
        <v>78</v>
      </c>
      <c r="E126" s="199" t="s">
        <v>86</v>
      </c>
      <c r="F126" s="199" t="s">
        <v>171</v>
      </c>
      <c r="G126" s="11"/>
      <c r="H126" s="11"/>
      <c r="I126" s="163"/>
      <c r="J126" s="200">
        <f>BK126</f>
        <v>0</v>
      </c>
      <c r="K126" s="11"/>
      <c r="L126" s="160"/>
      <c r="M126" s="165"/>
      <c r="N126" s="166"/>
      <c r="O126" s="166"/>
      <c r="P126" s="167">
        <f>SUM(P127:P134)</f>
        <v>0</v>
      </c>
      <c r="Q126" s="166"/>
      <c r="R126" s="167">
        <f>SUM(R127:R134)</f>
        <v>0</v>
      </c>
      <c r="S126" s="166"/>
      <c r="T126" s="168">
        <f>SUM(T127:T134)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1" t="s">
        <v>86</v>
      </c>
      <c r="AT126" s="169" t="s">
        <v>78</v>
      </c>
      <c r="AU126" s="169" t="s">
        <v>86</v>
      </c>
      <c r="AY126" s="161" t="s">
        <v>145</v>
      </c>
      <c r="BK126" s="170">
        <f>SUM(BK127:BK134)</f>
        <v>0</v>
      </c>
    </row>
    <row r="127" s="2" customFormat="1" ht="14.4" customHeight="1">
      <c r="A127" s="35"/>
      <c r="B127" s="171"/>
      <c r="C127" s="172" t="s">
        <v>86</v>
      </c>
      <c r="D127" s="172" t="s">
        <v>146</v>
      </c>
      <c r="E127" s="173" t="s">
        <v>551</v>
      </c>
      <c r="F127" s="174" t="s">
        <v>552</v>
      </c>
      <c r="G127" s="175" t="s">
        <v>221</v>
      </c>
      <c r="H127" s="176">
        <v>5.0250000000000004</v>
      </c>
      <c r="I127" s="177"/>
      <c r="J127" s="178">
        <f>ROUND(I127*H127,2)</f>
        <v>0</v>
      </c>
      <c r="K127" s="179"/>
      <c r="L127" s="36"/>
      <c r="M127" s="180" t="s">
        <v>1</v>
      </c>
      <c r="N127" s="181" t="s">
        <v>44</v>
      </c>
      <c r="O127" s="7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4" t="s">
        <v>144</v>
      </c>
      <c r="AT127" s="184" t="s">
        <v>146</v>
      </c>
      <c r="AU127" s="184" t="s">
        <v>88</v>
      </c>
      <c r="AY127" s="16" t="s">
        <v>145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86</v>
      </c>
      <c r="BK127" s="185">
        <f>ROUND(I127*H127,2)</f>
        <v>0</v>
      </c>
      <c r="BL127" s="16" t="s">
        <v>144</v>
      </c>
      <c r="BM127" s="184" t="s">
        <v>553</v>
      </c>
    </row>
    <row r="128" s="2" customFormat="1">
      <c r="A128" s="35"/>
      <c r="B128" s="36"/>
      <c r="C128" s="35"/>
      <c r="D128" s="186" t="s">
        <v>152</v>
      </c>
      <c r="E128" s="35"/>
      <c r="F128" s="187" t="s">
        <v>552</v>
      </c>
      <c r="G128" s="35"/>
      <c r="H128" s="35"/>
      <c r="I128" s="188"/>
      <c r="J128" s="35"/>
      <c r="K128" s="35"/>
      <c r="L128" s="36"/>
      <c r="M128" s="189"/>
      <c r="N128" s="19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152</v>
      </c>
      <c r="AU128" s="16" t="s">
        <v>88</v>
      </c>
    </row>
    <row r="129" s="2" customFormat="1">
      <c r="A129" s="35"/>
      <c r="B129" s="36"/>
      <c r="C129" s="35"/>
      <c r="D129" s="186" t="s">
        <v>176</v>
      </c>
      <c r="E129" s="35"/>
      <c r="F129" s="201" t="s">
        <v>554</v>
      </c>
      <c r="G129" s="35"/>
      <c r="H129" s="35"/>
      <c r="I129" s="188"/>
      <c r="J129" s="35"/>
      <c r="K129" s="35"/>
      <c r="L129" s="36"/>
      <c r="M129" s="189"/>
      <c r="N129" s="19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176</v>
      </c>
      <c r="AU129" s="16" t="s">
        <v>88</v>
      </c>
    </row>
    <row r="130" s="13" customFormat="1">
      <c r="A130" s="13"/>
      <c r="B130" s="202"/>
      <c r="C130" s="13"/>
      <c r="D130" s="186" t="s">
        <v>178</v>
      </c>
      <c r="E130" s="203" t="s">
        <v>1</v>
      </c>
      <c r="F130" s="204" t="s">
        <v>555</v>
      </c>
      <c r="G130" s="13"/>
      <c r="H130" s="205">
        <v>5.0250000000000004</v>
      </c>
      <c r="I130" s="206"/>
      <c r="J130" s="13"/>
      <c r="K130" s="13"/>
      <c r="L130" s="202"/>
      <c r="M130" s="207"/>
      <c r="N130" s="208"/>
      <c r="O130" s="208"/>
      <c r="P130" s="208"/>
      <c r="Q130" s="208"/>
      <c r="R130" s="208"/>
      <c r="S130" s="208"/>
      <c r="T130" s="20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3" t="s">
        <v>178</v>
      </c>
      <c r="AU130" s="203" t="s">
        <v>88</v>
      </c>
      <c r="AV130" s="13" t="s">
        <v>88</v>
      </c>
      <c r="AW130" s="13" t="s">
        <v>36</v>
      </c>
      <c r="AX130" s="13" t="s">
        <v>79</v>
      </c>
      <c r="AY130" s="203" t="s">
        <v>145</v>
      </c>
    </row>
    <row r="131" s="2" customFormat="1" ht="14.4" customHeight="1">
      <c r="A131" s="35"/>
      <c r="B131" s="171"/>
      <c r="C131" s="172" t="s">
        <v>88</v>
      </c>
      <c r="D131" s="172" t="s">
        <v>146</v>
      </c>
      <c r="E131" s="173" t="s">
        <v>556</v>
      </c>
      <c r="F131" s="174" t="s">
        <v>557</v>
      </c>
      <c r="G131" s="175" t="s">
        <v>221</v>
      </c>
      <c r="H131" s="176">
        <v>33.5</v>
      </c>
      <c r="I131" s="177"/>
      <c r="J131" s="178">
        <f>ROUND(I131*H131,2)</f>
        <v>0</v>
      </c>
      <c r="K131" s="179"/>
      <c r="L131" s="36"/>
      <c r="M131" s="180" t="s">
        <v>1</v>
      </c>
      <c r="N131" s="181" t="s">
        <v>44</v>
      </c>
      <c r="O131" s="7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144</v>
      </c>
      <c r="AT131" s="184" t="s">
        <v>146</v>
      </c>
      <c r="AU131" s="184" t="s">
        <v>88</v>
      </c>
      <c r="AY131" s="16" t="s">
        <v>145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6" t="s">
        <v>86</v>
      </c>
      <c r="BK131" s="185">
        <f>ROUND(I131*H131,2)</f>
        <v>0</v>
      </c>
      <c r="BL131" s="16" t="s">
        <v>144</v>
      </c>
      <c r="BM131" s="184" t="s">
        <v>558</v>
      </c>
    </row>
    <row r="132" s="2" customFormat="1">
      <c r="A132" s="35"/>
      <c r="B132" s="36"/>
      <c r="C132" s="35"/>
      <c r="D132" s="186" t="s">
        <v>152</v>
      </c>
      <c r="E132" s="35"/>
      <c r="F132" s="187" t="s">
        <v>557</v>
      </c>
      <c r="G132" s="35"/>
      <c r="H132" s="35"/>
      <c r="I132" s="188"/>
      <c r="J132" s="35"/>
      <c r="K132" s="35"/>
      <c r="L132" s="36"/>
      <c r="M132" s="189"/>
      <c r="N132" s="19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152</v>
      </c>
      <c r="AU132" s="16" t="s">
        <v>88</v>
      </c>
    </row>
    <row r="133" s="2" customFormat="1">
      <c r="A133" s="35"/>
      <c r="B133" s="36"/>
      <c r="C133" s="35"/>
      <c r="D133" s="186" t="s">
        <v>176</v>
      </c>
      <c r="E133" s="35"/>
      <c r="F133" s="201" t="s">
        <v>559</v>
      </c>
      <c r="G133" s="35"/>
      <c r="H133" s="35"/>
      <c r="I133" s="188"/>
      <c r="J133" s="35"/>
      <c r="K133" s="35"/>
      <c r="L133" s="36"/>
      <c r="M133" s="189"/>
      <c r="N133" s="19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176</v>
      </c>
      <c r="AU133" s="16" t="s">
        <v>88</v>
      </c>
    </row>
    <row r="134" s="13" customFormat="1">
      <c r="A134" s="13"/>
      <c r="B134" s="202"/>
      <c r="C134" s="13"/>
      <c r="D134" s="186" t="s">
        <v>178</v>
      </c>
      <c r="E134" s="203" t="s">
        <v>1</v>
      </c>
      <c r="F134" s="204" t="s">
        <v>560</v>
      </c>
      <c r="G134" s="13"/>
      <c r="H134" s="205">
        <v>33.5</v>
      </c>
      <c r="I134" s="206"/>
      <c r="J134" s="13"/>
      <c r="K134" s="13"/>
      <c r="L134" s="202"/>
      <c r="M134" s="207"/>
      <c r="N134" s="208"/>
      <c r="O134" s="208"/>
      <c r="P134" s="208"/>
      <c r="Q134" s="208"/>
      <c r="R134" s="208"/>
      <c r="S134" s="208"/>
      <c r="T134" s="2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3" t="s">
        <v>178</v>
      </c>
      <c r="AU134" s="203" t="s">
        <v>88</v>
      </c>
      <c r="AV134" s="13" t="s">
        <v>88</v>
      </c>
      <c r="AW134" s="13" t="s">
        <v>36</v>
      </c>
      <c r="AX134" s="13" t="s">
        <v>79</v>
      </c>
      <c r="AY134" s="203" t="s">
        <v>145</v>
      </c>
    </row>
    <row r="135" s="11" customFormat="1" ht="25.92" customHeight="1">
      <c r="A135" s="11"/>
      <c r="B135" s="160"/>
      <c r="C135" s="11"/>
      <c r="D135" s="161" t="s">
        <v>78</v>
      </c>
      <c r="E135" s="162" t="s">
        <v>561</v>
      </c>
      <c r="F135" s="162" t="s">
        <v>562</v>
      </c>
      <c r="G135" s="11"/>
      <c r="H135" s="11"/>
      <c r="I135" s="163"/>
      <c r="J135" s="164">
        <f>BK135</f>
        <v>0</v>
      </c>
      <c r="K135" s="11"/>
      <c r="L135" s="160"/>
      <c r="M135" s="165"/>
      <c r="N135" s="166"/>
      <c r="O135" s="166"/>
      <c r="P135" s="167">
        <f>P136</f>
        <v>0</v>
      </c>
      <c r="Q135" s="166"/>
      <c r="R135" s="167">
        <f>R136</f>
        <v>0</v>
      </c>
      <c r="S135" s="166"/>
      <c r="T135" s="168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61" t="s">
        <v>88</v>
      </c>
      <c r="AT135" s="169" t="s">
        <v>78</v>
      </c>
      <c r="AU135" s="169" t="s">
        <v>79</v>
      </c>
      <c r="AY135" s="161" t="s">
        <v>145</v>
      </c>
      <c r="BK135" s="170">
        <f>BK136</f>
        <v>0</v>
      </c>
    </row>
    <row r="136" s="11" customFormat="1" ht="22.8" customHeight="1">
      <c r="A136" s="11"/>
      <c r="B136" s="160"/>
      <c r="C136" s="11"/>
      <c r="D136" s="161" t="s">
        <v>78</v>
      </c>
      <c r="E136" s="199" t="s">
        <v>563</v>
      </c>
      <c r="F136" s="199" t="s">
        <v>564</v>
      </c>
      <c r="G136" s="11"/>
      <c r="H136" s="11"/>
      <c r="I136" s="163"/>
      <c r="J136" s="200">
        <f>BK136</f>
        <v>0</v>
      </c>
      <c r="K136" s="11"/>
      <c r="L136" s="160"/>
      <c r="M136" s="165"/>
      <c r="N136" s="166"/>
      <c r="O136" s="166"/>
      <c r="P136" s="167">
        <f>SUM(P137:P140)</f>
        <v>0</v>
      </c>
      <c r="Q136" s="166"/>
      <c r="R136" s="167">
        <f>SUM(R137:R140)</f>
        <v>0</v>
      </c>
      <c r="S136" s="166"/>
      <c r="T136" s="168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61" t="s">
        <v>88</v>
      </c>
      <c r="AT136" s="169" t="s">
        <v>78</v>
      </c>
      <c r="AU136" s="169" t="s">
        <v>86</v>
      </c>
      <c r="AY136" s="161" t="s">
        <v>145</v>
      </c>
      <c r="BK136" s="170">
        <f>SUM(BK137:BK140)</f>
        <v>0</v>
      </c>
    </row>
    <row r="137" s="2" customFormat="1" ht="24.15" customHeight="1">
      <c r="A137" s="35"/>
      <c r="B137" s="171"/>
      <c r="C137" s="172" t="s">
        <v>159</v>
      </c>
      <c r="D137" s="172" t="s">
        <v>146</v>
      </c>
      <c r="E137" s="173" t="s">
        <v>565</v>
      </c>
      <c r="F137" s="174" t="s">
        <v>566</v>
      </c>
      <c r="G137" s="175" t="s">
        <v>221</v>
      </c>
      <c r="H137" s="176">
        <v>35</v>
      </c>
      <c r="I137" s="177"/>
      <c r="J137" s="178">
        <f>ROUND(I137*H137,2)</f>
        <v>0</v>
      </c>
      <c r="K137" s="179"/>
      <c r="L137" s="36"/>
      <c r="M137" s="180" t="s">
        <v>1</v>
      </c>
      <c r="N137" s="181" t="s">
        <v>44</v>
      </c>
      <c r="O137" s="7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263</v>
      </c>
      <c r="AT137" s="184" t="s">
        <v>146</v>
      </c>
      <c r="AU137" s="184" t="s">
        <v>88</v>
      </c>
      <c r="AY137" s="16" t="s">
        <v>145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6" t="s">
        <v>86</v>
      </c>
      <c r="BK137" s="185">
        <f>ROUND(I137*H137,2)</f>
        <v>0</v>
      </c>
      <c r="BL137" s="16" t="s">
        <v>263</v>
      </c>
      <c r="BM137" s="184" t="s">
        <v>567</v>
      </c>
    </row>
    <row r="138" s="2" customFormat="1">
      <c r="A138" s="35"/>
      <c r="B138" s="36"/>
      <c r="C138" s="35"/>
      <c r="D138" s="186" t="s">
        <v>152</v>
      </c>
      <c r="E138" s="35"/>
      <c r="F138" s="187" t="s">
        <v>566</v>
      </c>
      <c r="G138" s="35"/>
      <c r="H138" s="35"/>
      <c r="I138" s="188"/>
      <c r="J138" s="35"/>
      <c r="K138" s="35"/>
      <c r="L138" s="36"/>
      <c r="M138" s="189"/>
      <c r="N138" s="190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152</v>
      </c>
      <c r="AU138" s="16" t="s">
        <v>88</v>
      </c>
    </row>
    <row r="139" s="2" customFormat="1">
      <c r="A139" s="35"/>
      <c r="B139" s="36"/>
      <c r="C139" s="35"/>
      <c r="D139" s="186" t="s">
        <v>176</v>
      </c>
      <c r="E139" s="35"/>
      <c r="F139" s="201" t="s">
        <v>568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176</v>
      </c>
      <c r="AU139" s="16" t="s">
        <v>88</v>
      </c>
    </row>
    <row r="140" s="13" customFormat="1">
      <c r="A140" s="13"/>
      <c r="B140" s="202"/>
      <c r="C140" s="13"/>
      <c r="D140" s="186" t="s">
        <v>178</v>
      </c>
      <c r="E140" s="203" t="s">
        <v>1</v>
      </c>
      <c r="F140" s="204" t="s">
        <v>569</v>
      </c>
      <c r="G140" s="13"/>
      <c r="H140" s="205">
        <v>35</v>
      </c>
      <c r="I140" s="206"/>
      <c r="J140" s="13"/>
      <c r="K140" s="13"/>
      <c r="L140" s="202"/>
      <c r="M140" s="210"/>
      <c r="N140" s="211"/>
      <c r="O140" s="211"/>
      <c r="P140" s="211"/>
      <c r="Q140" s="211"/>
      <c r="R140" s="211"/>
      <c r="S140" s="211"/>
      <c r="T140" s="21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3" t="s">
        <v>178</v>
      </c>
      <c r="AU140" s="203" t="s">
        <v>88</v>
      </c>
      <c r="AV140" s="13" t="s">
        <v>88</v>
      </c>
      <c r="AW140" s="13" t="s">
        <v>36</v>
      </c>
      <c r="AX140" s="13" t="s">
        <v>86</v>
      </c>
      <c r="AY140" s="203" t="s">
        <v>145</v>
      </c>
    </row>
    <row r="141" s="2" customFormat="1" ht="6.96" customHeight="1">
      <c r="A141" s="35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36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529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324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ROUND((SUM(BE124:BE140)),  2)</f>
        <v>0</v>
      </c>
      <c r="G35" s="35"/>
      <c r="H35" s="35"/>
      <c r="I35" s="133">
        <v>0.20999999999999999</v>
      </c>
      <c r="J35" s="132">
        <f>ROUND(((SUM(BE124:BE140))*I35),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ROUND((SUM(BF124:BF140)),  2)</f>
        <v>0</v>
      </c>
      <c r="G36" s="35"/>
      <c r="H36" s="35"/>
      <c r="I36" s="133">
        <v>0.14999999999999999</v>
      </c>
      <c r="J36" s="132">
        <f>ROUND(((SUM(BF124:BF140))*I36),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ROUND((SUM(BG124:BG140)),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ROUND((SUM(BH124:BH140)),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ROUND((SUM(BI124:BI140)),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529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102 - Rekonstrukce chodníku SO 102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J124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J125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J126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45"/>
      <c r="C101" s="9"/>
      <c r="D101" s="146" t="s">
        <v>549</v>
      </c>
      <c r="E101" s="147"/>
      <c r="F101" s="147"/>
      <c r="G101" s="147"/>
      <c r="H101" s="147"/>
      <c r="I101" s="147"/>
      <c r="J101" s="148">
        <f>J135</f>
        <v>0</v>
      </c>
      <c r="K101" s="9"/>
      <c r="L101" s="14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195"/>
      <c r="C102" s="12"/>
      <c r="D102" s="196" t="s">
        <v>550</v>
      </c>
      <c r="E102" s="197"/>
      <c r="F102" s="197"/>
      <c r="G102" s="197"/>
      <c r="H102" s="197"/>
      <c r="I102" s="197"/>
      <c r="J102" s="198">
        <f>J136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129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26" t="str">
        <f>E7</f>
        <v>Český Brod, ul. Zborovská - Rekonstrukce chodníku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9"/>
      <c r="C113" s="29" t="s">
        <v>119</v>
      </c>
      <c r="L113" s="19"/>
    </row>
    <row r="114" s="2" customFormat="1" ht="16.5" customHeight="1">
      <c r="A114" s="35"/>
      <c r="B114" s="36"/>
      <c r="C114" s="35"/>
      <c r="D114" s="35"/>
      <c r="E114" s="126" t="s">
        <v>529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121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E11</f>
        <v>SO 102 - Rekonstrukce chodníku SO 102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F14</f>
        <v xml:space="preserve"> </v>
      </c>
      <c r="G118" s="35"/>
      <c r="H118" s="35"/>
      <c r="I118" s="29" t="s">
        <v>22</v>
      </c>
      <c r="J118" s="66" t="str">
        <f>IF(J14="","",J14)</f>
        <v>16. 10. 2018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E17</f>
        <v>Město Český Brod</v>
      </c>
      <c r="G120" s="35"/>
      <c r="H120" s="35"/>
      <c r="I120" s="29" t="s">
        <v>32</v>
      </c>
      <c r="J120" s="33" t="str">
        <f>E23</f>
        <v>FORVIA CZ, S.R.O.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30</v>
      </c>
      <c r="D121" s="35"/>
      <c r="E121" s="35"/>
      <c r="F121" s="24" t="str">
        <f>IF(E20="","",E20)</f>
        <v>Vyplň údaj</v>
      </c>
      <c r="G121" s="35"/>
      <c r="H121" s="35"/>
      <c r="I121" s="29" t="s">
        <v>37</v>
      </c>
      <c r="J121" s="33" t="str">
        <f>E26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9"/>
      <c r="B123" s="150"/>
      <c r="C123" s="151" t="s">
        <v>130</v>
      </c>
      <c r="D123" s="152" t="s">
        <v>64</v>
      </c>
      <c r="E123" s="152" t="s">
        <v>60</v>
      </c>
      <c r="F123" s="152" t="s">
        <v>61</v>
      </c>
      <c r="G123" s="152" t="s">
        <v>131</v>
      </c>
      <c r="H123" s="152" t="s">
        <v>132</v>
      </c>
      <c r="I123" s="152" t="s">
        <v>133</v>
      </c>
      <c r="J123" s="153" t="s">
        <v>125</v>
      </c>
      <c r="K123" s="154" t="s">
        <v>134</v>
      </c>
      <c r="L123" s="155"/>
      <c r="M123" s="83" t="s">
        <v>1</v>
      </c>
      <c r="N123" s="84" t="s">
        <v>43</v>
      </c>
      <c r="O123" s="84" t="s">
        <v>135</v>
      </c>
      <c r="P123" s="84" t="s">
        <v>136</v>
      </c>
      <c r="Q123" s="84" t="s">
        <v>137</v>
      </c>
      <c r="R123" s="84" t="s">
        <v>138</v>
      </c>
      <c r="S123" s="84" t="s">
        <v>139</v>
      </c>
      <c r="T123" s="85" t="s">
        <v>140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5"/>
      <c r="B124" s="36"/>
      <c r="C124" s="90" t="s">
        <v>141</v>
      </c>
      <c r="D124" s="35"/>
      <c r="E124" s="35"/>
      <c r="F124" s="35"/>
      <c r="G124" s="35"/>
      <c r="H124" s="35"/>
      <c r="I124" s="35"/>
      <c r="J124" s="156">
        <f>BK124</f>
        <v>0</v>
      </c>
      <c r="K124" s="35"/>
      <c r="L124" s="36"/>
      <c r="M124" s="86"/>
      <c r="N124" s="70"/>
      <c r="O124" s="87"/>
      <c r="P124" s="157">
        <f>P125+P135</f>
        <v>0</v>
      </c>
      <c r="Q124" s="87"/>
      <c r="R124" s="157">
        <f>R125+R135</f>
        <v>0</v>
      </c>
      <c r="S124" s="87"/>
      <c r="T124" s="158">
        <f>T125+T135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78</v>
      </c>
      <c r="AU124" s="16" t="s">
        <v>127</v>
      </c>
      <c r="BK124" s="159">
        <f>BK125+BK135</f>
        <v>0</v>
      </c>
    </row>
    <row r="125" s="11" customFormat="1" ht="25.92" customHeight="1">
      <c r="A125" s="11"/>
      <c r="B125" s="160"/>
      <c r="C125" s="11"/>
      <c r="D125" s="161" t="s">
        <v>78</v>
      </c>
      <c r="E125" s="162" t="s">
        <v>169</v>
      </c>
      <c r="F125" s="162" t="s">
        <v>170</v>
      </c>
      <c r="G125" s="11"/>
      <c r="H125" s="11"/>
      <c r="I125" s="163"/>
      <c r="J125" s="164">
        <f>BK125</f>
        <v>0</v>
      </c>
      <c r="K125" s="11"/>
      <c r="L125" s="160"/>
      <c r="M125" s="165"/>
      <c r="N125" s="166"/>
      <c r="O125" s="166"/>
      <c r="P125" s="167">
        <f>P126</f>
        <v>0</v>
      </c>
      <c r="Q125" s="166"/>
      <c r="R125" s="167">
        <f>R126</f>
        <v>0</v>
      </c>
      <c r="S125" s="166"/>
      <c r="T125" s="168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61" t="s">
        <v>86</v>
      </c>
      <c r="AT125" s="169" t="s">
        <v>78</v>
      </c>
      <c r="AU125" s="169" t="s">
        <v>79</v>
      </c>
      <c r="AY125" s="161" t="s">
        <v>145</v>
      </c>
      <c r="BK125" s="170">
        <f>BK126</f>
        <v>0</v>
      </c>
    </row>
    <row r="126" s="11" customFormat="1" ht="22.8" customHeight="1">
      <c r="A126" s="11"/>
      <c r="B126" s="160"/>
      <c r="C126" s="11"/>
      <c r="D126" s="161" t="s">
        <v>78</v>
      </c>
      <c r="E126" s="199" t="s">
        <v>86</v>
      </c>
      <c r="F126" s="199" t="s">
        <v>171</v>
      </c>
      <c r="G126" s="11"/>
      <c r="H126" s="11"/>
      <c r="I126" s="163"/>
      <c r="J126" s="200">
        <f>BK126</f>
        <v>0</v>
      </c>
      <c r="K126" s="11"/>
      <c r="L126" s="160"/>
      <c r="M126" s="165"/>
      <c r="N126" s="166"/>
      <c r="O126" s="166"/>
      <c r="P126" s="167">
        <f>SUM(P127:P134)</f>
        <v>0</v>
      </c>
      <c r="Q126" s="166"/>
      <c r="R126" s="167">
        <f>SUM(R127:R134)</f>
        <v>0</v>
      </c>
      <c r="S126" s="166"/>
      <c r="T126" s="168">
        <f>SUM(T127:T134)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1" t="s">
        <v>86</v>
      </c>
      <c r="AT126" s="169" t="s">
        <v>78</v>
      </c>
      <c r="AU126" s="169" t="s">
        <v>86</v>
      </c>
      <c r="AY126" s="161" t="s">
        <v>145</v>
      </c>
      <c r="BK126" s="170">
        <f>SUM(BK127:BK134)</f>
        <v>0</v>
      </c>
    </row>
    <row r="127" s="2" customFormat="1" ht="14.4" customHeight="1">
      <c r="A127" s="35"/>
      <c r="B127" s="171"/>
      <c r="C127" s="172" t="s">
        <v>86</v>
      </c>
      <c r="D127" s="172" t="s">
        <v>146</v>
      </c>
      <c r="E127" s="173" t="s">
        <v>551</v>
      </c>
      <c r="F127" s="174" t="s">
        <v>552</v>
      </c>
      <c r="G127" s="175" t="s">
        <v>221</v>
      </c>
      <c r="H127" s="176">
        <v>35</v>
      </c>
      <c r="I127" s="177"/>
      <c r="J127" s="178">
        <f>ROUND(I127*H127,2)</f>
        <v>0</v>
      </c>
      <c r="K127" s="179"/>
      <c r="L127" s="36"/>
      <c r="M127" s="180" t="s">
        <v>1</v>
      </c>
      <c r="N127" s="181" t="s">
        <v>44</v>
      </c>
      <c r="O127" s="7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4" t="s">
        <v>144</v>
      </c>
      <c r="AT127" s="184" t="s">
        <v>146</v>
      </c>
      <c r="AU127" s="184" t="s">
        <v>88</v>
      </c>
      <c r="AY127" s="16" t="s">
        <v>145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86</v>
      </c>
      <c r="BK127" s="185">
        <f>ROUND(I127*H127,2)</f>
        <v>0</v>
      </c>
      <c r="BL127" s="16" t="s">
        <v>144</v>
      </c>
      <c r="BM127" s="184" t="s">
        <v>570</v>
      </c>
    </row>
    <row r="128" s="2" customFormat="1">
      <c r="A128" s="35"/>
      <c r="B128" s="36"/>
      <c r="C128" s="35"/>
      <c r="D128" s="186" t="s">
        <v>152</v>
      </c>
      <c r="E128" s="35"/>
      <c r="F128" s="187" t="s">
        <v>552</v>
      </c>
      <c r="G128" s="35"/>
      <c r="H128" s="35"/>
      <c r="I128" s="188"/>
      <c r="J128" s="35"/>
      <c r="K128" s="35"/>
      <c r="L128" s="36"/>
      <c r="M128" s="189"/>
      <c r="N128" s="19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152</v>
      </c>
      <c r="AU128" s="16" t="s">
        <v>88</v>
      </c>
    </row>
    <row r="129" s="2" customFormat="1">
      <c r="A129" s="35"/>
      <c r="B129" s="36"/>
      <c r="C129" s="35"/>
      <c r="D129" s="186" t="s">
        <v>176</v>
      </c>
      <c r="E129" s="35"/>
      <c r="F129" s="201" t="s">
        <v>554</v>
      </c>
      <c r="G129" s="35"/>
      <c r="H129" s="35"/>
      <c r="I129" s="188"/>
      <c r="J129" s="35"/>
      <c r="K129" s="35"/>
      <c r="L129" s="36"/>
      <c r="M129" s="189"/>
      <c r="N129" s="19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176</v>
      </c>
      <c r="AU129" s="16" t="s">
        <v>88</v>
      </c>
    </row>
    <row r="130" s="13" customFormat="1">
      <c r="A130" s="13"/>
      <c r="B130" s="202"/>
      <c r="C130" s="13"/>
      <c r="D130" s="186" t="s">
        <v>178</v>
      </c>
      <c r="E130" s="203" t="s">
        <v>1</v>
      </c>
      <c r="F130" s="204" t="s">
        <v>571</v>
      </c>
      <c r="G130" s="13"/>
      <c r="H130" s="205">
        <v>35</v>
      </c>
      <c r="I130" s="206"/>
      <c r="J130" s="13"/>
      <c r="K130" s="13"/>
      <c r="L130" s="202"/>
      <c r="M130" s="207"/>
      <c r="N130" s="208"/>
      <c r="O130" s="208"/>
      <c r="P130" s="208"/>
      <c r="Q130" s="208"/>
      <c r="R130" s="208"/>
      <c r="S130" s="208"/>
      <c r="T130" s="20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3" t="s">
        <v>178</v>
      </c>
      <c r="AU130" s="203" t="s">
        <v>88</v>
      </c>
      <c r="AV130" s="13" t="s">
        <v>88</v>
      </c>
      <c r="AW130" s="13" t="s">
        <v>36</v>
      </c>
      <c r="AX130" s="13" t="s">
        <v>79</v>
      </c>
      <c r="AY130" s="203" t="s">
        <v>145</v>
      </c>
    </row>
    <row r="131" s="2" customFormat="1" ht="14.4" customHeight="1">
      <c r="A131" s="35"/>
      <c r="B131" s="171"/>
      <c r="C131" s="172" t="s">
        <v>88</v>
      </c>
      <c r="D131" s="172" t="s">
        <v>146</v>
      </c>
      <c r="E131" s="173" t="s">
        <v>556</v>
      </c>
      <c r="F131" s="174" t="s">
        <v>557</v>
      </c>
      <c r="G131" s="175" t="s">
        <v>221</v>
      </c>
      <c r="H131" s="176">
        <v>35</v>
      </c>
      <c r="I131" s="177"/>
      <c r="J131" s="178">
        <f>ROUND(I131*H131,2)</f>
        <v>0</v>
      </c>
      <c r="K131" s="179"/>
      <c r="L131" s="36"/>
      <c r="M131" s="180" t="s">
        <v>1</v>
      </c>
      <c r="N131" s="181" t="s">
        <v>44</v>
      </c>
      <c r="O131" s="7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144</v>
      </c>
      <c r="AT131" s="184" t="s">
        <v>146</v>
      </c>
      <c r="AU131" s="184" t="s">
        <v>88</v>
      </c>
      <c r="AY131" s="16" t="s">
        <v>145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6" t="s">
        <v>86</v>
      </c>
      <c r="BK131" s="185">
        <f>ROUND(I131*H131,2)</f>
        <v>0</v>
      </c>
      <c r="BL131" s="16" t="s">
        <v>144</v>
      </c>
      <c r="BM131" s="184" t="s">
        <v>572</v>
      </c>
    </row>
    <row r="132" s="2" customFormat="1">
      <c r="A132" s="35"/>
      <c r="B132" s="36"/>
      <c r="C132" s="35"/>
      <c r="D132" s="186" t="s">
        <v>152</v>
      </c>
      <c r="E132" s="35"/>
      <c r="F132" s="187" t="s">
        <v>557</v>
      </c>
      <c r="G132" s="35"/>
      <c r="H132" s="35"/>
      <c r="I132" s="188"/>
      <c r="J132" s="35"/>
      <c r="K132" s="35"/>
      <c r="L132" s="36"/>
      <c r="M132" s="189"/>
      <c r="N132" s="19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152</v>
      </c>
      <c r="AU132" s="16" t="s">
        <v>88</v>
      </c>
    </row>
    <row r="133" s="2" customFormat="1">
      <c r="A133" s="35"/>
      <c r="B133" s="36"/>
      <c r="C133" s="35"/>
      <c r="D133" s="186" t="s">
        <v>176</v>
      </c>
      <c r="E133" s="35"/>
      <c r="F133" s="201" t="s">
        <v>559</v>
      </c>
      <c r="G133" s="35"/>
      <c r="H133" s="35"/>
      <c r="I133" s="188"/>
      <c r="J133" s="35"/>
      <c r="K133" s="35"/>
      <c r="L133" s="36"/>
      <c r="M133" s="189"/>
      <c r="N133" s="19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176</v>
      </c>
      <c r="AU133" s="16" t="s">
        <v>88</v>
      </c>
    </row>
    <row r="134" s="13" customFormat="1">
      <c r="A134" s="13"/>
      <c r="B134" s="202"/>
      <c r="C134" s="13"/>
      <c r="D134" s="186" t="s">
        <v>178</v>
      </c>
      <c r="E134" s="203" t="s">
        <v>1</v>
      </c>
      <c r="F134" s="204" t="s">
        <v>573</v>
      </c>
      <c r="G134" s="13"/>
      <c r="H134" s="205">
        <v>35</v>
      </c>
      <c r="I134" s="206"/>
      <c r="J134" s="13"/>
      <c r="K134" s="13"/>
      <c r="L134" s="202"/>
      <c r="M134" s="207"/>
      <c r="N134" s="208"/>
      <c r="O134" s="208"/>
      <c r="P134" s="208"/>
      <c r="Q134" s="208"/>
      <c r="R134" s="208"/>
      <c r="S134" s="208"/>
      <c r="T134" s="2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3" t="s">
        <v>178</v>
      </c>
      <c r="AU134" s="203" t="s">
        <v>88</v>
      </c>
      <c r="AV134" s="13" t="s">
        <v>88</v>
      </c>
      <c r="AW134" s="13" t="s">
        <v>36</v>
      </c>
      <c r="AX134" s="13" t="s">
        <v>86</v>
      </c>
      <c r="AY134" s="203" t="s">
        <v>145</v>
      </c>
    </row>
    <row r="135" s="11" customFormat="1" ht="25.92" customHeight="1">
      <c r="A135" s="11"/>
      <c r="B135" s="160"/>
      <c r="C135" s="11"/>
      <c r="D135" s="161" t="s">
        <v>78</v>
      </c>
      <c r="E135" s="162" t="s">
        <v>561</v>
      </c>
      <c r="F135" s="162" t="s">
        <v>562</v>
      </c>
      <c r="G135" s="11"/>
      <c r="H135" s="11"/>
      <c r="I135" s="163"/>
      <c r="J135" s="164">
        <f>BK135</f>
        <v>0</v>
      </c>
      <c r="K135" s="11"/>
      <c r="L135" s="160"/>
      <c r="M135" s="165"/>
      <c r="N135" s="166"/>
      <c r="O135" s="166"/>
      <c r="P135" s="167">
        <f>P136</f>
        <v>0</v>
      </c>
      <c r="Q135" s="166"/>
      <c r="R135" s="167">
        <f>R136</f>
        <v>0</v>
      </c>
      <c r="S135" s="166"/>
      <c r="T135" s="168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61" t="s">
        <v>88</v>
      </c>
      <c r="AT135" s="169" t="s">
        <v>78</v>
      </c>
      <c r="AU135" s="169" t="s">
        <v>79</v>
      </c>
      <c r="AY135" s="161" t="s">
        <v>145</v>
      </c>
      <c r="BK135" s="170">
        <f>BK136</f>
        <v>0</v>
      </c>
    </row>
    <row r="136" s="11" customFormat="1" ht="22.8" customHeight="1">
      <c r="A136" s="11"/>
      <c r="B136" s="160"/>
      <c r="C136" s="11"/>
      <c r="D136" s="161" t="s">
        <v>78</v>
      </c>
      <c r="E136" s="199" t="s">
        <v>563</v>
      </c>
      <c r="F136" s="199" t="s">
        <v>564</v>
      </c>
      <c r="G136" s="11"/>
      <c r="H136" s="11"/>
      <c r="I136" s="163"/>
      <c r="J136" s="200">
        <f>BK136</f>
        <v>0</v>
      </c>
      <c r="K136" s="11"/>
      <c r="L136" s="160"/>
      <c r="M136" s="165"/>
      <c r="N136" s="166"/>
      <c r="O136" s="166"/>
      <c r="P136" s="167">
        <f>SUM(P137:P140)</f>
        <v>0</v>
      </c>
      <c r="Q136" s="166"/>
      <c r="R136" s="167">
        <f>SUM(R137:R140)</f>
        <v>0</v>
      </c>
      <c r="S136" s="166"/>
      <c r="T136" s="168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61" t="s">
        <v>88</v>
      </c>
      <c r="AT136" s="169" t="s">
        <v>78</v>
      </c>
      <c r="AU136" s="169" t="s">
        <v>86</v>
      </c>
      <c r="AY136" s="161" t="s">
        <v>145</v>
      </c>
      <c r="BK136" s="170">
        <f>SUM(BK137:BK140)</f>
        <v>0</v>
      </c>
    </row>
    <row r="137" s="2" customFormat="1" ht="24.15" customHeight="1">
      <c r="A137" s="35"/>
      <c r="B137" s="171"/>
      <c r="C137" s="172" t="s">
        <v>159</v>
      </c>
      <c r="D137" s="172" t="s">
        <v>146</v>
      </c>
      <c r="E137" s="173" t="s">
        <v>565</v>
      </c>
      <c r="F137" s="174" t="s">
        <v>566</v>
      </c>
      <c r="G137" s="175" t="s">
        <v>221</v>
      </c>
      <c r="H137" s="176">
        <v>52.5</v>
      </c>
      <c r="I137" s="177"/>
      <c r="J137" s="178">
        <f>ROUND(I137*H137,2)</f>
        <v>0</v>
      </c>
      <c r="K137" s="179"/>
      <c r="L137" s="36"/>
      <c r="M137" s="180" t="s">
        <v>1</v>
      </c>
      <c r="N137" s="181" t="s">
        <v>44</v>
      </c>
      <c r="O137" s="7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263</v>
      </c>
      <c r="AT137" s="184" t="s">
        <v>146</v>
      </c>
      <c r="AU137" s="184" t="s">
        <v>88</v>
      </c>
      <c r="AY137" s="16" t="s">
        <v>145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6" t="s">
        <v>86</v>
      </c>
      <c r="BK137" s="185">
        <f>ROUND(I137*H137,2)</f>
        <v>0</v>
      </c>
      <c r="BL137" s="16" t="s">
        <v>263</v>
      </c>
      <c r="BM137" s="184" t="s">
        <v>574</v>
      </c>
    </row>
    <row r="138" s="2" customFormat="1">
      <c r="A138" s="35"/>
      <c r="B138" s="36"/>
      <c r="C138" s="35"/>
      <c r="D138" s="186" t="s">
        <v>152</v>
      </c>
      <c r="E138" s="35"/>
      <c r="F138" s="187" t="s">
        <v>566</v>
      </c>
      <c r="G138" s="35"/>
      <c r="H138" s="35"/>
      <c r="I138" s="188"/>
      <c r="J138" s="35"/>
      <c r="K138" s="35"/>
      <c r="L138" s="36"/>
      <c r="M138" s="189"/>
      <c r="N138" s="190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152</v>
      </c>
      <c r="AU138" s="16" t="s">
        <v>88</v>
      </c>
    </row>
    <row r="139" s="2" customFormat="1">
      <c r="A139" s="35"/>
      <c r="B139" s="36"/>
      <c r="C139" s="35"/>
      <c r="D139" s="186" t="s">
        <v>176</v>
      </c>
      <c r="E139" s="35"/>
      <c r="F139" s="201" t="s">
        <v>568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176</v>
      </c>
      <c r="AU139" s="16" t="s">
        <v>88</v>
      </c>
    </row>
    <row r="140" s="13" customFormat="1">
      <c r="A140" s="13"/>
      <c r="B140" s="202"/>
      <c r="C140" s="13"/>
      <c r="D140" s="186" t="s">
        <v>178</v>
      </c>
      <c r="E140" s="203" t="s">
        <v>1</v>
      </c>
      <c r="F140" s="204" t="s">
        <v>575</v>
      </c>
      <c r="G140" s="13"/>
      <c r="H140" s="205">
        <v>52.5</v>
      </c>
      <c r="I140" s="206"/>
      <c r="J140" s="13"/>
      <c r="K140" s="13"/>
      <c r="L140" s="202"/>
      <c r="M140" s="210"/>
      <c r="N140" s="211"/>
      <c r="O140" s="211"/>
      <c r="P140" s="211"/>
      <c r="Q140" s="211"/>
      <c r="R140" s="211"/>
      <c r="S140" s="211"/>
      <c r="T140" s="21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3" t="s">
        <v>178</v>
      </c>
      <c r="AU140" s="203" t="s">
        <v>88</v>
      </c>
      <c r="AV140" s="13" t="s">
        <v>88</v>
      </c>
      <c r="AW140" s="13" t="s">
        <v>36</v>
      </c>
      <c r="AX140" s="13" t="s">
        <v>86</v>
      </c>
      <c r="AY140" s="203" t="s">
        <v>145</v>
      </c>
    </row>
    <row r="141" s="2" customFormat="1" ht="6.96" customHeight="1">
      <c r="A141" s="35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36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529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376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27</v>
      </c>
      <c r="F17" s="35"/>
      <c r="G17" s="35"/>
      <c r="H17" s="35"/>
      <c r="I17" s="29" t="s">
        <v>28</v>
      </c>
      <c r="J17" s="24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34</v>
      </c>
      <c r="F23" s="35"/>
      <c r="G23" s="35"/>
      <c r="H23" s="35"/>
      <c r="I23" s="29" t="s">
        <v>28</v>
      </c>
      <c r="J23" s="24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ROUND((SUM(BE124:BE140)),  2)</f>
        <v>0</v>
      </c>
      <c r="G35" s="35"/>
      <c r="H35" s="35"/>
      <c r="I35" s="133">
        <v>0.20999999999999999</v>
      </c>
      <c r="J35" s="132">
        <f>ROUND(((SUM(BE124:BE140))*I35),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ROUND((SUM(BF124:BF140)),  2)</f>
        <v>0</v>
      </c>
      <c r="G36" s="35"/>
      <c r="H36" s="35"/>
      <c r="I36" s="133">
        <v>0.14999999999999999</v>
      </c>
      <c r="J36" s="132">
        <f>ROUND(((SUM(BF124:BF140))*I36),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ROUND((SUM(BG124:BG140)),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ROUND((SUM(BH124:BH140)),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ROUND((SUM(BI124:BI140)),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529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103 - Rekonstrukce chodníku SO 103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J124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J125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J126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45"/>
      <c r="C101" s="9"/>
      <c r="D101" s="146" t="s">
        <v>549</v>
      </c>
      <c r="E101" s="147"/>
      <c r="F101" s="147"/>
      <c r="G101" s="147"/>
      <c r="H101" s="147"/>
      <c r="I101" s="147"/>
      <c r="J101" s="148">
        <f>J135</f>
        <v>0</v>
      </c>
      <c r="K101" s="9"/>
      <c r="L101" s="14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195"/>
      <c r="C102" s="12"/>
      <c r="D102" s="196" t="s">
        <v>550</v>
      </c>
      <c r="E102" s="197"/>
      <c r="F102" s="197"/>
      <c r="G102" s="197"/>
      <c r="H102" s="197"/>
      <c r="I102" s="197"/>
      <c r="J102" s="198">
        <f>J136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129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26" t="str">
        <f>E7</f>
        <v>Český Brod, ul. Zborovská - Rekonstrukce chodníku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9"/>
      <c r="C113" s="29" t="s">
        <v>119</v>
      </c>
      <c r="L113" s="19"/>
    </row>
    <row r="114" s="2" customFormat="1" ht="16.5" customHeight="1">
      <c r="A114" s="35"/>
      <c r="B114" s="36"/>
      <c r="C114" s="35"/>
      <c r="D114" s="35"/>
      <c r="E114" s="126" t="s">
        <v>529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121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E11</f>
        <v>SO 103 - Rekonstrukce chodníku SO 103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F14</f>
        <v xml:space="preserve"> </v>
      </c>
      <c r="G118" s="35"/>
      <c r="H118" s="35"/>
      <c r="I118" s="29" t="s">
        <v>22</v>
      </c>
      <c r="J118" s="66" t="str">
        <f>IF(J14="","",J14)</f>
        <v>16. 10. 2018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E17</f>
        <v>Město Český Brod</v>
      </c>
      <c r="G120" s="35"/>
      <c r="H120" s="35"/>
      <c r="I120" s="29" t="s">
        <v>32</v>
      </c>
      <c r="J120" s="33" t="str">
        <f>E23</f>
        <v>FORVIA CZ, S.R.O.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30</v>
      </c>
      <c r="D121" s="35"/>
      <c r="E121" s="35"/>
      <c r="F121" s="24" t="str">
        <f>IF(E20="","",E20)</f>
        <v>Vyplň údaj</v>
      </c>
      <c r="G121" s="35"/>
      <c r="H121" s="35"/>
      <c r="I121" s="29" t="s">
        <v>37</v>
      </c>
      <c r="J121" s="33" t="str">
        <f>E26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9"/>
      <c r="B123" s="150"/>
      <c r="C123" s="151" t="s">
        <v>130</v>
      </c>
      <c r="D123" s="152" t="s">
        <v>64</v>
      </c>
      <c r="E123" s="152" t="s">
        <v>60</v>
      </c>
      <c r="F123" s="152" t="s">
        <v>61</v>
      </c>
      <c r="G123" s="152" t="s">
        <v>131</v>
      </c>
      <c r="H123" s="152" t="s">
        <v>132</v>
      </c>
      <c r="I123" s="152" t="s">
        <v>133</v>
      </c>
      <c r="J123" s="153" t="s">
        <v>125</v>
      </c>
      <c r="K123" s="154" t="s">
        <v>134</v>
      </c>
      <c r="L123" s="155"/>
      <c r="M123" s="83" t="s">
        <v>1</v>
      </c>
      <c r="N123" s="84" t="s">
        <v>43</v>
      </c>
      <c r="O123" s="84" t="s">
        <v>135</v>
      </c>
      <c r="P123" s="84" t="s">
        <v>136</v>
      </c>
      <c r="Q123" s="84" t="s">
        <v>137</v>
      </c>
      <c r="R123" s="84" t="s">
        <v>138</v>
      </c>
      <c r="S123" s="84" t="s">
        <v>139</v>
      </c>
      <c r="T123" s="85" t="s">
        <v>140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5"/>
      <c r="B124" s="36"/>
      <c r="C124" s="90" t="s">
        <v>141</v>
      </c>
      <c r="D124" s="35"/>
      <c r="E124" s="35"/>
      <c r="F124" s="35"/>
      <c r="G124" s="35"/>
      <c r="H124" s="35"/>
      <c r="I124" s="35"/>
      <c r="J124" s="156">
        <f>BK124</f>
        <v>0</v>
      </c>
      <c r="K124" s="35"/>
      <c r="L124" s="36"/>
      <c r="M124" s="86"/>
      <c r="N124" s="70"/>
      <c r="O124" s="87"/>
      <c r="P124" s="157">
        <f>P125+P135</f>
        <v>0</v>
      </c>
      <c r="Q124" s="87"/>
      <c r="R124" s="157">
        <f>R125+R135</f>
        <v>0</v>
      </c>
      <c r="S124" s="87"/>
      <c r="T124" s="158">
        <f>T125+T135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78</v>
      </c>
      <c r="AU124" s="16" t="s">
        <v>127</v>
      </c>
      <c r="BK124" s="159">
        <f>BK125+BK135</f>
        <v>0</v>
      </c>
    </row>
    <row r="125" s="11" customFormat="1" ht="25.92" customHeight="1">
      <c r="A125" s="11"/>
      <c r="B125" s="160"/>
      <c r="C125" s="11"/>
      <c r="D125" s="161" t="s">
        <v>78</v>
      </c>
      <c r="E125" s="162" t="s">
        <v>169</v>
      </c>
      <c r="F125" s="162" t="s">
        <v>170</v>
      </c>
      <c r="G125" s="11"/>
      <c r="H125" s="11"/>
      <c r="I125" s="163"/>
      <c r="J125" s="164">
        <f>BK125</f>
        <v>0</v>
      </c>
      <c r="K125" s="11"/>
      <c r="L125" s="160"/>
      <c r="M125" s="165"/>
      <c r="N125" s="166"/>
      <c r="O125" s="166"/>
      <c r="P125" s="167">
        <f>P126</f>
        <v>0</v>
      </c>
      <c r="Q125" s="166"/>
      <c r="R125" s="167">
        <f>R126</f>
        <v>0</v>
      </c>
      <c r="S125" s="166"/>
      <c r="T125" s="168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61" t="s">
        <v>86</v>
      </c>
      <c r="AT125" s="169" t="s">
        <v>78</v>
      </c>
      <c r="AU125" s="169" t="s">
        <v>79</v>
      </c>
      <c r="AY125" s="161" t="s">
        <v>145</v>
      </c>
      <c r="BK125" s="170">
        <f>BK126</f>
        <v>0</v>
      </c>
    </row>
    <row r="126" s="11" customFormat="1" ht="22.8" customHeight="1">
      <c r="A126" s="11"/>
      <c r="B126" s="160"/>
      <c r="C126" s="11"/>
      <c r="D126" s="161" t="s">
        <v>78</v>
      </c>
      <c r="E126" s="199" t="s">
        <v>86</v>
      </c>
      <c r="F126" s="199" t="s">
        <v>171</v>
      </c>
      <c r="G126" s="11"/>
      <c r="H126" s="11"/>
      <c r="I126" s="163"/>
      <c r="J126" s="200">
        <f>BK126</f>
        <v>0</v>
      </c>
      <c r="K126" s="11"/>
      <c r="L126" s="160"/>
      <c r="M126" s="165"/>
      <c r="N126" s="166"/>
      <c r="O126" s="166"/>
      <c r="P126" s="167">
        <f>SUM(P127:P134)</f>
        <v>0</v>
      </c>
      <c r="Q126" s="166"/>
      <c r="R126" s="167">
        <f>SUM(R127:R134)</f>
        <v>0</v>
      </c>
      <c r="S126" s="166"/>
      <c r="T126" s="168">
        <f>SUM(T127:T134)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1" t="s">
        <v>86</v>
      </c>
      <c r="AT126" s="169" t="s">
        <v>78</v>
      </c>
      <c r="AU126" s="169" t="s">
        <v>86</v>
      </c>
      <c r="AY126" s="161" t="s">
        <v>145</v>
      </c>
      <c r="BK126" s="170">
        <f>SUM(BK127:BK134)</f>
        <v>0</v>
      </c>
    </row>
    <row r="127" s="2" customFormat="1" ht="14.4" customHeight="1">
      <c r="A127" s="35"/>
      <c r="B127" s="171"/>
      <c r="C127" s="172" t="s">
        <v>86</v>
      </c>
      <c r="D127" s="172" t="s">
        <v>146</v>
      </c>
      <c r="E127" s="173" t="s">
        <v>551</v>
      </c>
      <c r="F127" s="174" t="s">
        <v>552</v>
      </c>
      <c r="G127" s="175" t="s">
        <v>221</v>
      </c>
      <c r="H127" s="176">
        <v>19</v>
      </c>
      <c r="I127" s="177"/>
      <c r="J127" s="178">
        <f>ROUND(I127*H127,2)</f>
        <v>0</v>
      </c>
      <c r="K127" s="179"/>
      <c r="L127" s="36"/>
      <c r="M127" s="180" t="s">
        <v>1</v>
      </c>
      <c r="N127" s="181" t="s">
        <v>44</v>
      </c>
      <c r="O127" s="7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4" t="s">
        <v>144</v>
      </c>
      <c r="AT127" s="184" t="s">
        <v>146</v>
      </c>
      <c r="AU127" s="184" t="s">
        <v>88</v>
      </c>
      <c r="AY127" s="16" t="s">
        <v>145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86</v>
      </c>
      <c r="BK127" s="185">
        <f>ROUND(I127*H127,2)</f>
        <v>0</v>
      </c>
      <c r="BL127" s="16" t="s">
        <v>144</v>
      </c>
      <c r="BM127" s="184" t="s">
        <v>576</v>
      </c>
    </row>
    <row r="128" s="2" customFormat="1">
      <c r="A128" s="35"/>
      <c r="B128" s="36"/>
      <c r="C128" s="35"/>
      <c r="D128" s="186" t="s">
        <v>152</v>
      </c>
      <c r="E128" s="35"/>
      <c r="F128" s="187" t="s">
        <v>552</v>
      </c>
      <c r="G128" s="35"/>
      <c r="H128" s="35"/>
      <c r="I128" s="188"/>
      <c r="J128" s="35"/>
      <c r="K128" s="35"/>
      <c r="L128" s="36"/>
      <c r="M128" s="189"/>
      <c r="N128" s="19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152</v>
      </c>
      <c r="AU128" s="16" t="s">
        <v>88</v>
      </c>
    </row>
    <row r="129" s="2" customFormat="1">
      <c r="A129" s="35"/>
      <c r="B129" s="36"/>
      <c r="C129" s="35"/>
      <c r="D129" s="186" t="s">
        <v>176</v>
      </c>
      <c r="E129" s="35"/>
      <c r="F129" s="201" t="s">
        <v>554</v>
      </c>
      <c r="G129" s="35"/>
      <c r="H129" s="35"/>
      <c r="I129" s="188"/>
      <c r="J129" s="35"/>
      <c r="K129" s="35"/>
      <c r="L129" s="36"/>
      <c r="M129" s="189"/>
      <c r="N129" s="19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176</v>
      </c>
      <c r="AU129" s="16" t="s">
        <v>88</v>
      </c>
    </row>
    <row r="130" s="13" customFormat="1">
      <c r="A130" s="13"/>
      <c r="B130" s="202"/>
      <c r="C130" s="13"/>
      <c r="D130" s="186" t="s">
        <v>178</v>
      </c>
      <c r="E130" s="203" t="s">
        <v>1</v>
      </c>
      <c r="F130" s="204" t="s">
        <v>577</v>
      </c>
      <c r="G130" s="13"/>
      <c r="H130" s="205">
        <v>19</v>
      </c>
      <c r="I130" s="206"/>
      <c r="J130" s="13"/>
      <c r="K130" s="13"/>
      <c r="L130" s="202"/>
      <c r="M130" s="207"/>
      <c r="N130" s="208"/>
      <c r="O130" s="208"/>
      <c r="P130" s="208"/>
      <c r="Q130" s="208"/>
      <c r="R130" s="208"/>
      <c r="S130" s="208"/>
      <c r="T130" s="20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3" t="s">
        <v>178</v>
      </c>
      <c r="AU130" s="203" t="s">
        <v>88</v>
      </c>
      <c r="AV130" s="13" t="s">
        <v>88</v>
      </c>
      <c r="AW130" s="13" t="s">
        <v>36</v>
      </c>
      <c r="AX130" s="13" t="s">
        <v>79</v>
      </c>
      <c r="AY130" s="203" t="s">
        <v>145</v>
      </c>
    </row>
    <row r="131" s="2" customFormat="1" ht="14.4" customHeight="1">
      <c r="A131" s="35"/>
      <c r="B131" s="171"/>
      <c r="C131" s="172" t="s">
        <v>88</v>
      </c>
      <c r="D131" s="172" t="s">
        <v>146</v>
      </c>
      <c r="E131" s="173" t="s">
        <v>556</v>
      </c>
      <c r="F131" s="174" t="s">
        <v>557</v>
      </c>
      <c r="G131" s="175" t="s">
        <v>221</v>
      </c>
      <c r="H131" s="176">
        <v>19</v>
      </c>
      <c r="I131" s="177"/>
      <c r="J131" s="178">
        <f>ROUND(I131*H131,2)</f>
        <v>0</v>
      </c>
      <c r="K131" s="179"/>
      <c r="L131" s="36"/>
      <c r="M131" s="180" t="s">
        <v>1</v>
      </c>
      <c r="N131" s="181" t="s">
        <v>44</v>
      </c>
      <c r="O131" s="7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144</v>
      </c>
      <c r="AT131" s="184" t="s">
        <v>146</v>
      </c>
      <c r="AU131" s="184" t="s">
        <v>88</v>
      </c>
      <c r="AY131" s="16" t="s">
        <v>145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6" t="s">
        <v>86</v>
      </c>
      <c r="BK131" s="185">
        <f>ROUND(I131*H131,2)</f>
        <v>0</v>
      </c>
      <c r="BL131" s="16" t="s">
        <v>144</v>
      </c>
      <c r="BM131" s="184" t="s">
        <v>578</v>
      </c>
    </row>
    <row r="132" s="2" customFormat="1">
      <c r="A132" s="35"/>
      <c r="B132" s="36"/>
      <c r="C132" s="35"/>
      <c r="D132" s="186" t="s">
        <v>152</v>
      </c>
      <c r="E132" s="35"/>
      <c r="F132" s="187" t="s">
        <v>557</v>
      </c>
      <c r="G132" s="35"/>
      <c r="H132" s="35"/>
      <c r="I132" s="188"/>
      <c r="J132" s="35"/>
      <c r="K132" s="35"/>
      <c r="L132" s="36"/>
      <c r="M132" s="189"/>
      <c r="N132" s="19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152</v>
      </c>
      <c r="AU132" s="16" t="s">
        <v>88</v>
      </c>
    </row>
    <row r="133" s="2" customFormat="1">
      <c r="A133" s="35"/>
      <c r="B133" s="36"/>
      <c r="C133" s="35"/>
      <c r="D133" s="186" t="s">
        <v>176</v>
      </c>
      <c r="E133" s="35"/>
      <c r="F133" s="201" t="s">
        <v>559</v>
      </c>
      <c r="G133" s="35"/>
      <c r="H133" s="35"/>
      <c r="I133" s="188"/>
      <c r="J133" s="35"/>
      <c r="K133" s="35"/>
      <c r="L133" s="36"/>
      <c r="M133" s="189"/>
      <c r="N133" s="19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176</v>
      </c>
      <c r="AU133" s="16" t="s">
        <v>88</v>
      </c>
    </row>
    <row r="134" s="13" customFormat="1">
      <c r="A134" s="13"/>
      <c r="B134" s="202"/>
      <c r="C134" s="13"/>
      <c r="D134" s="186" t="s">
        <v>178</v>
      </c>
      <c r="E134" s="203" t="s">
        <v>1</v>
      </c>
      <c r="F134" s="204" t="s">
        <v>579</v>
      </c>
      <c r="G134" s="13"/>
      <c r="H134" s="205">
        <v>19</v>
      </c>
      <c r="I134" s="206"/>
      <c r="J134" s="13"/>
      <c r="K134" s="13"/>
      <c r="L134" s="202"/>
      <c r="M134" s="207"/>
      <c r="N134" s="208"/>
      <c r="O134" s="208"/>
      <c r="P134" s="208"/>
      <c r="Q134" s="208"/>
      <c r="R134" s="208"/>
      <c r="S134" s="208"/>
      <c r="T134" s="2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3" t="s">
        <v>178</v>
      </c>
      <c r="AU134" s="203" t="s">
        <v>88</v>
      </c>
      <c r="AV134" s="13" t="s">
        <v>88</v>
      </c>
      <c r="AW134" s="13" t="s">
        <v>36</v>
      </c>
      <c r="AX134" s="13" t="s">
        <v>86</v>
      </c>
      <c r="AY134" s="203" t="s">
        <v>145</v>
      </c>
    </row>
    <row r="135" s="11" customFormat="1" ht="25.92" customHeight="1">
      <c r="A135" s="11"/>
      <c r="B135" s="160"/>
      <c r="C135" s="11"/>
      <c r="D135" s="161" t="s">
        <v>78</v>
      </c>
      <c r="E135" s="162" t="s">
        <v>561</v>
      </c>
      <c r="F135" s="162" t="s">
        <v>562</v>
      </c>
      <c r="G135" s="11"/>
      <c r="H135" s="11"/>
      <c r="I135" s="163"/>
      <c r="J135" s="164">
        <f>BK135</f>
        <v>0</v>
      </c>
      <c r="K135" s="11"/>
      <c r="L135" s="160"/>
      <c r="M135" s="165"/>
      <c r="N135" s="166"/>
      <c r="O135" s="166"/>
      <c r="P135" s="167">
        <f>P136</f>
        <v>0</v>
      </c>
      <c r="Q135" s="166"/>
      <c r="R135" s="167">
        <f>R136</f>
        <v>0</v>
      </c>
      <c r="S135" s="166"/>
      <c r="T135" s="168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61" t="s">
        <v>88</v>
      </c>
      <c r="AT135" s="169" t="s">
        <v>78</v>
      </c>
      <c r="AU135" s="169" t="s">
        <v>79</v>
      </c>
      <c r="AY135" s="161" t="s">
        <v>145</v>
      </c>
      <c r="BK135" s="170">
        <f>BK136</f>
        <v>0</v>
      </c>
    </row>
    <row r="136" s="11" customFormat="1" ht="22.8" customHeight="1">
      <c r="A136" s="11"/>
      <c r="B136" s="160"/>
      <c r="C136" s="11"/>
      <c r="D136" s="161" t="s">
        <v>78</v>
      </c>
      <c r="E136" s="199" t="s">
        <v>563</v>
      </c>
      <c r="F136" s="199" t="s">
        <v>564</v>
      </c>
      <c r="G136" s="11"/>
      <c r="H136" s="11"/>
      <c r="I136" s="163"/>
      <c r="J136" s="200">
        <f>BK136</f>
        <v>0</v>
      </c>
      <c r="K136" s="11"/>
      <c r="L136" s="160"/>
      <c r="M136" s="165"/>
      <c r="N136" s="166"/>
      <c r="O136" s="166"/>
      <c r="P136" s="167">
        <f>SUM(P137:P140)</f>
        <v>0</v>
      </c>
      <c r="Q136" s="166"/>
      <c r="R136" s="167">
        <f>SUM(R137:R140)</f>
        <v>0</v>
      </c>
      <c r="S136" s="166"/>
      <c r="T136" s="168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61" t="s">
        <v>88</v>
      </c>
      <c r="AT136" s="169" t="s">
        <v>78</v>
      </c>
      <c r="AU136" s="169" t="s">
        <v>86</v>
      </c>
      <c r="AY136" s="161" t="s">
        <v>145</v>
      </c>
      <c r="BK136" s="170">
        <f>SUM(BK137:BK140)</f>
        <v>0</v>
      </c>
    </row>
    <row r="137" s="2" customFormat="1" ht="24.15" customHeight="1">
      <c r="A137" s="35"/>
      <c r="B137" s="171"/>
      <c r="C137" s="172" t="s">
        <v>159</v>
      </c>
      <c r="D137" s="172" t="s">
        <v>146</v>
      </c>
      <c r="E137" s="173" t="s">
        <v>565</v>
      </c>
      <c r="F137" s="174" t="s">
        <v>566</v>
      </c>
      <c r="G137" s="175" t="s">
        <v>221</v>
      </c>
      <c r="H137" s="176">
        <v>25</v>
      </c>
      <c r="I137" s="177"/>
      <c r="J137" s="178">
        <f>ROUND(I137*H137,2)</f>
        <v>0</v>
      </c>
      <c r="K137" s="179"/>
      <c r="L137" s="36"/>
      <c r="M137" s="180" t="s">
        <v>1</v>
      </c>
      <c r="N137" s="181" t="s">
        <v>44</v>
      </c>
      <c r="O137" s="7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263</v>
      </c>
      <c r="AT137" s="184" t="s">
        <v>146</v>
      </c>
      <c r="AU137" s="184" t="s">
        <v>88</v>
      </c>
      <c r="AY137" s="16" t="s">
        <v>145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6" t="s">
        <v>86</v>
      </c>
      <c r="BK137" s="185">
        <f>ROUND(I137*H137,2)</f>
        <v>0</v>
      </c>
      <c r="BL137" s="16" t="s">
        <v>263</v>
      </c>
      <c r="BM137" s="184" t="s">
        <v>580</v>
      </c>
    </row>
    <row r="138" s="2" customFormat="1">
      <c r="A138" s="35"/>
      <c r="B138" s="36"/>
      <c r="C138" s="35"/>
      <c r="D138" s="186" t="s">
        <v>152</v>
      </c>
      <c r="E138" s="35"/>
      <c r="F138" s="187" t="s">
        <v>566</v>
      </c>
      <c r="G138" s="35"/>
      <c r="H138" s="35"/>
      <c r="I138" s="188"/>
      <c r="J138" s="35"/>
      <c r="K138" s="35"/>
      <c r="L138" s="36"/>
      <c r="M138" s="189"/>
      <c r="N138" s="190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152</v>
      </c>
      <c r="AU138" s="16" t="s">
        <v>88</v>
      </c>
    </row>
    <row r="139" s="2" customFormat="1">
      <c r="A139" s="35"/>
      <c r="B139" s="36"/>
      <c r="C139" s="35"/>
      <c r="D139" s="186" t="s">
        <v>176</v>
      </c>
      <c r="E139" s="35"/>
      <c r="F139" s="201" t="s">
        <v>568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176</v>
      </c>
      <c r="AU139" s="16" t="s">
        <v>88</v>
      </c>
    </row>
    <row r="140" s="13" customFormat="1">
      <c r="A140" s="13"/>
      <c r="B140" s="202"/>
      <c r="C140" s="13"/>
      <c r="D140" s="186" t="s">
        <v>178</v>
      </c>
      <c r="E140" s="203" t="s">
        <v>1</v>
      </c>
      <c r="F140" s="204" t="s">
        <v>581</v>
      </c>
      <c r="G140" s="13"/>
      <c r="H140" s="205">
        <v>25</v>
      </c>
      <c r="I140" s="206"/>
      <c r="J140" s="13"/>
      <c r="K140" s="13"/>
      <c r="L140" s="202"/>
      <c r="M140" s="210"/>
      <c r="N140" s="211"/>
      <c r="O140" s="211"/>
      <c r="P140" s="211"/>
      <c r="Q140" s="211"/>
      <c r="R140" s="211"/>
      <c r="S140" s="211"/>
      <c r="T140" s="21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3" t="s">
        <v>178</v>
      </c>
      <c r="AU140" s="203" t="s">
        <v>88</v>
      </c>
      <c r="AV140" s="13" t="s">
        <v>88</v>
      </c>
      <c r="AW140" s="13" t="s">
        <v>36</v>
      </c>
      <c r="AX140" s="13" t="s">
        <v>86</v>
      </c>
      <c r="AY140" s="203" t="s">
        <v>145</v>
      </c>
    </row>
    <row r="141" s="2" customFormat="1" ht="6.96" customHeight="1">
      <c r="A141" s="35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36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529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419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ROUND((SUM(BE127:BE202)),  2)</f>
        <v>0</v>
      </c>
      <c r="G35" s="35"/>
      <c r="H35" s="35"/>
      <c r="I35" s="133">
        <v>0.20999999999999999</v>
      </c>
      <c r="J35" s="132">
        <f>ROUND(((SUM(BE127:BE202))*I35),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ROUND((SUM(BF127:BF202)),  2)</f>
        <v>0</v>
      </c>
      <c r="G36" s="35"/>
      <c r="H36" s="35"/>
      <c r="I36" s="133">
        <v>0.14999999999999999</v>
      </c>
      <c r="J36" s="132">
        <f>ROUND(((SUM(BF127:BF202))*I36),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ROUND((SUM(BG127:BG202)),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ROUND((SUM(BH127:BH202)),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ROUND((SUM(BI127:BI202)),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529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104 - Rekonstrukce chodníku SO 104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J127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J128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J129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J154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168</v>
      </c>
      <c r="E102" s="197"/>
      <c r="F102" s="197"/>
      <c r="G102" s="197"/>
      <c r="H102" s="197"/>
      <c r="I102" s="197"/>
      <c r="J102" s="198">
        <f>J167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45"/>
      <c r="C103" s="9"/>
      <c r="D103" s="146" t="s">
        <v>549</v>
      </c>
      <c r="E103" s="147"/>
      <c r="F103" s="147"/>
      <c r="G103" s="147"/>
      <c r="H103" s="147"/>
      <c r="I103" s="147"/>
      <c r="J103" s="148">
        <f>J184</f>
        <v>0</v>
      </c>
      <c r="K103" s="9"/>
      <c r="L103" s="14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195"/>
      <c r="C104" s="12"/>
      <c r="D104" s="196" t="s">
        <v>550</v>
      </c>
      <c r="E104" s="197"/>
      <c r="F104" s="197"/>
      <c r="G104" s="197"/>
      <c r="H104" s="197"/>
      <c r="I104" s="197"/>
      <c r="J104" s="198">
        <f>J185</f>
        <v>0</v>
      </c>
      <c r="K104" s="12"/>
      <c r="L104" s="19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45"/>
      <c r="C105" s="9"/>
      <c r="D105" s="146" t="s">
        <v>128</v>
      </c>
      <c r="E105" s="147"/>
      <c r="F105" s="147"/>
      <c r="G105" s="147"/>
      <c r="H105" s="147"/>
      <c r="I105" s="147"/>
      <c r="J105" s="148">
        <f>J190</f>
        <v>0</v>
      </c>
      <c r="K105" s="9"/>
      <c r="L105" s="14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129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26" t="str">
        <f>E7</f>
        <v>Český Brod, ul. Zborovská - Rekonstrukce chodníku</v>
      </c>
      <c r="F115" s="29"/>
      <c r="G115" s="29"/>
      <c r="H115" s="29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9"/>
      <c r="C116" s="29" t="s">
        <v>119</v>
      </c>
      <c r="L116" s="19"/>
    </row>
    <row r="117" s="2" customFormat="1" ht="16.5" customHeight="1">
      <c r="A117" s="35"/>
      <c r="B117" s="36"/>
      <c r="C117" s="35"/>
      <c r="D117" s="35"/>
      <c r="E117" s="126" t="s">
        <v>529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121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5"/>
      <c r="D119" s="35"/>
      <c r="E119" s="64" t="str">
        <f>E11</f>
        <v>SO 104 - Rekonstrukce chodníku SO 104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5"/>
      <c r="E121" s="35"/>
      <c r="F121" s="24" t="str">
        <f>F14</f>
        <v xml:space="preserve"> </v>
      </c>
      <c r="G121" s="35"/>
      <c r="H121" s="35"/>
      <c r="I121" s="29" t="s">
        <v>22</v>
      </c>
      <c r="J121" s="66" t="str">
        <f>IF(J14="","",J14)</f>
        <v>16. 10. 2018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5"/>
      <c r="E123" s="35"/>
      <c r="F123" s="24" t="str">
        <f>E17</f>
        <v>Město Český Brod</v>
      </c>
      <c r="G123" s="35"/>
      <c r="H123" s="35"/>
      <c r="I123" s="29" t="s">
        <v>32</v>
      </c>
      <c r="J123" s="33" t="str">
        <f>E23</f>
        <v>FORVIA CZ, S.R.O.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30</v>
      </c>
      <c r="D124" s="35"/>
      <c r="E124" s="35"/>
      <c r="F124" s="24" t="str">
        <f>IF(E20="","",E20)</f>
        <v>Vyplň údaj</v>
      </c>
      <c r="G124" s="35"/>
      <c r="H124" s="35"/>
      <c r="I124" s="29" t="s">
        <v>37</v>
      </c>
      <c r="J124" s="33" t="str">
        <f>E26</f>
        <v xml:space="preserve"> 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0" customFormat="1" ht="29.28" customHeight="1">
      <c r="A126" s="149"/>
      <c r="B126" s="150"/>
      <c r="C126" s="151" t="s">
        <v>130</v>
      </c>
      <c r="D126" s="152" t="s">
        <v>64</v>
      </c>
      <c r="E126" s="152" t="s">
        <v>60</v>
      </c>
      <c r="F126" s="152" t="s">
        <v>61</v>
      </c>
      <c r="G126" s="152" t="s">
        <v>131</v>
      </c>
      <c r="H126" s="152" t="s">
        <v>132</v>
      </c>
      <c r="I126" s="152" t="s">
        <v>133</v>
      </c>
      <c r="J126" s="153" t="s">
        <v>125</v>
      </c>
      <c r="K126" s="154" t="s">
        <v>134</v>
      </c>
      <c r="L126" s="155"/>
      <c r="M126" s="83" t="s">
        <v>1</v>
      </c>
      <c r="N126" s="84" t="s">
        <v>43</v>
      </c>
      <c r="O126" s="84" t="s">
        <v>135</v>
      </c>
      <c r="P126" s="84" t="s">
        <v>136</v>
      </c>
      <c r="Q126" s="84" t="s">
        <v>137</v>
      </c>
      <c r="R126" s="84" t="s">
        <v>138</v>
      </c>
      <c r="S126" s="84" t="s">
        <v>139</v>
      </c>
      <c r="T126" s="85" t="s">
        <v>140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5"/>
      <c r="B127" s="36"/>
      <c r="C127" s="90" t="s">
        <v>141</v>
      </c>
      <c r="D127" s="35"/>
      <c r="E127" s="35"/>
      <c r="F127" s="35"/>
      <c r="G127" s="35"/>
      <c r="H127" s="35"/>
      <c r="I127" s="35"/>
      <c r="J127" s="156">
        <f>BK127</f>
        <v>0</v>
      </c>
      <c r="K127" s="35"/>
      <c r="L127" s="36"/>
      <c r="M127" s="86"/>
      <c r="N127" s="70"/>
      <c r="O127" s="87"/>
      <c r="P127" s="157">
        <f>P128+P184+P190</f>
        <v>0</v>
      </c>
      <c r="Q127" s="87"/>
      <c r="R127" s="157">
        <f>R128+R184+R190</f>
        <v>0</v>
      </c>
      <c r="S127" s="87"/>
      <c r="T127" s="158">
        <f>T128+T184+T190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78</v>
      </c>
      <c r="AU127" s="16" t="s">
        <v>127</v>
      </c>
      <c r="BK127" s="159">
        <f>BK128+BK184+BK190</f>
        <v>0</v>
      </c>
    </row>
    <row r="128" s="11" customFormat="1" ht="25.92" customHeight="1">
      <c r="A128" s="11"/>
      <c r="B128" s="160"/>
      <c r="C128" s="11"/>
      <c r="D128" s="161" t="s">
        <v>78</v>
      </c>
      <c r="E128" s="162" t="s">
        <v>169</v>
      </c>
      <c r="F128" s="162" t="s">
        <v>170</v>
      </c>
      <c r="G128" s="11"/>
      <c r="H128" s="11"/>
      <c r="I128" s="163"/>
      <c r="J128" s="164">
        <f>BK128</f>
        <v>0</v>
      </c>
      <c r="K128" s="11"/>
      <c r="L128" s="160"/>
      <c r="M128" s="165"/>
      <c r="N128" s="166"/>
      <c r="O128" s="166"/>
      <c r="P128" s="167">
        <f>P129+P154+P167</f>
        <v>0</v>
      </c>
      <c r="Q128" s="166"/>
      <c r="R128" s="167">
        <f>R129+R154+R167</f>
        <v>0</v>
      </c>
      <c r="S128" s="166"/>
      <c r="T128" s="168">
        <f>T129+T154+T167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1" t="s">
        <v>86</v>
      </c>
      <c r="AT128" s="169" t="s">
        <v>78</v>
      </c>
      <c r="AU128" s="169" t="s">
        <v>79</v>
      </c>
      <c r="AY128" s="161" t="s">
        <v>145</v>
      </c>
      <c r="BK128" s="170">
        <f>BK129+BK154+BK167</f>
        <v>0</v>
      </c>
    </row>
    <row r="129" s="11" customFormat="1" ht="22.8" customHeight="1">
      <c r="A129" s="11"/>
      <c r="B129" s="160"/>
      <c r="C129" s="11"/>
      <c r="D129" s="161" t="s">
        <v>78</v>
      </c>
      <c r="E129" s="199" t="s">
        <v>86</v>
      </c>
      <c r="F129" s="199" t="s">
        <v>171</v>
      </c>
      <c r="G129" s="11"/>
      <c r="H129" s="11"/>
      <c r="I129" s="163"/>
      <c r="J129" s="200">
        <f>BK129</f>
        <v>0</v>
      </c>
      <c r="K129" s="11"/>
      <c r="L129" s="160"/>
      <c r="M129" s="165"/>
      <c r="N129" s="166"/>
      <c r="O129" s="166"/>
      <c r="P129" s="167">
        <f>SUM(P130:P153)</f>
        <v>0</v>
      </c>
      <c r="Q129" s="166"/>
      <c r="R129" s="167">
        <f>SUM(R130:R153)</f>
        <v>0</v>
      </c>
      <c r="S129" s="166"/>
      <c r="T129" s="168">
        <f>SUM(T130:T153)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61" t="s">
        <v>86</v>
      </c>
      <c r="AT129" s="169" t="s">
        <v>78</v>
      </c>
      <c r="AU129" s="169" t="s">
        <v>86</v>
      </c>
      <c r="AY129" s="161" t="s">
        <v>145</v>
      </c>
      <c r="BK129" s="170">
        <f>SUM(BK130:BK153)</f>
        <v>0</v>
      </c>
    </row>
    <row r="130" s="2" customFormat="1" ht="24.15" customHeight="1">
      <c r="A130" s="35"/>
      <c r="B130" s="171"/>
      <c r="C130" s="172" t="s">
        <v>86</v>
      </c>
      <c r="D130" s="172" t="s">
        <v>146</v>
      </c>
      <c r="E130" s="173" t="s">
        <v>172</v>
      </c>
      <c r="F130" s="174" t="s">
        <v>173</v>
      </c>
      <c r="G130" s="175" t="s">
        <v>174</v>
      </c>
      <c r="H130" s="176">
        <v>5.9400000000000004</v>
      </c>
      <c r="I130" s="177"/>
      <c r="J130" s="178">
        <f>ROUND(I130*H130,2)</f>
        <v>0</v>
      </c>
      <c r="K130" s="179"/>
      <c r="L130" s="36"/>
      <c r="M130" s="180" t="s">
        <v>1</v>
      </c>
      <c r="N130" s="181" t="s">
        <v>44</v>
      </c>
      <c r="O130" s="7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4" t="s">
        <v>144</v>
      </c>
      <c r="AT130" s="184" t="s">
        <v>146</v>
      </c>
      <c r="AU130" s="184" t="s">
        <v>88</v>
      </c>
      <c r="AY130" s="16" t="s">
        <v>145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6" t="s">
        <v>86</v>
      </c>
      <c r="BK130" s="185">
        <f>ROUND(I130*H130,2)</f>
        <v>0</v>
      </c>
      <c r="BL130" s="16" t="s">
        <v>144</v>
      </c>
      <c r="BM130" s="184" t="s">
        <v>582</v>
      </c>
    </row>
    <row r="131" s="2" customFormat="1">
      <c r="A131" s="35"/>
      <c r="B131" s="36"/>
      <c r="C131" s="35"/>
      <c r="D131" s="186" t="s">
        <v>152</v>
      </c>
      <c r="E131" s="35"/>
      <c r="F131" s="187" t="s">
        <v>173</v>
      </c>
      <c r="G131" s="35"/>
      <c r="H131" s="35"/>
      <c r="I131" s="188"/>
      <c r="J131" s="35"/>
      <c r="K131" s="35"/>
      <c r="L131" s="36"/>
      <c r="M131" s="189"/>
      <c r="N131" s="19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152</v>
      </c>
      <c r="AU131" s="16" t="s">
        <v>88</v>
      </c>
    </row>
    <row r="132" s="2" customFormat="1">
      <c r="A132" s="35"/>
      <c r="B132" s="36"/>
      <c r="C132" s="35"/>
      <c r="D132" s="186" t="s">
        <v>176</v>
      </c>
      <c r="E132" s="35"/>
      <c r="F132" s="201" t="s">
        <v>177</v>
      </c>
      <c r="G132" s="35"/>
      <c r="H132" s="35"/>
      <c r="I132" s="188"/>
      <c r="J132" s="35"/>
      <c r="K132" s="35"/>
      <c r="L132" s="36"/>
      <c r="M132" s="189"/>
      <c r="N132" s="19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176</v>
      </c>
      <c r="AU132" s="16" t="s">
        <v>88</v>
      </c>
    </row>
    <row r="133" s="13" customFormat="1">
      <c r="A133" s="13"/>
      <c r="B133" s="202"/>
      <c r="C133" s="13"/>
      <c r="D133" s="186" t="s">
        <v>178</v>
      </c>
      <c r="E133" s="203" t="s">
        <v>1</v>
      </c>
      <c r="F133" s="204" t="s">
        <v>583</v>
      </c>
      <c r="G133" s="13"/>
      <c r="H133" s="205">
        <v>5.9400000000000004</v>
      </c>
      <c r="I133" s="206"/>
      <c r="J133" s="13"/>
      <c r="K133" s="13"/>
      <c r="L133" s="202"/>
      <c r="M133" s="207"/>
      <c r="N133" s="208"/>
      <c r="O133" s="208"/>
      <c r="P133" s="208"/>
      <c r="Q133" s="208"/>
      <c r="R133" s="208"/>
      <c r="S133" s="208"/>
      <c r="T133" s="2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3" t="s">
        <v>178</v>
      </c>
      <c r="AU133" s="203" t="s">
        <v>88</v>
      </c>
      <c r="AV133" s="13" t="s">
        <v>88</v>
      </c>
      <c r="AW133" s="13" t="s">
        <v>36</v>
      </c>
      <c r="AX133" s="13" t="s">
        <v>86</v>
      </c>
      <c r="AY133" s="203" t="s">
        <v>145</v>
      </c>
    </row>
    <row r="134" s="2" customFormat="1" ht="24.15" customHeight="1">
      <c r="A134" s="35"/>
      <c r="B134" s="171"/>
      <c r="C134" s="172" t="s">
        <v>88</v>
      </c>
      <c r="D134" s="172" t="s">
        <v>146</v>
      </c>
      <c r="E134" s="173" t="s">
        <v>181</v>
      </c>
      <c r="F134" s="174" t="s">
        <v>182</v>
      </c>
      <c r="G134" s="175" t="s">
        <v>174</v>
      </c>
      <c r="H134" s="176">
        <v>21.780000000000001</v>
      </c>
      <c r="I134" s="177"/>
      <c r="J134" s="178">
        <f>ROUND(I134*H134,2)</f>
        <v>0</v>
      </c>
      <c r="K134" s="179"/>
      <c r="L134" s="36"/>
      <c r="M134" s="180" t="s">
        <v>1</v>
      </c>
      <c r="N134" s="181" t="s">
        <v>44</v>
      </c>
      <c r="O134" s="7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144</v>
      </c>
      <c r="AT134" s="184" t="s">
        <v>146</v>
      </c>
      <c r="AU134" s="184" t="s">
        <v>88</v>
      </c>
      <c r="AY134" s="16" t="s">
        <v>145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86</v>
      </c>
      <c r="BK134" s="185">
        <f>ROUND(I134*H134,2)</f>
        <v>0</v>
      </c>
      <c r="BL134" s="16" t="s">
        <v>144</v>
      </c>
      <c r="BM134" s="184" t="s">
        <v>584</v>
      </c>
    </row>
    <row r="135" s="2" customFormat="1">
      <c r="A135" s="35"/>
      <c r="B135" s="36"/>
      <c r="C135" s="35"/>
      <c r="D135" s="186" t="s">
        <v>152</v>
      </c>
      <c r="E135" s="35"/>
      <c r="F135" s="187" t="s">
        <v>182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152</v>
      </c>
      <c r="AU135" s="16" t="s">
        <v>88</v>
      </c>
    </row>
    <row r="136" s="2" customFormat="1">
      <c r="A136" s="35"/>
      <c r="B136" s="36"/>
      <c r="C136" s="35"/>
      <c r="D136" s="186" t="s">
        <v>176</v>
      </c>
      <c r="E136" s="35"/>
      <c r="F136" s="201" t="s">
        <v>177</v>
      </c>
      <c r="G136" s="35"/>
      <c r="H136" s="35"/>
      <c r="I136" s="188"/>
      <c r="J136" s="35"/>
      <c r="K136" s="35"/>
      <c r="L136" s="36"/>
      <c r="M136" s="189"/>
      <c r="N136" s="19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176</v>
      </c>
      <c r="AU136" s="16" t="s">
        <v>88</v>
      </c>
    </row>
    <row r="137" s="13" customFormat="1">
      <c r="A137" s="13"/>
      <c r="B137" s="202"/>
      <c r="C137" s="13"/>
      <c r="D137" s="186" t="s">
        <v>178</v>
      </c>
      <c r="E137" s="203" t="s">
        <v>1</v>
      </c>
      <c r="F137" s="204" t="s">
        <v>585</v>
      </c>
      <c r="G137" s="13"/>
      <c r="H137" s="205">
        <v>21.780000000000001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178</v>
      </c>
      <c r="AU137" s="203" t="s">
        <v>88</v>
      </c>
      <c r="AV137" s="13" t="s">
        <v>88</v>
      </c>
      <c r="AW137" s="13" t="s">
        <v>36</v>
      </c>
      <c r="AX137" s="13" t="s">
        <v>79</v>
      </c>
      <c r="AY137" s="203" t="s">
        <v>145</v>
      </c>
    </row>
    <row r="138" s="2" customFormat="1" ht="24.15" customHeight="1">
      <c r="A138" s="35"/>
      <c r="B138" s="171"/>
      <c r="C138" s="172" t="s">
        <v>159</v>
      </c>
      <c r="D138" s="172" t="s">
        <v>146</v>
      </c>
      <c r="E138" s="173" t="s">
        <v>186</v>
      </c>
      <c r="F138" s="174" t="s">
        <v>187</v>
      </c>
      <c r="G138" s="175" t="s">
        <v>188</v>
      </c>
      <c r="H138" s="176">
        <v>106</v>
      </c>
      <c r="I138" s="177"/>
      <c r="J138" s="178">
        <f>ROUND(I138*H138,2)</f>
        <v>0</v>
      </c>
      <c r="K138" s="179"/>
      <c r="L138" s="36"/>
      <c r="M138" s="180" t="s">
        <v>1</v>
      </c>
      <c r="N138" s="181" t="s">
        <v>44</v>
      </c>
      <c r="O138" s="7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144</v>
      </c>
      <c r="AT138" s="184" t="s">
        <v>146</v>
      </c>
      <c r="AU138" s="184" t="s">
        <v>88</v>
      </c>
      <c r="AY138" s="16" t="s">
        <v>145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86</v>
      </c>
      <c r="BK138" s="185">
        <f>ROUND(I138*H138,2)</f>
        <v>0</v>
      </c>
      <c r="BL138" s="16" t="s">
        <v>144</v>
      </c>
      <c r="BM138" s="184" t="s">
        <v>586</v>
      </c>
    </row>
    <row r="139" s="2" customFormat="1">
      <c r="A139" s="35"/>
      <c r="B139" s="36"/>
      <c r="C139" s="35"/>
      <c r="D139" s="186" t="s">
        <v>152</v>
      </c>
      <c r="E139" s="35"/>
      <c r="F139" s="187" t="s">
        <v>190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152</v>
      </c>
      <c r="AU139" s="16" t="s">
        <v>88</v>
      </c>
    </row>
    <row r="140" s="2" customFormat="1">
      <c r="A140" s="35"/>
      <c r="B140" s="36"/>
      <c r="C140" s="35"/>
      <c r="D140" s="186" t="s">
        <v>176</v>
      </c>
      <c r="E140" s="35"/>
      <c r="F140" s="201" t="s">
        <v>177</v>
      </c>
      <c r="G140" s="35"/>
      <c r="H140" s="35"/>
      <c r="I140" s="188"/>
      <c r="J140" s="35"/>
      <c r="K140" s="35"/>
      <c r="L140" s="36"/>
      <c r="M140" s="189"/>
      <c r="N140" s="19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176</v>
      </c>
      <c r="AU140" s="16" t="s">
        <v>88</v>
      </c>
    </row>
    <row r="141" s="13" customFormat="1">
      <c r="A141" s="13"/>
      <c r="B141" s="202"/>
      <c r="C141" s="13"/>
      <c r="D141" s="186" t="s">
        <v>178</v>
      </c>
      <c r="E141" s="203" t="s">
        <v>1</v>
      </c>
      <c r="F141" s="204" t="s">
        <v>587</v>
      </c>
      <c r="G141" s="13"/>
      <c r="H141" s="205">
        <v>106</v>
      </c>
      <c r="I141" s="206"/>
      <c r="J141" s="13"/>
      <c r="K141" s="13"/>
      <c r="L141" s="202"/>
      <c r="M141" s="207"/>
      <c r="N141" s="208"/>
      <c r="O141" s="208"/>
      <c r="P141" s="208"/>
      <c r="Q141" s="208"/>
      <c r="R141" s="208"/>
      <c r="S141" s="208"/>
      <c r="T141" s="2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3" t="s">
        <v>178</v>
      </c>
      <c r="AU141" s="203" t="s">
        <v>88</v>
      </c>
      <c r="AV141" s="13" t="s">
        <v>88</v>
      </c>
      <c r="AW141" s="13" t="s">
        <v>36</v>
      </c>
      <c r="AX141" s="13" t="s">
        <v>86</v>
      </c>
      <c r="AY141" s="203" t="s">
        <v>145</v>
      </c>
    </row>
    <row r="142" s="2" customFormat="1" ht="24.15" customHeight="1">
      <c r="A142" s="35"/>
      <c r="B142" s="171"/>
      <c r="C142" s="172" t="s">
        <v>144</v>
      </c>
      <c r="D142" s="172" t="s">
        <v>146</v>
      </c>
      <c r="E142" s="173" t="s">
        <v>192</v>
      </c>
      <c r="F142" s="174" t="s">
        <v>193</v>
      </c>
      <c r="G142" s="175" t="s">
        <v>188</v>
      </c>
      <c r="H142" s="176">
        <v>106</v>
      </c>
      <c r="I142" s="177"/>
      <c r="J142" s="178">
        <f>ROUND(I142*H142,2)</f>
        <v>0</v>
      </c>
      <c r="K142" s="179"/>
      <c r="L142" s="36"/>
      <c r="M142" s="180" t="s">
        <v>1</v>
      </c>
      <c r="N142" s="181" t="s">
        <v>44</v>
      </c>
      <c r="O142" s="7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144</v>
      </c>
      <c r="AT142" s="184" t="s">
        <v>146</v>
      </c>
      <c r="AU142" s="184" t="s">
        <v>88</v>
      </c>
      <c r="AY142" s="16" t="s">
        <v>145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86</v>
      </c>
      <c r="BK142" s="185">
        <f>ROUND(I142*H142,2)</f>
        <v>0</v>
      </c>
      <c r="BL142" s="16" t="s">
        <v>144</v>
      </c>
      <c r="BM142" s="184" t="s">
        <v>588</v>
      </c>
    </row>
    <row r="143" s="2" customFormat="1">
      <c r="A143" s="35"/>
      <c r="B143" s="36"/>
      <c r="C143" s="35"/>
      <c r="D143" s="186" t="s">
        <v>152</v>
      </c>
      <c r="E143" s="35"/>
      <c r="F143" s="187" t="s">
        <v>193</v>
      </c>
      <c r="G143" s="35"/>
      <c r="H143" s="35"/>
      <c r="I143" s="188"/>
      <c r="J143" s="35"/>
      <c r="K143" s="35"/>
      <c r="L143" s="36"/>
      <c r="M143" s="189"/>
      <c r="N143" s="19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152</v>
      </c>
      <c r="AU143" s="16" t="s">
        <v>88</v>
      </c>
    </row>
    <row r="144" s="2" customFormat="1">
      <c r="A144" s="35"/>
      <c r="B144" s="36"/>
      <c r="C144" s="35"/>
      <c r="D144" s="186" t="s">
        <v>176</v>
      </c>
      <c r="E144" s="35"/>
      <c r="F144" s="201" t="s">
        <v>195</v>
      </c>
      <c r="G144" s="35"/>
      <c r="H144" s="35"/>
      <c r="I144" s="188"/>
      <c r="J144" s="35"/>
      <c r="K144" s="35"/>
      <c r="L144" s="36"/>
      <c r="M144" s="189"/>
      <c r="N144" s="19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176</v>
      </c>
      <c r="AU144" s="16" t="s">
        <v>88</v>
      </c>
    </row>
    <row r="145" s="13" customFormat="1">
      <c r="A145" s="13"/>
      <c r="B145" s="202"/>
      <c r="C145" s="13"/>
      <c r="D145" s="186" t="s">
        <v>178</v>
      </c>
      <c r="E145" s="203" t="s">
        <v>1</v>
      </c>
      <c r="F145" s="204" t="s">
        <v>589</v>
      </c>
      <c r="G145" s="13"/>
      <c r="H145" s="205">
        <v>106</v>
      </c>
      <c r="I145" s="206"/>
      <c r="J145" s="13"/>
      <c r="K145" s="13"/>
      <c r="L145" s="202"/>
      <c r="M145" s="207"/>
      <c r="N145" s="208"/>
      <c r="O145" s="208"/>
      <c r="P145" s="208"/>
      <c r="Q145" s="208"/>
      <c r="R145" s="208"/>
      <c r="S145" s="208"/>
      <c r="T145" s="20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3" t="s">
        <v>178</v>
      </c>
      <c r="AU145" s="203" t="s">
        <v>88</v>
      </c>
      <c r="AV145" s="13" t="s">
        <v>88</v>
      </c>
      <c r="AW145" s="13" t="s">
        <v>36</v>
      </c>
      <c r="AX145" s="13" t="s">
        <v>86</v>
      </c>
      <c r="AY145" s="203" t="s">
        <v>145</v>
      </c>
    </row>
    <row r="146" s="2" customFormat="1" ht="14.4" customHeight="1">
      <c r="A146" s="35"/>
      <c r="B146" s="171"/>
      <c r="C146" s="172" t="s">
        <v>197</v>
      </c>
      <c r="D146" s="172" t="s">
        <v>146</v>
      </c>
      <c r="E146" s="173" t="s">
        <v>551</v>
      </c>
      <c r="F146" s="174" t="s">
        <v>552</v>
      </c>
      <c r="G146" s="175" t="s">
        <v>221</v>
      </c>
      <c r="H146" s="176">
        <v>100.5</v>
      </c>
      <c r="I146" s="177"/>
      <c r="J146" s="178">
        <f>ROUND(I146*H146,2)</f>
        <v>0</v>
      </c>
      <c r="K146" s="179"/>
      <c r="L146" s="36"/>
      <c r="M146" s="180" t="s">
        <v>1</v>
      </c>
      <c r="N146" s="181" t="s">
        <v>44</v>
      </c>
      <c r="O146" s="7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144</v>
      </c>
      <c r="AT146" s="184" t="s">
        <v>146</v>
      </c>
      <c r="AU146" s="184" t="s">
        <v>88</v>
      </c>
      <c r="AY146" s="16" t="s">
        <v>145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86</v>
      </c>
      <c r="BK146" s="185">
        <f>ROUND(I146*H146,2)</f>
        <v>0</v>
      </c>
      <c r="BL146" s="16" t="s">
        <v>144</v>
      </c>
      <c r="BM146" s="184" t="s">
        <v>590</v>
      </c>
    </row>
    <row r="147" s="2" customFormat="1">
      <c r="A147" s="35"/>
      <c r="B147" s="36"/>
      <c r="C147" s="35"/>
      <c r="D147" s="186" t="s">
        <v>152</v>
      </c>
      <c r="E147" s="35"/>
      <c r="F147" s="187" t="s">
        <v>552</v>
      </c>
      <c r="G147" s="35"/>
      <c r="H147" s="35"/>
      <c r="I147" s="188"/>
      <c r="J147" s="35"/>
      <c r="K147" s="35"/>
      <c r="L147" s="36"/>
      <c r="M147" s="189"/>
      <c r="N147" s="19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152</v>
      </c>
      <c r="AU147" s="16" t="s">
        <v>88</v>
      </c>
    </row>
    <row r="148" s="2" customFormat="1">
      <c r="A148" s="35"/>
      <c r="B148" s="36"/>
      <c r="C148" s="35"/>
      <c r="D148" s="186" t="s">
        <v>176</v>
      </c>
      <c r="E148" s="35"/>
      <c r="F148" s="201" t="s">
        <v>554</v>
      </c>
      <c r="G148" s="35"/>
      <c r="H148" s="35"/>
      <c r="I148" s="188"/>
      <c r="J148" s="35"/>
      <c r="K148" s="35"/>
      <c r="L148" s="36"/>
      <c r="M148" s="189"/>
      <c r="N148" s="19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176</v>
      </c>
      <c r="AU148" s="16" t="s">
        <v>88</v>
      </c>
    </row>
    <row r="149" s="13" customFormat="1">
      <c r="A149" s="13"/>
      <c r="B149" s="202"/>
      <c r="C149" s="13"/>
      <c r="D149" s="186" t="s">
        <v>178</v>
      </c>
      <c r="E149" s="203" t="s">
        <v>1</v>
      </c>
      <c r="F149" s="204" t="s">
        <v>591</v>
      </c>
      <c r="G149" s="13"/>
      <c r="H149" s="205">
        <v>100.5</v>
      </c>
      <c r="I149" s="206"/>
      <c r="J149" s="13"/>
      <c r="K149" s="13"/>
      <c r="L149" s="202"/>
      <c r="M149" s="207"/>
      <c r="N149" s="208"/>
      <c r="O149" s="208"/>
      <c r="P149" s="208"/>
      <c r="Q149" s="208"/>
      <c r="R149" s="208"/>
      <c r="S149" s="208"/>
      <c r="T149" s="20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3" t="s">
        <v>178</v>
      </c>
      <c r="AU149" s="203" t="s">
        <v>88</v>
      </c>
      <c r="AV149" s="13" t="s">
        <v>88</v>
      </c>
      <c r="AW149" s="13" t="s">
        <v>36</v>
      </c>
      <c r="AX149" s="13" t="s">
        <v>79</v>
      </c>
      <c r="AY149" s="203" t="s">
        <v>145</v>
      </c>
    </row>
    <row r="150" s="2" customFormat="1" ht="14.4" customHeight="1">
      <c r="A150" s="35"/>
      <c r="B150" s="171"/>
      <c r="C150" s="172" t="s">
        <v>204</v>
      </c>
      <c r="D150" s="172" t="s">
        <v>146</v>
      </c>
      <c r="E150" s="173" t="s">
        <v>556</v>
      </c>
      <c r="F150" s="174" t="s">
        <v>557</v>
      </c>
      <c r="G150" s="175" t="s">
        <v>221</v>
      </c>
      <c r="H150" s="176">
        <v>100.5</v>
      </c>
      <c r="I150" s="177"/>
      <c r="J150" s="178">
        <f>ROUND(I150*H150,2)</f>
        <v>0</v>
      </c>
      <c r="K150" s="179"/>
      <c r="L150" s="36"/>
      <c r="M150" s="180" t="s">
        <v>1</v>
      </c>
      <c r="N150" s="181" t="s">
        <v>44</v>
      </c>
      <c r="O150" s="7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144</v>
      </c>
      <c r="AT150" s="184" t="s">
        <v>146</v>
      </c>
      <c r="AU150" s="184" t="s">
        <v>88</v>
      </c>
      <c r="AY150" s="16" t="s">
        <v>145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6" t="s">
        <v>86</v>
      </c>
      <c r="BK150" s="185">
        <f>ROUND(I150*H150,2)</f>
        <v>0</v>
      </c>
      <c r="BL150" s="16" t="s">
        <v>144</v>
      </c>
      <c r="BM150" s="184" t="s">
        <v>592</v>
      </c>
    </row>
    <row r="151" s="2" customFormat="1">
      <c r="A151" s="35"/>
      <c r="B151" s="36"/>
      <c r="C151" s="35"/>
      <c r="D151" s="186" t="s">
        <v>152</v>
      </c>
      <c r="E151" s="35"/>
      <c r="F151" s="187" t="s">
        <v>557</v>
      </c>
      <c r="G151" s="35"/>
      <c r="H151" s="35"/>
      <c r="I151" s="188"/>
      <c r="J151" s="35"/>
      <c r="K151" s="35"/>
      <c r="L151" s="36"/>
      <c r="M151" s="189"/>
      <c r="N151" s="19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152</v>
      </c>
      <c r="AU151" s="16" t="s">
        <v>88</v>
      </c>
    </row>
    <row r="152" s="2" customFormat="1">
      <c r="A152" s="35"/>
      <c r="B152" s="36"/>
      <c r="C152" s="35"/>
      <c r="D152" s="186" t="s">
        <v>176</v>
      </c>
      <c r="E152" s="35"/>
      <c r="F152" s="201" t="s">
        <v>559</v>
      </c>
      <c r="G152" s="35"/>
      <c r="H152" s="35"/>
      <c r="I152" s="188"/>
      <c r="J152" s="35"/>
      <c r="K152" s="35"/>
      <c r="L152" s="36"/>
      <c r="M152" s="189"/>
      <c r="N152" s="19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176</v>
      </c>
      <c r="AU152" s="16" t="s">
        <v>88</v>
      </c>
    </row>
    <row r="153" s="13" customFormat="1">
      <c r="A153" s="13"/>
      <c r="B153" s="202"/>
      <c r="C153" s="13"/>
      <c r="D153" s="186" t="s">
        <v>178</v>
      </c>
      <c r="E153" s="203" t="s">
        <v>1</v>
      </c>
      <c r="F153" s="204" t="s">
        <v>593</v>
      </c>
      <c r="G153" s="13"/>
      <c r="H153" s="205">
        <v>100.5</v>
      </c>
      <c r="I153" s="206"/>
      <c r="J153" s="13"/>
      <c r="K153" s="13"/>
      <c r="L153" s="202"/>
      <c r="M153" s="207"/>
      <c r="N153" s="208"/>
      <c r="O153" s="208"/>
      <c r="P153" s="208"/>
      <c r="Q153" s="208"/>
      <c r="R153" s="208"/>
      <c r="S153" s="208"/>
      <c r="T153" s="20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3" t="s">
        <v>178</v>
      </c>
      <c r="AU153" s="203" t="s">
        <v>88</v>
      </c>
      <c r="AV153" s="13" t="s">
        <v>88</v>
      </c>
      <c r="AW153" s="13" t="s">
        <v>36</v>
      </c>
      <c r="AX153" s="13" t="s">
        <v>86</v>
      </c>
      <c r="AY153" s="203" t="s">
        <v>145</v>
      </c>
    </row>
    <row r="154" s="11" customFormat="1" ht="22.8" customHeight="1">
      <c r="A154" s="11"/>
      <c r="B154" s="160"/>
      <c r="C154" s="11"/>
      <c r="D154" s="161" t="s">
        <v>78</v>
      </c>
      <c r="E154" s="199" t="s">
        <v>197</v>
      </c>
      <c r="F154" s="199" t="s">
        <v>217</v>
      </c>
      <c r="G154" s="11"/>
      <c r="H154" s="11"/>
      <c r="I154" s="163"/>
      <c r="J154" s="200">
        <f>BK154</f>
        <v>0</v>
      </c>
      <c r="K154" s="11"/>
      <c r="L154" s="160"/>
      <c r="M154" s="165"/>
      <c r="N154" s="166"/>
      <c r="O154" s="166"/>
      <c r="P154" s="167">
        <f>SUM(P155:P166)</f>
        <v>0</v>
      </c>
      <c r="Q154" s="166"/>
      <c r="R154" s="167">
        <f>SUM(R155:R166)</f>
        <v>0</v>
      </c>
      <c r="S154" s="166"/>
      <c r="T154" s="168">
        <f>SUM(T155:T166)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61" t="s">
        <v>86</v>
      </c>
      <c r="AT154" s="169" t="s">
        <v>78</v>
      </c>
      <c r="AU154" s="169" t="s">
        <v>86</v>
      </c>
      <c r="AY154" s="161" t="s">
        <v>145</v>
      </c>
      <c r="BK154" s="170">
        <f>SUM(BK155:BK166)</f>
        <v>0</v>
      </c>
    </row>
    <row r="155" s="2" customFormat="1" ht="24.15" customHeight="1">
      <c r="A155" s="35"/>
      <c r="B155" s="171"/>
      <c r="C155" s="172" t="s">
        <v>210</v>
      </c>
      <c r="D155" s="172" t="s">
        <v>146</v>
      </c>
      <c r="E155" s="173" t="s">
        <v>219</v>
      </c>
      <c r="F155" s="174" t="s">
        <v>220</v>
      </c>
      <c r="G155" s="175" t="s">
        <v>221</v>
      </c>
      <c r="H155" s="176">
        <v>99</v>
      </c>
      <c r="I155" s="177"/>
      <c r="J155" s="178">
        <f>ROUND(I155*H155,2)</f>
        <v>0</v>
      </c>
      <c r="K155" s="179"/>
      <c r="L155" s="36"/>
      <c r="M155" s="180" t="s">
        <v>1</v>
      </c>
      <c r="N155" s="181" t="s">
        <v>44</v>
      </c>
      <c r="O155" s="7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144</v>
      </c>
      <c r="AT155" s="184" t="s">
        <v>146</v>
      </c>
      <c r="AU155" s="184" t="s">
        <v>88</v>
      </c>
      <c r="AY155" s="16" t="s">
        <v>145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86</v>
      </c>
      <c r="BK155" s="185">
        <f>ROUND(I155*H155,2)</f>
        <v>0</v>
      </c>
      <c r="BL155" s="16" t="s">
        <v>144</v>
      </c>
      <c r="BM155" s="184" t="s">
        <v>594</v>
      </c>
    </row>
    <row r="156" s="2" customFormat="1">
      <c r="A156" s="35"/>
      <c r="B156" s="36"/>
      <c r="C156" s="35"/>
      <c r="D156" s="186" t="s">
        <v>152</v>
      </c>
      <c r="E156" s="35"/>
      <c r="F156" s="187" t="s">
        <v>220</v>
      </c>
      <c r="G156" s="35"/>
      <c r="H156" s="35"/>
      <c r="I156" s="188"/>
      <c r="J156" s="35"/>
      <c r="K156" s="35"/>
      <c r="L156" s="36"/>
      <c r="M156" s="189"/>
      <c r="N156" s="19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152</v>
      </c>
      <c r="AU156" s="16" t="s">
        <v>88</v>
      </c>
    </row>
    <row r="157" s="2" customFormat="1">
      <c r="A157" s="35"/>
      <c r="B157" s="36"/>
      <c r="C157" s="35"/>
      <c r="D157" s="186" t="s">
        <v>176</v>
      </c>
      <c r="E157" s="35"/>
      <c r="F157" s="201" t="s">
        <v>223</v>
      </c>
      <c r="G157" s="35"/>
      <c r="H157" s="35"/>
      <c r="I157" s="188"/>
      <c r="J157" s="35"/>
      <c r="K157" s="35"/>
      <c r="L157" s="36"/>
      <c r="M157" s="189"/>
      <c r="N157" s="19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176</v>
      </c>
      <c r="AU157" s="16" t="s">
        <v>88</v>
      </c>
    </row>
    <row r="158" s="13" customFormat="1">
      <c r="A158" s="13"/>
      <c r="B158" s="202"/>
      <c r="C158" s="13"/>
      <c r="D158" s="186" t="s">
        <v>178</v>
      </c>
      <c r="E158" s="203" t="s">
        <v>1</v>
      </c>
      <c r="F158" s="204" t="s">
        <v>595</v>
      </c>
      <c r="G158" s="13"/>
      <c r="H158" s="205">
        <v>99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3" t="s">
        <v>178</v>
      </c>
      <c r="AU158" s="203" t="s">
        <v>88</v>
      </c>
      <c r="AV158" s="13" t="s">
        <v>88</v>
      </c>
      <c r="AW158" s="13" t="s">
        <v>36</v>
      </c>
      <c r="AX158" s="13" t="s">
        <v>86</v>
      </c>
      <c r="AY158" s="203" t="s">
        <v>145</v>
      </c>
    </row>
    <row r="159" s="2" customFormat="1" ht="24.15" customHeight="1">
      <c r="A159" s="35"/>
      <c r="B159" s="171"/>
      <c r="C159" s="172" t="s">
        <v>218</v>
      </c>
      <c r="D159" s="172" t="s">
        <v>146</v>
      </c>
      <c r="E159" s="173" t="s">
        <v>226</v>
      </c>
      <c r="F159" s="174" t="s">
        <v>227</v>
      </c>
      <c r="G159" s="175" t="s">
        <v>221</v>
      </c>
      <c r="H159" s="176">
        <v>99</v>
      </c>
      <c r="I159" s="177"/>
      <c r="J159" s="178">
        <f>ROUND(I159*H159,2)</f>
        <v>0</v>
      </c>
      <c r="K159" s="179"/>
      <c r="L159" s="36"/>
      <c r="M159" s="180" t="s">
        <v>1</v>
      </c>
      <c r="N159" s="181" t="s">
        <v>44</v>
      </c>
      <c r="O159" s="7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144</v>
      </c>
      <c r="AT159" s="184" t="s">
        <v>146</v>
      </c>
      <c r="AU159" s="184" t="s">
        <v>88</v>
      </c>
      <c r="AY159" s="16" t="s">
        <v>145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6" t="s">
        <v>86</v>
      </c>
      <c r="BK159" s="185">
        <f>ROUND(I159*H159,2)</f>
        <v>0</v>
      </c>
      <c r="BL159" s="16" t="s">
        <v>144</v>
      </c>
      <c r="BM159" s="184" t="s">
        <v>596</v>
      </c>
    </row>
    <row r="160" s="2" customFormat="1">
      <c r="A160" s="35"/>
      <c r="B160" s="36"/>
      <c r="C160" s="35"/>
      <c r="D160" s="186" t="s">
        <v>152</v>
      </c>
      <c r="E160" s="35"/>
      <c r="F160" s="187" t="s">
        <v>227</v>
      </c>
      <c r="G160" s="35"/>
      <c r="H160" s="35"/>
      <c r="I160" s="188"/>
      <c r="J160" s="35"/>
      <c r="K160" s="35"/>
      <c r="L160" s="36"/>
      <c r="M160" s="189"/>
      <c r="N160" s="19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152</v>
      </c>
      <c r="AU160" s="16" t="s">
        <v>88</v>
      </c>
    </row>
    <row r="161" s="2" customFormat="1">
      <c r="A161" s="35"/>
      <c r="B161" s="36"/>
      <c r="C161" s="35"/>
      <c r="D161" s="186" t="s">
        <v>176</v>
      </c>
      <c r="E161" s="35"/>
      <c r="F161" s="201" t="s">
        <v>229</v>
      </c>
      <c r="G161" s="35"/>
      <c r="H161" s="35"/>
      <c r="I161" s="188"/>
      <c r="J161" s="35"/>
      <c r="K161" s="35"/>
      <c r="L161" s="36"/>
      <c r="M161" s="189"/>
      <c r="N161" s="19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176</v>
      </c>
      <c r="AU161" s="16" t="s">
        <v>88</v>
      </c>
    </row>
    <row r="162" s="13" customFormat="1">
      <c r="A162" s="13"/>
      <c r="B162" s="202"/>
      <c r="C162" s="13"/>
      <c r="D162" s="186" t="s">
        <v>178</v>
      </c>
      <c r="E162" s="203" t="s">
        <v>1</v>
      </c>
      <c r="F162" s="204" t="s">
        <v>597</v>
      </c>
      <c r="G162" s="13"/>
      <c r="H162" s="205">
        <v>99</v>
      </c>
      <c r="I162" s="206"/>
      <c r="J162" s="13"/>
      <c r="K162" s="13"/>
      <c r="L162" s="202"/>
      <c r="M162" s="207"/>
      <c r="N162" s="208"/>
      <c r="O162" s="208"/>
      <c r="P162" s="208"/>
      <c r="Q162" s="208"/>
      <c r="R162" s="208"/>
      <c r="S162" s="208"/>
      <c r="T162" s="20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178</v>
      </c>
      <c r="AU162" s="203" t="s">
        <v>88</v>
      </c>
      <c r="AV162" s="13" t="s">
        <v>88</v>
      </c>
      <c r="AW162" s="13" t="s">
        <v>36</v>
      </c>
      <c r="AX162" s="13" t="s">
        <v>86</v>
      </c>
      <c r="AY162" s="203" t="s">
        <v>145</v>
      </c>
    </row>
    <row r="163" s="2" customFormat="1" ht="24.15" customHeight="1">
      <c r="A163" s="35"/>
      <c r="B163" s="171"/>
      <c r="C163" s="172" t="s">
        <v>225</v>
      </c>
      <c r="D163" s="172" t="s">
        <v>146</v>
      </c>
      <c r="E163" s="173" t="s">
        <v>248</v>
      </c>
      <c r="F163" s="174" t="s">
        <v>249</v>
      </c>
      <c r="G163" s="175" t="s">
        <v>221</v>
      </c>
      <c r="H163" s="176">
        <v>99</v>
      </c>
      <c r="I163" s="177"/>
      <c r="J163" s="178">
        <f>ROUND(I163*H163,2)</f>
        <v>0</v>
      </c>
      <c r="K163" s="179"/>
      <c r="L163" s="36"/>
      <c r="M163" s="180" t="s">
        <v>1</v>
      </c>
      <c r="N163" s="181" t="s">
        <v>44</v>
      </c>
      <c r="O163" s="7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144</v>
      </c>
      <c r="AT163" s="184" t="s">
        <v>146</v>
      </c>
      <c r="AU163" s="184" t="s">
        <v>88</v>
      </c>
      <c r="AY163" s="16" t="s">
        <v>145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6" t="s">
        <v>86</v>
      </c>
      <c r="BK163" s="185">
        <f>ROUND(I163*H163,2)</f>
        <v>0</v>
      </c>
      <c r="BL163" s="16" t="s">
        <v>144</v>
      </c>
      <c r="BM163" s="184" t="s">
        <v>598</v>
      </c>
    </row>
    <row r="164" s="2" customFormat="1">
      <c r="A164" s="35"/>
      <c r="B164" s="36"/>
      <c r="C164" s="35"/>
      <c r="D164" s="186" t="s">
        <v>152</v>
      </c>
      <c r="E164" s="35"/>
      <c r="F164" s="187" t="s">
        <v>249</v>
      </c>
      <c r="G164" s="35"/>
      <c r="H164" s="35"/>
      <c r="I164" s="188"/>
      <c r="J164" s="35"/>
      <c r="K164" s="35"/>
      <c r="L164" s="36"/>
      <c r="M164" s="189"/>
      <c r="N164" s="19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152</v>
      </c>
      <c r="AU164" s="16" t="s">
        <v>88</v>
      </c>
    </row>
    <row r="165" s="2" customFormat="1">
      <c r="A165" s="35"/>
      <c r="B165" s="36"/>
      <c r="C165" s="35"/>
      <c r="D165" s="186" t="s">
        <v>176</v>
      </c>
      <c r="E165" s="35"/>
      <c r="F165" s="201" t="s">
        <v>245</v>
      </c>
      <c r="G165" s="35"/>
      <c r="H165" s="35"/>
      <c r="I165" s="188"/>
      <c r="J165" s="35"/>
      <c r="K165" s="35"/>
      <c r="L165" s="36"/>
      <c r="M165" s="189"/>
      <c r="N165" s="19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176</v>
      </c>
      <c r="AU165" s="16" t="s">
        <v>88</v>
      </c>
    </row>
    <row r="166" s="13" customFormat="1">
      <c r="A166" s="13"/>
      <c r="B166" s="202"/>
      <c r="C166" s="13"/>
      <c r="D166" s="186" t="s">
        <v>178</v>
      </c>
      <c r="E166" s="203" t="s">
        <v>1</v>
      </c>
      <c r="F166" s="204" t="s">
        <v>599</v>
      </c>
      <c r="G166" s="13"/>
      <c r="H166" s="205">
        <v>99</v>
      </c>
      <c r="I166" s="206"/>
      <c r="J166" s="13"/>
      <c r="K166" s="13"/>
      <c r="L166" s="202"/>
      <c r="M166" s="207"/>
      <c r="N166" s="208"/>
      <c r="O166" s="208"/>
      <c r="P166" s="208"/>
      <c r="Q166" s="208"/>
      <c r="R166" s="208"/>
      <c r="S166" s="208"/>
      <c r="T166" s="2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3" t="s">
        <v>178</v>
      </c>
      <c r="AU166" s="203" t="s">
        <v>88</v>
      </c>
      <c r="AV166" s="13" t="s">
        <v>88</v>
      </c>
      <c r="AW166" s="13" t="s">
        <v>36</v>
      </c>
      <c r="AX166" s="13" t="s">
        <v>86</v>
      </c>
      <c r="AY166" s="203" t="s">
        <v>145</v>
      </c>
    </row>
    <row r="167" s="11" customFormat="1" ht="22.8" customHeight="1">
      <c r="A167" s="11"/>
      <c r="B167" s="160"/>
      <c r="C167" s="11"/>
      <c r="D167" s="161" t="s">
        <v>78</v>
      </c>
      <c r="E167" s="199" t="s">
        <v>225</v>
      </c>
      <c r="F167" s="199" t="s">
        <v>273</v>
      </c>
      <c r="G167" s="11"/>
      <c r="H167" s="11"/>
      <c r="I167" s="163"/>
      <c r="J167" s="200">
        <f>BK167</f>
        <v>0</v>
      </c>
      <c r="K167" s="11"/>
      <c r="L167" s="160"/>
      <c r="M167" s="165"/>
      <c r="N167" s="166"/>
      <c r="O167" s="166"/>
      <c r="P167" s="167">
        <f>SUM(P168:P183)</f>
        <v>0</v>
      </c>
      <c r="Q167" s="166"/>
      <c r="R167" s="167">
        <f>SUM(R168:R183)</f>
        <v>0</v>
      </c>
      <c r="S167" s="166"/>
      <c r="T167" s="168">
        <f>SUM(T168:T183)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61" t="s">
        <v>86</v>
      </c>
      <c r="AT167" s="169" t="s">
        <v>78</v>
      </c>
      <c r="AU167" s="169" t="s">
        <v>86</v>
      </c>
      <c r="AY167" s="161" t="s">
        <v>145</v>
      </c>
      <c r="BK167" s="170">
        <f>SUM(BK168:BK183)</f>
        <v>0</v>
      </c>
    </row>
    <row r="168" s="2" customFormat="1" ht="24.15" customHeight="1">
      <c r="A168" s="35"/>
      <c r="B168" s="171"/>
      <c r="C168" s="172" t="s">
        <v>231</v>
      </c>
      <c r="D168" s="172" t="s">
        <v>146</v>
      </c>
      <c r="E168" s="173" t="s">
        <v>285</v>
      </c>
      <c r="F168" s="174" t="s">
        <v>286</v>
      </c>
      <c r="G168" s="175" t="s">
        <v>188</v>
      </c>
      <c r="H168" s="176">
        <v>40</v>
      </c>
      <c r="I168" s="177"/>
      <c r="J168" s="178">
        <f>ROUND(I168*H168,2)</f>
        <v>0</v>
      </c>
      <c r="K168" s="179"/>
      <c r="L168" s="36"/>
      <c r="M168" s="180" t="s">
        <v>1</v>
      </c>
      <c r="N168" s="181" t="s">
        <v>44</v>
      </c>
      <c r="O168" s="7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144</v>
      </c>
      <c r="AT168" s="184" t="s">
        <v>146</v>
      </c>
      <c r="AU168" s="184" t="s">
        <v>88</v>
      </c>
      <c r="AY168" s="16" t="s">
        <v>145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6" t="s">
        <v>86</v>
      </c>
      <c r="BK168" s="185">
        <f>ROUND(I168*H168,2)</f>
        <v>0</v>
      </c>
      <c r="BL168" s="16" t="s">
        <v>144</v>
      </c>
      <c r="BM168" s="184" t="s">
        <v>600</v>
      </c>
    </row>
    <row r="169" s="2" customFormat="1">
      <c r="A169" s="35"/>
      <c r="B169" s="36"/>
      <c r="C169" s="35"/>
      <c r="D169" s="186" t="s">
        <v>152</v>
      </c>
      <c r="E169" s="35"/>
      <c r="F169" s="187" t="s">
        <v>286</v>
      </c>
      <c r="G169" s="35"/>
      <c r="H169" s="35"/>
      <c r="I169" s="188"/>
      <c r="J169" s="35"/>
      <c r="K169" s="35"/>
      <c r="L169" s="36"/>
      <c r="M169" s="189"/>
      <c r="N169" s="19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152</v>
      </c>
      <c r="AU169" s="16" t="s">
        <v>88</v>
      </c>
    </row>
    <row r="170" s="2" customFormat="1">
      <c r="A170" s="35"/>
      <c r="B170" s="36"/>
      <c r="C170" s="35"/>
      <c r="D170" s="186" t="s">
        <v>176</v>
      </c>
      <c r="E170" s="35"/>
      <c r="F170" s="201" t="s">
        <v>288</v>
      </c>
      <c r="G170" s="35"/>
      <c r="H170" s="35"/>
      <c r="I170" s="188"/>
      <c r="J170" s="35"/>
      <c r="K170" s="35"/>
      <c r="L170" s="36"/>
      <c r="M170" s="189"/>
      <c r="N170" s="19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176</v>
      </c>
      <c r="AU170" s="16" t="s">
        <v>88</v>
      </c>
    </row>
    <row r="171" s="13" customFormat="1">
      <c r="A171" s="13"/>
      <c r="B171" s="202"/>
      <c r="C171" s="13"/>
      <c r="D171" s="186" t="s">
        <v>178</v>
      </c>
      <c r="E171" s="203" t="s">
        <v>1</v>
      </c>
      <c r="F171" s="204" t="s">
        <v>601</v>
      </c>
      <c r="G171" s="13"/>
      <c r="H171" s="205">
        <v>40</v>
      </c>
      <c r="I171" s="206"/>
      <c r="J171" s="13"/>
      <c r="K171" s="13"/>
      <c r="L171" s="202"/>
      <c r="M171" s="207"/>
      <c r="N171" s="208"/>
      <c r="O171" s="208"/>
      <c r="P171" s="208"/>
      <c r="Q171" s="208"/>
      <c r="R171" s="208"/>
      <c r="S171" s="208"/>
      <c r="T171" s="2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3" t="s">
        <v>178</v>
      </c>
      <c r="AU171" s="203" t="s">
        <v>88</v>
      </c>
      <c r="AV171" s="13" t="s">
        <v>88</v>
      </c>
      <c r="AW171" s="13" t="s">
        <v>36</v>
      </c>
      <c r="AX171" s="13" t="s">
        <v>86</v>
      </c>
      <c r="AY171" s="203" t="s">
        <v>145</v>
      </c>
    </row>
    <row r="172" s="2" customFormat="1" ht="24.15" customHeight="1">
      <c r="A172" s="35"/>
      <c r="B172" s="171"/>
      <c r="C172" s="172" t="s">
        <v>237</v>
      </c>
      <c r="D172" s="172" t="s">
        <v>146</v>
      </c>
      <c r="E172" s="173" t="s">
        <v>290</v>
      </c>
      <c r="F172" s="174" t="s">
        <v>291</v>
      </c>
      <c r="G172" s="175" t="s">
        <v>188</v>
      </c>
      <c r="H172" s="176">
        <v>106</v>
      </c>
      <c r="I172" s="177"/>
      <c r="J172" s="178">
        <f>ROUND(I172*H172,2)</f>
        <v>0</v>
      </c>
      <c r="K172" s="179"/>
      <c r="L172" s="36"/>
      <c r="M172" s="180" t="s">
        <v>1</v>
      </c>
      <c r="N172" s="181" t="s">
        <v>44</v>
      </c>
      <c r="O172" s="7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144</v>
      </c>
      <c r="AT172" s="184" t="s">
        <v>146</v>
      </c>
      <c r="AU172" s="184" t="s">
        <v>88</v>
      </c>
      <c r="AY172" s="16" t="s">
        <v>145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6" t="s">
        <v>86</v>
      </c>
      <c r="BK172" s="185">
        <f>ROUND(I172*H172,2)</f>
        <v>0</v>
      </c>
      <c r="BL172" s="16" t="s">
        <v>144</v>
      </c>
      <c r="BM172" s="184" t="s">
        <v>602</v>
      </c>
    </row>
    <row r="173" s="2" customFormat="1">
      <c r="A173" s="35"/>
      <c r="B173" s="36"/>
      <c r="C173" s="35"/>
      <c r="D173" s="186" t="s">
        <v>152</v>
      </c>
      <c r="E173" s="35"/>
      <c r="F173" s="187" t="s">
        <v>291</v>
      </c>
      <c r="G173" s="35"/>
      <c r="H173" s="35"/>
      <c r="I173" s="188"/>
      <c r="J173" s="35"/>
      <c r="K173" s="35"/>
      <c r="L173" s="36"/>
      <c r="M173" s="189"/>
      <c r="N173" s="19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152</v>
      </c>
      <c r="AU173" s="16" t="s">
        <v>88</v>
      </c>
    </row>
    <row r="174" s="2" customFormat="1">
      <c r="A174" s="35"/>
      <c r="B174" s="36"/>
      <c r="C174" s="35"/>
      <c r="D174" s="186" t="s">
        <v>176</v>
      </c>
      <c r="E174" s="35"/>
      <c r="F174" s="201" t="s">
        <v>288</v>
      </c>
      <c r="G174" s="35"/>
      <c r="H174" s="35"/>
      <c r="I174" s="188"/>
      <c r="J174" s="35"/>
      <c r="K174" s="35"/>
      <c r="L174" s="36"/>
      <c r="M174" s="189"/>
      <c r="N174" s="19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176</v>
      </c>
      <c r="AU174" s="16" t="s">
        <v>88</v>
      </c>
    </row>
    <row r="175" s="13" customFormat="1">
      <c r="A175" s="13"/>
      <c r="B175" s="202"/>
      <c r="C175" s="13"/>
      <c r="D175" s="186" t="s">
        <v>178</v>
      </c>
      <c r="E175" s="203" t="s">
        <v>1</v>
      </c>
      <c r="F175" s="204" t="s">
        <v>603</v>
      </c>
      <c r="G175" s="13"/>
      <c r="H175" s="205">
        <v>106</v>
      </c>
      <c r="I175" s="206"/>
      <c r="J175" s="13"/>
      <c r="K175" s="13"/>
      <c r="L175" s="202"/>
      <c r="M175" s="207"/>
      <c r="N175" s="208"/>
      <c r="O175" s="208"/>
      <c r="P175" s="208"/>
      <c r="Q175" s="208"/>
      <c r="R175" s="208"/>
      <c r="S175" s="208"/>
      <c r="T175" s="2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3" t="s">
        <v>178</v>
      </c>
      <c r="AU175" s="203" t="s">
        <v>88</v>
      </c>
      <c r="AV175" s="13" t="s">
        <v>88</v>
      </c>
      <c r="AW175" s="13" t="s">
        <v>36</v>
      </c>
      <c r="AX175" s="13" t="s">
        <v>86</v>
      </c>
      <c r="AY175" s="203" t="s">
        <v>145</v>
      </c>
    </row>
    <row r="176" s="2" customFormat="1" ht="24.15" customHeight="1">
      <c r="A176" s="35"/>
      <c r="B176" s="171"/>
      <c r="C176" s="172" t="s">
        <v>241</v>
      </c>
      <c r="D176" s="172" t="s">
        <v>146</v>
      </c>
      <c r="E176" s="173" t="s">
        <v>295</v>
      </c>
      <c r="F176" s="174" t="s">
        <v>296</v>
      </c>
      <c r="G176" s="175" t="s">
        <v>188</v>
      </c>
      <c r="H176" s="176">
        <v>106</v>
      </c>
      <c r="I176" s="177"/>
      <c r="J176" s="178">
        <f>ROUND(I176*H176,2)</f>
        <v>0</v>
      </c>
      <c r="K176" s="179"/>
      <c r="L176" s="36"/>
      <c r="M176" s="180" t="s">
        <v>1</v>
      </c>
      <c r="N176" s="181" t="s">
        <v>44</v>
      </c>
      <c r="O176" s="7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144</v>
      </c>
      <c r="AT176" s="184" t="s">
        <v>146</v>
      </c>
      <c r="AU176" s="184" t="s">
        <v>88</v>
      </c>
      <c r="AY176" s="16" t="s">
        <v>145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6" t="s">
        <v>86</v>
      </c>
      <c r="BK176" s="185">
        <f>ROUND(I176*H176,2)</f>
        <v>0</v>
      </c>
      <c r="BL176" s="16" t="s">
        <v>144</v>
      </c>
      <c r="BM176" s="184" t="s">
        <v>604</v>
      </c>
    </row>
    <row r="177" s="2" customFormat="1">
      <c r="A177" s="35"/>
      <c r="B177" s="36"/>
      <c r="C177" s="35"/>
      <c r="D177" s="186" t="s">
        <v>152</v>
      </c>
      <c r="E177" s="35"/>
      <c r="F177" s="187" t="s">
        <v>296</v>
      </c>
      <c r="G177" s="35"/>
      <c r="H177" s="35"/>
      <c r="I177" s="188"/>
      <c r="J177" s="35"/>
      <c r="K177" s="35"/>
      <c r="L177" s="36"/>
      <c r="M177" s="189"/>
      <c r="N177" s="19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152</v>
      </c>
      <c r="AU177" s="16" t="s">
        <v>88</v>
      </c>
    </row>
    <row r="178" s="2" customFormat="1">
      <c r="A178" s="35"/>
      <c r="B178" s="36"/>
      <c r="C178" s="35"/>
      <c r="D178" s="186" t="s">
        <v>176</v>
      </c>
      <c r="E178" s="35"/>
      <c r="F178" s="201" t="s">
        <v>298</v>
      </c>
      <c r="G178" s="35"/>
      <c r="H178" s="35"/>
      <c r="I178" s="188"/>
      <c r="J178" s="35"/>
      <c r="K178" s="35"/>
      <c r="L178" s="36"/>
      <c r="M178" s="189"/>
      <c r="N178" s="19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176</v>
      </c>
      <c r="AU178" s="16" t="s">
        <v>88</v>
      </c>
    </row>
    <row r="179" s="13" customFormat="1">
      <c r="A179" s="13"/>
      <c r="B179" s="202"/>
      <c r="C179" s="13"/>
      <c r="D179" s="186" t="s">
        <v>178</v>
      </c>
      <c r="E179" s="203" t="s">
        <v>1</v>
      </c>
      <c r="F179" s="204" t="s">
        <v>589</v>
      </c>
      <c r="G179" s="13"/>
      <c r="H179" s="205">
        <v>106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3" t="s">
        <v>178</v>
      </c>
      <c r="AU179" s="203" t="s">
        <v>88</v>
      </c>
      <c r="AV179" s="13" t="s">
        <v>88</v>
      </c>
      <c r="AW179" s="13" t="s">
        <v>36</v>
      </c>
      <c r="AX179" s="13" t="s">
        <v>86</v>
      </c>
      <c r="AY179" s="203" t="s">
        <v>145</v>
      </c>
    </row>
    <row r="180" s="2" customFormat="1" ht="14.4" customHeight="1">
      <c r="A180" s="35"/>
      <c r="B180" s="171"/>
      <c r="C180" s="172" t="s">
        <v>247</v>
      </c>
      <c r="D180" s="172" t="s">
        <v>146</v>
      </c>
      <c r="E180" s="173" t="s">
        <v>301</v>
      </c>
      <c r="F180" s="174" t="s">
        <v>302</v>
      </c>
      <c r="G180" s="175" t="s">
        <v>174</v>
      </c>
      <c r="H180" s="176">
        <v>0.085000000000000006</v>
      </c>
      <c r="I180" s="177"/>
      <c r="J180" s="178">
        <f>ROUND(I180*H180,2)</f>
        <v>0</v>
      </c>
      <c r="K180" s="179"/>
      <c r="L180" s="36"/>
      <c r="M180" s="180" t="s">
        <v>1</v>
      </c>
      <c r="N180" s="181" t="s">
        <v>44</v>
      </c>
      <c r="O180" s="7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144</v>
      </c>
      <c r="AT180" s="184" t="s">
        <v>146</v>
      </c>
      <c r="AU180" s="184" t="s">
        <v>88</v>
      </c>
      <c r="AY180" s="16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6" t="s">
        <v>86</v>
      </c>
      <c r="BK180" s="185">
        <f>ROUND(I180*H180,2)</f>
        <v>0</v>
      </c>
      <c r="BL180" s="16" t="s">
        <v>144</v>
      </c>
      <c r="BM180" s="184" t="s">
        <v>605</v>
      </c>
    </row>
    <row r="181" s="2" customFormat="1">
      <c r="A181" s="35"/>
      <c r="B181" s="36"/>
      <c r="C181" s="35"/>
      <c r="D181" s="186" t="s">
        <v>152</v>
      </c>
      <c r="E181" s="35"/>
      <c r="F181" s="187" t="s">
        <v>302</v>
      </c>
      <c r="G181" s="35"/>
      <c r="H181" s="35"/>
      <c r="I181" s="188"/>
      <c r="J181" s="35"/>
      <c r="K181" s="35"/>
      <c r="L181" s="36"/>
      <c r="M181" s="189"/>
      <c r="N181" s="19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152</v>
      </c>
      <c r="AU181" s="16" t="s">
        <v>88</v>
      </c>
    </row>
    <row r="182" s="2" customFormat="1">
      <c r="A182" s="35"/>
      <c r="B182" s="36"/>
      <c r="C182" s="35"/>
      <c r="D182" s="186" t="s">
        <v>176</v>
      </c>
      <c r="E182" s="35"/>
      <c r="F182" s="201" t="s">
        <v>304</v>
      </c>
      <c r="G182" s="35"/>
      <c r="H182" s="35"/>
      <c r="I182" s="188"/>
      <c r="J182" s="35"/>
      <c r="K182" s="35"/>
      <c r="L182" s="36"/>
      <c r="M182" s="189"/>
      <c r="N182" s="19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176</v>
      </c>
      <c r="AU182" s="16" t="s">
        <v>88</v>
      </c>
    </row>
    <row r="183" s="13" customFormat="1">
      <c r="A183" s="13"/>
      <c r="B183" s="202"/>
      <c r="C183" s="13"/>
      <c r="D183" s="186" t="s">
        <v>178</v>
      </c>
      <c r="E183" s="203" t="s">
        <v>1</v>
      </c>
      <c r="F183" s="204" t="s">
        <v>606</v>
      </c>
      <c r="G183" s="13"/>
      <c r="H183" s="205">
        <v>0.085000000000000006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178</v>
      </c>
      <c r="AU183" s="203" t="s">
        <v>88</v>
      </c>
      <c r="AV183" s="13" t="s">
        <v>88</v>
      </c>
      <c r="AW183" s="13" t="s">
        <v>36</v>
      </c>
      <c r="AX183" s="13" t="s">
        <v>86</v>
      </c>
      <c r="AY183" s="203" t="s">
        <v>145</v>
      </c>
    </row>
    <row r="184" s="11" customFormat="1" ht="25.92" customHeight="1">
      <c r="A184" s="11"/>
      <c r="B184" s="160"/>
      <c r="C184" s="11"/>
      <c r="D184" s="161" t="s">
        <v>78</v>
      </c>
      <c r="E184" s="162" t="s">
        <v>561</v>
      </c>
      <c r="F184" s="162" t="s">
        <v>562</v>
      </c>
      <c r="G184" s="11"/>
      <c r="H184" s="11"/>
      <c r="I184" s="163"/>
      <c r="J184" s="164">
        <f>BK184</f>
        <v>0</v>
      </c>
      <c r="K184" s="11"/>
      <c r="L184" s="160"/>
      <c r="M184" s="165"/>
      <c r="N184" s="166"/>
      <c r="O184" s="166"/>
      <c r="P184" s="167">
        <f>P185</f>
        <v>0</v>
      </c>
      <c r="Q184" s="166"/>
      <c r="R184" s="167">
        <f>R185</f>
        <v>0</v>
      </c>
      <c r="S184" s="166"/>
      <c r="T184" s="168">
        <f>T185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61" t="s">
        <v>88</v>
      </c>
      <c r="AT184" s="169" t="s">
        <v>78</v>
      </c>
      <c r="AU184" s="169" t="s">
        <v>79</v>
      </c>
      <c r="AY184" s="161" t="s">
        <v>145</v>
      </c>
      <c r="BK184" s="170">
        <f>BK185</f>
        <v>0</v>
      </c>
    </row>
    <row r="185" s="11" customFormat="1" ht="22.8" customHeight="1">
      <c r="A185" s="11"/>
      <c r="B185" s="160"/>
      <c r="C185" s="11"/>
      <c r="D185" s="161" t="s">
        <v>78</v>
      </c>
      <c r="E185" s="199" t="s">
        <v>563</v>
      </c>
      <c r="F185" s="199" t="s">
        <v>564</v>
      </c>
      <c r="G185" s="11"/>
      <c r="H185" s="11"/>
      <c r="I185" s="163"/>
      <c r="J185" s="200">
        <f>BK185</f>
        <v>0</v>
      </c>
      <c r="K185" s="11"/>
      <c r="L185" s="160"/>
      <c r="M185" s="165"/>
      <c r="N185" s="166"/>
      <c r="O185" s="166"/>
      <c r="P185" s="167">
        <f>SUM(P186:P189)</f>
        <v>0</v>
      </c>
      <c r="Q185" s="166"/>
      <c r="R185" s="167">
        <f>SUM(R186:R189)</f>
        <v>0</v>
      </c>
      <c r="S185" s="166"/>
      <c r="T185" s="168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61" t="s">
        <v>88</v>
      </c>
      <c r="AT185" s="169" t="s">
        <v>78</v>
      </c>
      <c r="AU185" s="169" t="s">
        <v>86</v>
      </c>
      <c r="AY185" s="161" t="s">
        <v>145</v>
      </c>
      <c r="BK185" s="170">
        <f>SUM(BK186:BK189)</f>
        <v>0</v>
      </c>
    </row>
    <row r="186" s="2" customFormat="1" ht="24.15" customHeight="1">
      <c r="A186" s="35"/>
      <c r="B186" s="171"/>
      <c r="C186" s="172" t="s">
        <v>252</v>
      </c>
      <c r="D186" s="172" t="s">
        <v>146</v>
      </c>
      <c r="E186" s="173" t="s">
        <v>565</v>
      </c>
      <c r="F186" s="174" t="s">
        <v>566</v>
      </c>
      <c r="G186" s="175" t="s">
        <v>221</v>
      </c>
      <c r="H186" s="176">
        <v>56.5</v>
      </c>
      <c r="I186" s="177"/>
      <c r="J186" s="178">
        <f>ROUND(I186*H186,2)</f>
        <v>0</v>
      </c>
      <c r="K186" s="179"/>
      <c r="L186" s="36"/>
      <c r="M186" s="180" t="s">
        <v>1</v>
      </c>
      <c r="N186" s="181" t="s">
        <v>44</v>
      </c>
      <c r="O186" s="7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263</v>
      </c>
      <c r="AT186" s="184" t="s">
        <v>146</v>
      </c>
      <c r="AU186" s="184" t="s">
        <v>88</v>
      </c>
      <c r="AY186" s="16" t="s">
        <v>145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6" t="s">
        <v>86</v>
      </c>
      <c r="BK186" s="185">
        <f>ROUND(I186*H186,2)</f>
        <v>0</v>
      </c>
      <c r="BL186" s="16" t="s">
        <v>263</v>
      </c>
      <c r="BM186" s="184" t="s">
        <v>607</v>
      </c>
    </row>
    <row r="187" s="2" customFormat="1">
      <c r="A187" s="35"/>
      <c r="B187" s="36"/>
      <c r="C187" s="35"/>
      <c r="D187" s="186" t="s">
        <v>152</v>
      </c>
      <c r="E187" s="35"/>
      <c r="F187" s="187" t="s">
        <v>566</v>
      </c>
      <c r="G187" s="35"/>
      <c r="H187" s="35"/>
      <c r="I187" s="188"/>
      <c r="J187" s="35"/>
      <c r="K187" s="35"/>
      <c r="L187" s="36"/>
      <c r="M187" s="189"/>
      <c r="N187" s="19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152</v>
      </c>
      <c r="AU187" s="16" t="s">
        <v>88</v>
      </c>
    </row>
    <row r="188" s="2" customFormat="1">
      <c r="A188" s="35"/>
      <c r="B188" s="36"/>
      <c r="C188" s="35"/>
      <c r="D188" s="186" t="s">
        <v>176</v>
      </c>
      <c r="E188" s="35"/>
      <c r="F188" s="201" t="s">
        <v>568</v>
      </c>
      <c r="G188" s="35"/>
      <c r="H188" s="35"/>
      <c r="I188" s="188"/>
      <c r="J188" s="35"/>
      <c r="K188" s="35"/>
      <c r="L188" s="36"/>
      <c r="M188" s="189"/>
      <c r="N188" s="19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176</v>
      </c>
      <c r="AU188" s="16" t="s">
        <v>88</v>
      </c>
    </row>
    <row r="189" s="13" customFormat="1">
      <c r="A189" s="13"/>
      <c r="B189" s="202"/>
      <c r="C189" s="13"/>
      <c r="D189" s="186" t="s">
        <v>178</v>
      </c>
      <c r="E189" s="203" t="s">
        <v>1</v>
      </c>
      <c r="F189" s="204" t="s">
        <v>608</v>
      </c>
      <c r="G189" s="13"/>
      <c r="H189" s="205">
        <v>56.5</v>
      </c>
      <c r="I189" s="206"/>
      <c r="J189" s="13"/>
      <c r="K189" s="13"/>
      <c r="L189" s="202"/>
      <c r="M189" s="207"/>
      <c r="N189" s="208"/>
      <c r="O189" s="208"/>
      <c r="P189" s="208"/>
      <c r="Q189" s="208"/>
      <c r="R189" s="208"/>
      <c r="S189" s="208"/>
      <c r="T189" s="20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3" t="s">
        <v>178</v>
      </c>
      <c r="AU189" s="203" t="s">
        <v>88</v>
      </c>
      <c r="AV189" s="13" t="s">
        <v>88</v>
      </c>
      <c r="AW189" s="13" t="s">
        <v>36</v>
      </c>
      <c r="AX189" s="13" t="s">
        <v>86</v>
      </c>
      <c r="AY189" s="203" t="s">
        <v>145</v>
      </c>
    </row>
    <row r="190" s="11" customFormat="1" ht="25.92" customHeight="1">
      <c r="A190" s="11"/>
      <c r="B190" s="160"/>
      <c r="C190" s="11"/>
      <c r="D190" s="161" t="s">
        <v>78</v>
      </c>
      <c r="E190" s="162" t="s">
        <v>142</v>
      </c>
      <c r="F190" s="162" t="s">
        <v>143</v>
      </c>
      <c r="G190" s="11"/>
      <c r="H190" s="11"/>
      <c r="I190" s="163"/>
      <c r="J190" s="164">
        <f>BK190</f>
        <v>0</v>
      </c>
      <c r="K190" s="11"/>
      <c r="L190" s="160"/>
      <c r="M190" s="165"/>
      <c r="N190" s="166"/>
      <c r="O190" s="166"/>
      <c r="P190" s="167">
        <f>SUM(P191:P202)</f>
        <v>0</v>
      </c>
      <c r="Q190" s="166"/>
      <c r="R190" s="167">
        <f>SUM(R191:R202)</f>
        <v>0</v>
      </c>
      <c r="S190" s="166"/>
      <c r="T190" s="168">
        <f>SUM(T191:T202)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61" t="s">
        <v>144</v>
      </c>
      <c r="AT190" s="169" t="s">
        <v>78</v>
      </c>
      <c r="AU190" s="169" t="s">
        <v>79</v>
      </c>
      <c r="AY190" s="161" t="s">
        <v>145</v>
      </c>
      <c r="BK190" s="170">
        <f>SUM(BK191:BK202)</f>
        <v>0</v>
      </c>
    </row>
    <row r="191" s="2" customFormat="1" ht="14.4" customHeight="1">
      <c r="A191" s="35"/>
      <c r="B191" s="171"/>
      <c r="C191" s="172" t="s">
        <v>8</v>
      </c>
      <c r="D191" s="172" t="s">
        <v>146</v>
      </c>
      <c r="E191" s="173" t="s">
        <v>308</v>
      </c>
      <c r="F191" s="174" t="s">
        <v>309</v>
      </c>
      <c r="G191" s="175" t="s">
        <v>310</v>
      </c>
      <c r="H191" s="176">
        <v>26.5</v>
      </c>
      <c r="I191" s="177"/>
      <c r="J191" s="178">
        <f>ROUND(I191*H191,2)</f>
        <v>0</v>
      </c>
      <c r="K191" s="179"/>
      <c r="L191" s="36"/>
      <c r="M191" s="180" t="s">
        <v>1</v>
      </c>
      <c r="N191" s="181" t="s">
        <v>44</v>
      </c>
      <c r="O191" s="7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150</v>
      </c>
      <c r="AT191" s="184" t="s">
        <v>146</v>
      </c>
      <c r="AU191" s="184" t="s">
        <v>86</v>
      </c>
      <c r="AY191" s="16" t="s">
        <v>145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6" t="s">
        <v>86</v>
      </c>
      <c r="BK191" s="185">
        <f>ROUND(I191*H191,2)</f>
        <v>0</v>
      </c>
      <c r="BL191" s="16" t="s">
        <v>150</v>
      </c>
      <c r="BM191" s="184" t="s">
        <v>609</v>
      </c>
    </row>
    <row r="192" s="2" customFormat="1">
      <c r="A192" s="35"/>
      <c r="B192" s="36"/>
      <c r="C192" s="35"/>
      <c r="D192" s="186" t="s">
        <v>152</v>
      </c>
      <c r="E192" s="35"/>
      <c r="F192" s="187" t="s">
        <v>309</v>
      </c>
      <c r="G192" s="35"/>
      <c r="H192" s="35"/>
      <c r="I192" s="188"/>
      <c r="J192" s="35"/>
      <c r="K192" s="35"/>
      <c r="L192" s="36"/>
      <c r="M192" s="189"/>
      <c r="N192" s="19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152</v>
      </c>
      <c r="AU192" s="16" t="s">
        <v>86</v>
      </c>
    </row>
    <row r="193" s="2" customFormat="1">
      <c r="A193" s="35"/>
      <c r="B193" s="36"/>
      <c r="C193" s="35"/>
      <c r="D193" s="186" t="s">
        <v>176</v>
      </c>
      <c r="E193" s="35"/>
      <c r="F193" s="201" t="s">
        <v>312</v>
      </c>
      <c r="G193" s="35"/>
      <c r="H193" s="35"/>
      <c r="I193" s="188"/>
      <c r="J193" s="35"/>
      <c r="K193" s="35"/>
      <c r="L193" s="36"/>
      <c r="M193" s="189"/>
      <c r="N193" s="19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176</v>
      </c>
      <c r="AU193" s="16" t="s">
        <v>86</v>
      </c>
    </row>
    <row r="194" s="13" customFormat="1">
      <c r="A194" s="13"/>
      <c r="B194" s="202"/>
      <c r="C194" s="13"/>
      <c r="D194" s="186" t="s">
        <v>178</v>
      </c>
      <c r="E194" s="203" t="s">
        <v>1</v>
      </c>
      <c r="F194" s="204" t="s">
        <v>610</v>
      </c>
      <c r="G194" s="13"/>
      <c r="H194" s="205">
        <v>26.5</v>
      </c>
      <c r="I194" s="206"/>
      <c r="J194" s="13"/>
      <c r="K194" s="13"/>
      <c r="L194" s="202"/>
      <c r="M194" s="207"/>
      <c r="N194" s="208"/>
      <c r="O194" s="208"/>
      <c r="P194" s="208"/>
      <c r="Q194" s="208"/>
      <c r="R194" s="208"/>
      <c r="S194" s="208"/>
      <c r="T194" s="2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3" t="s">
        <v>178</v>
      </c>
      <c r="AU194" s="203" t="s">
        <v>86</v>
      </c>
      <c r="AV194" s="13" t="s">
        <v>88</v>
      </c>
      <c r="AW194" s="13" t="s">
        <v>36</v>
      </c>
      <c r="AX194" s="13" t="s">
        <v>86</v>
      </c>
      <c r="AY194" s="203" t="s">
        <v>145</v>
      </c>
    </row>
    <row r="195" s="2" customFormat="1" ht="24.15" customHeight="1">
      <c r="A195" s="35"/>
      <c r="B195" s="171"/>
      <c r="C195" s="172" t="s">
        <v>263</v>
      </c>
      <c r="D195" s="172" t="s">
        <v>146</v>
      </c>
      <c r="E195" s="173" t="s">
        <v>315</v>
      </c>
      <c r="F195" s="174" t="s">
        <v>316</v>
      </c>
      <c r="G195" s="175" t="s">
        <v>310</v>
      </c>
      <c r="H195" s="176">
        <v>39.204000000000001</v>
      </c>
      <c r="I195" s="177"/>
      <c r="J195" s="178">
        <f>ROUND(I195*H195,2)</f>
        <v>0</v>
      </c>
      <c r="K195" s="179"/>
      <c r="L195" s="36"/>
      <c r="M195" s="180" t="s">
        <v>1</v>
      </c>
      <c r="N195" s="181" t="s">
        <v>44</v>
      </c>
      <c r="O195" s="7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150</v>
      </c>
      <c r="AT195" s="184" t="s">
        <v>146</v>
      </c>
      <c r="AU195" s="184" t="s">
        <v>86</v>
      </c>
      <c r="AY195" s="16" t="s">
        <v>145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6" t="s">
        <v>86</v>
      </c>
      <c r="BK195" s="185">
        <f>ROUND(I195*H195,2)</f>
        <v>0</v>
      </c>
      <c r="BL195" s="16" t="s">
        <v>150</v>
      </c>
      <c r="BM195" s="184" t="s">
        <v>611</v>
      </c>
    </row>
    <row r="196" s="2" customFormat="1">
      <c r="A196" s="35"/>
      <c r="B196" s="36"/>
      <c r="C196" s="35"/>
      <c r="D196" s="186" t="s">
        <v>152</v>
      </c>
      <c r="E196" s="35"/>
      <c r="F196" s="187" t="s">
        <v>316</v>
      </c>
      <c r="G196" s="35"/>
      <c r="H196" s="35"/>
      <c r="I196" s="188"/>
      <c r="J196" s="35"/>
      <c r="K196" s="35"/>
      <c r="L196" s="36"/>
      <c r="M196" s="189"/>
      <c r="N196" s="19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152</v>
      </c>
      <c r="AU196" s="16" t="s">
        <v>86</v>
      </c>
    </row>
    <row r="197" s="2" customFormat="1">
      <c r="A197" s="35"/>
      <c r="B197" s="36"/>
      <c r="C197" s="35"/>
      <c r="D197" s="186" t="s">
        <v>176</v>
      </c>
      <c r="E197" s="35"/>
      <c r="F197" s="201" t="s">
        <v>312</v>
      </c>
      <c r="G197" s="35"/>
      <c r="H197" s="35"/>
      <c r="I197" s="188"/>
      <c r="J197" s="35"/>
      <c r="K197" s="35"/>
      <c r="L197" s="36"/>
      <c r="M197" s="189"/>
      <c r="N197" s="19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176</v>
      </c>
      <c r="AU197" s="16" t="s">
        <v>86</v>
      </c>
    </row>
    <row r="198" s="13" customFormat="1">
      <c r="A198" s="13"/>
      <c r="B198" s="202"/>
      <c r="C198" s="13"/>
      <c r="D198" s="186" t="s">
        <v>178</v>
      </c>
      <c r="E198" s="203" t="s">
        <v>1</v>
      </c>
      <c r="F198" s="204" t="s">
        <v>612</v>
      </c>
      <c r="G198" s="13"/>
      <c r="H198" s="205">
        <v>39.204000000000001</v>
      </c>
      <c r="I198" s="206"/>
      <c r="J198" s="13"/>
      <c r="K198" s="13"/>
      <c r="L198" s="202"/>
      <c r="M198" s="207"/>
      <c r="N198" s="208"/>
      <c r="O198" s="208"/>
      <c r="P198" s="208"/>
      <c r="Q198" s="208"/>
      <c r="R198" s="208"/>
      <c r="S198" s="208"/>
      <c r="T198" s="20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3" t="s">
        <v>178</v>
      </c>
      <c r="AU198" s="203" t="s">
        <v>86</v>
      </c>
      <c r="AV198" s="13" t="s">
        <v>88</v>
      </c>
      <c r="AW198" s="13" t="s">
        <v>36</v>
      </c>
      <c r="AX198" s="13" t="s">
        <v>79</v>
      </c>
      <c r="AY198" s="203" t="s">
        <v>145</v>
      </c>
    </row>
    <row r="199" s="2" customFormat="1" ht="24.15" customHeight="1">
      <c r="A199" s="35"/>
      <c r="B199" s="171"/>
      <c r="C199" s="172" t="s">
        <v>269</v>
      </c>
      <c r="D199" s="172" t="s">
        <v>146</v>
      </c>
      <c r="E199" s="173" t="s">
        <v>321</v>
      </c>
      <c r="F199" s="174" t="s">
        <v>316</v>
      </c>
      <c r="G199" s="175" t="s">
        <v>310</v>
      </c>
      <c r="H199" s="176">
        <v>14.256</v>
      </c>
      <c r="I199" s="177"/>
      <c r="J199" s="178">
        <f>ROUND(I199*H199,2)</f>
        <v>0</v>
      </c>
      <c r="K199" s="179"/>
      <c r="L199" s="36"/>
      <c r="M199" s="180" t="s">
        <v>1</v>
      </c>
      <c r="N199" s="181" t="s">
        <v>44</v>
      </c>
      <c r="O199" s="7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150</v>
      </c>
      <c r="AT199" s="184" t="s">
        <v>146</v>
      </c>
      <c r="AU199" s="184" t="s">
        <v>86</v>
      </c>
      <c r="AY199" s="16" t="s">
        <v>145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6" t="s">
        <v>86</v>
      </c>
      <c r="BK199" s="185">
        <f>ROUND(I199*H199,2)</f>
        <v>0</v>
      </c>
      <c r="BL199" s="16" t="s">
        <v>150</v>
      </c>
      <c r="BM199" s="184" t="s">
        <v>613</v>
      </c>
    </row>
    <row r="200" s="2" customFormat="1">
      <c r="A200" s="35"/>
      <c r="B200" s="36"/>
      <c r="C200" s="35"/>
      <c r="D200" s="186" t="s">
        <v>152</v>
      </c>
      <c r="E200" s="35"/>
      <c r="F200" s="187" t="s">
        <v>316</v>
      </c>
      <c r="G200" s="35"/>
      <c r="H200" s="35"/>
      <c r="I200" s="188"/>
      <c r="J200" s="35"/>
      <c r="K200" s="35"/>
      <c r="L200" s="36"/>
      <c r="M200" s="189"/>
      <c r="N200" s="190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152</v>
      </c>
      <c r="AU200" s="16" t="s">
        <v>86</v>
      </c>
    </row>
    <row r="201" s="2" customFormat="1">
      <c r="A201" s="35"/>
      <c r="B201" s="36"/>
      <c r="C201" s="35"/>
      <c r="D201" s="186" t="s">
        <v>176</v>
      </c>
      <c r="E201" s="35"/>
      <c r="F201" s="201" t="s">
        <v>312</v>
      </c>
      <c r="G201" s="35"/>
      <c r="H201" s="35"/>
      <c r="I201" s="188"/>
      <c r="J201" s="35"/>
      <c r="K201" s="35"/>
      <c r="L201" s="36"/>
      <c r="M201" s="189"/>
      <c r="N201" s="190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176</v>
      </c>
      <c r="AU201" s="16" t="s">
        <v>86</v>
      </c>
    </row>
    <row r="202" s="13" customFormat="1">
      <c r="A202" s="13"/>
      <c r="B202" s="202"/>
      <c r="C202" s="13"/>
      <c r="D202" s="186" t="s">
        <v>178</v>
      </c>
      <c r="E202" s="203" t="s">
        <v>1</v>
      </c>
      <c r="F202" s="204" t="s">
        <v>614</v>
      </c>
      <c r="G202" s="13"/>
      <c r="H202" s="205">
        <v>14.256</v>
      </c>
      <c r="I202" s="206"/>
      <c r="J202" s="13"/>
      <c r="K202" s="13"/>
      <c r="L202" s="202"/>
      <c r="M202" s="210"/>
      <c r="N202" s="211"/>
      <c r="O202" s="211"/>
      <c r="P202" s="211"/>
      <c r="Q202" s="211"/>
      <c r="R202" s="211"/>
      <c r="S202" s="211"/>
      <c r="T202" s="21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3" t="s">
        <v>178</v>
      </c>
      <c r="AU202" s="203" t="s">
        <v>86</v>
      </c>
      <c r="AV202" s="13" t="s">
        <v>88</v>
      </c>
      <c r="AW202" s="13" t="s">
        <v>36</v>
      </c>
      <c r="AX202" s="13" t="s">
        <v>79</v>
      </c>
      <c r="AY202" s="203" t="s">
        <v>145</v>
      </c>
    </row>
    <row r="203" s="2" customFormat="1" ht="6.96" customHeight="1">
      <c r="A203" s="35"/>
      <c r="B203" s="57"/>
      <c r="C203" s="58"/>
      <c r="D203" s="58"/>
      <c r="E203" s="58"/>
      <c r="F203" s="58"/>
      <c r="G203" s="58"/>
      <c r="H203" s="58"/>
      <c r="I203" s="58"/>
      <c r="J203" s="58"/>
      <c r="K203" s="58"/>
      <c r="L203" s="36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autoFilter ref="C126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118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Český Brod, ul. Zborovská - Rekonstrukce chodníku</v>
      </c>
      <c r="F7" s="29"/>
      <c r="G7" s="29"/>
      <c r="H7" s="29"/>
      <c r="L7" s="19"/>
    </row>
    <row r="8" s="1" customFormat="1" ht="12" customHeight="1">
      <c r="B8" s="19"/>
      <c r="D8" s="29" t="s">
        <v>119</v>
      </c>
      <c r="L8" s="19"/>
    </row>
    <row r="9" s="2" customFormat="1" ht="16.5" customHeight="1">
      <c r="A9" s="35"/>
      <c r="B9" s="36"/>
      <c r="C9" s="35"/>
      <c r="D9" s="35"/>
      <c r="E9" s="126" t="s">
        <v>529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479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16. 10. 2018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tr">
        <f>IF('Rekapitulace stavby'!AN10="","",'Rekapitulace stavby'!AN10)</f>
        <v>00235334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tr">
        <f>IF('Rekapitulace stavby'!E11="","",'Rekapitulace stavby'!E11)</f>
        <v>Město Český Brod</v>
      </c>
      <c r="F17" s="35"/>
      <c r="G17" s="35"/>
      <c r="H17" s="35"/>
      <c r="I17" s="29" t="s">
        <v>28</v>
      </c>
      <c r="J17" s="24" t="str">
        <f>IF('Rekapitulace stavby'!AN11="","",'Rekapitulace stavby'!AN11)</f>
        <v>CZ00235334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30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32</v>
      </c>
      <c r="E22" s="35"/>
      <c r="F22" s="35"/>
      <c r="G22" s="35"/>
      <c r="H22" s="35"/>
      <c r="I22" s="29" t="s">
        <v>25</v>
      </c>
      <c r="J22" s="24" t="str">
        <f>IF('Rekapitulace stavby'!AN16="","",'Rekapitulace stavby'!AN16)</f>
        <v>02992485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IF('Rekapitulace stavby'!E17="","",'Rekapitulace stavby'!E17)</f>
        <v>FORVIA CZ, S.R.O.</v>
      </c>
      <c r="F23" s="35"/>
      <c r="G23" s="35"/>
      <c r="H23" s="35"/>
      <c r="I23" s="29" t="s">
        <v>28</v>
      </c>
      <c r="J23" s="24" t="str">
        <f>IF('Rekapitulace stavby'!AN17="","",'Rekapitulace stavby'!AN17)</f>
        <v>CZ02992485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37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28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39</v>
      </c>
      <c r="E32" s="35"/>
      <c r="F32" s="35"/>
      <c r="G32" s="35"/>
      <c r="H32" s="35"/>
      <c r="I32" s="35"/>
      <c r="J32" s="93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41</v>
      </c>
      <c r="G34" s="35"/>
      <c r="H34" s="35"/>
      <c r="I34" s="40" t="s">
        <v>40</v>
      </c>
      <c r="J34" s="4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43</v>
      </c>
      <c r="E35" s="29" t="s">
        <v>44</v>
      </c>
      <c r="F35" s="132">
        <f>ROUND((SUM(BE127:BE202)),  2)</f>
        <v>0</v>
      </c>
      <c r="G35" s="35"/>
      <c r="H35" s="35"/>
      <c r="I35" s="133">
        <v>0.20999999999999999</v>
      </c>
      <c r="J35" s="132">
        <f>ROUND(((SUM(BE127:BE202))*I35),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45</v>
      </c>
      <c r="F36" s="132">
        <f>ROUND((SUM(BF127:BF202)),  2)</f>
        <v>0</v>
      </c>
      <c r="G36" s="35"/>
      <c r="H36" s="35"/>
      <c r="I36" s="133">
        <v>0.14999999999999999</v>
      </c>
      <c r="J36" s="132">
        <f>ROUND(((SUM(BF127:BF202))*I36),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46</v>
      </c>
      <c r="F37" s="132">
        <f>ROUND((SUM(BG127:BG202)),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47</v>
      </c>
      <c r="F38" s="132">
        <f>ROUND((SUM(BH127:BH202)),  2)</f>
        <v>0</v>
      </c>
      <c r="G38" s="35"/>
      <c r="H38" s="35"/>
      <c r="I38" s="133">
        <v>0.14999999999999999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48</v>
      </c>
      <c r="F39" s="132">
        <f>ROUND((SUM(BI127:BI202)),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49</v>
      </c>
      <c r="E41" s="78"/>
      <c r="F41" s="78"/>
      <c r="G41" s="136" t="s">
        <v>50</v>
      </c>
      <c r="H41" s="137" t="s">
        <v>51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52</v>
      </c>
      <c r="E50" s="54"/>
      <c r="F50" s="54"/>
      <c r="G50" s="53" t="s">
        <v>53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54</v>
      </c>
      <c r="E61" s="38"/>
      <c r="F61" s="140" t="s">
        <v>55</v>
      </c>
      <c r="G61" s="55" t="s">
        <v>54</v>
      </c>
      <c r="H61" s="38"/>
      <c r="I61" s="38"/>
      <c r="J61" s="141" t="s">
        <v>55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56</v>
      </c>
      <c r="E65" s="56"/>
      <c r="F65" s="56"/>
      <c r="G65" s="53" t="s">
        <v>57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54</v>
      </c>
      <c r="E76" s="38"/>
      <c r="F76" s="140" t="s">
        <v>55</v>
      </c>
      <c r="G76" s="55" t="s">
        <v>54</v>
      </c>
      <c r="H76" s="38"/>
      <c r="I76" s="38"/>
      <c r="J76" s="141" t="s">
        <v>55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123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Český Brod, ul. Zborovská - Rekonstrukce chodníku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119</v>
      </c>
      <c r="L86" s="19"/>
    </row>
    <row r="87" s="2" customFormat="1" ht="16.5" customHeight="1">
      <c r="A87" s="35"/>
      <c r="B87" s="36"/>
      <c r="C87" s="35"/>
      <c r="D87" s="35"/>
      <c r="E87" s="126" t="s">
        <v>529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121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SO 105 - Rekonstrukce chodníku SO 105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16. 10. 2018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Český Brod</v>
      </c>
      <c r="G93" s="35"/>
      <c r="H93" s="35"/>
      <c r="I93" s="29" t="s">
        <v>32</v>
      </c>
      <c r="J93" s="33" t="str">
        <f>E23</f>
        <v>FORVIA CZ, S.R.O.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30</v>
      </c>
      <c r="D94" s="35"/>
      <c r="E94" s="35"/>
      <c r="F94" s="24" t="str">
        <f>IF(E20="","",E20)</f>
        <v>Vyplň údaj</v>
      </c>
      <c r="G94" s="35"/>
      <c r="H94" s="35"/>
      <c r="I94" s="29" t="s">
        <v>37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124</v>
      </c>
      <c r="D96" s="134"/>
      <c r="E96" s="134"/>
      <c r="F96" s="134"/>
      <c r="G96" s="134"/>
      <c r="H96" s="134"/>
      <c r="I96" s="134"/>
      <c r="J96" s="143" t="s">
        <v>125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126</v>
      </c>
      <c r="D98" s="35"/>
      <c r="E98" s="35"/>
      <c r="F98" s="35"/>
      <c r="G98" s="35"/>
      <c r="H98" s="35"/>
      <c r="I98" s="35"/>
      <c r="J98" s="93">
        <f>J127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127</v>
      </c>
    </row>
    <row r="99" s="9" customFormat="1" ht="24.96" customHeight="1">
      <c r="A99" s="9"/>
      <c r="B99" s="145"/>
      <c r="C99" s="9"/>
      <c r="D99" s="146" t="s">
        <v>164</v>
      </c>
      <c r="E99" s="147"/>
      <c r="F99" s="147"/>
      <c r="G99" s="147"/>
      <c r="H99" s="147"/>
      <c r="I99" s="147"/>
      <c r="J99" s="148">
        <f>J128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95"/>
      <c r="C100" s="12"/>
      <c r="D100" s="196" t="s">
        <v>165</v>
      </c>
      <c r="E100" s="197"/>
      <c r="F100" s="197"/>
      <c r="G100" s="197"/>
      <c r="H100" s="197"/>
      <c r="I100" s="197"/>
      <c r="J100" s="198">
        <f>J129</f>
        <v>0</v>
      </c>
      <c r="K100" s="12"/>
      <c r="L100" s="19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95"/>
      <c r="C101" s="12"/>
      <c r="D101" s="196" t="s">
        <v>166</v>
      </c>
      <c r="E101" s="197"/>
      <c r="F101" s="197"/>
      <c r="G101" s="197"/>
      <c r="H101" s="197"/>
      <c r="I101" s="197"/>
      <c r="J101" s="198">
        <f>J154</f>
        <v>0</v>
      </c>
      <c r="K101" s="12"/>
      <c r="L101" s="19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95"/>
      <c r="C102" s="12"/>
      <c r="D102" s="196" t="s">
        <v>168</v>
      </c>
      <c r="E102" s="197"/>
      <c r="F102" s="197"/>
      <c r="G102" s="197"/>
      <c r="H102" s="197"/>
      <c r="I102" s="197"/>
      <c r="J102" s="198">
        <f>J167</f>
        <v>0</v>
      </c>
      <c r="K102" s="12"/>
      <c r="L102" s="19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45"/>
      <c r="C103" s="9"/>
      <c r="D103" s="146" t="s">
        <v>549</v>
      </c>
      <c r="E103" s="147"/>
      <c r="F103" s="147"/>
      <c r="G103" s="147"/>
      <c r="H103" s="147"/>
      <c r="I103" s="147"/>
      <c r="J103" s="148">
        <f>J184</f>
        <v>0</v>
      </c>
      <c r="K103" s="9"/>
      <c r="L103" s="14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195"/>
      <c r="C104" s="12"/>
      <c r="D104" s="196" t="s">
        <v>550</v>
      </c>
      <c r="E104" s="197"/>
      <c r="F104" s="197"/>
      <c r="G104" s="197"/>
      <c r="H104" s="197"/>
      <c r="I104" s="197"/>
      <c r="J104" s="198">
        <f>J185</f>
        <v>0</v>
      </c>
      <c r="K104" s="12"/>
      <c r="L104" s="19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45"/>
      <c r="C105" s="9"/>
      <c r="D105" s="146" t="s">
        <v>128</v>
      </c>
      <c r="E105" s="147"/>
      <c r="F105" s="147"/>
      <c r="G105" s="147"/>
      <c r="H105" s="147"/>
      <c r="I105" s="147"/>
      <c r="J105" s="148">
        <f>J190</f>
        <v>0</v>
      </c>
      <c r="K105" s="9"/>
      <c r="L105" s="14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129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26" t="str">
        <f>E7</f>
        <v>Český Brod, ul. Zborovská - Rekonstrukce chodníku</v>
      </c>
      <c r="F115" s="29"/>
      <c r="G115" s="29"/>
      <c r="H115" s="29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9"/>
      <c r="C116" s="29" t="s">
        <v>119</v>
      </c>
      <c r="L116" s="19"/>
    </row>
    <row r="117" s="2" customFormat="1" ht="16.5" customHeight="1">
      <c r="A117" s="35"/>
      <c r="B117" s="36"/>
      <c r="C117" s="35"/>
      <c r="D117" s="35"/>
      <c r="E117" s="126" t="s">
        <v>529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121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5"/>
      <c r="D119" s="35"/>
      <c r="E119" s="64" t="str">
        <f>E11</f>
        <v>SO 105 - Rekonstrukce chodníku SO 105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5"/>
      <c r="E121" s="35"/>
      <c r="F121" s="24" t="str">
        <f>F14</f>
        <v xml:space="preserve"> </v>
      </c>
      <c r="G121" s="35"/>
      <c r="H121" s="35"/>
      <c r="I121" s="29" t="s">
        <v>22</v>
      </c>
      <c r="J121" s="66" t="str">
        <f>IF(J14="","",J14)</f>
        <v>16. 10. 2018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5"/>
      <c r="E123" s="35"/>
      <c r="F123" s="24" t="str">
        <f>E17</f>
        <v>Město Český Brod</v>
      </c>
      <c r="G123" s="35"/>
      <c r="H123" s="35"/>
      <c r="I123" s="29" t="s">
        <v>32</v>
      </c>
      <c r="J123" s="33" t="str">
        <f>E23</f>
        <v>FORVIA CZ, S.R.O.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30</v>
      </c>
      <c r="D124" s="35"/>
      <c r="E124" s="35"/>
      <c r="F124" s="24" t="str">
        <f>IF(E20="","",E20)</f>
        <v>Vyplň údaj</v>
      </c>
      <c r="G124" s="35"/>
      <c r="H124" s="35"/>
      <c r="I124" s="29" t="s">
        <v>37</v>
      </c>
      <c r="J124" s="33" t="str">
        <f>E26</f>
        <v xml:space="preserve"> 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0" customFormat="1" ht="29.28" customHeight="1">
      <c r="A126" s="149"/>
      <c r="B126" s="150"/>
      <c r="C126" s="151" t="s">
        <v>130</v>
      </c>
      <c r="D126" s="152" t="s">
        <v>64</v>
      </c>
      <c r="E126" s="152" t="s">
        <v>60</v>
      </c>
      <c r="F126" s="152" t="s">
        <v>61</v>
      </c>
      <c r="G126" s="152" t="s">
        <v>131</v>
      </c>
      <c r="H126" s="152" t="s">
        <v>132</v>
      </c>
      <c r="I126" s="152" t="s">
        <v>133</v>
      </c>
      <c r="J126" s="153" t="s">
        <v>125</v>
      </c>
      <c r="K126" s="154" t="s">
        <v>134</v>
      </c>
      <c r="L126" s="155"/>
      <c r="M126" s="83" t="s">
        <v>1</v>
      </c>
      <c r="N126" s="84" t="s">
        <v>43</v>
      </c>
      <c r="O126" s="84" t="s">
        <v>135</v>
      </c>
      <c r="P126" s="84" t="s">
        <v>136</v>
      </c>
      <c r="Q126" s="84" t="s">
        <v>137</v>
      </c>
      <c r="R126" s="84" t="s">
        <v>138</v>
      </c>
      <c r="S126" s="84" t="s">
        <v>139</v>
      </c>
      <c r="T126" s="85" t="s">
        <v>140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5"/>
      <c r="B127" s="36"/>
      <c r="C127" s="90" t="s">
        <v>141</v>
      </c>
      <c r="D127" s="35"/>
      <c r="E127" s="35"/>
      <c r="F127" s="35"/>
      <c r="G127" s="35"/>
      <c r="H127" s="35"/>
      <c r="I127" s="35"/>
      <c r="J127" s="156">
        <f>BK127</f>
        <v>0</v>
      </c>
      <c r="K127" s="35"/>
      <c r="L127" s="36"/>
      <c r="M127" s="86"/>
      <c r="N127" s="70"/>
      <c r="O127" s="87"/>
      <c r="P127" s="157">
        <f>P128+P184+P190</f>
        <v>0</v>
      </c>
      <c r="Q127" s="87"/>
      <c r="R127" s="157">
        <f>R128+R184+R190</f>
        <v>0</v>
      </c>
      <c r="S127" s="87"/>
      <c r="T127" s="158">
        <f>T128+T184+T190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78</v>
      </c>
      <c r="AU127" s="16" t="s">
        <v>127</v>
      </c>
      <c r="BK127" s="159">
        <f>BK128+BK184+BK190</f>
        <v>0</v>
      </c>
    </row>
    <row r="128" s="11" customFormat="1" ht="25.92" customHeight="1">
      <c r="A128" s="11"/>
      <c r="B128" s="160"/>
      <c r="C128" s="11"/>
      <c r="D128" s="161" t="s">
        <v>78</v>
      </c>
      <c r="E128" s="162" t="s">
        <v>169</v>
      </c>
      <c r="F128" s="162" t="s">
        <v>170</v>
      </c>
      <c r="G128" s="11"/>
      <c r="H128" s="11"/>
      <c r="I128" s="163"/>
      <c r="J128" s="164">
        <f>BK128</f>
        <v>0</v>
      </c>
      <c r="K128" s="11"/>
      <c r="L128" s="160"/>
      <c r="M128" s="165"/>
      <c r="N128" s="166"/>
      <c r="O128" s="166"/>
      <c r="P128" s="167">
        <f>P129+P154+P167</f>
        <v>0</v>
      </c>
      <c r="Q128" s="166"/>
      <c r="R128" s="167">
        <f>R129+R154+R167</f>
        <v>0</v>
      </c>
      <c r="S128" s="166"/>
      <c r="T128" s="168">
        <f>T129+T154+T167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1" t="s">
        <v>86</v>
      </c>
      <c r="AT128" s="169" t="s">
        <v>78</v>
      </c>
      <c r="AU128" s="169" t="s">
        <v>79</v>
      </c>
      <c r="AY128" s="161" t="s">
        <v>145</v>
      </c>
      <c r="BK128" s="170">
        <f>BK129+BK154+BK167</f>
        <v>0</v>
      </c>
    </row>
    <row r="129" s="11" customFormat="1" ht="22.8" customHeight="1">
      <c r="A129" s="11"/>
      <c r="B129" s="160"/>
      <c r="C129" s="11"/>
      <c r="D129" s="161" t="s">
        <v>78</v>
      </c>
      <c r="E129" s="199" t="s">
        <v>86</v>
      </c>
      <c r="F129" s="199" t="s">
        <v>171</v>
      </c>
      <c r="G129" s="11"/>
      <c r="H129" s="11"/>
      <c r="I129" s="163"/>
      <c r="J129" s="200">
        <f>BK129</f>
        <v>0</v>
      </c>
      <c r="K129" s="11"/>
      <c r="L129" s="160"/>
      <c r="M129" s="165"/>
      <c r="N129" s="166"/>
      <c r="O129" s="166"/>
      <c r="P129" s="167">
        <f>SUM(P130:P153)</f>
        <v>0</v>
      </c>
      <c r="Q129" s="166"/>
      <c r="R129" s="167">
        <f>SUM(R130:R153)</f>
        <v>0</v>
      </c>
      <c r="S129" s="166"/>
      <c r="T129" s="168">
        <f>SUM(T130:T153)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61" t="s">
        <v>86</v>
      </c>
      <c r="AT129" s="169" t="s">
        <v>78</v>
      </c>
      <c r="AU129" s="169" t="s">
        <v>86</v>
      </c>
      <c r="AY129" s="161" t="s">
        <v>145</v>
      </c>
      <c r="BK129" s="170">
        <f>SUM(BK130:BK153)</f>
        <v>0</v>
      </c>
    </row>
    <row r="130" s="2" customFormat="1" ht="24.15" customHeight="1">
      <c r="A130" s="35"/>
      <c r="B130" s="171"/>
      <c r="C130" s="172" t="s">
        <v>86</v>
      </c>
      <c r="D130" s="172" t="s">
        <v>146</v>
      </c>
      <c r="E130" s="173" t="s">
        <v>172</v>
      </c>
      <c r="F130" s="174" t="s">
        <v>173</v>
      </c>
      <c r="G130" s="175" t="s">
        <v>174</v>
      </c>
      <c r="H130" s="176">
        <v>0.59999999999999998</v>
      </c>
      <c r="I130" s="177"/>
      <c r="J130" s="178">
        <f>ROUND(I130*H130,2)</f>
        <v>0</v>
      </c>
      <c r="K130" s="179"/>
      <c r="L130" s="36"/>
      <c r="M130" s="180" t="s">
        <v>1</v>
      </c>
      <c r="N130" s="181" t="s">
        <v>44</v>
      </c>
      <c r="O130" s="7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4" t="s">
        <v>144</v>
      </c>
      <c r="AT130" s="184" t="s">
        <v>146</v>
      </c>
      <c r="AU130" s="184" t="s">
        <v>88</v>
      </c>
      <c r="AY130" s="16" t="s">
        <v>145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6" t="s">
        <v>86</v>
      </c>
      <c r="BK130" s="185">
        <f>ROUND(I130*H130,2)</f>
        <v>0</v>
      </c>
      <c r="BL130" s="16" t="s">
        <v>144</v>
      </c>
      <c r="BM130" s="184" t="s">
        <v>615</v>
      </c>
    </row>
    <row r="131" s="2" customFormat="1">
      <c r="A131" s="35"/>
      <c r="B131" s="36"/>
      <c r="C131" s="35"/>
      <c r="D131" s="186" t="s">
        <v>152</v>
      </c>
      <c r="E131" s="35"/>
      <c r="F131" s="187" t="s">
        <v>173</v>
      </c>
      <c r="G131" s="35"/>
      <c r="H131" s="35"/>
      <c r="I131" s="188"/>
      <c r="J131" s="35"/>
      <c r="K131" s="35"/>
      <c r="L131" s="36"/>
      <c r="M131" s="189"/>
      <c r="N131" s="19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152</v>
      </c>
      <c r="AU131" s="16" t="s">
        <v>88</v>
      </c>
    </row>
    <row r="132" s="2" customFormat="1">
      <c r="A132" s="35"/>
      <c r="B132" s="36"/>
      <c r="C132" s="35"/>
      <c r="D132" s="186" t="s">
        <v>176</v>
      </c>
      <c r="E132" s="35"/>
      <c r="F132" s="201" t="s">
        <v>177</v>
      </c>
      <c r="G132" s="35"/>
      <c r="H132" s="35"/>
      <c r="I132" s="188"/>
      <c r="J132" s="35"/>
      <c r="K132" s="35"/>
      <c r="L132" s="36"/>
      <c r="M132" s="189"/>
      <c r="N132" s="19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176</v>
      </c>
      <c r="AU132" s="16" t="s">
        <v>88</v>
      </c>
    </row>
    <row r="133" s="13" customFormat="1">
      <c r="A133" s="13"/>
      <c r="B133" s="202"/>
      <c r="C133" s="13"/>
      <c r="D133" s="186" t="s">
        <v>178</v>
      </c>
      <c r="E133" s="203" t="s">
        <v>1</v>
      </c>
      <c r="F133" s="204" t="s">
        <v>616</v>
      </c>
      <c r="G133" s="13"/>
      <c r="H133" s="205">
        <v>0.59999999999999998</v>
      </c>
      <c r="I133" s="206"/>
      <c r="J133" s="13"/>
      <c r="K133" s="13"/>
      <c r="L133" s="202"/>
      <c r="M133" s="207"/>
      <c r="N133" s="208"/>
      <c r="O133" s="208"/>
      <c r="P133" s="208"/>
      <c r="Q133" s="208"/>
      <c r="R133" s="208"/>
      <c r="S133" s="208"/>
      <c r="T133" s="2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3" t="s">
        <v>178</v>
      </c>
      <c r="AU133" s="203" t="s">
        <v>88</v>
      </c>
      <c r="AV133" s="13" t="s">
        <v>88</v>
      </c>
      <c r="AW133" s="13" t="s">
        <v>36</v>
      </c>
      <c r="AX133" s="13" t="s">
        <v>86</v>
      </c>
      <c r="AY133" s="203" t="s">
        <v>145</v>
      </c>
    </row>
    <row r="134" s="2" customFormat="1" ht="24.15" customHeight="1">
      <c r="A134" s="35"/>
      <c r="B134" s="171"/>
      <c r="C134" s="172" t="s">
        <v>88</v>
      </c>
      <c r="D134" s="172" t="s">
        <v>146</v>
      </c>
      <c r="E134" s="173" t="s">
        <v>181</v>
      </c>
      <c r="F134" s="174" t="s">
        <v>182</v>
      </c>
      <c r="G134" s="175" t="s">
        <v>174</v>
      </c>
      <c r="H134" s="176">
        <v>2.2000000000000002</v>
      </c>
      <c r="I134" s="177"/>
      <c r="J134" s="178">
        <f>ROUND(I134*H134,2)</f>
        <v>0</v>
      </c>
      <c r="K134" s="179"/>
      <c r="L134" s="36"/>
      <c r="M134" s="180" t="s">
        <v>1</v>
      </c>
      <c r="N134" s="181" t="s">
        <v>44</v>
      </c>
      <c r="O134" s="7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144</v>
      </c>
      <c r="AT134" s="184" t="s">
        <v>146</v>
      </c>
      <c r="AU134" s="184" t="s">
        <v>88</v>
      </c>
      <c r="AY134" s="16" t="s">
        <v>145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86</v>
      </c>
      <c r="BK134" s="185">
        <f>ROUND(I134*H134,2)</f>
        <v>0</v>
      </c>
      <c r="BL134" s="16" t="s">
        <v>144</v>
      </c>
      <c r="BM134" s="184" t="s">
        <v>617</v>
      </c>
    </row>
    <row r="135" s="2" customFormat="1">
      <c r="A135" s="35"/>
      <c r="B135" s="36"/>
      <c r="C135" s="35"/>
      <c r="D135" s="186" t="s">
        <v>152</v>
      </c>
      <c r="E135" s="35"/>
      <c r="F135" s="187" t="s">
        <v>182</v>
      </c>
      <c r="G135" s="35"/>
      <c r="H135" s="35"/>
      <c r="I135" s="188"/>
      <c r="J135" s="35"/>
      <c r="K135" s="35"/>
      <c r="L135" s="36"/>
      <c r="M135" s="189"/>
      <c r="N135" s="19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152</v>
      </c>
      <c r="AU135" s="16" t="s">
        <v>88</v>
      </c>
    </row>
    <row r="136" s="2" customFormat="1">
      <c r="A136" s="35"/>
      <c r="B136" s="36"/>
      <c r="C136" s="35"/>
      <c r="D136" s="186" t="s">
        <v>176</v>
      </c>
      <c r="E136" s="35"/>
      <c r="F136" s="201" t="s">
        <v>177</v>
      </c>
      <c r="G136" s="35"/>
      <c r="H136" s="35"/>
      <c r="I136" s="188"/>
      <c r="J136" s="35"/>
      <c r="K136" s="35"/>
      <c r="L136" s="36"/>
      <c r="M136" s="189"/>
      <c r="N136" s="19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176</v>
      </c>
      <c r="AU136" s="16" t="s">
        <v>88</v>
      </c>
    </row>
    <row r="137" s="13" customFormat="1">
      <c r="A137" s="13"/>
      <c r="B137" s="202"/>
      <c r="C137" s="13"/>
      <c r="D137" s="186" t="s">
        <v>178</v>
      </c>
      <c r="E137" s="203" t="s">
        <v>1</v>
      </c>
      <c r="F137" s="204" t="s">
        <v>618</v>
      </c>
      <c r="G137" s="13"/>
      <c r="H137" s="205">
        <v>2.2000000000000002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178</v>
      </c>
      <c r="AU137" s="203" t="s">
        <v>88</v>
      </c>
      <c r="AV137" s="13" t="s">
        <v>88</v>
      </c>
      <c r="AW137" s="13" t="s">
        <v>36</v>
      </c>
      <c r="AX137" s="13" t="s">
        <v>79</v>
      </c>
      <c r="AY137" s="203" t="s">
        <v>145</v>
      </c>
    </row>
    <row r="138" s="2" customFormat="1" ht="24.15" customHeight="1">
      <c r="A138" s="35"/>
      <c r="B138" s="171"/>
      <c r="C138" s="172" t="s">
        <v>159</v>
      </c>
      <c r="D138" s="172" t="s">
        <v>146</v>
      </c>
      <c r="E138" s="173" t="s">
        <v>186</v>
      </c>
      <c r="F138" s="174" t="s">
        <v>187</v>
      </c>
      <c r="G138" s="175" t="s">
        <v>188</v>
      </c>
      <c r="H138" s="176">
        <v>5.5</v>
      </c>
      <c r="I138" s="177"/>
      <c r="J138" s="178">
        <f>ROUND(I138*H138,2)</f>
        <v>0</v>
      </c>
      <c r="K138" s="179"/>
      <c r="L138" s="36"/>
      <c r="M138" s="180" t="s">
        <v>1</v>
      </c>
      <c r="N138" s="181" t="s">
        <v>44</v>
      </c>
      <c r="O138" s="7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144</v>
      </c>
      <c r="AT138" s="184" t="s">
        <v>146</v>
      </c>
      <c r="AU138" s="184" t="s">
        <v>88</v>
      </c>
      <c r="AY138" s="16" t="s">
        <v>145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86</v>
      </c>
      <c r="BK138" s="185">
        <f>ROUND(I138*H138,2)</f>
        <v>0</v>
      </c>
      <c r="BL138" s="16" t="s">
        <v>144</v>
      </c>
      <c r="BM138" s="184" t="s">
        <v>619</v>
      </c>
    </row>
    <row r="139" s="2" customFormat="1">
      <c r="A139" s="35"/>
      <c r="B139" s="36"/>
      <c r="C139" s="35"/>
      <c r="D139" s="186" t="s">
        <v>152</v>
      </c>
      <c r="E139" s="35"/>
      <c r="F139" s="187" t="s">
        <v>190</v>
      </c>
      <c r="G139" s="35"/>
      <c r="H139" s="35"/>
      <c r="I139" s="188"/>
      <c r="J139" s="35"/>
      <c r="K139" s="35"/>
      <c r="L139" s="36"/>
      <c r="M139" s="189"/>
      <c r="N139" s="19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152</v>
      </c>
      <c r="AU139" s="16" t="s">
        <v>88</v>
      </c>
    </row>
    <row r="140" s="2" customFormat="1">
      <c r="A140" s="35"/>
      <c r="B140" s="36"/>
      <c r="C140" s="35"/>
      <c r="D140" s="186" t="s">
        <v>176</v>
      </c>
      <c r="E140" s="35"/>
      <c r="F140" s="201" t="s">
        <v>177</v>
      </c>
      <c r="G140" s="35"/>
      <c r="H140" s="35"/>
      <c r="I140" s="188"/>
      <c r="J140" s="35"/>
      <c r="K140" s="35"/>
      <c r="L140" s="36"/>
      <c r="M140" s="189"/>
      <c r="N140" s="19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176</v>
      </c>
      <c r="AU140" s="16" t="s">
        <v>88</v>
      </c>
    </row>
    <row r="141" s="13" customFormat="1">
      <c r="A141" s="13"/>
      <c r="B141" s="202"/>
      <c r="C141" s="13"/>
      <c r="D141" s="186" t="s">
        <v>178</v>
      </c>
      <c r="E141" s="203" t="s">
        <v>1</v>
      </c>
      <c r="F141" s="204" t="s">
        <v>620</v>
      </c>
      <c r="G141" s="13"/>
      <c r="H141" s="205">
        <v>5.5</v>
      </c>
      <c r="I141" s="206"/>
      <c r="J141" s="13"/>
      <c r="K141" s="13"/>
      <c r="L141" s="202"/>
      <c r="M141" s="207"/>
      <c r="N141" s="208"/>
      <c r="O141" s="208"/>
      <c r="P141" s="208"/>
      <c r="Q141" s="208"/>
      <c r="R141" s="208"/>
      <c r="S141" s="208"/>
      <c r="T141" s="2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3" t="s">
        <v>178</v>
      </c>
      <c r="AU141" s="203" t="s">
        <v>88</v>
      </c>
      <c r="AV141" s="13" t="s">
        <v>88</v>
      </c>
      <c r="AW141" s="13" t="s">
        <v>36</v>
      </c>
      <c r="AX141" s="13" t="s">
        <v>86</v>
      </c>
      <c r="AY141" s="203" t="s">
        <v>145</v>
      </c>
    </row>
    <row r="142" s="2" customFormat="1" ht="24.15" customHeight="1">
      <c r="A142" s="35"/>
      <c r="B142" s="171"/>
      <c r="C142" s="172" t="s">
        <v>144</v>
      </c>
      <c r="D142" s="172" t="s">
        <v>146</v>
      </c>
      <c r="E142" s="173" t="s">
        <v>192</v>
      </c>
      <c r="F142" s="174" t="s">
        <v>193</v>
      </c>
      <c r="G142" s="175" t="s">
        <v>188</v>
      </c>
      <c r="H142" s="176">
        <v>5.5</v>
      </c>
      <c r="I142" s="177"/>
      <c r="J142" s="178">
        <f>ROUND(I142*H142,2)</f>
        <v>0</v>
      </c>
      <c r="K142" s="179"/>
      <c r="L142" s="36"/>
      <c r="M142" s="180" t="s">
        <v>1</v>
      </c>
      <c r="N142" s="181" t="s">
        <v>44</v>
      </c>
      <c r="O142" s="7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144</v>
      </c>
      <c r="AT142" s="184" t="s">
        <v>146</v>
      </c>
      <c r="AU142" s="184" t="s">
        <v>88</v>
      </c>
      <c r="AY142" s="16" t="s">
        <v>145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86</v>
      </c>
      <c r="BK142" s="185">
        <f>ROUND(I142*H142,2)</f>
        <v>0</v>
      </c>
      <c r="BL142" s="16" t="s">
        <v>144</v>
      </c>
      <c r="BM142" s="184" t="s">
        <v>621</v>
      </c>
    </row>
    <row r="143" s="2" customFormat="1">
      <c r="A143" s="35"/>
      <c r="B143" s="36"/>
      <c r="C143" s="35"/>
      <c r="D143" s="186" t="s">
        <v>152</v>
      </c>
      <c r="E143" s="35"/>
      <c r="F143" s="187" t="s">
        <v>193</v>
      </c>
      <c r="G143" s="35"/>
      <c r="H143" s="35"/>
      <c r="I143" s="188"/>
      <c r="J143" s="35"/>
      <c r="K143" s="35"/>
      <c r="L143" s="36"/>
      <c r="M143" s="189"/>
      <c r="N143" s="19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152</v>
      </c>
      <c r="AU143" s="16" t="s">
        <v>88</v>
      </c>
    </row>
    <row r="144" s="2" customFormat="1">
      <c r="A144" s="35"/>
      <c r="B144" s="36"/>
      <c r="C144" s="35"/>
      <c r="D144" s="186" t="s">
        <v>176</v>
      </c>
      <c r="E144" s="35"/>
      <c r="F144" s="201" t="s">
        <v>195</v>
      </c>
      <c r="G144" s="35"/>
      <c r="H144" s="35"/>
      <c r="I144" s="188"/>
      <c r="J144" s="35"/>
      <c r="K144" s="35"/>
      <c r="L144" s="36"/>
      <c r="M144" s="189"/>
      <c r="N144" s="19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176</v>
      </c>
      <c r="AU144" s="16" t="s">
        <v>88</v>
      </c>
    </row>
    <row r="145" s="13" customFormat="1">
      <c r="A145" s="13"/>
      <c r="B145" s="202"/>
      <c r="C145" s="13"/>
      <c r="D145" s="186" t="s">
        <v>178</v>
      </c>
      <c r="E145" s="203" t="s">
        <v>1</v>
      </c>
      <c r="F145" s="204" t="s">
        <v>622</v>
      </c>
      <c r="G145" s="13"/>
      <c r="H145" s="205">
        <v>5.5</v>
      </c>
      <c r="I145" s="206"/>
      <c r="J145" s="13"/>
      <c r="K145" s="13"/>
      <c r="L145" s="202"/>
      <c r="M145" s="207"/>
      <c r="N145" s="208"/>
      <c r="O145" s="208"/>
      <c r="P145" s="208"/>
      <c r="Q145" s="208"/>
      <c r="R145" s="208"/>
      <c r="S145" s="208"/>
      <c r="T145" s="20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3" t="s">
        <v>178</v>
      </c>
      <c r="AU145" s="203" t="s">
        <v>88</v>
      </c>
      <c r="AV145" s="13" t="s">
        <v>88</v>
      </c>
      <c r="AW145" s="13" t="s">
        <v>36</v>
      </c>
      <c r="AX145" s="13" t="s">
        <v>86</v>
      </c>
      <c r="AY145" s="203" t="s">
        <v>145</v>
      </c>
    </row>
    <row r="146" s="2" customFormat="1" ht="14.4" customHeight="1">
      <c r="A146" s="35"/>
      <c r="B146" s="171"/>
      <c r="C146" s="172" t="s">
        <v>197</v>
      </c>
      <c r="D146" s="172" t="s">
        <v>146</v>
      </c>
      <c r="E146" s="173" t="s">
        <v>551</v>
      </c>
      <c r="F146" s="174" t="s">
        <v>552</v>
      </c>
      <c r="G146" s="175" t="s">
        <v>221</v>
      </c>
      <c r="H146" s="176">
        <v>15.5</v>
      </c>
      <c r="I146" s="177"/>
      <c r="J146" s="178">
        <f>ROUND(I146*H146,2)</f>
        <v>0</v>
      </c>
      <c r="K146" s="179"/>
      <c r="L146" s="36"/>
      <c r="M146" s="180" t="s">
        <v>1</v>
      </c>
      <c r="N146" s="181" t="s">
        <v>44</v>
      </c>
      <c r="O146" s="7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144</v>
      </c>
      <c r="AT146" s="184" t="s">
        <v>146</v>
      </c>
      <c r="AU146" s="184" t="s">
        <v>88</v>
      </c>
      <c r="AY146" s="16" t="s">
        <v>145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86</v>
      </c>
      <c r="BK146" s="185">
        <f>ROUND(I146*H146,2)</f>
        <v>0</v>
      </c>
      <c r="BL146" s="16" t="s">
        <v>144</v>
      </c>
      <c r="BM146" s="184" t="s">
        <v>623</v>
      </c>
    </row>
    <row r="147" s="2" customFormat="1">
      <c r="A147" s="35"/>
      <c r="B147" s="36"/>
      <c r="C147" s="35"/>
      <c r="D147" s="186" t="s">
        <v>152</v>
      </c>
      <c r="E147" s="35"/>
      <c r="F147" s="187" t="s">
        <v>552</v>
      </c>
      <c r="G147" s="35"/>
      <c r="H147" s="35"/>
      <c r="I147" s="188"/>
      <c r="J147" s="35"/>
      <c r="K147" s="35"/>
      <c r="L147" s="36"/>
      <c r="M147" s="189"/>
      <c r="N147" s="19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152</v>
      </c>
      <c r="AU147" s="16" t="s">
        <v>88</v>
      </c>
    </row>
    <row r="148" s="2" customFormat="1">
      <c r="A148" s="35"/>
      <c r="B148" s="36"/>
      <c r="C148" s="35"/>
      <c r="D148" s="186" t="s">
        <v>176</v>
      </c>
      <c r="E148" s="35"/>
      <c r="F148" s="201" t="s">
        <v>554</v>
      </c>
      <c r="G148" s="35"/>
      <c r="H148" s="35"/>
      <c r="I148" s="188"/>
      <c r="J148" s="35"/>
      <c r="K148" s="35"/>
      <c r="L148" s="36"/>
      <c r="M148" s="189"/>
      <c r="N148" s="19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176</v>
      </c>
      <c r="AU148" s="16" t="s">
        <v>88</v>
      </c>
    </row>
    <row r="149" s="13" customFormat="1">
      <c r="A149" s="13"/>
      <c r="B149" s="202"/>
      <c r="C149" s="13"/>
      <c r="D149" s="186" t="s">
        <v>178</v>
      </c>
      <c r="E149" s="203" t="s">
        <v>1</v>
      </c>
      <c r="F149" s="204" t="s">
        <v>624</v>
      </c>
      <c r="G149" s="13"/>
      <c r="H149" s="205">
        <v>15.5</v>
      </c>
      <c r="I149" s="206"/>
      <c r="J149" s="13"/>
      <c r="K149" s="13"/>
      <c r="L149" s="202"/>
      <c r="M149" s="207"/>
      <c r="N149" s="208"/>
      <c r="O149" s="208"/>
      <c r="P149" s="208"/>
      <c r="Q149" s="208"/>
      <c r="R149" s="208"/>
      <c r="S149" s="208"/>
      <c r="T149" s="20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3" t="s">
        <v>178</v>
      </c>
      <c r="AU149" s="203" t="s">
        <v>88</v>
      </c>
      <c r="AV149" s="13" t="s">
        <v>88</v>
      </c>
      <c r="AW149" s="13" t="s">
        <v>36</v>
      </c>
      <c r="AX149" s="13" t="s">
        <v>79</v>
      </c>
      <c r="AY149" s="203" t="s">
        <v>145</v>
      </c>
    </row>
    <row r="150" s="2" customFormat="1" ht="14.4" customHeight="1">
      <c r="A150" s="35"/>
      <c r="B150" s="171"/>
      <c r="C150" s="172" t="s">
        <v>204</v>
      </c>
      <c r="D150" s="172" t="s">
        <v>146</v>
      </c>
      <c r="E150" s="173" t="s">
        <v>556</v>
      </c>
      <c r="F150" s="174" t="s">
        <v>557</v>
      </c>
      <c r="G150" s="175" t="s">
        <v>221</v>
      </c>
      <c r="H150" s="176">
        <v>15.5</v>
      </c>
      <c r="I150" s="177"/>
      <c r="J150" s="178">
        <f>ROUND(I150*H150,2)</f>
        <v>0</v>
      </c>
      <c r="K150" s="179"/>
      <c r="L150" s="36"/>
      <c r="M150" s="180" t="s">
        <v>1</v>
      </c>
      <c r="N150" s="181" t="s">
        <v>44</v>
      </c>
      <c r="O150" s="7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144</v>
      </c>
      <c r="AT150" s="184" t="s">
        <v>146</v>
      </c>
      <c r="AU150" s="184" t="s">
        <v>88</v>
      </c>
      <c r="AY150" s="16" t="s">
        <v>145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6" t="s">
        <v>86</v>
      </c>
      <c r="BK150" s="185">
        <f>ROUND(I150*H150,2)</f>
        <v>0</v>
      </c>
      <c r="BL150" s="16" t="s">
        <v>144</v>
      </c>
      <c r="BM150" s="184" t="s">
        <v>625</v>
      </c>
    </row>
    <row r="151" s="2" customFormat="1">
      <c r="A151" s="35"/>
      <c r="B151" s="36"/>
      <c r="C151" s="35"/>
      <c r="D151" s="186" t="s">
        <v>152</v>
      </c>
      <c r="E151" s="35"/>
      <c r="F151" s="187" t="s">
        <v>557</v>
      </c>
      <c r="G151" s="35"/>
      <c r="H151" s="35"/>
      <c r="I151" s="188"/>
      <c r="J151" s="35"/>
      <c r="K151" s="35"/>
      <c r="L151" s="36"/>
      <c r="M151" s="189"/>
      <c r="N151" s="19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152</v>
      </c>
      <c r="AU151" s="16" t="s">
        <v>88</v>
      </c>
    </row>
    <row r="152" s="2" customFormat="1">
      <c r="A152" s="35"/>
      <c r="B152" s="36"/>
      <c r="C152" s="35"/>
      <c r="D152" s="186" t="s">
        <v>176</v>
      </c>
      <c r="E152" s="35"/>
      <c r="F152" s="201" t="s">
        <v>559</v>
      </c>
      <c r="G152" s="35"/>
      <c r="H152" s="35"/>
      <c r="I152" s="188"/>
      <c r="J152" s="35"/>
      <c r="K152" s="35"/>
      <c r="L152" s="36"/>
      <c r="M152" s="189"/>
      <c r="N152" s="19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176</v>
      </c>
      <c r="AU152" s="16" t="s">
        <v>88</v>
      </c>
    </row>
    <row r="153" s="13" customFormat="1">
      <c r="A153" s="13"/>
      <c r="B153" s="202"/>
      <c r="C153" s="13"/>
      <c r="D153" s="186" t="s">
        <v>178</v>
      </c>
      <c r="E153" s="203" t="s">
        <v>1</v>
      </c>
      <c r="F153" s="204" t="s">
        <v>626</v>
      </c>
      <c r="G153" s="13"/>
      <c r="H153" s="205">
        <v>15.5</v>
      </c>
      <c r="I153" s="206"/>
      <c r="J153" s="13"/>
      <c r="K153" s="13"/>
      <c r="L153" s="202"/>
      <c r="M153" s="207"/>
      <c r="N153" s="208"/>
      <c r="O153" s="208"/>
      <c r="P153" s="208"/>
      <c r="Q153" s="208"/>
      <c r="R153" s="208"/>
      <c r="S153" s="208"/>
      <c r="T153" s="20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3" t="s">
        <v>178</v>
      </c>
      <c r="AU153" s="203" t="s">
        <v>88</v>
      </c>
      <c r="AV153" s="13" t="s">
        <v>88</v>
      </c>
      <c r="AW153" s="13" t="s">
        <v>36</v>
      </c>
      <c r="AX153" s="13" t="s">
        <v>86</v>
      </c>
      <c r="AY153" s="203" t="s">
        <v>145</v>
      </c>
    </row>
    <row r="154" s="11" customFormat="1" ht="22.8" customHeight="1">
      <c r="A154" s="11"/>
      <c r="B154" s="160"/>
      <c r="C154" s="11"/>
      <c r="D154" s="161" t="s">
        <v>78</v>
      </c>
      <c r="E154" s="199" t="s">
        <v>197</v>
      </c>
      <c r="F154" s="199" t="s">
        <v>217</v>
      </c>
      <c r="G154" s="11"/>
      <c r="H154" s="11"/>
      <c r="I154" s="163"/>
      <c r="J154" s="200">
        <f>BK154</f>
        <v>0</v>
      </c>
      <c r="K154" s="11"/>
      <c r="L154" s="160"/>
      <c r="M154" s="165"/>
      <c r="N154" s="166"/>
      <c r="O154" s="166"/>
      <c r="P154" s="167">
        <f>SUM(P155:P166)</f>
        <v>0</v>
      </c>
      <c r="Q154" s="166"/>
      <c r="R154" s="167">
        <f>SUM(R155:R166)</f>
        <v>0</v>
      </c>
      <c r="S154" s="166"/>
      <c r="T154" s="168">
        <f>SUM(T155:T166)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61" t="s">
        <v>86</v>
      </c>
      <c r="AT154" s="169" t="s">
        <v>78</v>
      </c>
      <c r="AU154" s="169" t="s">
        <v>86</v>
      </c>
      <c r="AY154" s="161" t="s">
        <v>145</v>
      </c>
      <c r="BK154" s="170">
        <f>SUM(BK155:BK166)</f>
        <v>0</v>
      </c>
    </row>
    <row r="155" s="2" customFormat="1" ht="24.15" customHeight="1">
      <c r="A155" s="35"/>
      <c r="B155" s="171"/>
      <c r="C155" s="172" t="s">
        <v>210</v>
      </c>
      <c r="D155" s="172" t="s">
        <v>146</v>
      </c>
      <c r="E155" s="173" t="s">
        <v>219</v>
      </c>
      <c r="F155" s="174" t="s">
        <v>220</v>
      </c>
      <c r="G155" s="175" t="s">
        <v>221</v>
      </c>
      <c r="H155" s="176">
        <v>10</v>
      </c>
      <c r="I155" s="177"/>
      <c r="J155" s="178">
        <f>ROUND(I155*H155,2)</f>
        <v>0</v>
      </c>
      <c r="K155" s="179"/>
      <c r="L155" s="36"/>
      <c r="M155" s="180" t="s">
        <v>1</v>
      </c>
      <c r="N155" s="181" t="s">
        <v>44</v>
      </c>
      <c r="O155" s="7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144</v>
      </c>
      <c r="AT155" s="184" t="s">
        <v>146</v>
      </c>
      <c r="AU155" s="184" t="s">
        <v>88</v>
      </c>
      <c r="AY155" s="16" t="s">
        <v>145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86</v>
      </c>
      <c r="BK155" s="185">
        <f>ROUND(I155*H155,2)</f>
        <v>0</v>
      </c>
      <c r="BL155" s="16" t="s">
        <v>144</v>
      </c>
      <c r="BM155" s="184" t="s">
        <v>627</v>
      </c>
    </row>
    <row r="156" s="2" customFormat="1">
      <c r="A156" s="35"/>
      <c r="B156" s="36"/>
      <c r="C156" s="35"/>
      <c r="D156" s="186" t="s">
        <v>152</v>
      </c>
      <c r="E156" s="35"/>
      <c r="F156" s="187" t="s">
        <v>220</v>
      </c>
      <c r="G156" s="35"/>
      <c r="H156" s="35"/>
      <c r="I156" s="188"/>
      <c r="J156" s="35"/>
      <c r="K156" s="35"/>
      <c r="L156" s="36"/>
      <c r="M156" s="189"/>
      <c r="N156" s="19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152</v>
      </c>
      <c r="AU156" s="16" t="s">
        <v>88</v>
      </c>
    </row>
    <row r="157" s="2" customFormat="1">
      <c r="A157" s="35"/>
      <c r="B157" s="36"/>
      <c r="C157" s="35"/>
      <c r="D157" s="186" t="s">
        <v>176</v>
      </c>
      <c r="E157" s="35"/>
      <c r="F157" s="201" t="s">
        <v>223</v>
      </c>
      <c r="G157" s="35"/>
      <c r="H157" s="35"/>
      <c r="I157" s="188"/>
      <c r="J157" s="35"/>
      <c r="K157" s="35"/>
      <c r="L157" s="36"/>
      <c r="M157" s="189"/>
      <c r="N157" s="19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176</v>
      </c>
      <c r="AU157" s="16" t="s">
        <v>88</v>
      </c>
    </row>
    <row r="158" s="13" customFormat="1">
      <c r="A158" s="13"/>
      <c r="B158" s="202"/>
      <c r="C158" s="13"/>
      <c r="D158" s="186" t="s">
        <v>178</v>
      </c>
      <c r="E158" s="203" t="s">
        <v>1</v>
      </c>
      <c r="F158" s="204" t="s">
        <v>628</v>
      </c>
      <c r="G158" s="13"/>
      <c r="H158" s="205">
        <v>10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3" t="s">
        <v>178</v>
      </c>
      <c r="AU158" s="203" t="s">
        <v>88</v>
      </c>
      <c r="AV158" s="13" t="s">
        <v>88</v>
      </c>
      <c r="AW158" s="13" t="s">
        <v>36</v>
      </c>
      <c r="AX158" s="13" t="s">
        <v>86</v>
      </c>
      <c r="AY158" s="203" t="s">
        <v>145</v>
      </c>
    </row>
    <row r="159" s="2" customFormat="1" ht="24.15" customHeight="1">
      <c r="A159" s="35"/>
      <c r="B159" s="171"/>
      <c r="C159" s="172" t="s">
        <v>218</v>
      </c>
      <c r="D159" s="172" t="s">
        <v>146</v>
      </c>
      <c r="E159" s="173" t="s">
        <v>226</v>
      </c>
      <c r="F159" s="174" t="s">
        <v>227</v>
      </c>
      <c r="G159" s="175" t="s">
        <v>221</v>
      </c>
      <c r="H159" s="176">
        <v>10</v>
      </c>
      <c r="I159" s="177"/>
      <c r="J159" s="178">
        <f>ROUND(I159*H159,2)</f>
        <v>0</v>
      </c>
      <c r="K159" s="179"/>
      <c r="L159" s="36"/>
      <c r="M159" s="180" t="s">
        <v>1</v>
      </c>
      <c r="N159" s="181" t="s">
        <v>44</v>
      </c>
      <c r="O159" s="7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144</v>
      </c>
      <c r="AT159" s="184" t="s">
        <v>146</v>
      </c>
      <c r="AU159" s="184" t="s">
        <v>88</v>
      </c>
      <c r="AY159" s="16" t="s">
        <v>145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6" t="s">
        <v>86</v>
      </c>
      <c r="BK159" s="185">
        <f>ROUND(I159*H159,2)</f>
        <v>0</v>
      </c>
      <c r="BL159" s="16" t="s">
        <v>144</v>
      </c>
      <c r="BM159" s="184" t="s">
        <v>629</v>
      </c>
    </row>
    <row r="160" s="2" customFormat="1">
      <c r="A160" s="35"/>
      <c r="B160" s="36"/>
      <c r="C160" s="35"/>
      <c r="D160" s="186" t="s">
        <v>152</v>
      </c>
      <c r="E160" s="35"/>
      <c r="F160" s="187" t="s">
        <v>227</v>
      </c>
      <c r="G160" s="35"/>
      <c r="H160" s="35"/>
      <c r="I160" s="188"/>
      <c r="J160" s="35"/>
      <c r="K160" s="35"/>
      <c r="L160" s="36"/>
      <c r="M160" s="189"/>
      <c r="N160" s="19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152</v>
      </c>
      <c r="AU160" s="16" t="s">
        <v>88</v>
      </c>
    </row>
    <row r="161" s="2" customFormat="1">
      <c r="A161" s="35"/>
      <c r="B161" s="36"/>
      <c r="C161" s="35"/>
      <c r="D161" s="186" t="s">
        <v>176</v>
      </c>
      <c r="E161" s="35"/>
      <c r="F161" s="201" t="s">
        <v>229</v>
      </c>
      <c r="G161" s="35"/>
      <c r="H161" s="35"/>
      <c r="I161" s="188"/>
      <c r="J161" s="35"/>
      <c r="K161" s="35"/>
      <c r="L161" s="36"/>
      <c r="M161" s="189"/>
      <c r="N161" s="19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176</v>
      </c>
      <c r="AU161" s="16" t="s">
        <v>88</v>
      </c>
    </row>
    <row r="162" s="13" customFormat="1">
      <c r="A162" s="13"/>
      <c r="B162" s="202"/>
      <c r="C162" s="13"/>
      <c r="D162" s="186" t="s">
        <v>178</v>
      </c>
      <c r="E162" s="203" t="s">
        <v>1</v>
      </c>
      <c r="F162" s="204" t="s">
        <v>630</v>
      </c>
      <c r="G162" s="13"/>
      <c r="H162" s="205">
        <v>10</v>
      </c>
      <c r="I162" s="206"/>
      <c r="J162" s="13"/>
      <c r="K162" s="13"/>
      <c r="L162" s="202"/>
      <c r="M162" s="207"/>
      <c r="N162" s="208"/>
      <c r="O162" s="208"/>
      <c r="P162" s="208"/>
      <c r="Q162" s="208"/>
      <c r="R162" s="208"/>
      <c r="S162" s="208"/>
      <c r="T162" s="20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178</v>
      </c>
      <c r="AU162" s="203" t="s">
        <v>88</v>
      </c>
      <c r="AV162" s="13" t="s">
        <v>88</v>
      </c>
      <c r="AW162" s="13" t="s">
        <v>36</v>
      </c>
      <c r="AX162" s="13" t="s">
        <v>86</v>
      </c>
      <c r="AY162" s="203" t="s">
        <v>145</v>
      </c>
    </row>
    <row r="163" s="2" customFormat="1" ht="24.15" customHeight="1">
      <c r="A163" s="35"/>
      <c r="B163" s="171"/>
      <c r="C163" s="172" t="s">
        <v>225</v>
      </c>
      <c r="D163" s="172" t="s">
        <v>146</v>
      </c>
      <c r="E163" s="173" t="s">
        <v>248</v>
      </c>
      <c r="F163" s="174" t="s">
        <v>249</v>
      </c>
      <c r="G163" s="175" t="s">
        <v>221</v>
      </c>
      <c r="H163" s="176">
        <v>10</v>
      </c>
      <c r="I163" s="177"/>
      <c r="J163" s="178">
        <f>ROUND(I163*H163,2)</f>
        <v>0</v>
      </c>
      <c r="K163" s="179"/>
      <c r="L163" s="36"/>
      <c r="M163" s="180" t="s">
        <v>1</v>
      </c>
      <c r="N163" s="181" t="s">
        <v>44</v>
      </c>
      <c r="O163" s="7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144</v>
      </c>
      <c r="AT163" s="184" t="s">
        <v>146</v>
      </c>
      <c r="AU163" s="184" t="s">
        <v>88</v>
      </c>
      <c r="AY163" s="16" t="s">
        <v>145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6" t="s">
        <v>86</v>
      </c>
      <c r="BK163" s="185">
        <f>ROUND(I163*H163,2)</f>
        <v>0</v>
      </c>
      <c r="BL163" s="16" t="s">
        <v>144</v>
      </c>
      <c r="BM163" s="184" t="s">
        <v>631</v>
      </c>
    </row>
    <row r="164" s="2" customFormat="1">
      <c r="A164" s="35"/>
      <c r="B164" s="36"/>
      <c r="C164" s="35"/>
      <c r="D164" s="186" t="s">
        <v>152</v>
      </c>
      <c r="E164" s="35"/>
      <c r="F164" s="187" t="s">
        <v>249</v>
      </c>
      <c r="G164" s="35"/>
      <c r="H164" s="35"/>
      <c r="I164" s="188"/>
      <c r="J164" s="35"/>
      <c r="K164" s="35"/>
      <c r="L164" s="36"/>
      <c r="M164" s="189"/>
      <c r="N164" s="19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152</v>
      </c>
      <c r="AU164" s="16" t="s">
        <v>88</v>
      </c>
    </row>
    <row r="165" s="2" customFormat="1">
      <c r="A165" s="35"/>
      <c r="B165" s="36"/>
      <c r="C165" s="35"/>
      <c r="D165" s="186" t="s">
        <v>176</v>
      </c>
      <c r="E165" s="35"/>
      <c r="F165" s="201" t="s">
        <v>245</v>
      </c>
      <c r="G165" s="35"/>
      <c r="H165" s="35"/>
      <c r="I165" s="188"/>
      <c r="J165" s="35"/>
      <c r="K165" s="35"/>
      <c r="L165" s="36"/>
      <c r="M165" s="189"/>
      <c r="N165" s="19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176</v>
      </c>
      <c r="AU165" s="16" t="s">
        <v>88</v>
      </c>
    </row>
    <row r="166" s="13" customFormat="1">
      <c r="A166" s="13"/>
      <c r="B166" s="202"/>
      <c r="C166" s="13"/>
      <c r="D166" s="186" t="s">
        <v>178</v>
      </c>
      <c r="E166" s="203" t="s">
        <v>1</v>
      </c>
      <c r="F166" s="204" t="s">
        <v>632</v>
      </c>
      <c r="G166" s="13"/>
      <c r="H166" s="205">
        <v>10</v>
      </c>
      <c r="I166" s="206"/>
      <c r="J166" s="13"/>
      <c r="K166" s="13"/>
      <c r="L166" s="202"/>
      <c r="M166" s="207"/>
      <c r="N166" s="208"/>
      <c r="O166" s="208"/>
      <c r="P166" s="208"/>
      <c r="Q166" s="208"/>
      <c r="R166" s="208"/>
      <c r="S166" s="208"/>
      <c r="T166" s="2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3" t="s">
        <v>178</v>
      </c>
      <c r="AU166" s="203" t="s">
        <v>88</v>
      </c>
      <c r="AV166" s="13" t="s">
        <v>88</v>
      </c>
      <c r="AW166" s="13" t="s">
        <v>36</v>
      </c>
      <c r="AX166" s="13" t="s">
        <v>86</v>
      </c>
      <c r="AY166" s="203" t="s">
        <v>145</v>
      </c>
    </row>
    <row r="167" s="11" customFormat="1" ht="22.8" customHeight="1">
      <c r="A167" s="11"/>
      <c r="B167" s="160"/>
      <c r="C167" s="11"/>
      <c r="D167" s="161" t="s">
        <v>78</v>
      </c>
      <c r="E167" s="199" t="s">
        <v>225</v>
      </c>
      <c r="F167" s="199" t="s">
        <v>273</v>
      </c>
      <c r="G167" s="11"/>
      <c r="H167" s="11"/>
      <c r="I167" s="163"/>
      <c r="J167" s="200">
        <f>BK167</f>
        <v>0</v>
      </c>
      <c r="K167" s="11"/>
      <c r="L167" s="160"/>
      <c r="M167" s="165"/>
      <c r="N167" s="166"/>
      <c r="O167" s="166"/>
      <c r="P167" s="167">
        <f>SUM(P168:P183)</f>
        <v>0</v>
      </c>
      <c r="Q167" s="166"/>
      <c r="R167" s="167">
        <f>SUM(R168:R183)</f>
        <v>0</v>
      </c>
      <c r="S167" s="166"/>
      <c r="T167" s="168">
        <f>SUM(T168:T183)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61" t="s">
        <v>86</v>
      </c>
      <c r="AT167" s="169" t="s">
        <v>78</v>
      </c>
      <c r="AU167" s="169" t="s">
        <v>86</v>
      </c>
      <c r="AY167" s="161" t="s">
        <v>145</v>
      </c>
      <c r="BK167" s="170">
        <f>SUM(BK168:BK183)</f>
        <v>0</v>
      </c>
    </row>
    <row r="168" s="2" customFormat="1" ht="24.15" customHeight="1">
      <c r="A168" s="35"/>
      <c r="B168" s="171"/>
      <c r="C168" s="172" t="s">
        <v>231</v>
      </c>
      <c r="D168" s="172" t="s">
        <v>146</v>
      </c>
      <c r="E168" s="173" t="s">
        <v>285</v>
      </c>
      <c r="F168" s="174" t="s">
        <v>286</v>
      </c>
      <c r="G168" s="175" t="s">
        <v>188</v>
      </c>
      <c r="H168" s="176">
        <v>6</v>
      </c>
      <c r="I168" s="177"/>
      <c r="J168" s="178">
        <f>ROUND(I168*H168,2)</f>
        <v>0</v>
      </c>
      <c r="K168" s="179"/>
      <c r="L168" s="36"/>
      <c r="M168" s="180" t="s">
        <v>1</v>
      </c>
      <c r="N168" s="181" t="s">
        <v>44</v>
      </c>
      <c r="O168" s="7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144</v>
      </c>
      <c r="AT168" s="184" t="s">
        <v>146</v>
      </c>
      <c r="AU168" s="184" t="s">
        <v>88</v>
      </c>
      <c r="AY168" s="16" t="s">
        <v>145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6" t="s">
        <v>86</v>
      </c>
      <c r="BK168" s="185">
        <f>ROUND(I168*H168,2)</f>
        <v>0</v>
      </c>
      <c r="BL168" s="16" t="s">
        <v>144</v>
      </c>
      <c r="BM168" s="184" t="s">
        <v>633</v>
      </c>
    </row>
    <row r="169" s="2" customFormat="1">
      <c r="A169" s="35"/>
      <c r="B169" s="36"/>
      <c r="C169" s="35"/>
      <c r="D169" s="186" t="s">
        <v>152</v>
      </c>
      <c r="E169" s="35"/>
      <c r="F169" s="187" t="s">
        <v>286</v>
      </c>
      <c r="G169" s="35"/>
      <c r="H169" s="35"/>
      <c r="I169" s="188"/>
      <c r="J169" s="35"/>
      <c r="K169" s="35"/>
      <c r="L169" s="36"/>
      <c r="M169" s="189"/>
      <c r="N169" s="19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152</v>
      </c>
      <c r="AU169" s="16" t="s">
        <v>88</v>
      </c>
    </row>
    <row r="170" s="2" customFormat="1">
      <c r="A170" s="35"/>
      <c r="B170" s="36"/>
      <c r="C170" s="35"/>
      <c r="D170" s="186" t="s">
        <v>176</v>
      </c>
      <c r="E170" s="35"/>
      <c r="F170" s="201" t="s">
        <v>288</v>
      </c>
      <c r="G170" s="35"/>
      <c r="H170" s="35"/>
      <c r="I170" s="188"/>
      <c r="J170" s="35"/>
      <c r="K170" s="35"/>
      <c r="L170" s="36"/>
      <c r="M170" s="189"/>
      <c r="N170" s="19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176</v>
      </c>
      <c r="AU170" s="16" t="s">
        <v>88</v>
      </c>
    </row>
    <row r="171" s="13" customFormat="1">
      <c r="A171" s="13"/>
      <c r="B171" s="202"/>
      <c r="C171" s="13"/>
      <c r="D171" s="186" t="s">
        <v>178</v>
      </c>
      <c r="E171" s="203" t="s">
        <v>1</v>
      </c>
      <c r="F171" s="204" t="s">
        <v>634</v>
      </c>
      <c r="G171" s="13"/>
      <c r="H171" s="205">
        <v>6</v>
      </c>
      <c r="I171" s="206"/>
      <c r="J171" s="13"/>
      <c r="K171" s="13"/>
      <c r="L171" s="202"/>
      <c r="M171" s="207"/>
      <c r="N171" s="208"/>
      <c r="O171" s="208"/>
      <c r="P171" s="208"/>
      <c r="Q171" s="208"/>
      <c r="R171" s="208"/>
      <c r="S171" s="208"/>
      <c r="T171" s="2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3" t="s">
        <v>178</v>
      </c>
      <c r="AU171" s="203" t="s">
        <v>88</v>
      </c>
      <c r="AV171" s="13" t="s">
        <v>88</v>
      </c>
      <c r="AW171" s="13" t="s">
        <v>36</v>
      </c>
      <c r="AX171" s="13" t="s">
        <v>86</v>
      </c>
      <c r="AY171" s="203" t="s">
        <v>145</v>
      </c>
    </row>
    <row r="172" s="2" customFormat="1" ht="24.15" customHeight="1">
      <c r="A172" s="35"/>
      <c r="B172" s="171"/>
      <c r="C172" s="172" t="s">
        <v>237</v>
      </c>
      <c r="D172" s="172" t="s">
        <v>146</v>
      </c>
      <c r="E172" s="173" t="s">
        <v>290</v>
      </c>
      <c r="F172" s="174" t="s">
        <v>291</v>
      </c>
      <c r="G172" s="175" t="s">
        <v>188</v>
      </c>
      <c r="H172" s="176">
        <v>5.5</v>
      </c>
      <c r="I172" s="177"/>
      <c r="J172" s="178">
        <f>ROUND(I172*H172,2)</f>
        <v>0</v>
      </c>
      <c r="K172" s="179"/>
      <c r="L172" s="36"/>
      <c r="M172" s="180" t="s">
        <v>1</v>
      </c>
      <c r="N172" s="181" t="s">
        <v>44</v>
      </c>
      <c r="O172" s="7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144</v>
      </c>
      <c r="AT172" s="184" t="s">
        <v>146</v>
      </c>
      <c r="AU172" s="184" t="s">
        <v>88</v>
      </c>
      <c r="AY172" s="16" t="s">
        <v>145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6" t="s">
        <v>86</v>
      </c>
      <c r="BK172" s="185">
        <f>ROUND(I172*H172,2)</f>
        <v>0</v>
      </c>
      <c r="BL172" s="16" t="s">
        <v>144</v>
      </c>
      <c r="BM172" s="184" t="s">
        <v>635</v>
      </c>
    </row>
    <row r="173" s="2" customFormat="1">
      <c r="A173" s="35"/>
      <c r="B173" s="36"/>
      <c r="C173" s="35"/>
      <c r="D173" s="186" t="s">
        <v>152</v>
      </c>
      <c r="E173" s="35"/>
      <c r="F173" s="187" t="s">
        <v>291</v>
      </c>
      <c r="G173" s="35"/>
      <c r="H173" s="35"/>
      <c r="I173" s="188"/>
      <c r="J173" s="35"/>
      <c r="K173" s="35"/>
      <c r="L173" s="36"/>
      <c r="M173" s="189"/>
      <c r="N173" s="19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152</v>
      </c>
      <c r="AU173" s="16" t="s">
        <v>88</v>
      </c>
    </row>
    <row r="174" s="2" customFormat="1">
      <c r="A174" s="35"/>
      <c r="B174" s="36"/>
      <c r="C174" s="35"/>
      <c r="D174" s="186" t="s">
        <v>176</v>
      </c>
      <c r="E174" s="35"/>
      <c r="F174" s="201" t="s">
        <v>288</v>
      </c>
      <c r="G174" s="35"/>
      <c r="H174" s="35"/>
      <c r="I174" s="188"/>
      <c r="J174" s="35"/>
      <c r="K174" s="35"/>
      <c r="L174" s="36"/>
      <c r="M174" s="189"/>
      <c r="N174" s="19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176</v>
      </c>
      <c r="AU174" s="16" t="s">
        <v>88</v>
      </c>
    </row>
    <row r="175" s="13" customFormat="1">
      <c r="A175" s="13"/>
      <c r="B175" s="202"/>
      <c r="C175" s="13"/>
      <c r="D175" s="186" t="s">
        <v>178</v>
      </c>
      <c r="E175" s="203" t="s">
        <v>1</v>
      </c>
      <c r="F175" s="204" t="s">
        <v>636</v>
      </c>
      <c r="G175" s="13"/>
      <c r="H175" s="205">
        <v>5.5</v>
      </c>
      <c r="I175" s="206"/>
      <c r="J175" s="13"/>
      <c r="K175" s="13"/>
      <c r="L175" s="202"/>
      <c r="M175" s="207"/>
      <c r="N175" s="208"/>
      <c r="O175" s="208"/>
      <c r="P175" s="208"/>
      <c r="Q175" s="208"/>
      <c r="R175" s="208"/>
      <c r="S175" s="208"/>
      <c r="T175" s="2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3" t="s">
        <v>178</v>
      </c>
      <c r="AU175" s="203" t="s">
        <v>88</v>
      </c>
      <c r="AV175" s="13" t="s">
        <v>88</v>
      </c>
      <c r="AW175" s="13" t="s">
        <v>36</v>
      </c>
      <c r="AX175" s="13" t="s">
        <v>86</v>
      </c>
      <c r="AY175" s="203" t="s">
        <v>145</v>
      </c>
    </row>
    <row r="176" s="2" customFormat="1" ht="24.15" customHeight="1">
      <c r="A176" s="35"/>
      <c r="B176" s="171"/>
      <c r="C176" s="172" t="s">
        <v>241</v>
      </c>
      <c r="D176" s="172" t="s">
        <v>146</v>
      </c>
      <c r="E176" s="173" t="s">
        <v>295</v>
      </c>
      <c r="F176" s="174" t="s">
        <v>296</v>
      </c>
      <c r="G176" s="175" t="s">
        <v>188</v>
      </c>
      <c r="H176" s="176">
        <v>5.5</v>
      </c>
      <c r="I176" s="177"/>
      <c r="J176" s="178">
        <f>ROUND(I176*H176,2)</f>
        <v>0</v>
      </c>
      <c r="K176" s="179"/>
      <c r="L176" s="36"/>
      <c r="M176" s="180" t="s">
        <v>1</v>
      </c>
      <c r="N176" s="181" t="s">
        <v>44</v>
      </c>
      <c r="O176" s="7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144</v>
      </c>
      <c r="AT176" s="184" t="s">
        <v>146</v>
      </c>
      <c r="AU176" s="184" t="s">
        <v>88</v>
      </c>
      <c r="AY176" s="16" t="s">
        <v>145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6" t="s">
        <v>86</v>
      </c>
      <c r="BK176" s="185">
        <f>ROUND(I176*H176,2)</f>
        <v>0</v>
      </c>
      <c r="BL176" s="16" t="s">
        <v>144</v>
      </c>
      <c r="BM176" s="184" t="s">
        <v>637</v>
      </c>
    </row>
    <row r="177" s="2" customFormat="1">
      <c r="A177" s="35"/>
      <c r="B177" s="36"/>
      <c r="C177" s="35"/>
      <c r="D177" s="186" t="s">
        <v>152</v>
      </c>
      <c r="E177" s="35"/>
      <c r="F177" s="187" t="s">
        <v>296</v>
      </c>
      <c r="G177" s="35"/>
      <c r="H177" s="35"/>
      <c r="I177" s="188"/>
      <c r="J177" s="35"/>
      <c r="K177" s="35"/>
      <c r="L177" s="36"/>
      <c r="M177" s="189"/>
      <c r="N177" s="19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152</v>
      </c>
      <c r="AU177" s="16" t="s">
        <v>88</v>
      </c>
    </row>
    <row r="178" s="2" customFormat="1">
      <c r="A178" s="35"/>
      <c r="B178" s="36"/>
      <c r="C178" s="35"/>
      <c r="D178" s="186" t="s">
        <v>176</v>
      </c>
      <c r="E178" s="35"/>
      <c r="F178" s="201" t="s">
        <v>298</v>
      </c>
      <c r="G178" s="35"/>
      <c r="H178" s="35"/>
      <c r="I178" s="188"/>
      <c r="J178" s="35"/>
      <c r="K178" s="35"/>
      <c r="L178" s="36"/>
      <c r="M178" s="189"/>
      <c r="N178" s="19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176</v>
      </c>
      <c r="AU178" s="16" t="s">
        <v>88</v>
      </c>
    </row>
    <row r="179" s="13" customFormat="1">
      <c r="A179" s="13"/>
      <c r="B179" s="202"/>
      <c r="C179" s="13"/>
      <c r="D179" s="186" t="s">
        <v>178</v>
      </c>
      <c r="E179" s="203" t="s">
        <v>1</v>
      </c>
      <c r="F179" s="204" t="s">
        <v>622</v>
      </c>
      <c r="G179" s="13"/>
      <c r="H179" s="205">
        <v>5.5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3" t="s">
        <v>178</v>
      </c>
      <c r="AU179" s="203" t="s">
        <v>88</v>
      </c>
      <c r="AV179" s="13" t="s">
        <v>88</v>
      </c>
      <c r="AW179" s="13" t="s">
        <v>36</v>
      </c>
      <c r="AX179" s="13" t="s">
        <v>86</v>
      </c>
      <c r="AY179" s="203" t="s">
        <v>145</v>
      </c>
    </row>
    <row r="180" s="2" customFormat="1" ht="14.4" customHeight="1">
      <c r="A180" s="35"/>
      <c r="B180" s="171"/>
      <c r="C180" s="172" t="s">
        <v>247</v>
      </c>
      <c r="D180" s="172" t="s">
        <v>146</v>
      </c>
      <c r="E180" s="173" t="s">
        <v>301</v>
      </c>
      <c r="F180" s="174" t="s">
        <v>302</v>
      </c>
      <c r="G180" s="175" t="s">
        <v>174</v>
      </c>
      <c r="H180" s="176">
        <v>0.0040000000000000001</v>
      </c>
      <c r="I180" s="177"/>
      <c r="J180" s="178">
        <f>ROUND(I180*H180,2)</f>
        <v>0</v>
      </c>
      <c r="K180" s="179"/>
      <c r="L180" s="36"/>
      <c r="M180" s="180" t="s">
        <v>1</v>
      </c>
      <c r="N180" s="181" t="s">
        <v>44</v>
      </c>
      <c r="O180" s="7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144</v>
      </c>
      <c r="AT180" s="184" t="s">
        <v>146</v>
      </c>
      <c r="AU180" s="184" t="s">
        <v>88</v>
      </c>
      <c r="AY180" s="16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6" t="s">
        <v>86</v>
      </c>
      <c r="BK180" s="185">
        <f>ROUND(I180*H180,2)</f>
        <v>0</v>
      </c>
      <c r="BL180" s="16" t="s">
        <v>144</v>
      </c>
      <c r="BM180" s="184" t="s">
        <v>638</v>
      </c>
    </row>
    <row r="181" s="2" customFormat="1">
      <c r="A181" s="35"/>
      <c r="B181" s="36"/>
      <c r="C181" s="35"/>
      <c r="D181" s="186" t="s">
        <v>152</v>
      </c>
      <c r="E181" s="35"/>
      <c r="F181" s="187" t="s">
        <v>302</v>
      </c>
      <c r="G181" s="35"/>
      <c r="H181" s="35"/>
      <c r="I181" s="188"/>
      <c r="J181" s="35"/>
      <c r="K181" s="35"/>
      <c r="L181" s="36"/>
      <c r="M181" s="189"/>
      <c r="N181" s="19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152</v>
      </c>
      <c r="AU181" s="16" t="s">
        <v>88</v>
      </c>
    </row>
    <row r="182" s="2" customFormat="1">
      <c r="A182" s="35"/>
      <c r="B182" s="36"/>
      <c r="C182" s="35"/>
      <c r="D182" s="186" t="s">
        <v>176</v>
      </c>
      <c r="E182" s="35"/>
      <c r="F182" s="201" t="s">
        <v>304</v>
      </c>
      <c r="G182" s="35"/>
      <c r="H182" s="35"/>
      <c r="I182" s="188"/>
      <c r="J182" s="35"/>
      <c r="K182" s="35"/>
      <c r="L182" s="36"/>
      <c r="M182" s="189"/>
      <c r="N182" s="19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176</v>
      </c>
      <c r="AU182" s="16" t="s">
        <v>88</v>
      </c>
    </row>
    <row r="183" s="13" customFormat="1">
      <c r="A183" s="13"/>
      <c r="B183" s="202"/>
      <c r="C183" s="13"/>
      <c r="D183" s="186" t="s">
        <v>178</v>
      </c>
      <c r="E183" s="203" t="s">
        <v>1</v>
      </c>
      <c r="F183" s="204" t="s">
        <v>639</v>
      </c>
      <c r="G183" s="13"/>
      <c r="H183" s="205">
        <v>0.0040000000000000001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178</v>
      </c>
      <c r="AU183" s="203" t="s">
        <v>88</v>
      </c>
      <c r="AV183" s="13" t="s">
        <v>88</v>
      </c>
      <c r="AW183" s="13" t="s">
        <v>36</v>
      </c>
      <c r="AX183" s="13" t="s">
        <v>86</v>
      </c>
      <c r="AY183" s="203" t="s">
        <v>145</v>
      </c>
    </row>
    <row r="184" s="11" customFormat="1" ht="25.92" customHeight="1">
      <c r="A184" s="11"/>
      <c r="B184" s="160"/>
      <c r="C184" s="11"/>
      <c r="D184" s="161" t="s">
        <v>78</v>
      </c>
      <c r="E184" s="162" t="s">
        <v>561</v>
      </c>
      <c r="F184" s="162" t="s">
        <v>562</v>
      </c>
      <c r="G184" s="11"/>
      <c r="H184" s="11"/>
      <c r="I184" s="163"/>
      <c r="J184" s="164">
        <f>BK184</f>
        <v>0</v>
      </c>
      <c r="K184" s="11"/>
      <c r="L184" s="160"/>
      <c r="M184" s="165"/>
      <c r="N184" s="166"/>
      <c r="O184" s="166"/>
      <c r="P184" s="167">
        <f>P185</f>
        <v>0</v>
      </c>
      <c r="Q184" s="166"/>
      <c r="R184" s="167">
        <f>R185</f>
        <v>0</v>
      </c>
      <c r="S184" s="166"/>
      <c r="T184" s="168">
        <f>T185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61" t="s">
        <v>88</v>
      </c>
      <c r="AT184" s="169" t="s">
        <v>78</v>
      </c>
      <c r="AU184" s="169" t="s">
        <v>79</v>
      </c>
      <c r="AY184" s="161" t="s">
        <v>145</v>
      </c>
      <c r="BK184" s="170">
        <f>BK185</f>
        <v>0</v>
      </c>
    </row>
    <row r="185" s="11" customFormat="1" ht="22.8" customHeight="1">
      <c r="A185" s="11"/>
      <c r="B185" s="160"/>
      <c r="C185" s="11"/>
      <c r="D185" s="161" t="s">
        <v>78</v>
      </c>
      <c r="E185" s="199" t="s">
        <v>563</v>
      </c>
      <c r="F185" s="199" t="s">
        <v>564</v>
      </c>
      <c r="G185" s="11"/>
      <c r="H185" s="11"/>
      <c r="I185" s="163"/>
      <c r="J185" s="200">
        <f>BK185</f>
        <v>0</v>
      </c>
      <c r="K185" s="11"/>
      <c r="L185" s="160"/>
      <c r="M185" s="165"/>
      <c r="N185" s="166"/>
      <c r="O185" s="166"/>
      <c r="P185" s="167">
        <f>SUM(P186:P189)</f>
        <v>0</v>
      </c>
      <c r="Q185" s="166"/>
      <c r="R185" s="167">
        <f>SUM(R186:R189)</f>
        <v>0</v>
      </c>
      <c r="S185" s="166"/>
      <c r="T185" s="168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61" t="s">
        <v>88</v>
      </c>
      <c r="AT185" s="169" t="s">
        <v>78</v>
      </c>
      <c r="AU185" s="169" t="s">
        <v>86</v>
      </c>
      <c r="AY185" s="161" t="s">
        <v>145</v>
      </c>
      <c r="BK185" s="170">
        <f>SUM(BK186:BK189)</f>
        <v>0</v>
      </c>
    </row>
    <row r="186" s="2" customFormat="1" ht="24.15" customHeight="1">
      <c r="A186" s="35"/>
      <c r="B186" s="171"/>
      <c r="C186" s="172" t="s">
        <v>252</v>
      </c>
      <c r="D186" s="172" t="s">
        <v>146</v>
      </c>
      <c r="E186" s="173" t="s">
        <v>565</v>
      </c>
      <c r="F186" s="174" t="s">
        <v>566</v>
      </c>
      <c r="G186" s="175" t="s">
        <v>221</v>
      </c>
      <c r="H186" s="176">
        <v>17.5</v>
      </c>
      <c r="I186" s="177"/>
      <c r="J186" s="178">
        <f>ROUND(I186*H186,2)</f>
        <v>0</v>
      </c>
      <c r="K186" s="179"/>
      <c r="L186" s="36"/>
      <c r="M186" s="180" t="s">
        <v>1</v>
      </c>
      <c r="N186" s="181" t="s">
        <v>44</v>
      </c>
      <c r="O186" s="7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263</v>
      </c>
      <c r="AT186" s="184" t="s">
        <v>146</v>
      </c>
      <c r="AU186" s="184" t="s">
        <v>88</v>
      </c>
      <c r="AY186" s="16" t="s">
        <v>145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6" t="s">
        <v>86</v>
      </c>
      <c r="BK186" s="185">
        <f>ROUND(I186*H186,2)</f>
        <v>0</v>
      </c>
      <c r="BL186" s="16" t="s">
        <v>263</v>
      </c>
      <c r="BM186" s="184" t="s">
        <v>640</v>
      </c>
    </row>
    <row r="187" s="2" customFormat="1">
      <c r="A187" s="35"/>
      <c r="B187" s="36"/>
      <c r="C187" s="35"/>
      <c r="D187" s="186" t="s">
        <v>152</v>
      </c>
      <c r="E187" s="35"/>
      <c r="F187" s="187" t="s">
        <v>566</v>
      </c>
      <c r="G187" s="35"/>
      <c r="H187" s="35"/>
      <c r="I187" s="188"/>
      <c r="J187" s="35"/>
      <c r="K187" s="35"/>
      <c r="L187" s="36"/>
      <c r="M187" s="189"/>
      <c r="N187" s="19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152</v>
      </c>
      <c r="AU187" s="16" t="s">
        <v>88</v>
      </c>
    </row>
    <row r="188" s="2" customFormat="1">
      <c r="A188" s="35"/>
      <c r="B188" s="36"/>
      <c r="C188" s="35"/>
      <c r="D188" s="186" t="s">
        <v>176</v>
      </c>
      <c r="E188" s="35"/>
      <c r="F188" s="201" t="s">
        <v>568</v>
      </c>
      <c r="G188" s="35"/>
      <c r="H188" s="35"/>
      <c r="I188" s="188"/>
      <c r="J188" s="35"/>
      <c r="K188" s="35"/>
      <c r="L188" s="36"/>
      <c r="M188" s="189"/>
      <c r="N188" s="19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176</v>
      </c>
      <c r="AU188" s="16" t="s">
        <v>88</v>
      </c>
    </row>
    <row r="189" s="13" customFormat="1">
      <c r="A189" s="13"/>
      <c r="B189" s="202"/>
      <c r="C189" s="13"/>
      <c r="D189" s="186" t="s">
        <v>178</v>
      </c>
      <c r="E189" s="203" t="s">
        <v>1</v>
      </c>
      <c r="F189" s="204" t="s">
        <v>641</v>
      </c>
      <c r="G189" s="13"/>
      <c r="H189" s="205">
        <v>17.5</v>
      </c>
      <c r="I189" s="206"/>
      <c r="J189" s="13"/>
      <c r="K189" s="13"/>
      <c r="L189" s="202"/>
      <c r="M189" s="207"/>
      <c r="N189" s="208"/>
      <c r="O189" s="208"/>
      <c r="P189" s="208"/>
      <c r="Q189" s="208"/>
      <c r="R189" s="208"/>
      <c r="S189" s="208"/>
      <c r="T189" s="20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3" t="s">
        <v>178</v>
      </c>
      <c r="AU189" s="203" t="s">
        <v>88</v>
      </c>
      <c r="AV189" s="13" t="s">
        <v>88</v>
      </c>
      <c r="AW189" s="13" t="s">
        <v>36</v>
      </c>
      <c r="AX189" s="13" t="s">
        <v>86</v>
      </c>
      <c r="AY189" s="203" t="s">
        <v>145</v>
      </c>
    </row>
    <row r="190" s="11" customFormat="1" ht="25.92" customHeight="1">
      <c r="A190" s="11"/>
      <c r="B190" s="160"/>
      <c r="C190" s="11"/>
      <c r="D190" s="161" t="s">
        <v>78</v>
      </c>
      <c r="E190" s="162" t="s">
        <v>142</v>
      </c>
      <c r="F190" s="162" t="s">
        <v>143</v>
      </c>
      <c r="G190" s="11"/>
      <c r="H190" s="11"/>
      <c r="I190" s="163"/>
      <c r="J190" s="164">
        <f>BK190</f>
        <v>0</v>
      </c>
      <c r="K190" s="11"/>
      <c r="L190" s="160"/>
      <c r="M190" s="165"/>
      <c r="N190" s="166"/>
      <c r="O190" s="166"/>
      <c r="P190" s="167">
        <f>SUM(P191:P202)</f>
        <v>0</v>
      </c>
      <c r="Q190" s="166"/>
      <c r="R190" s="167">
        <f>SUM(R191:R202)</f>
        <v>0</v>
      </c>
      <c r="S190" s="166"/>
      <c r="T190" s="168">
        <f>SUM(T191:T202)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61" t="s">
        <v>144</v>
      </c>
      <c r="AT190" s="169" t="s">
        <v>78</v>
      </c>
      <c r="AU190" s="169" t="s">
        <v>79</v>
      </c>
      <c r="AY190" s="161" t="s">
        <v>145</v>
      </c>
      <c r="BK190" s="170">
        <f>SUM(BK191:BK202)</f>
        <v>0</v>
      </c>
    </row>
    <row r="191" s="2" customFormat="1" ht="14.4" customHeight="1">
      <c r="A191" s="35"/>
      <c r="B191" s="171"/>
      <c r="C191" s="172" t="s">
        <v>8</v>
      </c>
      <c r="D191" s="172" t="s">
        <v>146</v>
      </c>
      <c r="E191" s="173" t="s">
        <v>308</v>
      </c>
      <c r="F191" s="174" t="s">
        <v>309</v>
      </c>
      <c r="G191" s="175" t="s">
        <v>310</v>
      </c>
      <c r="H191" s="176">
        <v>1.375</v>
      </c>
      <c r="I191" s="177"/>
      <c r="J191" s="178">
        <f>ROUND(I191*H191,2)</f>
        <v>0</v>
      </c>
      <c r="K191" s="179"/>
      <c r="L191" s="36"/>
      <c r="M191" s="180" t="s">
        <v>1</v>
      </c>
      <c r="N191" s="181" t="s">
        <v>44</v>
      </c>
      <c r="O191" s="7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150</v>
      </c>
      <c r="AT191" s="184" t="s">
        <v>146</v>
      </c>
      <c r="AU191" s="184" t="s">
        <v>86</v>
      </c>
      <c r="AY191" s="16" t="s">
        <v>145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6" t="s">
        <v>86</v>
      </c>
      <c r="BK191" s="185">
        <f>ROUND(I191*H191,2)</f>
        <v>0</v>
      </c>
      <c r="BL191" s="16" t="s">
        <v>150</v>
      </c>
      <c r="BM191" s="184" t="s">
        <v>642</v>
      </c>
    </row>
    <row r="192" s="2" customFormat="1">
      <c r="A192" s="35"/>
      <c r="B192" s="36"/>
      <c r="C192" s="35"/>
      <c r="D192" s="186" t="s">
        <v>152</v>
      </c>
      <c r="E192" s="35"/>
      <c r="F192" s="187" t="s">
        <v>309</v>
      </c>
      <c r="G192" s="35"/>
      <c r="H192" s="35"/>
      <c r="I192" s="188"/>
      <c r="J192" s="35"/>
      <c r="K192" s="35"/>
      <c r="L192" s="36"/>
      <c r="M192" s="189"/>
      <c r="N192" s="19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152</v>
      </c>
      <c r="AU192" s="16" t="s">
        <v>86</v>
      </c>
    </row>
    <row r="193" s="2" customFormat="1">
      <c r="A193" s="35"/>
      <c r="B193" s="36"/>
      <c r="C193" s="35"/>
      <c r="D193" s="186" t="s">
        <v>176</v>
      </c>
      <c r="E193" s="35"/>
      <c r="F193" s="201" t="s">
        <v>312</v>
      </c>
      <c r="G193" s="35"/>
      <c r="H193" s="35"/>
      <c r="I193" s="188"/>
      <c r="J193" s="35"/>
      <c r="K193" s="35"/>
      <c r="L193" s="36"/>
      <c r="M193" s="189"/>
      <c r="N193" s="19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176</v>
      </c>
      <c r="AU193" s="16" t="s">
        <v>86</v>
      </c>
    </row>
    <row r="194" s="13" customFormat="1">
      <c r="A194" s="13"/>
      <c r="B194" s="202"/>
      <c r="C194" s="13"/>
      <c r="D194" s="186" t="s">
        <v>178</v>
      </c>
      <c r="E194" s="203" t="s">
        <v>1</v>
      </c>
      <c r="F194" s="204" t="s">
        <v>643</v>
      </c>
      <c r="G194" s="13"/>
      <c r="H194" s="205">
        <v>1.375</v>
      </c>
      <c r="I194" s="206"/>
      <c r="J194" s="13"/>
      <c r="K194" s="13"/>
      <c r="L194" s="202"/>
      <c r="M194" s="207"/>
      <c r="N194" s="208"/>
      <c r="O194" s="208"/>
      <c r="P194" s="208"/>
      <c r="Q194" s="208"/>
      <c r="R194" s="208"/>
      <c r="S194" s="208"/>
      <c r="T194" s="2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3" t="s">
        <v>178</v>
      </c>
      <c r="AU194" s="203" t="s">
        <v>86</v>
      </c>
      <c r="AV194" s="13" t="s">
        <v>88</v>
      </c>
      <c r="AW194" s="13" t="s">
        <v>36</v>
      </c>
      <c r="AX194" s="13" t="s">
        <v>86</v>
      </c>
      <c r="AY194" s="203" t="s">
        <v>145</v>
      </c>
    </row>
    <row r="195" s="2" customFormat="1" ht="24.15" customHeight="1">
      <c r="A195" s="35"/>
      <c r="B195" s="171"/>
      <c r="C195" s="172" t="s">
        <v>263</v>
      </c>
      <c r="D195" s="172" t="s">
        <v>146</v>
      </c>
      <c r="E195" s="173" t="s">
        <v>315</v>
      </c>
      <c r="F195" s="174" t="s">
        <v>316</v>
      </c>
      <c r="G195" s="175" t="s">
        <v>310</v>
      </c>
      <c r="H195" s="176">
        <v>3.96</v>
      </c>
      <c r="I195" s="177"/>
      <c r="J195" s="178">
        <f>ROUND(I195*H195,2)</f>
        <v>0</v>
      </c>
      <c r="K195" s="179"/>
      <c r="L195" s="36"/>
      <c r="M195" s="180" t="s">
        <v>1</v>
      </c>
      <c r="N195" s="181" t="s">
        <v>44</v>
      </c>
      <c r="O195" s="7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150</v>
      </c>
      <c r="AT195" s="184" t="s">
        <v>146</v>
      </c>
      <c r="AU195" s="184" t="s">
        <v>86</v>
      </c>
      <c r="AY195" s="16" t="s">
        <v>145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6" t="s">
        <v>86</v>
      </c>
      <c r="BK195" s="185">
        <f>ROUND(I195*H195,2)</f>
        <v>0</v>
      </c>
      <c r="BL195" s="16" t="s">
        <v>150</v>
      </c>
      <c r="BM195" s="184" t="s">
        <v>644</v>
      </c>
    </row>
    <row r="196" s="2" customFormat="1">
      <c r="A196" s="35"/>
      <c r="B196" s="36"/>
      <c r="C196" s="35"/>
      <c r="D196" s="186" t="s">
        <v>152</v>
      </c>
      <c r="E196" s="35"/>
      <c r="F196" s="187" t="s">
        <v>316</v>
      </c>
      <c r="G196" s="35"/>
      <c r="H196" s="35"/>
      <c r="I196" s="188"/>
      <c r="J196" s="35"/>
      <c r="K196" s="35"/>
      <c r="L196" s="36"/>
      <c r="M196" s="189"/>
      <c r="N196" s="19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152</v>
      </c>
      <c r="AU196" s="16" t="s">
        <v>86</v>
      </c>
    </row>
    <row r="197" s="2" customFormat="1">
      <c r="A197" s="35"/>
      <c r="B197" s="36"/>
      <c r="C197" s="35"/>
      <c r="D197" s="186" t="s">
        <v>176</v>
      </c>
      <c r="E197" s="35"/>
      <c r="F197" s="201" t="s">
        <v>312</v>
      </c>
      <c r="G197" s="35"/>
      <c r="H197" s="35"/>
      <c r="I197" s="188"/>
      <c r="J197" s="35"/>
      <c r="K197" s="35"/>
      <c r="L197" s="36"/>
      <c r="M197" s="189"/>
      <c r="N197" s="19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176</v>
      </c>
      <c r="AU197" s="16" t="s">
        <v>86</v>
      </c>
    </row>
    <row r="198" s="13" customFormat="1">
      <c r="A198" s="13"/>
      <c r="B198" s="202"/>
      <c r="C198" s="13"/>
      <c r="D198" s="186" t="s">
        <v>178</v>
      </c>
      <c r="E198" s="203" t="s">
        <v>1</v>
      </c>
      <c r="F198" s="204" t="s">
        <v>645</v>
      </c>
      <c r="G198" s="13"/>
      <c r="H198" s="205">
        <v>3.96</v>
      </c>
      <c r="I198" s="206"/>
      <c r="J198" s="13"/>
      <c r="K198" s="13"/>
      <c r="L198" s="202"/>
      <c r="M198" s="207"/>
      <c r="N198" s="208"/>
      <c r="O198" s="208"/>
      <c r="P198" s="208"/>
      <c r="Q198" s="208"/>
      <c r="R198" s="208"/>
      <c r="S198" s="208"/>
      <c r="T198" s="20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3" t="s">
        <v>178</v>
      </c>
      <c r="AU198" s="203" t="s">
        <v>86</v>
      </c>
      <c r="AV198" s="13" t="s">
        <v>88</v>
      </c>
      <c r="AW198" s="13" t="s">
        <v>36</v>
      </c>
      <c r="AX198" s="13" t="s">
        <v>79</v>
      </c>
      <c r="AY198" s="203" t="s">
        <v>145</v>
      </c>
    </row>
    <row r="199" s="2" customFormat="1" ht="24.15" customHeight="1">
      <c r="A199" s="35"/>
      <c r="B199" s="171"/>
      <c r="C199" s="172" t="s">
        <v>269</v>
      </c>
      <c r="D199" s="172" t="s">
        <v>146</v>
      </c>
      <c r="E199" s="173" t="s">
        <v>321</v>
      </c>
      <c r="F199" s="174" t="s">
        <v>316</v>
      </c>
      <c r="G199" s="175" t="s">
        <v>310</v>
      </c>
      <c r="H199" s="176">
        <v>1.44</v>
      </c>
      <c r="I199" s="177"/>
      <c r="J199" s="178">
        <f>ROUND(I199*H199,2)</f>
        <v>0</v>
      </c>
      <c r="K199" s="179"/>
      <c r="L199" s="36"/>
      <c r="M199" s="180" t="s">
        <v>1</v>
      </c>
      <c r="N199" s="181" t="s">
        <v>44</v>
      </c>
      <c r="O199" s="7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150</v>
      </c>
      <c r="AT199" s="184" t="s">
        <v>146</v>
      </c>
      <c r="AU199" s="184" t="s">
        <v>86</v>
      </c>
      <c r="AY199" s="16" t="s">
        <v>145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6" t="s">
        <v>86</v>
      </c>
      <c r="BK199" s="185">
        <f>ROUND(I199*H199,2)</f>
        <v>0</v>
      </c>
      <c r="BL199" s="16" t="s">
        <v>150</v>
      </c>
      <c r="BM199" s="184" t="s">
        <v>646</v>
      </c>
    </row>
    <row r="200" s="2" customFormat="1">
      <c r="A200" s="35"/>
      <c r="B200" s="36"/>
      <c r="C200" s="35"/>
      <c r="D200" s="186" t="s">
        <v>152</v>
      </c>
      <c r="E200" s="35"/>
      <c r="F200" s="187" t="s">
        <v>316</v>
      </c>
      <c r="G200" s="35"/>
      <c r="H200" s="35"/>
      <c r="I200" s="188"/>
      <c r="J200" s="35"/>
      <c r="K200" s="35"/>
      <c r="L200" s="36"/>
      <c r="M200" s="189"/>
      <c r="N200" s="190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152</v>
      </c>
      <c r="AU200" s="16" t="s">
        <v>86</v>
      </c>
    </row>
    <row r="201" s="2" customFormat="1">
      <c r="A201" s="35"/>
      <c r="B201" s="36"/>
      <c r="C201" s="35"/>
      <c r="D201" s="186" t="s">
        <v>176</v>
      </c>
      <c r="E201" s="35"/>
      <c r="F201" s="201" t="s">
        <v>312</v>
      </c>
      <c r="G201" s="35"/>
      <c r="H201" s="35"/>
      <c r="I201" s="188"/>
      <c r="J201" s="35"/>
      <c r="K201" s="35"/>
      <c r="L201" s="36"/>
      <c r="M201" s="189"/>
      <c r="N201" s="190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176</v>
      </c>
      <c r="AU201" s="16" t="s">
        <v>86</v>
      </c>
    </row>
    <row r="202" s="13" customFormat="1">
      <c r="A202" s="13"/>
      <c r="B202" s="202"/>
      <c r="C202" s="13"/>
      <c r="D202" s="186" t="s">
        <v>178</v>
      </c>
      <c r="E202" s="203" t="s">
        <v>1</v>
      </c>
      <c r="F202" s="204" t="s">
        <v>647</v>
      </c>
      <c r="G202" s="13"/>
      <c r="H202" s="205">
        <v>1.44</v>
      </c>
      <c r="I202" s="206"/>
      <c r="J202" s="13"/>
      <c r="K202" s="13"/>
      <c r="L202" s="202"/>
      <c r="M202" s="210"/>
      <c r="N202" s="211"/>
      <c r="O202" s="211"/>
      <c r="P202" s="211"/>
      <c r="Q202" s="211"/>
      <c r="R202" s="211"/>
      <c r="S202" s="211"/>
      <c r="T202" s="21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3" t="s">
        <v>178</v>
      </c>
      <c r="AU202" s="203" t="s">
        <v>86</v>
      </c>
      <c r="AV202" s="13" t="s">
        <v>88</v>
      </c>
      <c r="AW202" s="13" t="s">
        <v>36</v>
      </c>
      <c r="AX202" s="13" t="s">
        <v>79</v>
      </c>
      <c r="AY202" s="203" t="s">
        <v>145</v>
      </c>
    </row>
    <row r="203" s="2" customFormat="1" ht="6.96" customHeight="1">
      <c r="A203" s="35"/>
      <c r="B203" s="57"/>
      <c r="C203" s="58"/>
      <c r="D203" s="58"/>
      <c r="E203" s="58"/>
      <c r="F203" s="58"/>
      <c r="G203" s="58"/>
      <c r="H203" s="58"/>
      <c r="I203" s="58"/>
      <c r="J203" s="58"/>
      <c r="K203" s="58"/>
      <c r="L203" s="36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autoFilter ref="C126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7"/>
      <c r="C3" s="18"/>
      <c r="D3" s="18"/>
      <c r="E3" s="18"/>
      <c r="F3" s="18"/>
      <c r="G3" s="18"/>
      <c r="H3" s="19"/>
    </row>
    <row r="4" s="1" customFormat="1" ht="24.96" customHeight="1">
      <c r="B4" s="19"/>
      <c r="C4" s="20" t="s">
        <v>648</v>
      </c>
      <c r="H4" s="19"/>
    </row>
    <row r="5" s="1" customFormat="1" ht="12" customHeight="1">
      <c r="B5" s="19"/>
      <c r="C5" s="23" t="s">
        <v>13</v>
      </c>
      <c r="D5" s="33" t="s">
        <v>14</v>
      </c>
      <c r="E5" s="1"/>
      <c r="F5" s="1"/>
      <c r="H5" s="19"/>
    </row>
    <row r="6" s="1" customFormat="1" ht="36.96" customHeight="1">
      <c r="B6" s="19"/>
      <c r="C6" s="26" t="s">
        <v>16</v>
      </c>
      <c r="D6" s="27" t="s">
        <v>17</v>
      </c>
      <c r="E6" s="1"/>
      <c r="F6" s="1"/>
      <c r="H6" s="19"/>
    </row>
    <row r="7" s="1" customFormat="1" ht="16.5" customHeight="1">
      <c r="B7" s="19"/>
      <c r="C7" s="29" t="s">
        <v>22</v>
      </c>
      <c r="D7" s="66" t="str">
        <f>'Rekapitulace stavby'!AN8</f>
        <v>16. 10. 2018</v>
      </c>
      <c r="H7" s="19"/>
    </row>
    <row r="8" s="2" customFormat="1" ht="10.8" customHeight="1">
      <c r="A8" s="35"/>
      <c r="B8" s="36"/>
      <c r="C8" s="35"/>
      <c r="D8" s="35"/>
      <c r="E8" s="35"/>
      <c r="F8" s="35"/>
      <c r="G8" s="35"/>
      <c r="H8" s="36"/>
    </row>
    <row r="9" s="10" customFormat="1" ht="29.28" customHeight="1">
      <c r="A9" s="149"/>
      <c r="B9" s="150"/>
      <c r="C9" s="151" t="s">
        <v>60</v>
      </c>
      <c r="D9" s="152" t="s">
        <v>61</v>
      </c>
      <c r="E9" s="152" t="s">
        <v>131</v>
      </c>
      <c r="F9" s="153" t="s">
        <v>649</v>
      </c>
      <c r="G9" s="149"/>
      <c r="H9" s="150"/>
    </row>
    <row r="10" s="2" customFormat="1" ht="26.4" customHeight="1">
      <c r="A10" s="35"/>
      <c r="B10" s="36"/>
      <c r="C10" s="213" t="s">
        <v>650</v>
      </c>
      <c r="D10" s="213" t="s">
        <v>91</v>
      </c>
      <c r="E10" s="35"/>
      <c r="F10" s="35"/>
      <c r="G10" s="35"/>
      <c r="H10" s="36"/>
    </row>
    <row r="11" s="2" customFormat="1" ht="16.8" customHeight="1">
      <c r="A11" s="35"/>
      <c r="B11" s="36"/>
      <c r="C11" s="214" t="s">
        <v>651</v>
      </c>
      <c r="D11" s="215" t="s">
        <v>1</v>
      </c>
      <c r="E11" s="216" t="s">
        <v>1</v>
      </c>
      <c r="F11" s="217">
        <v>29</v>
      </c>
      <c r="G11" s="35"/>
      <c r="H11" s="36"/>
    </row>
    <row r="12" s="2" customFormat="1" ht="16.8" customHeight="1">
      <c r="A12" s="35"/>
      <c r="B12" s="36"/>
      <c r="C12" s="214" t="s">
        <v>652</v>
      </c>
      <c r="D12" s="215" t="s">
        <v>1</v>
      </c>
      <c r="E12" s="216" t="s">
        <v>1</v>
      </c>
      <c r="F12" s="217">
        <v>279512.04999999999</v>
      </c>
      <c r="G12" s="35"/>
      <c r="H12" s="36"/>
    </row>
    <row r="13" s="2" customFormat="1" ht="16.8" customHeight="1">
      <c r="A13" s="35"/>
      <c r="B13" s="36"/>
      <c r="C13" s="218" t="s">
        <v>1</v>
      </c>
      <c r="D13" s="218" t="s">
        <v>653</v>
      </c>
      <c r="E13" s="16" t="s">
        <v>1</v>
      </c>
      <c r="F13" s="219">
        <v>279512.04999999999</v>
      </c>
      <c r="G13" s="35"/>
      <c r="H13" s="36"/>
    </row>
    <row r="14" s="2" customFormat="1" ht="16.8" customHeight="1">
      <c r="A14" s="35"/>
      <c r="B14" s="36"/>
      <c r="C14" s="214" t="s">
        <v>654</v>
      </c>
      <c r="D14" s="215" t="s">
        <v>1</v>
      </c>
      <c r="E14" s="216" t="s">
        <v>1</v>
      </c>
      <c r="F14" s="217">
        <v>391965.79999999999</v>
      </c>
      <c r="G14" s="35"/>
      <c r="H14" s="36"/>
    </row>
    <row r="15" s="2" customFormat="1" ht="16.8" customHeight="1">
      <c r="A15" s="35"/>
      <c r="B15" s="36"/>
      <c r="C15" s="218" t="s">
        <v>1</v>
      </c>
      <c r="D15" s="218" t="s">
        <v>655</v>
      </c>
      <c r="E15" s="16" t="s">
        <v>1</v>
      </c>
      <c r="F15" s="219">
        <v>391965.79999999999</v>
      </c>
      <c r="G15" s="35"/>
      <c r="H15" s="36"/>
    </row>
    <row r="16" s="2" customFormat="1" ht="16.8" customHeight="1">
      <c r="A16" s="35"/>
      <c r="B16" s="36"/>
      <c r="C16" s="214" t="s">
        <v>656</v>
      </c>
      <c r="D16" s="215" t="s">
        <v>1</v>
      </c>
      <c r="E16" s="216" t="s">
        <v>1</v>
      </c>
      <c r="F16" s="217">
        <v>142768.17999999999</v>
      </c>
      <c r="G16" s="35"/>
      <c r="H16" s="36"/>
    </row>
    <row r="17" s="2" customFormat="1" ht="16.8" customHeight="1">
      <c r="A17" s="35"/>
      <c r="B17" s="36"/>
      <c r="C17" s="218" t="s">
        <v>1</v>
      </c>
      <c r="D17" s="218" t="s">
        <v>657</v>
      </c>
      <c r="E17" s="16" t="s">
        <v>1</v>
      </c>
      <c r="F17" s="219">
        <v>142768.17999999999</v>
      </c>
      <c r="G17" s="35"/>
      <c r="H17" s="36"/>
    </row>
    <row r="18" s="2" customFormat="1" ht="16.8" customHeight="1">
      <c r="A18" s="35"/>
      <c r="B18" s="36"/>
      <c r="C18" s="214" t="s">
        <v>658</v>
      </c>
      <c r="D18" s="215" t="s">
        <v>1</v>
      </c>
      <c r="E18" s="216" t="s">
        <v>1</v>
      </c>
      <c r="F18" s="217">
        <v>765232.15000000002</v>
      </c>
      <c r="G18" s="35"/>
      <c r="H18" s="36"/>
    </row>
    <row r="19" s="2" customFormat="1" ht="16.8" customHeight="1">
      <c r="A19" s="35"/>
      <c r="B19" s="36"/>
      <c r="C19" s="218" t="s">
        <v>1</v>
      </c>
      <c r="D19" s="218" t="s">
        <v>659</v>
      </c>
      <c r="E19" s="16" t="s">
        <v>1</v>
      </c>
      <c r="F19" s="219">
        <v>765232.15000000002</v>
      </c>
      <c r="G19" s="35"/>
      <c r="H19" s="36"/>
    </row>
    <row r="20" s="2" customFormat="1" ht="16.8" customHeight="1">
      <c r="A20" s="35"/>
      <c r="B20" s="36"/>
      <c r="C20" s="214" t="s">
        <v>660</v>
      </c>
      <c r="D20" s="215" t="s">
        <v>1</v>
      </c>
      <c r="E20" s="216" t="s">
        <v>1</v>
      </c>
      <c r="F20" s="217">
        <v>142168.45000000001</v>
      </c>
      <c r="G20" s="35"/>
      <c r="H20" s="36"/>
    </row>
    <row r="21" s="2" customFormat="1" ht="16.8" customHeight="1">
      <c r="A21" s="35"/>
      <c r="B21" s="36"/>
      <c r="C21" s="218" t="s">
        <v>1</v>
      </c>
      <c r="D21" s="218" t="s">
        <v>661</v>
      </c>
      <c r="E21" s="16" t="s">
        <v>1</v>
      </c>
      <c r="F21" s="219">
        <v>142168.45000000001</v>
      </c>
      <c r="G21" s="35"/>
      <c r="H21" s="36"/>
    </row>
    <row r="22" s="2" customFormat="1" ht="26.4" customHeight="1">
      <c r="A22" s="35"/>
      <c r="B22" s="36"/>
      <c r="C22" s="213" t="s">
        <v>662</v>
      </c>
      <c r="D22" s="213" t="s">
        <v>91</v>
      </c>
      <c r="E22" s="35"/>
      <c r="F22" s="35"/>
      <c r="G22" s="35"/>
      <c r="H22" s="36"/>
    </row>
    <row r="23" s="2" customFormat="1" ht="16.8" customHeight="1">
      <c r="A23" s="35"/>
      <c r="B23" s="36"/>
      <c r="C23" s="214" t="s">
        <v>651</v>
      </c>
      <c r="D23" s="215" t="s">
        <v>1</v>
      </c>
      <c r="E23" s="216" t="s">
        <v>1</v>
      </c>
      <c r="F23" s="217">
        <v>29</v>
      </c>
      <c r="G23" s="35"/>
      <c r="H23" s="36"/>
    </row>
    <row r="24" s="2" customFormat="1" ht="16.8" customHeight="1">
      <c r="A24" s="35"/>
      <c r="B24" s="36"/>
      <c r="C24" s="218" t="s">
        <v>1</v>
      </c>
      <c r="D24" s="218" t="s">
        <v>88</v>
      </c>
      <c r="E24" s="16" t="s">
        <v>1</v>
      </c>
      <c r="F24" s="219">
        <v>2</v>
      </c>
      <c r="G24" s="35"/>
      <c r="H24" s="36"/>
    </row>
    <row r="25" s="2" customFormat="1" ht="16.8" customHeight="1">
      <c r="A25" s="35"/>
      <c r="B25" s="36"/>
      <c r="C25" s="218" t="s">
        <v>1</v>
      </c>
      <c r="D25" s="218" t="s">
        <v>300</v>
      </c>
      <c r="E25" s="16" t="s">
        <v>1</v>
      </c>
      <c r="F25" s="219">
        <v>23</v>
      </c>
      <c r="G25" s="35"/>
      <c r="H25" s="36"/>
    </row>
    <row r="26" s="2" customFormat="1" ht="16.8" customHeight="1">
      <c r="A26" s="35"/>
      <c r="B26" s="36"/>
      <c r="C26" s="218" t="s">
        <v>1</v>
      </c>
      <c r="D26" s="218" t="s">
        <v>88</v>
      </c>
      <c r="E26" s="16" t="s">
        <v>1</v>
      </c>
      <c r="F26" s="219">
        <v>2</v>
      </c>
      <c r="G26" s="35"/>
      <c r="H26" s="36"/>
    </row>
    <row r="27" s="2" customFormat="1" ht="16.8" customHeight="1">
      <c r="A27" s="35"/>
      <c r="B27" s="36"/>
      <c r="C27" s="218" t="s">
        <v>1</v>
      </c>
      <c r="D27" s="218" t="s">
        <v>88</v>
      </c>
      <c r="E27" s="16" t="s">
        <v>1</v>
      </c>
      <c r="F27" s="219">
        <v>2</v>
      </c>
      <c r="G27" s="35"/>
      <c r="H27" s="36"/>
    </row>
    <row r="28" s="2" customFormat="1" ht="16.8" customHeight="1">
      <c r="A28" s="35"/>
      <c r="B28" s="36"/>
      <c r="C28" s="218" t="s">
        <v>651</v>
      </c>
      <c r="D28" s="218" t="s">
        <v>663</v>
      </c>
      <c r="E28" s="16" t="s">
        <v>1</v>
      </c>
      <c r="F28" s="219">
        <v>29</v>
      </c>
      <c r="G28" s="35"/>
      <c r="H28" s="36"/>
    </row>
    <row r="29" s="2" customFormat="1" ht="16.8" customHeight="1">
      <c r="A29" s="35"/>
      <c r="B29" s="36"/>
      <c r="C29" s="214" t="s">
        <v>652</v>
      </c>
      <c r="D29" s="215" t="s">
        <v>1</v>
      </c>
      <c r="E29" s="216" t="s">
        <v>1</v>
      </c>
      <c r="F29" s="217">
        <v>279512.04999999999</v>
      </c>
      <c r="G29" s="35"/>
      <c r="H29" s="36"/>
    </row>
    <row r="30" s="2" customFormat="1" ht="16.8" customHeight="1">
      <c r="A30" s="35"/>
      <c r="B30" s="36"/>
      <c r="C30" s="218" t="s">
        <v>1</v>
      </c>
      <c r="D30" s="218" t="s">
        <v>653</v>
      </c>
      <c r="E30" s="16" t="s">
        <v>1</v>
      </c>
      <c r="F30" s="219">
        <v>279512.04999999999</v>
      </c>
      <c r="G30" s="35"/>
      <c r="H30" s="36"/>
    </row>
    <row r="31" s="2" customFormat="1" ht="16.8" customHeight="1">
      <c r="A31" s="35"/>
      <c r="B31" s="36"/>
      <c r="C31" s="214" t="s">
        <v>654</v>
      </c>
      <c r="D31" s="215" t="s">
        <v>1</v>
      </c>
      <c r="E31" s="216" t="s">
        <v>1</v>
      </c>
      <c r="F31" s="217">
        <v>391965.79999999999</v>
      </c>
      <c r="G31" s="35"/>
      <c r="H31" s="36"/>
    </row>
    <row r="32" s="2" customFormat="1" ht="16.8" customHeight="1">
      <c r="A32" s="35"/>
      <c r="B32" s="36"/>
      <c r="C32" s="218" t="s">
        <v>1</v>
      </c>
      <c r="D32" s="218" t="s">
        <v>655</v>
      </c>
      <c r="E32" s="16" t="s">
        <v>1</v>
      </c>
      <c r="F32" s="219">
        <v>391965.79999999999</v>
      </c>
      <c r="G32" s="35"/>
      <c r="H32" s="36"/>
    </row>
    <row r="33" s="2" customFormat="1" ht="16.8" customHeight="1">
      <c r="A33" s="35"/>
      <c r="B33" s="36"/>
      <c r="C33" s="214" t="s">
        <v>656</v>
      </c>
      <c r="D33" s="215" t="s">
        <v>1</v>
      </c>
      <c r="E33" s="216" t="s">
        <v>1</v>
      </c>
      <c r="F33" s="217">
        <v>142768.17999999999</v>
      </c>
      <c r="G33" s="35"/>
      <c r="H33" s="36"/>
    </row>
    <row r="34" s="2" customFormat="1" ht="16.8" customHeight="1">
      <c r="A34" s="35"/>
      <c r="B34" s="36"/>
      <c r="C34" s="218" t="s">
        <v>1</v>
      </c>
      <c r="D34" s="218" t="s">
        <v>657</v>
      </c>
      <c r="E34" s="16" t="s">
        <v>1</v>
      </c>
      <c r="F34" s="219">
        <v>142768.17999999999</v>
      </c>
      <c r="G34" s="35"/>
      <c r="H34" s="36"/>
    </row>
    <row r="35" s="2" customFormat="1" ht="16.8" customHeight="1">
      <c r="A35" s="35"/>
      <c r="B35" s="36"/>
      <c r="C35" s="214" t="s">
        <v>658</v>
      </c>
      <c r="D35" s="215" t="s">
        <v>1</v>
      </c>
      <c r="E35" s="216" t="s">
        <v>1</v>
      </c>
      <c r="F35" s="217">
        <v>765232.15000000002</v>
      </c>
      <c r="G35" s="35"/>
      <c r="H35" s="36"/>
    </row>
    <row r="36" s="2" customFormat="1" ht="16.8" customHeight="1">
      <c r="A36" s="35"/>
      <c r="B36" s="36"/>
      <c r="C36" s="218" t="s">
        <v>1</v>
      </c>
      <c r="D36" s="218" t="s">
        <v>659</v>
      </c>
      <c r="E36" s="16" t="s">
        <v>1</v>
      </c>
      <c r="F36" s="219">
        <v>765232.15000000002</v>
      </c>
      <c r="G36" s="35"/>
      <c r="H36" s="36"/>
    </row>
    <row r="37" s="2" customFormat="1" ht="16.8" customHeight="1">
      <c r="A37" s="35"/>
      <c r="B37" s="36"/>
      <c r="C37" s="214" t="s">
        <v>660</v>
      </c>
      <c r="D37" s="215" t="s">
        <v>1</v>
      </c>
      <c r="E37" s="216" t="s">
        <v>1</v>
      </c>
      <c r="F37" s="217">
        <v>142168.45000000001</v>
      </c>
      <c r="G37" s="35"/>
      <c r="H37" s="36"/>
    </row>
    <row r="38" s="2" customFormat="1" ht="16.8" customHeight="1">
      <c r="A38" s="35"/>
      <c r="B38" s="36"/>
      <c r="C38" s="218" t="s">
        <v>1</v>
      </c>
      <c r="D38" s="218" t="s">
        <v>661</v>
      </c>
      <c r="E38" s="16" t="s">
        <v>1</v>
      </c>
      <c r="F38" s="219">
        <v>142168.45000000001</v>
      </c>
      <c r="G38" s="35"/>
      <c r="H38" s="36"/>
    </row>
    <row r="39" s="2" customFormat="1" ht="7.44" customHeight="1">
      <c r="A39" s="35"/>
      <c r="B39" s="57"/>
      <c r="C39" s="58"/>
      <c r="D39" s="58"/>
      <c r="E39" s="58"/>
      <c r="F39" s="58"/>
      <c r="G39" s="58"/>
      <c r="H39" s="36"/>
    </row>
    <row r="40" s="2" customFormat="1">
      <c r="A40" s="35"/>
      <c r="B40" s="35"/>
      <c r="C40" s="35"/>
      <c r="D40" s="35"/>
      <c r="E40" s="35"/>
      <c r="F40" s="35"/>
      <c r="G40" s="35"/>
      <c r="H40" s="35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2020-12-08T13:10:28Z</dcterms:created>
  <dcterms:modified xsi:type="dcterms:W3CDTF">2020-12-08T13:10:38Z</dcterms:modified>
</cp:coreProperties>
</file>