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240"/>
  </bookViews>
  <sheets>
    <sheet name="Rekapitulace stavby" sheetId="5" r:id="rId1"/>
    <sheet name="SO 102.1 Chodníky_i.etapa Ž+K" sheetId="1" r:id="rId2"/>
    <sheet name="VRN I.etapa chodníky-uznatelné" sheetId="2" r:id="rId3"/>
    <sheet name="VRN_I.etapa_neuznatelné" sheetId="4" r:id="rId4"/>
  </sheets>
  <definedNames>
    <definedName name="_xlnm.Print_Area" localSheetId="0">'Rekapitulace stavby'!$A$1:$AO$59</definedName>
    <definedName name="_xlnm.Print_Area" localSheetId="1">'SO 102.1 Chodníky_i.etapa Ž+K'!$A$1:$I$193</definedName>
    <definedName name="_xlnm.Print_Area" localSheetId="2">'VRN I.etapa chodníky-uznatelné'!$A$1:$H$95</definedName>
    <definedName name="_xlnm.Print_Area" localSheetId="3">VRN_I.etapa_neuznatelné!$A$1:$H$78</definedName>
  </definedNames>
  <calcPr calcId="145621"/>
</workbook>
</file>

<file path=xl/calcChain.xml><?xml version="1.0" encoding="utf-8"?>
<calcChain xmlns="http://schemas.openxmlformats.org/spreadsheetml/2006/main">
  <c r="AF53" i="5" l="1"/>
  <c r="AF56" i="5"/>
  <c r="AF55" i="5"/>
  <c r="AF54" i="5"/>
  <c r="H79" i="1"/>
  <c r="H123" i="1"/>
  <c r="AM56" i="5" l="1"/>
  <c r="AM55" i="5"/>
  <c r="AM54" i="5"/>
  <c r="V31" i="5"/>
  <c r="AL49" i="5"/>
  <c r="K49" i="5"/>
  <c r="AL48" i="5"/>
  <c r="K48" i="5"/>
  <c r="K46" i="5"/>
  <c r="K43" i="5"/>
  <c r="AM53" i="5" l="1"/>
  <c r="V30" i="5"/>
  <c r="V29" i="5"/>
  <c r="V27" i="5" l="1"/>
  <c r="AJ27" i="5" s="1"/>
  <c r="AJ24" i="5"/>
  <c r="H59" i="2"/>
  <c r="H58" i="2"/>
  <c r="H57" i="2"/>
  <c r="H56" i="2"/>
  <c r="H58" i="4"/>
  <c r="H57" i="4"/>
  <c r="H56" i="4"/>
  <c r="H74" i="4"/>
  <c r="H75" i="4"/>
  <c r="H76" i="4"/>
  <c r="H86" i="2"/>
  <c r="H77" i="2"/>
  <c r="AJ33" i="5" l="1"/>
  <c r="H77" i="4"/>
  <c r="H27" i="4" l="1"/>
  <c r="H53" i="1"/>
  <c r="H57" i="1"/>
  <c r="H78" i="1"/>
  <c r="H159" i="1"/>
  <c r="H80" i="1"/>
  <c r="D30" i="4" l="1"/>
  <c r="H30" i="4" s="1"/>
  <c r="H36" i="4" s="1"/>
  <c r="H191" i="1"/>
  <c r="H188" i="1"/>
  <c r="H184" i="1"/>
  <c r="H183" i="1" s="1"/>
  <c r="H59" i="1" s="1"/>
  <c r="H181" i="1"/>
  <c r="H180" i="1"/>
  <c r="H179" i="1"/>
  <c r="H178" i="1"/>
  <c r="H177" i="1"/>
  <c r="H171" i="1"/>
  <c r="H165" i="1"/>
  <c r="H161" i="1"/>
  <c r="H160" i="1"/>
  <c r="H153" i="1"/>
  <c r="H152" i="1"/>
  <c r="H149" i="1"/>
  <c r="H148" i="1"/>
  <c r="H147" i="1"/>
  <c r="H139" i="1"/>
  <c r="H128" i="1"/>
  <c r="H131" i="1"/>
  <c r="H124" i="1"/>
  <c r="H114" i="1"/>
  <c r="H113" i="1" s="1"/>
  <c r="H55" i="1" s="1"/>
  <c r="H109" i="1"/>
  <c r="H105" i="1"/>
  <c r="H101" i="1"/>
  <c r="H100" i="1"/>
  <c r="H99" i="1"/>
  <c r="H95" i="1"/>
  <c r="H91" i="1"/>
  <c r="H88" i="1"/>
  <c r="H82" i="1"/>
  <c r="H83" i="1"/>
  <c r="H84" i="1"/>
  <c r="H81" i="1"/>
  <c r="H88" i="2"/>
  <c r="H89" i="2"/>
  <c r="H90" i="2"/>
  <c r="H91" i="2"/>
  <c r="H92" i="2"/>
  <c r="H93" i="2"/>
  <c r="H94" i="2"/>
  <c r="H87" i="2"/>
  <c r="H79" i="2"/>
  <c r="H80" i="2"/>
  <c r="H81" i="2"/>
  <c r="H82" i="2"/>
  <c r="H83" i="2"/>
  <c r="H84" i="2"/>
  <c r="H78" i="2"/>
  <c r="H151" i="1" l="1"/>
  <c r="H187" i="1"/>
  <c r="H61" i="1" s="1"/>
  <c r="H54" i="1"/>
  <c r="H56" i="1"/>
  <c r="H58" i="1"/>
  <c r="H76" i="2" l="1"/>
  <c r="H52" i="1"/>
  <c r="H27" i="1" s="1"/>
  <c r="D30" i="1" s="1"/>
  <c r="H30" i="1" s="1"/>
  <c r="H36" i="1" s="1"/>
  <c r="H186" i="1"/>
  <c r="H60" i="1" s="1"/>
  <c r="H75" i="2" l="1"/>
  <c r="H27" i="2" s="1"/>
  <c r="D30" i="2" l="1"/>
  <c r="H30" i="2" s="1"/>
  <c r="H36" i="2" s="1"/>
</calcChain>
</file>

<file path=xl/sharedStrings.xml><?xml version="1.0" encoding="utf-8"?>
<sst xmlns="http://schemas.openxmlformats.org/spreadsheetml/2006/main" count="898" uniqueCount="281">
  <si>
    <t>KRYCÍ LIST SOUPISU PRACÍ</t>
  </si>
  <si>
    <t>Stavba:</t>
  </si>
  <si>
    <t>Objekt:</t>
  </si>
  <si>
    <t>KSO:</t>
  </si>
  <si>
    <t/>
  </si>
  <si>
    <t>CC-CZ:</t>
  </si>
  <si>
    <t>Místo:</t>
  </si>
  <si>
    <t>Český Brod</t>
  </si>
  <si>
    <t>Datum:</t>
  </si>
  <si>
    <t>Zadavatel:</t>
  </si>
  <si>
    <t>IČ:</t>
  </si>
  <si>
    <t>00235334</t>
  </si>
  <si>
    <t>Město Český Brod</t>
  </si>
  <si>
    <t>DIČ:</t>
  </si>
  <si>
    <t>Zhotovitel:</t>
  </si>
  <si>
    <t>26475081</t>
  </si>
  <si>
    <t>Sweco Hydroprojekt a.s.</t>
  </si>
  <si>
    <t>Projektant:</t>
  </si>
  <si>
    <t>Ing. Monika Povýšilová, Ing. Václav Houška</t>
  </si>
  <si>
    <t>Zpracovatel:</t>
  </si>
  <si>
    <t>Bc. Gabriela Krchová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</si>
  <si>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</si>
  <si>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</si>
  <si>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</si>
  <si>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</si>
  <si>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</si>
  <si>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</si>
  <si>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</si>
  <si>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</si>
  <si>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</si>
  <si>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</si>
  <si>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</si>
  <si>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</si>
  <si>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</si>
  <si>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</si>
  <si>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</si>
  <si>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</si>
  <si>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</si>
  <si>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</si>
  <si>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stavby celkem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</si>
  <si>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</si>
  <si>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</si>
  <si>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</si>
  <si>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</si>
  <si>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</si>
  <si>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</si>
  <si>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</si>
  <si>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</si>
  <si>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</si>
  <si>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</si>
  <si>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</si>
  <si>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</si>
  <si>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</si>
  <si>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Náklady soupisu celkem</t>
  </si>
  <si>
    <t>D</t>
  </si>
  <si>
    <t>VRN</t>
  </si>
  <si>
    <t>Vedlejší rozpočtové náklady</t>
  </si>
  <si>
    <t>VRN1</t>
  </si>
  <si>
    <t>Průzkumné, geodetické a projektové práce</t>
  </si>
  <si>
    <t>1</t>
  </si>
  <si>
    <t>K</t>
  </si>
  <si>
    <t>01210301R</t>
  </si>
  <si>
    <t>Geodetické práce před výstavbou - stavební objekty 100</t>
  </si>
  <si>
    <t>soub</t>
  </si>
  <si>
    <t>2</t>
  </si>
  <si>
    <t>3</t>
  </si>
  <si>
    <t>4</t>
  </si>
  <si>
    <t>01230311R</t>
  </si>
  <si>
    <t>Geodetické práce po výstavbě - stavební objekty 100</t>
  </si>
  <si>
    <t>5</t>
  </si>
  <si>
    <t>6</t>
  </si>
  <si>
    <t>7</t>
  </si>
  <si>
    <t>8</t>
  </si>
  <si>
    <t>9</t>
  </si>
  <si>
    <t>0131940R2</t>
  </si>
  <si>
    <t xml:space="preserve">Pasportizace </t>
  </si>
  <si>
    <t>10</t>
  </si>
  <si>
    <t>0131940R3</t>
  </si>
  <si>
    <t>Geotechnické práce</t>
  </si>
  <si>
    <t>11</t>
  </si>
  <si>
    <t>0132440R4</t>
  </si>
  <si>
    <t>Výrobní dokumentace zhotovitele - realizační</t>
  </si>
  <si>
    <t>12</t>
  </si>
  <si>
    <t>0132540R5</t>
  </si>
  <si>
    <t>Dokumentace skutečného provedení stavby</t>
  </si>
  <si>
    <t>13</t>
  </si>
  <si>
    <t>0132540R6</t>
  </si>
  <si>
    <t>Fotodokumentace</t>
  </si>
  <si>
    <t>VRN3</t>
  </si>
  <si>
    <t>Zařízení staveniště</t>
  </si>
  <si>
    <t>14</t>
  </si>
  <si>
    <t>03000100R</t>
  </si>
  <si>
    <t>Zařízení staveniště - komplet</t>
  </si>
  <si>
    <t>VRN4</t>
  </si>
  <si>
    <t>Inženýrská činnost</t>
  </si>
  <si>
    <t>15</t>
  </si>
  <si>
    <t>0425030R1</t>
  </si>
  <si>
    <t>Koordinátor a plán BOZP na staveništi</t>
  </si>
  <si>
    <t>16</t>
  </si>
  <si>
    <t>0431340R4</t>
  </si>
  <si>
    <t xml:space="preserve">Hutnící zkoušky </t>
  </si>
  <si>
    <t>17</t>
  </si>
  <si>
    <t>0431940R5</t>
  </si>
  <si>
    <t>Ověření průběhu stávajících sítí vč. přípojek k napojení, dohodnoout s majiteli domovních přípojek způsob napojení</t>
  </si>
  <si>
    <t>18</t>
  </si>
  <si>
    <t>0900010R2</t>
  </si>
  <si>
    <t>Neporušení stávající zástavby při provádění (ztížené podmínky)</t>
  </si>
  <si>
    <t>19</t>
  </si>
  <si>
    <t>0900010R6</t>
  </si>
  <si>
    <t>DIO - dopravně inženýrské opatření po dobu výstavby</t>
  </si>
  <si>
    <t>20</t>
  </si>
  <si>
    <t>0900010R7</t>
  </si>
  <si>
    <t>Přejezdy a přechody přes výkopy (zapůjčení) pro zajištění přístupu a průjezdů</t>
  </si>
  <si>
    <t>21</t>
  </si>
  <si>
    <t>0900010R8</t>
  </si>
  <si>
    <t>Realizace např. po částech tak, aby byl zajištěn nouzový provoz pro HZS, záchrannou službu a zejména provoz nemocnice a lékařů tj. zdravotnických zařízení (ztížené podmínky)</t>
  </si>
  <si>
    <t>22</t>
  </si>
  <si>
    <t>0900010R9</t>
  </si>
  <si>
    <t>Test výkopové zeminy</t>
  </si>
  <si>
    <t xml:space="preserve">SO 102.1 - Chodníky ulic Žižkova a Komenského - silnice II. třídy 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</si>
  <si>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</si>
  <si>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</si>
  <si>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</si>
  <si>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</si>
  <si>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</si>
  <si>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</si>
  <si>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</si>
  <si>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</si>
  <si>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</si>
  <si>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HSV</t>
  </si>
  <si>
    <t>Práce a dodávky HSV</t>
  </si>
  <si>
    <t>Zemní práce</t>
  </si>
  <si>
    <t>113107212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</si>
  <si>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</si>
  <si>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m2</t>
  </si>
  <si>
    <t>113154333</t>
  </si>
  <si>
    <t>Frézování živičného podkladu nebo krytu s naložením na dopravní prostředek plochy přes 1 000 do 10 000 m2 bez překážek v trase pruhu šířky přes 1 m do 2 m, tloušťky vrstvy 50 mm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</si>
  <si>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</si>
  <si>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</si>
  <si>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</si>
  <si>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122201102</t>
  </si>
  <si>
    <t>Odkopávky a prokopávky nezapažené s přehozením výkopku na vzdálenost do 3 m nebo s naložením na dopravní prostředek v hornině tř. 3 přes 100 do 1 000 m3</t>
  </si>
  <si>
    <t>m3</t>
  </si>
  <si>
    <t>VV</t>
  </si>
  <si>
    <t>výkop dle kub. listu</t>
  </si>
  <si>
    <t>165,44</t>
  </si>
  <si>
    <t>Součet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</si>
  <si>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</si>
  <si>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</si>
  <si>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165,44*0,3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</si>
  <si>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</si>
  <si>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</si>
  <si>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přebytečná zemina z výkopu na skládku</t>
  </si>
  <si>
    <t>165,44-2,16</t>
  </si>
  <si>
    <t>162701104</t>
  </si>
  <si>
    <t>Vodorovné přemístění výkopku nebo sypaniny po suchu na obvyklém dopravním prostředku, bez naložení výkopku, avšak se složením bez rozhrnutí z horniny tř. 1 až 4 na vzdálenost přes 8 000 do 9 000 m</t>
  </si>
  <si>
    <t>zemina na zpětný zásyp "tam a zpět"</t>
  </si>
  <si>
    <t>2,16*2</t>
  </si>
  <si>
    <t>167101101</t>
  </si>
  <si>
    <t>Nakládání, skládání a překládání neulehlého výkopku nebo sypaniny nakládání, množství do 100 m3, z hornin tř. 1 až 4</t>
  </si>
  <si>
    <t>171201201</t>
  </si>
  <si>
    <t>Uložení sypaniny na skládky</t>
  </si>
  <si>
    <t>17120121R</t>
  </si>
  <si>
    <t>Poplatek za uložení zeminy na skládce</t>
  </si>
  <si>
    <t>t</t>
  </si>
  <si>
    <t>přebytečná zemina</t>
  </si>
  <si>
    <t>163,28*1,8</t>
  </si>
  <si>
    <t>174101101</t>
  </si>
  <si>
    <t>Zásyp sypaninou z jakékoliv horniny s uložením výkopku ve vrstvách se zhutněním jam, šachet, rýh nebo kolem objektů v těchto vykopávkách</t>
  </si>
  <si>
    <t>zásyp dle kub. listu</t>
  </si>
  <si>
    <t>2,16</t>
  </si>
  <si>
    <t>181951102</t>
  </si>
  <si>
    <t>Úprava pláně vyrovnáním výškových rozdílů v hornině tř. 1 až 4 se zhutněním</t>
  </si>
  <si>
    <t xml:space="preserve">dle kub. listu </t>
  </si>
  <si>
    <t>1359,12</t>
  </si>
  <si>
    <t>Vodorovné konstrukce</t>
  </si>
  <si>
    <t>451579777</t>
  </si>
  <si>
    <t>Podklad nebo lože pod dlažbu (přídlažbu) Příplatek k cenám za každých dalších i započatých 10 mm tloušťky podkladu nebo lože přes 100 mm z kameniva těženého</t>
  </si>
  <si>
    <t xml:space="preserve">pojížděný chodník </t>
  </si>
  <si>
    <t>165,00</t>
  </si>
  <si>
    <t>chodník</t>
  </si>
  <si>
    <t>1330,00</t>
  </si>
  <si>
    <t>dlažba pro nevidomé</t>
  </si>
  <si>
    <t>85,00</t>
  </si>
  <si>
    <t>Komunikace pozemní</t>
  </si>
  <si>
    <t>561011111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</si>
  <si>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do 150 mm</t>
  </si>
  <si>
    <t>pojížděný chodník</t>
  </si>
  <si>
    <t>M</t>
  </si>
  <si>
    <t>58935150</t>
  </si>
  <si>
    <t>směs stmelená cementem SC C 8/10 (kamenivo zpevněné cementem KSC I)</t>
  </si>
  <si>
    <t>165,00*0,10</t>
  </si>
  <si>
    <t>564851111</t>
  </si>
  <si>
    <t>Podklad ze štěrkodrti ŠD s rozprostřením a zhutněním, po zhutnění tl. 150 mm</t>
  </si>
  <si>
    <t>596811123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</si>
  <si>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přes 300 m2</t>
  </si>
  <si>
    <t>59245017</t>
  </si>
  <si>
    <t>dlažba skladebná betonová 100x100x80mm přírodní</t>
  </si>
  <si>
    <t>59245270</t>
  </si>
  <si>
    <t>dlažba skladebná betonová 100x100x60mm barevná</t>
  </si>
  <si>
    <t>5924500R</t>
  </si>
  <si>
    <t>Ostatní konstrukce a práce, bourání</t>
  </si>
  <si>
    <t>91623121R</t>
  </si>
  <si>
    <t xml:space="preserve">Osazení obrubníku záhonového </t>
  </si>
  <si>
    <t>5921702R</t>
  </si>
  <si>
    <t>obrubník záhonový</t>
  </si>
  <si>
    <t>175,00</t>
  </si>
  <si>
    <t>ztratné 1,5%</t>
  </si>
  <si>
    <t>175,00*0,015</t>
  </si>
  <si>
    <t>997</t>
  </si>
  <si>
    <t>Přesun sutě</t>
  </si>
  <si>
    <t>23</t>
  </si>
  <si>
    <t>997221551</t>
  </si>
  <si>
    <t>Vodorovná doprava suti bez naložení, ale se složením a s hrubým urovnáním ze sypkých materiálů, na vzdálenost do 1 km</t>
  </si>
  <si>
    <t>24</t>
  </si>
  <si>
    <t>997221559</t>
  </si>
  <si>
    <t>Vodorovná doprava suti bez naložení, ale se složením a s hrubým urovnáním Příplatek k ceně za každý další i započatý 1 km přes 1 km</t>
  </si>
  <si>
    <t>skládka 5 km</t>
  </si>
  <si>
    <t>243,00*4</t>
  </si>
  <si>
    <t>25</t>
  </si>
  <si>
    <t>997221571</t>
  </si>
  <si>
    <t>Vodorovná doprava vybouraných hmot bez naložení, ale se složením a s hrubým urovnáním na vzdálenost do 1 km</t>
  </si>
  <si>
    <t>asfalt</t>
  </si>
  <si>
    <t>103,68</t>
  </si>
  <si>
    <t>obrubníky</t>
  </si>
  <si>
    <t>34,50</t>
  </si>
  <si>
    <t>26</t>
  </si>
  <si>
    <t>997221579</t>
  </si>
  <si>
    <t>Vodorovná doprava vybouraných hmot bez naložení, ale se složením a s hrubým urovnáním na vzdálenost Příplatek k ceně za každý další i započatý 1 km přes 1 km</t>
  </si>
  <si>
    <t>asfalt - skládka 30 km</t>
  </si>
  <si>
    <t>103,68*29</t>
  </si>
  <si>
    <t>obrubníky - skládka 5 km</t>
  </si>
  <si>
    <t>34,50*4</t>
  </si>
  <si>
    <t>27</t>
  </si>
  <si>
    <t>997221611</t>
  </si>
  <si>
    <t>Nakládání na dopravní prostředky pro vodorovnou dopravu suti</t>
  </si>
  <si>
    <t>28</t>
  </si>
  <si>
    <t>997221612</t>
  </si>
  <si>
    <t>Nakládání na dopravní prostředky pro vodorovnou dopravu vybouraných hmot</t>
  </si>
  <si>
    <t>29</t>
  </si>
  <si>
    <t>997221815</t>
  </si>
  <si>
    <t>Poplatek za uložení stavebního odpadu na skládce (skládkovné) z prostého betonu zatříděného do Katalogu odpadů pod kódem 170 101</t>
  </si>
  <si>
    <t>30</t>
  </si>
  <si>
    <t>99722184R</t>
  </si>
  <si>
    <t>Poplatek za uložení na skládce (skládkovné) odpadu asfaltového</t>
  </si>
  <si>
    <t>31</t>
  </si>
  <si>
    <t>997221855</t>
  </si>
  <si>
    <t>Poplatek za uložení stavebního odpadu na skládce (skládkovné) zeminy a kameniva zatříděného do Katalogu odpadů pod kódem 170 504</t>
  </si>
  <si>
    <t>998</t>
  </si>
  <si>
    <t>Přesun hmot</t>
  </si>
  <si>
    <t>32</t>
  </si>
  <si>
    <t>998225111</t>
  </si>
  <si>
    <t>Přesun hmot pro komunikace s krytem z kameniva, monolitickým betonovým nebo živičným dopravní vzdálenost do 200 m jakékoliv délky objektu</t>
  </si>
  <si>
    <t>PSV</t>
  </si>
  <si>
    <t>Práce a dodávky PSV</t>
  </si>
  <si>
    <t>711</t>
  </si>
  <si>
    <t>Izolace proti vodě, vlhkosti a plynům</t>
  </si>
  <si>
    <t>33</t>
  </si>
  <si>
    <t>711161212</t>
  </si>
  <si>
    <t>Izolace proti zemní vlhkosti a beztlakové vodě nopovými fóliemi na ploše svislé S vrstva ochranná, odvětrávací a drenážní výška nopku 8,0 mm, tl. fólie do 0,6 mm</t>
  </si>
  <si>
    <t>450,00*1,50</t>
  </si>
  <si>
    <t>34</t>
  </si>
  <si>
    <t>711161384</t>
  </si>
  <si>
    <t>Izolace proti zemní vlhkosti a beztlakové vodě nopovými fóliemi ostatní ukončení izolace provětrávací lištou</t>
  </si>
  <si>
    <t>Český Brod - Žižkova ulice - celková rekonstrukce ulice</t>
  </si>
  <si>
    <t>SO 900.1.1 - Vedlejší rozpočtové náklady - I. etapa - uznatelné náklady</t>
  </si>
  <si>
    <t>SO 900.1.2 - Vedlejší rozpočtové náklady - I. etapa - neuznatelné náklady</t>
  </si>
  <si>
    <t>REKAPITULACE STAVBY</t>
  </si>
  <si>
    <t>Kód:</t>
  </si>
  <si>
    <t>41-5026-01-11</t>
  </si>
  <si>
    <t>REKAPITULACE OBJEKTŮ STAVBY A SOUPISŮ PRACÍ</t>
  </si>
  <si>
    <t>Cena bez DPH [CZK]</t>
  </si>
  <si>
    <t>Cena s DPH [CZK]</t>
  </si>
  <si>
    <t>SO 102.1</t>
  </si>
  <si>
    <t xml:space="preserve">Chodníky ulic Žižkova a Komenského - silnice II. třídy </t>
  </si>
  <si>
    <t>SO 900.1.1</t>
  </si>
  <si>
    <t>SO 900.1.2</t>
  </si>
  <si>
    <t>Vedlejší rozpočtové náklady - I. etapa - uznatelné</t>
  </si>
  <si>
    <t>Vedlejší rozpočtové náklady - I. etapa - neuznatelné</t>
  </si>
  <si>
    <t>Český Brod - Žižkova ulice - chodníky I.etapa</t>
  </si>
  <si>
    <t>CS ÚRS 2021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</si>
</sst>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\ &quot;Kč&quot;"/>
    <numFmt numFmtId="166" formatCode="#,##0.00%"/>
    <numFmt numFmtId="167" formatCode="dd\.mm\.yyyy"/>
  </numFmts>
  <fonts count="24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b/>
      <sz val="14"/>
      <name val="Arial CE"/>
    </font>
    <font>
      <b/>
      <sz val="10"/>
      <name val="Arial CE"/>
    </font>
    <font>
      <sz val="8"/>
      <color rgb="FF969696"/>
      <name val="Arial CE"/>
    </font>
    <font>
      <sz val="9"/>
      <name val="Arial CE"/>
    </font>
    <font>
      <b/>
      <sz val="12"/>
      <color rgb="FF960000"/>
      <name val="Arial CE"/>
    </font>
    <font>
      <b/>
      <sz val="12"/>
      <color rgb="FF800000"/>
      <name val="Arial CE"/>
    </font>
    <font>
      <sz val="7"/>
      <color rgb="FF969696"/>
      <name val="Arial CE"/>
    </font>
    <font>
      <i/>
      <sz val="9"/>
      <color rgb="FF0000FF"/>
      <name val="Arial CE"/>
    </font>
    <font>
      <b/>
      <sz val="10"/>
      <color rgb="FF969696"/>
      <name val="Arial CE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BEBEBE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83">
    <xf numFmtId="0" fontId="0" fillId="0" borderId="0" xfId="0"/>
    <xf numFmtId="0" fontId="1" fillId="0" borderId="0" xfId="1"/>
    <xf numFmtId="0" fontId="1" fillId="0" borderId="0" xfId="1" applyFont="1" applyAlignment="1">
      <alignment horizontal="left" vertical="center"/>
    </xf>
    <xf numFmtId="0" fontId="12" fillId="0" borderId="0" xfId="1" applyFont="1" applyAlignment="1" applyProtection="1">
      <alignment horizontal="left" vertical="center"/>
    </xf>
    <xf numFmtId="0" fontId="3" fillId="0" borderId="0" xfId="1" applyFont="1" applyAlignment="1" applyProtection="1">
      <alignment horizontal="left" vertical="center"/>
    </xf>
    <xf numFmtId="0" fontId="2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0" fontId="1" fillId="0" borderId="0" xfId="1" applyFont="1" applyAlignment="1" applyProtection="1">
      <alignment vertical="center"/>
    </xf>
    <xf numFmtId="0" fontId="1" fillId="0" borderId="5" xfId="1" applyFont="1" applyBorder="1" applyAlignment="1" applyProtection="1">
      <alignment vertical="center"/>
    </xf>
    <xf numFmtId="0" fontId="16" fillId="0" borderId="0" xfId="1" applyFont="1" applyAlignment="1" applyProtection="1">
      <alignment horizontal="left" vertical="center"/>
    </xf>
    <xf numFmtId="0" fontId="1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" fillId="0" borderId="6" xfId="1" applyFont="1" applyBorder="1" applyAlignment="1">
      <alignment vertical="center"/>
    </xf>
    <xf numFmtId="0" fontId="13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14" fillId="0" borderId="0" xfId="1" applyFont="1" applyAlignment="1">
      <alignment horizontal="left" vertical="center"/>
    </xf>
    <xf numFmtId="4" fontId="2" fillId="0" borderId="0" xfId="1" applyNumberFormat="1" applyFont="1" applyAlignment="1">
      <alignment vertical="center"/>
    </xf>
    <xf numFmtId="0" fontId="5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0" fontId="1" fillId="0" borderId="5" xfId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5" fillId="2" borderId="0" xfId="1" applyFont="1" applyFill="1" applyAlignment="1" applyProtection="1">
      <alignment horizontal="left" vertical="center"/>
    </xf>
    <xf numFmtId="0" fontId="1" fillId="2" borderId="0" xfId="1" applyFont="1" applyFill="1" applyAlignment="1" applyProtection="1">
      <alignment vertical="center"/>
    </xf>
    <xf numFmtId="0" fontId="17" fillId="0" borderId="0" xfId="1" applyFont="1" applyAlignment="1" applyProtection="1">
      <alignment horizontal="left" vertical="center"/>
    </xf>
    <xf numFmtId="0" fontId="6" fillId="0" borderId="10" xfId="1" applyFont="1" applyBorder="1" applyAlignment="1" applyProtection="1">
      <alignment horizontal="left" vertical="center"/>
    </xf>
    <xf numFmtId="0" fontId="6" fillId="0" borderId="10" xfId="1" applyFont="1" applyBorder="1" applyAlignment="1" applyProtection="1">
      <alignment vertical="center"/>
    </xf>
    <xf numFmtId="0" fontId="7" fillId="0" borderId="10" xfId="1" applyFont="1" applyBorder="1" applyAlignment="1" applyProtection="1">
      <alignment horizontal="left" vertical="center"/>
    </xf>
    <xf numFmtId="0" fontId="7" fillId="0" borderId="10" xfId="1" applyFont="1" applyBorder="1" applyAlignment="1" applyProtection="1">
      <alignment vertical="center"/>
    </xf>
    <xf numFmtId="0" fontId="15" fillId="2" borderId="8" xfId="1" applyFont="1" applyFill="1" applyBorder="1" applyAlignment="1" applyProtection="1">
      <alignment horizontal="center" vertical="center" wrapText="1"/>
    </xf>
    <xf numFmtId="0" fontId="8" fillId="0" borderId="0" xfId="1" applyFont="1" applyAlignment="1" applyProtection="1"/>
    <xf numFmtId="0" fontId="8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left"/>
    </xf>
    <xf numFmtId="0" fontId="7" fillId="0" borderId="0" xfId="1" applyFont="1" applyAlignment="1" applyProtection="1">
      <alignment horizontal="left"/>
    </xf>
    <xf numFmtId="49" fontId="15" fillId="0" borderId="11" xfId="1" applyNumberFormat="1" applyFont="1" applyBorder="1" applyAlignment="1" applyProtection="1">
      <alignment horizontal="left" vertical="center" wrapText="1"/>
    </xf>
    <xf numFmtId="0" fontId="15" fillId="0" borderId="11" xfId="1" applyFont="1" applyBorder="1" applyAlignment="1" applyProtection="1">
      <alignment horizontal="left" vertical="center" wrapText="1"/>
    </xf>
    <xf numFmtId="164" fontId="15" fillId="0" borderId="11" xfId="1" applyNumberFormat="1" applyFont="1" applyBorder="1" applyAlignment="1" applyProtection="1">
      <alignment vertical="center"/>
    </xf>
    <xf numFmtId="0" fontId="3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1" fillId="0" borderId="5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1" fillId="0" borderId="0" xfId="1" applyFont="1" applyAlignment="1" applyProtection="1">
      <alignment horizontal="left" vertical="center"/>
    </xf>
    <xf numFmtId="0" fontId="1" fillId="2" borderId="0" xfId="1" applyFont="1" applyFill="1" applyAlignment="1" applyProtection="1">
      <alignment horizontal="left" vertical="center"/>
    </xf>
    <xf numFmtId="0" fontId="1" fillId="0" borderId="5" xfId="1" applyFont="1" applyBorder="1" applyAlignment="1" applyProtection="1">
      <alignment horizontal="left" vertical="center"/>
    </xf>
    <xf numFmtId="0" fontId="15" fillId="2" borderId="8" xfId="1" applyFont="1" applyFill="1" applyBorder="1" applyAlignment="1" applyProtection="1">
      <alignment horizontal="left" vertical="center" wrapText="1"/>
    </xf>
    <xf numFmtId="0" fontId="8" fillId="0" borderId="0" xfId="1" applyFont="1" applyAlignment="1" applyProtection="1">
      <alignment horizontal="left" vertical="center"/>
    </xf>
    <xf numFmtId="165" fontId="1" fillId="0" borderId="0" xfId="1" applyNumberFormat="1"/>
    <xf numFmtId="165" fontId="1" fillId="0" borderId="0" xfId="1" applyNumberFormat="1" applyFont="1" applyAlignment="1">
      <alignment vertical="center"/>
    </xf>
    <xf numFmtId="165" fontId="2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5" fontId="1" fillId="0" borderId="0" xfId="1" applyNumberFormat="1" applyFont="1" applyAlignment="1">
      <alignment vertical="center" wrapText="1"/>
    </xf>
    <xf numFmtId="165" fontId="1" fillId="0" borderId="6" xfId="1" applyNumberFormat="1" applyFont="1" applyBorder="1" applyAlignment="1">
      <alignment vertical="center"/>
    </xf>
    <xf numFmtId="165" fontId="16" fillId="0" borderId="0" xfId="1" applyNumberFormat="1" applyFont="1" applyAlignment="1">
      <alignment vertical="center"/>
    </xf>
    <xf numFmtId="165" fontId="2" fillId="0" borderId="0" xfId="1" applyNumberFormat="1" applyFont="1" applyAlignment="1">
      <alignment horizontal="right" vertical="center"/>
    </xf>
    <xf numFmtId="165" fontId="2" fillId="0" borderId="0" xfId="1" applyNumberFormat="1" applyFont="1" applyAlignment="1">
      <alignment vertical="center"/>
    </xf>
    <xf numFmtId="165" fontId="1" fillId="2" borderId="3" xfId="1" applyNumberFormat="1" applyFont="1" applyFill="1" applyBorder="1" applyAlignment="1">
      <alignment vertical="center"/>
    </xf>
    <xf numFmtId="165" fontId="5" fillId="2" borderId="3" xfId="1" applyNumberFormat="1" applyFont="1" applyFill="1" applyBorder="1" applyAlignment="1">
      <alignment vertical="center"/>
    </xf>
    <xf numFmtId="165" fontId="1" fillId="0" borderId="5" xfId="1" applyNumberFormat="1" applyFont="1" applyBorder="1" applyAlignment="1">
      <alignment vertical="center"/>
    </xf>
    <xf numFmtId="165" fontId="0" fillId="0" borderId="0" xfId="0" applyNumberFormat="1"/>
    <xf numFmtId="165" fontId="1" fillId="0" borderId="1" xfId="1" applyNumberFormat="1" applyFont="1" applyBorder="1" applyAlignment="1">
      <alignment vertical="center"/>
    </xf>
    <xf numFmtId="165" fontId="1" fillId="0" borderId="0" xfId="1" applyNumberFormat="1" applyFont="1" applyAlignment="1" applyProtection="1">
      <alignment vertical="center"/>
    </xf>
    <xf numFmtId="165" fontId="2" fillId="0" borderId="0" xfId="1" applyNumberFormat="1" applyFont="1" applyAlignment="1" applyProtection="1">
      <alignment horizontal="left" vertical="center"/>
    </xf>
    <xf numFmtId="165" fontId="3" fillId="0" borderId="0" xfId="1" applyNumberFormat="1" applyFont="1" applyAlignment="1" applyProtection="1">
      <alignment horizontal="left" vertical="center"/>
    </xf>
    <xf numFmtId="165" fontId="3" fillId="0" borderId="0" xfId="1" applyNumberFormat="1" applyFont="1" applyAlignment="1" applyProtection="1">
      <alignment horizontal="left" vertical="center" wrapText="1"/>
    </xf>
    <xf numFmtId="165" fontId="1" fillId="2" borderId="0" xfId="1" applyNumberFormat="1" applyFont="1" applyFill="1" applyAlignment="1" applyProtection="1">
      <alignment vertical="center"/>
    </xf>
    <xf numFmtId="165" fontId="15" fillId="2" borderId="0" xfId="1" applyNumberFormat="1" applyFont="1" applyFill="1" applyAlignment="1" applyProtection="1">
      <alignment horizontal="right" vertical="center"/>
    </xf>
    <xf numFmtId="165" fontId="16" fillId="0" borderId="0" xfId="1" applyNumberFormat="1" applyFont="1" applyAlignment="1" applyProtection="1">
      <alignment vertical="center"/>
    </xf>
    <xf numFmtId="165" fontId="6" fillId="0" borderId="10" xfId="1" applyNumberFormat="1" applyFont="1" applyBorder="1" applyAlignment="1" applyProtection="1">
      <alignment vertical="center"/>
    </xf>
    <xf numFmtId="165" fontId="7" fillId="0" borderId="10" xfId="1" applyNumberFormat="1" applyFont="1" applyBorder="1" applyAlignment="1" applyProtection="1">
      <alignment vertical="center"/>
    </xf>
    <xf numFmtId="165" fontId="1" fillId="0" borderId="5" xfId="1" applyNumberFormat="1" applyFont="1" applyBorder="1" applyAlignment="1" applyProtection="1">
      <alignment vertical="center"/>
    </xf>
    <xf numFmtId="165" fontId="15" fillId="2" borderId="8" xfId="1" applyNumberFormat="1" applyFont="1" applyFill="1" applyBorder="1" applyAlignment="1" applyProtection="1">
      <alignment horizontal="center" vertical="center" wrapText="1"/>
    </xf>
    <xf numFmtId="165" fontId="16" fillId="0" borderId="0" xfId="1" applyNumberFormat="1" applyFont="1" applyAlignment="1" applyProtection="1"/>
    <xf numFmtId="165" fontId="8" fillId="0" borderId="0" xfId="1" applyNumberFormat="1" applyFont="1" applyAlignment="1" applyProtection="1"/>
    <xf numFmtId="165" fontId="6" fillId="0" borderId="0" xfId="1" applyNumberFormat="1" applyFont="1" applyAlignment="1" applyProtection="1"/>
    <xf numFmtId="165" fontId="7" fillId="0" borderId="0" xfId="1" applyNumberFormat="1" applyFont="1" applyAlignment="1" applyProtection="1"/>
    <xf numFmtId="165" fontId="15" fillId="0" borderId="11" xfId="1" applyNumberFormat="1" applyFont="1" applyBorder="1" applyAlignment="1" applyProtection="1">
      <alignment vertical="center"/>
    </xf>
    <xf numFmtId="0" fontId="1" fillId="0" borderId="0" xfId="1" applyAlignment="1">
      <alignment horizontal="left"/>
    </xf>
    <xf numFmtId="0" fontId="1" fillId="0" borderId="0" xfId="1" applyFont="1" applyAlignment="1">
      <alignment horizontal="left" vertical="center" wrapText="1"/>
    </xf>
    <xf numFmtId="0" fontId="1" fillId="2" borderId="0" xfId="1" applyFont="1" applyFill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horizontal="left" vertical="center"/>
    </xf>
    <xf numFmtId="0" fontId="15" fillId="2" borderId="7" xfId="1" applyFont="1" applyFill="1" applyBorder="1" applyAlignment="1" applyProtection="1">
      <alignment horizontal="left" vertical="center" wrapText="1"/>
    </xf>
    <xf numFmtId="0" fontId="15" fillId="0" borderId="11" xfId="1" applyFont="1" applyBorder="1" applyAlignment="1" applyProtection="1">
      <alignment horizontal="left" vertical="center"/>
    </xf>
    <xf numFmtId="0" fontId="15" fillId="0" borderId="0" xfId="1" applyFont="1" applyBorder="1" applyAlignment="1" applyProtection="1">
      <alignment horizontal="left" vertical="center"/>
    </xf>
    <xf numFmtId="49" fontId="15" fillId="0" borderId="0" xfId="1" applyNumberFormat="1" applyFont="1" applyBorder="1" applyAlignment="1" applyProtection="1">
      <alignment horizontal="left" vertical="center" wrapText="1"/>
    </xf>
    <xf numFmtId="0" fontId="15" fillId="0" borderId="0" xfId="1" applyFont="1" applyBorder="1" applyAlignment="1" applyProtection="1">
      <alignment horizontal="left" vertical="center" wrapText="1"/>
    </xf>
    <xf numFmtId="164" fontId="15" fillId="0" borderId="0" xfId="1" applyNumberFormat="1" applyFont="1" applyBorder="1" applyAlignment="1" applyProtection="1">
      <alignment vertical="center"/>
    </xf>
    <xf numFmtId="165" fontId="15" fillId="0" borderId="0" xfId="1" applyNumberFormat="1" applyFont="1" applyBorder="1" applyAlignment="1" applyProtection="1">
      <alignment vertical="center"/>
    </xf>
    <xf numFmtId="10" fontId="2" fillId="0" borderId="0" xfId="1" applyNumberFormat="1" applyFont="1" applyAlignment="1">
      <alignment horizontal="right" vertical="center"/>
    </xf>
    <xf numFmtId="0" fontId="1" fillId="0" borderId="0" xfId="1"/>
    <xf numFmtId="0" fontId="1" fillId="0" borderId="0" xfId="1" applyFont="1" applyAlignment="1">
      <alignment horizontal="left" vertical="center"/>
    </xf>
    <xf numFmtId="0" fontId="12" fillId="0" borderId="0" xfId="1" applyFont="1" applyAlignment="1" applyProtection="1">
      <alignment horizontal="left" vertical="center"/>
    </xf>
    <xf numFmtId="0" fontId="3" fillId="0" borderId="0" xfId="1" applyFont="1" applyAlignment="1" applyProtection="1">
      <alignment horizontal="left" vertical="center"/>
    </xf>
    <xf numFmtId="0" fontId="2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0" fontId="1" fillId="0" borderId="0" xfId="1" applyFont="1" applyAlignment="1" applyProtection="1">
      <alignment vertical="center"/>
    </xf>
    <xf numFmtId="0" fontId="1" fillId="0" borderId="5" xfId="1" applyFont="1" applyBorder="1" applyAlignment="1" applyProtection="1">
      <alignment vertical="center"/>
    </xf>
    <xf numFmtId="0" fontId="16" fillId="0" borderId="0" xfId="1" applyFont="1" applyAlignment="1" applyProtection="1">
      <alignment horizontal="left" vertical="center"/>
    </xf>
    <xf numFmtId="0" fontId="1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" fillId="0" borderId="0" xfId="1" applyFont="1" applyAlignment="1">
      <alignment vertical="center" wrapText="1"/>
    </xf>
    <xf numFmtId="0" fontId="1" fillId="0" borderId="6" xfId="1" applyFont="1" applyBorder="1" applyAlignment="1">
      <alignment vertical="center"/>
    </xf>
    <xf numFmtId="0" fontId="13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14" fillId="0" borderId="0" xfId="1" applyFont="1" applyAlignment="1">
      <alignment horizontal="left" vertical="center"/>
    </xf>
    <xf numFmtId="4" fontId="2" fillId="0" borderId="0" xfId="1" applyNumberFormat="1" applyFont="1" applyAlignment="1">
      <alignment vertical="center"/>
    </xf>
    <xf numFmtId="0" fontId="1" fillId="2" borderId="0" xfId="1" applyFont="1" applyFill="1" applyAlignment="1">
      <alignment vertical="center"/>
    </xf>
    <xf numFmtId="0" fontId="5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vertical="center"/>
    </xf>
    <xf numFmtId="0" fontId="5" fillId="2" borderId="3" xfId="1" applyFont="1" applyFill="1" applyBorder="1" applyAlignment="1">
      <alignment horizontal="right" vertical="center"/>
    </xf>
    <xf numFmtId="0" fontId="1" fillId="2" borderId="4" xfId="1" applyFont="1" applyFill="1" applyBorder="1" applyAlignment="1">
      <alignment vertical="center"/>
    </xf>
    <xf numFmtId="0" fontId="15" fillId="2" borderId="0" xfId="1" applyFont="1" applyFill="1" applyAlignment="1" applyProtection="1">
      <alignment horizontal="left" vertical="center"/>
    </xf>
    <xf numFmtId="0" fontId="1" fillId="2" borderId="0" xfId="1" applyFont="1" applyFill="1" applyAlignment="1" applyProtection="1">
      <alignment vertical="center"/>
    </xf>
    <xf numFmtId="0" fontId="17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vertical="center"/>
    </xf>
    <xf numFmtId="0" fontId="6" fillId="0" borderId="10" xfId="1" applyFont="1" applyBorder="1" applyAlignment="1" applyProtection="1">
      <alignment horizontal="left" vertical="center"/>
    </xf>
    <xf numFmtId="0" fontId="6" fillId="0" borderId="10" xfId="1" applyFont="1" applyBorder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7" fillId="0" borderId="10" xfId="1" applyFont="1" applyBorder="1" applyAlignment="1" applyProtection="1">
      <alignment horizontal="left" vertical="center"/>
    </xf>
    <xf numFmtId="0" fontId="7" fillId="0" borderId="10" xfId="1" applyFont="1" applyBorder="1" applyAlignment="1" applyProtection="1">
      <alignment vertical="center"/>
    </xf>
    <xf numFmtId="0" fontId="15" fillId="2" borderId="7" xfId="1" applyFont="1" applyFill="1" applyBorder="1" applyAlignment="1" applyProtection="1">
      <alignment horizontal="center" vertical="center" wrapText="1"/>
    </xf>
    <xf numFmtId="0" fontId="15" fillId="2" borderId="8" xfId="1" applyFont="1" applyFill="1" applyBorder="1" applyAlignment="1" applyProtection="1">
      <alignment horizontal="center" vertical="center" wrapText="1"/>
    </xf>
    <xf numFmtId="0" fontId="15" fillId="2" borderId="9" xfId="1" applyFont="1" applyFill="1" applyBorder="1" applyAlignment="1" applyProtection="1">
      <alignment horizontal="center" vertical="center" wrapText="1"/>
    </xf>
    <xf numFmtId="0" fontId="8" fillId="0" borderId="0" xfId="1" applyFont="1" applyAlignment="1" applyProtection="1"/>
    <xf numFmtId="0" fontId="8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left"/>
    </xf>
    <xf numFmtId="0" fontId="7" fillId="0" borderId="0" xfId="1" applyFont="1" applyAlignment="1" applyProtection="1">
      <alignment horizontal="left"/>
    </xf>
    <xf numFmtId="0" fontId="15" fillId="0" borderId="11" xfId="1" applyFont="1" applyBorder="1" applyAlignment="1" applyProtection="1">
      <alignment horizontal="center" vertical="center"/>
    </xf>
    <xf numFmtId="49" fontId="15" fillId="0" borderId="11" xfId="1" applyNumberFormat="1" applyFont="1" applyBorder="1" applyAlignment="1" applyProtection="1">
      <alignment horizontal="left" vertical="center" wrapText="1"/>
    </xf>
    <xf numFmtId="0" fontId="15" fillId="0" borderId="11" xfId="1" applyFont="1" applyBorder="1" applyAlignment="1" applyProtection="1">
      <alignment horizontal="left" vertical="center" wrapText="1"/>
    </xf>
    <xf numFmtId="0" fontId="9" fillId="0" borderId="0" xfId="1" applyFont="1" applyAlignment="1" applyProtection="1">
      <alignment vertical="center"/>
    </xf>
    <xf numFmtId="0" fontId="18" fillId="0" borderId="0" xfId="1" applyFont="1" applyAlignment="1" applyProtection="1">
      <alignment horizontal="left" vertical="center"/>
    </xf>
    <xf numFmtId="0" fontId="9" fillId="0" borderId="0" xfId="1" applyFont="1" applyAlignment="1" applyProtection="1">
      <alignment horizontal="left" vertical="center"/>
    </xf>
    <xf numFmtId="0" fontId="9" fillId="0" borderId="0" xfId="1" applyFont="1" applyAlignment="1" applyProtection="1">
      <alignment horizontal="left" vertical="center" wrapText="1"/>
    </xf>
    <xf numFmtId="0" fontId="10" fillId="0" borderId="0" xfId="1" applyFont="1" applyAlignment="1" applyProtection="1">
      <alignment vertical="center"/>
    </xf>
    <xf numFmtId="0" fontId="10" fillId="0" borderId="0" xfId="1" applyFont="1" applyAlignment="1" applyProtection="1">
      <alignment horizontal="left" vertical="center"/>
    </xf>
    <xf numFmtId="0" fontId="10" fillId="0" borderId="0" xfId="1" applyFont="1" applyAlignment="1" applyProtection="1">
      <alignment horizontal="left" vertical="center" wrapText="1"/>
    </xf>
    <xf numFmtId="0" fontId="11" fillId="0" borderId="0" xfId="1" applyFont="1" applyAlignment="1" applyProtection="1">
      <alignment vertical="center"/>
    </xf>
    <xf numFmtId="0" fontId="11" fillId="0" borderId="0" xfId="1" applyFont="1" applyAlignment="1" applyProtection="1">
      <alignment horizontal="left" vertical="center"/>
    </xf>
    <xf numFmtId="0" fontId="11" fillId="0" borderId="0" xfId="1" applyFont="1" applyAlignment="1" applyProtection="1">
      <alignment horizontal="left" vertical="center" wrapText="1"/>
    </xf>
    <xf numFmtId="0" fontId="19" fillId="0" borderId="11" xfId="1" applyFont="1" applyBorder="1" applyAlignment="1" applyProtection="1">
      <alignment horizontal="center" vertical="center"/>
    </xf>
    <xf numFmtId="49" fontId="19" fillId="0" borderId="11" xfId="1" applyNumberFormat="1" applyFont="1" applyBorder="1" applyAlignment="1" applyProtection="1">
      <alignment horizontal="left" vertical="center" wrapText="1"/>
    </xf>
    <xf numFmtId="0" fontId="19" fillId="0" borderId="11" xfId="1" applyFont="1" applyBorder="1" applyAlignment="1" applyProtection="1">
      <alignment horizontal="left" vertical="center" wrapText="1"/>
    </xf>
    <xf numFmtId="0" fontId="19" fillId="0" borderId="0" xfId="1" applyFont="1" applyBorder="1" applyAlignment="1" applyProtection="1">
      <alignment horizontal="center" vertical="center"/>
    </xf>
    <xf numFmtId="0" fontId="3" fillId="0" borderId="0" xfId="1" applyFont="1" applyAlignment="1">
      <alignment horizontal="left" vertical="center" wrapText="1"/>
    </xf>
    <xf numFmtId="0" fontId="1" fillId="0" borderId="0" xfId="1" applyAlignment="1">
      <alignment horizontal="right"/>
    </xf>
    <xf numFmtId="0" fontId="1" fillId="0" borderId="0" xfId="1" applyFont="1" applyAlignment="1">
      <alignment horizontal="right" vertical="center"/>
    </xf>
    <xf numFmtId="0" fontId="1" fillId="0" borderId="6" xfId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1" applyFont="1" applyAlignment="1" applyProtection="1">
      <alignment horizontal="right" vertical="center"/>
    </xf>
    <xf numFmtId="0" fontId="1" fillId="2" borderId="0" xfId="1" applyFont="1" applyFill="1" applyAlignment="1" applyProtection="1">
      <alignment horizontal="right" vertical="center"/>
    </xf>
    <xf numFmtId="0" fontId="6" fillId="0" borderId="10" xfId="1" applyFont="1" applyBorder="1" applyAlignment="1" applyProtection="1">
      <alignment horizontal="right" vertical="center"/>
    </xf>
    <xf numFmtId="0" fontId="7" fillId="0" borderId="10" xfId="1" applyFont="1" applyBorder="1" applyAlignment="1" applyProtection="1">
      <alignment horizontal="right" vertical="center"/>
    </xf>
    <xf numFmtId="0" fontId="1" fillId="0" borderId="5" xfId="1" applyFont="1" applyBorder="1" applyAlignment="1" applyProtection="1">
      <alignment horizontal="right" vertical="center"/>
    </xf>
    <xf numFmtId="0" fontId="15" fillId="2" borderId="8" xfId="1" applyFont="1" applyFill="1" applyBorder="1" applyAlignment="1" applyProtection="1">
      <alignment horizontal="right" vertical="center" wrapText="1"/>
    </xf>
    <xf numFmtId="0" fontId="8" fillId="0" borderId="0" xfId="1" applyFont="1" applyAlignment="1" applyProtection="1">
      <alignment horizontal="right"/>
    </xf>
    <xf numFmtId="164" fontId="15" fillId="0" borderId="11" xfId="1" applyNumberFormat="1" applyFont="1" applyBorder="1" applyAlignment="1" applyProtection="1">
      <alignment horizontal="right" vertical="center"/>
    </xf>
    <xf numFmtId="0" fontId="11" fillId="0" borderId="0" xfId="1" applyFont="1" applyAlignment="1" applyProtection="1">
      <alignment horizontal="right" vertical="center"/>
    </xf>
    <xf numFmtId="164" fontId="9" fillId="0" borderId="0" xfId="1" applyNumberFormat="1" applyFont="1" applyAlignment="1" applyProtection="1">
      <alignment horizontal="right" vertical="center"/>
    </xf>
    <xf numFmtId="164" fontId="10" fillId="0" borderId="0" xfId="1" applyNumberFormat="1" applyFont="1" applyAlignment="1" applyProtection="1">
      <alignment horizontal="right" vertical="center"/>
    </xf>
    <xf numFmtId="164" fontId="19" fillId="0" borderId="11" xfId="1" applyNumberFormat="1" applyFont="1" applyBorder="1" applyAlignment="1" applyProtection="1">
      <alignment horizontal="right" vertical="center"/>
    </xf>
    <xf numFmtId="165" fontId="11" fillId="0" borderId="0" xfId="1" applyNumberFormat="1" applyFont="1" applyAlignment="1" applyProtection="1">
      <alignment vertical="center"/>
    </xf>
    <xf numFmtId="165" fontId="9" fillId="0" borderId="0" xfId="1" applyNumberFormat="1" applyFont="1" applyAlignment="1" applyProtection="1">
      <alignment vertical="center"/>
    </xf>
    <xf numFmtId="165" fontId="10" fillId="0" borderId="0" xfId="1" applyNumberFormat="1" applyFont="1" applyAlignment="1" applyProtection="1">
      <alignment vertical="center"/>
    </xf>
    <xf numFmtId="165" fontId="19" fillId="0" borderId="11" xfId="1" applyNumberFormat="1" applyFont="1" applyBorder="1" applyAlignment="1" applyProtection="1">
      <alignment vertical="center"/>
    </xf>
    <xf numFmtId="49" fontId="19" fillId="0" borderId="0" xfId="1" applyNumberFormat="1" applyFont="1" applyBorder="1" applyAlignment="1" applyProtection="1">
      <alignment horizontal="left" vertical="center" wrapText="1"/>
    </xf>
    <xf numFmtId="0" fontId="19" fillId="0" borderId="0" xfId="1" applyFont="1" applyBorder="1" applyAlignment="1" applyProtection="1">
      <alignment horizontal="left" vertical="center" wrapText="1"/>
    </xf>
    <xf numFmtId="164" fontId="19" fillId="0" borderId="0" xfId="1" applyNumberFormat="1" applyFont="1" applyBorder="1" applyAlignment="1" applyProtection="1">
      <alignment horizontal="right" vertical="center"/>
    </xf>
    <xf numFmtId="165" fontId="19" fillId="0" borderId="0" xfId="1" applyNumberFormat="1" applyFont="1" applyBorder="1" applyAlignment="1" applyProtection="1">
      <alignment vertical="center"/>
    </xf>
    <xf numFmtId="0" fontId="15" fillId="0" borderId="0" xfId="1" applyFont="1" applyBorder="1" applyAlignment="1" applyProtection="1">
      <alignment horizontal="center" vertical="center"/>
    </xf>
    <xf numFmtId="164" fontId="15" fillId="0" borderId="0" xfId="1" applyNumberFormat="1" applyFont="1" applyBorder="1" applyAlignment="1" applyProtection="1">
      <alignment horizontal="right"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0" xfId="1" applyFont="1" applyBorder="1" applyAlignment="1">
      <alignment horizontal="left" vertical="center"/>
    </xf>
    <xf numFmtId="165" fontId="1" fillId="0" borderId="0" xfId="1" applyNumberFormat="1" applyFont="1" applyBorder="1" applyAlignment="1">
      <alignment vertical="center"/>
    </xf>
    <xf numFmtId="0" fontId="1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3" fillId="0" borderId="0" xfId="1" applyFont="1" applyAlignment="1">
      <alignment horizontal="left" vertical="center" wrapText="1"/>
    </xf>
    <xf numFmtId="0" fontId="1" fillId="0" borderId="0" xfId="1" applyFont="1" applyAlignment="1" applyProtection="1">
      <alignment vertical="center"/>
    </xf>
    <xf numFmtId="0" fontId="0" fillId="0" borderId="12" xfId="0" applyBorder="1" applyProtection="1"/>
    <xf numFmtId="0" fontId="0" fillId="0" borderId="1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3" xfId="0" applyFont="1" applyBorder="1" applyAlignment="1" applyProtection="1">
      <alignment vertical="center"/>
    </xf>
    <xf numFmtId="0" fontId="13" fillId="0" borderId="15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3" xfId="0" applyFont="1" applyBorder="1" applyAlignment="1" applyProtection="1">
      <alignment vertical="center"/>
    </xf>
    <xf numFmtId="0" fontId="5" fillId="3" borderId="2" xfId="0" applyFont="1" applyFill="1" applyBorder="1" applyAlignment="1" applyProtection="1">
      <alignment horizontal="left" vertical="center"/>
    </xf>
    <xf numFmtId="0" fontId="0" fillId="3" borderId="3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13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13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2" borderId="3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1" fillId="0" borderId="13" xfId="0" applyFont="1" applyBorder="1" applyAlignment="1" applyProtection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17" xfId="0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left" vertical="top"/>
    </xf>
    <xf numFmtId="0" fontId="0" fillId="0" borderId="18" xfId="0" applyBorder="1" applyProtection="1"/>
    <xf numFmtId="0" fontId="4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0" fontId="0" fillId="3" borderId="18" xfId="0" applyFont="1" applyFill="1" applyBorder="1" applyAlignment="1" applyProtection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4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center" wrapText="1"/>
    </xf>
    <xf numFmtId="4" fontId="13" fillId="0" borderId="15" xfId="0" applyNumberFormat="1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166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center"/>
    </xf>
    <xf numFmtId="0" fontId="5" fillId="3" borderId="3" xfId="0" applyFont="1" applyFill="1" applyBorder="1" applyAlignment="1" applyProtection="1">
      <alignment horizontal="left" vertical="center"/>
    </xf>
    <xf numFmtId="0" fontId="0" fillId="3" borderId="3" xfId="0" applyFont="1" applyFill="1" applyBorder="1" applyAlignment="1" applyProtection="1">
      <alignment vertical="center"/>
    </xf>
    <xf numFmtId="4" fontId="5" fillId="3" borderId="3" xfId="0" applyNumberFormat="1" applyFont="1" applyFill="1" applyBorder="1" applyAlignment="1" applyProtection="1">
      <alignment vertical="center"/>
    </xf>
    <xf numFmtId="0" fontId="0" fillId="3" borderId="4" xfId="0" applyFont="1" applyFill="1" applyBorder="1" applyAlignment="1" applyProtection="1">
      <alignment vertical="center"/>
    </xf>
    <xf numFmtId="167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left" vertical="center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right" vertical="center"/>
    </xf>
    <xf numFmtId="0" fontId="15" fillId="2" borderId="19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 wrapText="1"/>
    </xf>
    <xf numFmtId="165" fontId="23" fillId="0" borderId="0" xfId="0" applyNumberFormat="1" applyFont="1" applyBorder="1" applyAlignment="1" applyProtection="1">
      <alignment vertical="center"/>
    </xf>
    <xf numFmtId="165" fontId="23" fillId="0" borderId="18" xfId="0" applyNumberFormat="1" applyFont="1" applyBorder="1" applyAlignment="1" applyProtection="1">
      <alignment vertical="center"/>
    </xf>
    <xf numFmtId="165" fontId="16" fillId="0" borderId="0" xfId="0" applyNumberFormat="1" applyFont="1" applyBorder="1" applyAlignment="1" applyProtection="1">
      <alignment horizontal="right" vertical="center"/>
    </xf>
    <xf numFmtId="165" fontId="16" fillId="0" borderId="0" xfId="0" applyNumberFormat="1" applyFont="1" applyBorder="1" applyAlignment="1" applyProtection="1">
      <alignment vertical="center"/>
    </xf>
    <xf numFmtId="165" fontId="16" fillId="0" borderId="18" xfId="0" applyNumberFormat="1" applyFont="1" applyBorder="1" applyAlignment="1" applyProtection="1">
      <alignment vertical="center"/>
    </xf>
    <xf numFmtId="0" fontId="4" fillId="0" borderId="0" xfId="1" applyFont="1" applyAlignment="1" applyProtection="1">
      <alignment horizontal="left" vertical="center" wrapText="1"/>
    </xf>
    <xf numFmtId="0" fontId="1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1" fillId="0" borderId="0" xfId="1" applyFont="1" applyAlignment="1">
      <alignment vertical="center"/>
    </xf>
    <xf numFmtId="0" fontId="3" fillId="0" borderId="0" xfId="1" applyFont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8"/>
  <sheetViews>
    <sheetView tabSelected="1" topLeftCell="A32" workbookViewId="0">
      <selection activeCell="AP21" sqref="AP21:AQ21"/>
    </sheetView>
  </sheetViews>
  <sheetFormatPr defaultRowHeight="15" x14ac:dyDescent="0.25"/>
  <cols>
    <col min="1" max="1" width="1.42578125" customWidth="1"/>
    <col min="2" max="2" width="3.5703125" customWidth="1"/>
    <col min="3" max="32" width="2.28515625" customWidth="1"/>
    <col min="33" max="33" width="2.85546875" customWidth="1"/>
    <col min="34" max="34" width="27.140625" customWidth="1"/>
    <col min="35" max="36" width="2.140625" customWidth="1"/>
    <col min="37" max="37" width="7.140625" customWidth="1"/>
    <col min="38" max="38" width="2.85546875" customWidth="1"/>
    <col min="39" max="39" width="11.42578125" customWidth="1"/>
    <col min="40" max="40" width="6.42578125" customWidth="1"/>
    <col min="41" max="41" width="3.5703125" customWidth="1"/>
  </cols>
  <sheetData>
    <row r="1" spans="1:41" s="241" customFormat="1" ht="6.95" customHeight="1" x14ac:dyDescent="0.25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</row>
    <row r="2" spans="1:41" ht="24.95" customHeight="1" x14ac:dyDescent="0.25">
      <c r="A2" s="187"/>
      <c r="B2" s="188"/>
      <c r="C2" s="216" t="s">
        <v>267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231"/>
    </row>
    <row r="3" spans="1:41" ht="12" customHeight="1" x14ac:dyDescent="0.25">
      <c r="A3" s="189"/>
      <c r="B3" s="232"/>
      <c r="C3" s="233" t="s">
        <v>268</v>
      </c>
      <c r="D3" s="232"/>
      <c r="E3" s="232"/>
      <c r="F3" s="232"/>
      <c r="G3" s="232"/>
      <c r="H3" s="232"/>
      <c r="I3" s="232"/>
      <c r="J3" s="243" t="s">
        <v>269</v>
      </c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34"/>
    </row>
    <row r="4" spans="1:41" ht="36.950000000000003" customHeight="1" x14ac:dyDescent="0.25">
      <c r="A4" s="189"/>
      <c r="B4" s="232"/>
      <c r="C4" s="235" t="s">
        <v>1</v>
      </c>
      <c r="D4" s="232"/>
      <c r="E4" s="232"/>
      <c r="F4" s="232"/>
      <c r="G4" s="232"/>
      <c r="H4" s="232"/>
      <c r="I4" s="232"/>
      <c r="J4" s="245" t="s">
        <v>279</v>
      </c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34"/>
    </row>
    <row r="5" spans="1:41" ht="12" customHeight="1" x14ac:dyDescent="0.25">
      <c r="A5" s="189"/>
      <c r="B5" s="232"/>
      <c r="C5" s="219" t="s">
        <v>3</v>
      </c>
      <c r="D5" s="232"/>
      <c r="E5" s="232"/>
      <c r="F5" s="232"/>
      <c r="G5" s="232"/>
      <c r="H5" s="232"/>
      <c r="I5" s="232"/>
      <c r="J5" s="236" t="s">
        <v>4</v>
      </c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19" t="s">
        <v>5</v>
      </c>
      <c r="AK5" s="232"/>
      <c r="AL5" s="232"/>
      <c r="AM5" s="236" t="s">
        <v>4</v>
      </c>
      <c r="AN5" s="232"/>
      <c r="AO5" s="234"/>
    </row>
    <row r="6" spans="1:41" ht="12" customHeight="1" x14ac:dyDescent="0.25">
      <c r="A6" s="189"/>
      <c r="B6" s="232"/>
      <c r="C6" s="219" t="s">
        <v>6</v>
      </c>
      <c r="D6" s="232"/>
      <c r="E6" s="232"/>
      <c r="F6" s="232"/>
      <c r="G6" s="232"/>
      <c r="H6" s="232"/>
      <c r="I6" s="232"/>
      <c r="J6" s="236" t="s">
        <v>7</v>
      </c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19" t="s">
        <v>8</v>
      </c>
      <c r="AK6" s="232"/>
      <c r="AL6" s="232"/>
      <c r="AM6" s="236"/>
      <c r="AN6" s="232"/>
      <c r="AO6" s="234"/>
    </row>
    <row r="7" spans="1:41" ht="14.45" customHeight="1" x14ac:dyDescent="0.25">
      <c r="A7" s="189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4"/>
    </row>
    <row r="8" spans="1:41" ht="12" customHeight="1" x14ac:dyDescent="0.25">
      <c r="A8" s="189"/>
      <c r="B8" s="232"/>
      <c r="C8" s="219" t="s">
        <v>9</v>
      </c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19" t="s">
        <v>10</v>
      </c>
      <c r="AK8" s="232"/>
      <c r="AL8" s="232"/>
      <c r="AM8" s="236" t="s">
        <v>11</v>
      </c>
      <c r="AN8" s="232"/>
      <c r="AO8" s="234"/>
    </row>
    <row r="9" spans="1:41" ht="18.399999999999999" customHeight="1" x14ac:dyDescent="0.25">
      <c r="A9" s="189"/>
      <c r="B9" s="232"/>
      <c r="C9" s="232"/>
      <c r="D9" s="236" t="s">
        <v>12</v>
      </c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19" t="s">
        <v>13</v>
      </c>
      <c r="AK9" s="232"/>
      <c r="AL9" s="232"/>
      <c r="AM9" s="236" t="s">
        <v>4</v>
      </c>
      <c r="AN9" s="232"/>
      <c r="AO9" s="234"/>
    </row>
    <row r="10" spans="1:41" ht="6.95" customHeight="1" x14ac:dyDescent="0.25">
      <c r="A10" s="189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4"/>
    </row>
    <row r="11" spans="1:41" ht="12" customHeight="1" x14ac:dyDescent="0.25">
      <c r="A11" s="189"/>
      <c r="B11" s="232"/>
      <c r="C11" s="219" t="s">
        <v>14</v>
      </c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19" t="s">
        <v>10</v>
      </c>
      <c r="AK11" s="232"/>
      <c r="AL11" s="232"/>
      <c r="AM11" s="236" t="s">
        <v>15</v>
      </c>
      <c r="AN11" s="232"/>
      <c r="AO11" s="234"/>
    </row>
    <row r="12" spans="1:41" x14ac:dyDescent="0.25">
      <c r="A12" s="189"/>
      <c r="B12" s="232"/>
      <c r="C12" s="232"/>
      <c r="D12" s="236" t="s">
        <v>16</v>
      </c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19" t="s">
        <v>13</v>
      </c>
      <c r="AK12" s="232"/>
      <c r="AL12" s="232"/>
      <c r="AM12" s="236" t="s">
        <v>4</v>
      </c>
      <c r="AN12" s="232"/>
      <c r="AO12" s="234"/>
    </row>
    <row r="13" spans="1:41" ht="6.95" customHeight="1" x14ac:dyDescent="0.25">
      <c r="A13" s="189"/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4"/>
    </row>
    <row r="14" spans="1:41" ht="12" customHeight="1" x14ac:dyDescent="0.25">
      <c r="A14" s="189"/>
      <c r="B14" s="232"/>
      <c r="C14" s="219" t="s">
        <v>17</v>
      </c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19" t="s">
        <v>10</v>
      </c>
      <c r="AK14" s="232"/>
      <c r="AL14" s="232"/>
      <c r="AM14" s="236" t="s">
        <v>4</v>
      </c>
      <c r="AN14" s="232"/>
      <c r="AO14" s="234"/>
    </row>
    <row r="15" spans="1:41" ht="18.399999999999999" customHeight="1" x14ac:dyDescent="0.25">
      <c r="A15" s="189"/>
      <c r="B15" s="232"/>
      <c r="C15" s="232"/>
      <c r="D15" s="236" t="s">
        <v>18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19" t="s">
        <v>13</v>
      </c>
      <c r="AK15" s="232"/>
      <c r="AL15" s="232"/>
      <c r="AM15" s="236" t="s">
        <v>4</v>
      </c>
      <c r="AN15" s="232"/>
      <c r="AO15" s="234"/>
    </row>
    <row r="16" spans="1:41" ht="6.95" customHeight="1" x14ac:dyDescent="0.25">
      <c r="A16" s="189"/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4"/>
    </row>
    <row r="17" spans="1:41" ht="12" customHeight="1" x14ac:dyDescent="0.25">
      <c r="A17" s="189"/>
      <c r="B17" s="232"/>
      <c r="C17" s="219" t="s">
        <v>19</v>
      </c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19" t="s">
        <v>10</v>
      </c>
      <c r="AK17" s="232"/>
      <c r="AL17" s="232"/>
      <c r="AM17" s="236" t="s">
        <v>4</v>
      </c>
      <c r="AN17" s="232"/>
      <c r="AO17" s="234"/>
    </row>
    <row r="18" spans="1:41" ht="18.399999999999999" customHeight="1" x14ac:dyDescent="0.25">
      <c r="A18" s="189"/>
      <c r="B18" s="232"/>
      <c r="C18" s="232"/>
      <c r="D18" s="236" t="s">
        <v>20</v>
      </c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19" t="s">
        <v>13</v>
      </c>
      <c r="AK18" s="232"/>
      <c r="AL18" s="232"/>
      <c r="AM18" s="236" t="s">
        <v>4</v>
      </c>
      <c r="AN18" s="232"/>
      <c r="AO18" s="234"/>
    </row>
    <row r="19" spans="1:41" ht="6.95" customHeight="1" x14ac:dyDescent="0.25">
      <c r="A19" s="189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4"/>
    </row>
    <row r="20" spans="1:41" ht="12" customHeight="1" x14ac:dyDescent="0.25">
      <c r="A20" s="189"/>
      <c r="B20" s="232"/>
      <c r="C20" s="219" t="s">
        <v>21</v>
      </c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4"/>
    </row>
    <row r="21" spans="1:41" ht="47.25" customHeight="1" x14ac:dyDescent="0.25">
      <c r="A21" s="189"/>
      <c r="B21" s="232"/>
      <c r="C21" s="232"/>
      <c r="D21" s="246" t="s">
        <v>22</v>
      </c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32"/>
      <c r="AO21" s="234"/>
    </row>
    <row r="22" spans="1:41" ht="6.95" customHeight="1" x14ac:dyDescent="0.25">
      <c r="A22" s="189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4"/>
    </row>
    <row r="23" spans="1:41" ht="6.95" customHeight="1" x14ac:dyDescent="0.25">
      <c r="A23" s="189"/>
      <c r="B23" s="232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234"/>
    </row>
    <row r="24" spans="1:41" s="194" customFormat="1" ht="25.9" customHeight="1" x14ac:dyDescent="0.25">
      <c r="A24" s="191"/>
      <c r="B24" s="208"/>
      <c r="C24" s="192" t="s">
        <v>23</v>
      </c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247">
        <f>AF53</f>
        <v>0</v>
      </c>
      <c r="AK24" s="248"/>
      <c r="AL24" s="248"/>
      <c r="AM24" s="248"/>
      <c r="AN24" s="248"/>
      <c r="AO24" s="218"/>
    </row>
    <row r="25" spans="1:41" s="194" customFormat="1" ht="6.95" customHeight="1" x14ac:dyDescent="0.25">
      <c r="A25" s="191"/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18"/>
    </row>
    <row r="26" spans="1:41" s="194" customFormat="1" x14ac:dyDescent="0.25">
      <c r="A26" s="191"/>
      <c r="B26" s="208"/>
      <c r="C26" s="208"/>
      <c r="D26" s="208"/>
      <c r="E26" s="208"/>
      <c r="F26" s="208"/>
      <c r="G26" s="208"/>
      <c r="H26" s="208"/>
      <c r="I26" s="208"/>
      <c r="J26" s="208"/>
      <c r="K26" s="249" t="s">
        <v>25</v>
      </c>
      <c r="L26" s="249"/>
      <c r="M26" s="249"/>
      <c r="N26" s="249"/>
      <c r="O26" s="249"/>
      <c r="P26" s="208"/>
      <c r="Q26" s="208"/>
      <c r="R26" s="208"/>
      <c r="S26" s="208"/>
      <c r="T26" s="208"/>
      <c r="U26" s="208"/>
      <c r="V26" s="249" t="s">
        <v>24</v>
      </c>
      <c r="W26" s="249"/>
      <c r="X26" s="249"/>
      <c r="Y26" s="249"/>
      <c r="Z26" s="249"/>
      <c r="AA26" s="249"/>
      <c r="AB26" s="249"/>
      <c r="AC26" s="249"/>
      <c r="AD26" s="249"/>
      <c r="AE26" s="208"/>
      <c r="AF26" s="208"/>
      <c r="AG26" s="208"/>
      <c r="AH26" s="208"/>
      <c r="AI26" s="208"/>
      <c r="AJ26" s="249" t="s">
        <v>26</v>
      </c>
      <c r="AK26" s="249"/>
      <c r="AL26" s="249"/>
      <c r="AM26" s="249"/>
      <c r="AN26" s="249"/>
      <c r="AO26" s="218"/>
    </row>
    <row r="27" spans="1:41" s="195" customFormat="1" ht="14.45" customHeight="1" x14ac:dyDescent="0.25">
      <c r="A27" s="196"/>
      <c r="B27" s="237"/>
      <c r="C27" s="219" t="s">
        <v>27</v>
      </c>
      <c r="D27" s="237"/>
      <c r="E27" s="219" t="s">
        <v>28</v>
      </c>
      <c r="F27" s="237"/>
      <c r="G27" s="237"/>
      <c r="H27" s="237"/>
      <c r="I27" s="237"/>
      <c r="J27" s="237"/>
      <c r="K27" s="250">
        <v>0.21</v>
      </c>
      <c r="L27" s="251"/>
      <c r="M27" s="251"/>
      <c r="N27" s="251"/>
      <c r="O27" s="251"/>
      <c r="P27" s="237"/>
      <c r="Q27" s="237"/>
      <c r="R27" s="237"/>
      <c r="S27" s="237"/>
      <c r="T27" s="237"/>
      <c r="U27" s="237"/>
      <c r="V27" s="252">
        <f>AF53</f>
        <v>0</v>
      </c>
      <c r="W27" s="251"/>
      <c r="X27" s="251"/>
      <c r="Y27" s="251"/>
      <c r="Z27" s="251"/>
      <c r="AA27" s="251"/>
      <c r="AB27" s="251"/>
      <c r="AC27" s="251"/>
      <c r="AD27" s="251"/>
      <c r="AE27" s="237"/>
      <c r="AF27" s="237"/>
      <c r="AG27" s="237"/>
      <c r="AH27" s="237"/>
      <c r="AI27" s="237"/>
      <c r="AJ27" s="252">
        <f>V27*21%</f>
        <v>0</v>
      </c>
      <c r="AK27" s="251"/>
      <c r="AL27" s="251"/>
      <c r="AM27" s="251"/>
      <c r="AN27" s="251"/>
      <c r="AO27" s="238"/>
    </row>
    <row r="28" spans="1:41" s="195" customFormat="1" ht="14.45" customHeight="1" x14ac:dyDescent="0.25">
      <c r="A28" s="196"/>
      <c r="B28" s="237"/>
      <c r="C28" s="237"/>
      <c r="D28" s="237"/>
      <c r="E28" s="219" t="s">
        <v>29</v>
      </c>
      <c r="F28" s="237"/>
      <c r="G28" s="237"/>
      <c r="H28" s="237"/>
      <c r="I28" s="237"/>
      <c r="J28" s="237"/>
      <c r="K28" s="250">
        <v>0.15</v>
      </c>
      <c r="L28" s="251"/>
      <c r="M28" s="251"/>
      <c r="N28" s="251"/>
      <c r="O28" s="251"/>
      <c r="P28" s="237"/>
      <c r="Q28" s="237"/>
      <c r="R28" s="237"/>
      <c r="S28" s="237"/>
      <c r="T28" s="237"/>
      <c r="U28" s="237"/>
      <c r="V28" s="252">
        <v>0</v>
      </c>
      <c r="W28" s="251"/>
      <c r="X28" s="251"/>
      <c r="Y28" s="251"/>
      <c r="Z28" s="251"/>
      <c r="AA28" s="251"/>
      <c r="AB28" s="251"/>
      <c r="AC28" s="251"/>
      <c r="AD28" s="251"/>
      <c r="AE28" s="237"/>
      <c r="AF28" s="237"/>
      <c r="AG28" s="237"/>
      <c r="AH28" s="237"/>
      <c r="AI28" s="237"/>
      <c r="AJ28" s="252">
        <v>0</v>
      </c>
      <c r="AK28" s="251"/>
      <c r="AL28" s="251"/>
      <c r="AM28" s="251"/>
      <c r="AN28" s="251"/>
      <c r="AO28" s="238"/>
    </row>
    <row r="29" spans="1:41" s="195" customFormat="1" ht="14.45" hidden="1" customHeight="1" x14ac:dyDescent="0.25">
      <c r="A29" s="196"/>
      <c r="B29" s="237"/>
      <c r="C29" s="237"/>
      <c r="D29" s="237"/>
      <c r="E29" s="219" t="s">
        <v>30</v>
      </c>
      <c r="F29" s="237"/>
      <c r="G29" s="237"/>
      <c r="H29" s="237"/>
      <c r="I29" s="237"/>
      <c r="J29" s="237"/>
      <c r="K29" s="250">
        <v>0.21</v>
      </c>
      <c r="L29" s="251"/>
      <c r="M29" s="251"/>
      <c r="N29" s="251"/>
      <c r="O29" s="251"/>
      <c r="P29" s="237"/>
      <c r="Q29" s="237"/>
      <c r="R29" s="237"/>
      <c r="S29" s="237"/>
      <c r="T29" s="237"/>
      <c r="U29" s="237"/>
      <c r="V29" s="252" t="e">
        <f>ROUND(#REF!, 2)</f>
        <v>#REF!</v>
      </c>
      <c r="W29" s="251"/>
      <c r="X29" s="251"/>
      <c r="Y29" s="251"/>
      <c r="Z29" s="251"/>
      <c r="AA29" s="251"/>
      <c r="AB29" s="251"/>
      <c r="AC29" s="251"/>
      <c r="AD29" s="251"/>
      <c r="AE29" s="237"/>
      <c r="AF29" s="237"/>
      <c r="AG29" s="237"/>
      <c r="AH29" s="237"/>
      <c r="AI29" s="237"/>
      <c r="AJ29" s="252">
        <v>0</v>
      </c>
      <c r="AK29" s="251"/>
      <c r="AL29" s="251"/>
      <c r="AM29" s="251"/>
      <c r="AN29" s="251"/>
      <c r="AO29" s="238"/>
    </row>
    <row r="30" spans="1:41" s="195" customFormat="1" ht="14.45" hidden="1" customHeight="1" x14ac:dyDescent="0.25">
      <c r="A30" s="196"/>
      <c r="B30" s="237"/>
      <c r="C30" s="237"/>
      <c r="D30" s="237"/>
      <c r="E30" s="219" t="s">
        <v>31</v>
      </c>
      <c r="F30" s="237"/>
      <c r="G30" s="237"/>
      <c r="H30" s="237"/>
      <c r="I30" s="237"/>
      <c r="J30" s="237"/>
      <c r="K30" s="250">
        <v>0.15</v>
      </c>
      <c r="L30" s="251"/>
      <c r="M30" s="251"/>
      <c r="N30" s="251"/>
      <c r="O30" s="251"/>
      <c r="P30" s="237"/>
      <c r="Q30" s="237"/>
      <c r="R30" s="237"/>
      <c r="S30" s="237"/>
      <c r="T30" s="237"/>
      <c r="U30" s="237"/>
      <c r="V30" s="252" t="e">
        <f>ROUND(#REF!, 2)</f>
        <v>#REF!</v>
      </c>
      <c r="W30" s="251"/>
      <c r="X30" s="251"/>
      <c r="Y30" s="251"/>
      <c r="Z30" s="251"/>
      <c r="AA30" s="251"/>
      <c r="AB30" s="251"/>
      <c r="AC30" s="251"/>
      <c r="AD30" s="251"/>
      <c r="AE30" s="237"/>
      <c r="AF30" s="237"/>
      <c r="AG30" s="237"/>
      <c r="AH30" s="237"/>
      <c r="AI30" s="237"/>
      <c r="AJ30" s="252">
        <v>0</v>
      </c>
      <c r="AK30" s="251"/>
      <c r="AL30" s="251"/>
      <c r="AM30" s="251"/>
      <c r="AN30" s="251"/>
      <c r="AO30" s="238"/>
    </row>
    <row r="31" spans="1:41" s="195" customFormat="1" ht="14.45" hidden="1" customHeight="1" x14ac:dyDescent="0.25">
      <c r="A31" s="196"/>
      <c r="B31" s="237"/>
      <c r="C31" s="237"/>
      <c r="D31" s="237"/>
      <c r="E31" s="219" t="s">
        <v>32</v>
      </c>
      <c r="F31" s="237"/>
      <c r="G31" s="237"/>
      <c r="H31" s="237"/>
      <c r="I31" s="237"/>
      <c r="J31" s="237"/>
      <c r="K31" s="250">
        <v>0</v>
      </c>
      <c r="L31" s="251"/>
      <c r="M31" s="251"/>
      <c r="N31" s="251"/>
      <c r="O31" s="251"/>
      <c r="P31" s="237"/>
      <c r="Q31" s="237"/>
      <c r="R31" s="237"/>
      <c r="S31" s="237"/>
      <c r="T31" s="237"/>
      <c r="U31" s="237"/>
      <c r="V31" s="252" t="e">
        <f>ROUND(#REF!, 2)</f>
        <v>#REF!</v>
      </c>
      <c r="W31" s="251"/>
      <c r="X31" s="251"/>
      <c r="Y31" s="251"/>
      <c r="Z31" s="251"/>
      <c r="AA31" s="251"/>
      <c r="AB31" s="251"/>
      <c r="AC31" s="251"/>
      <c r="AD31" s="251"/>
      <c r="AE31" s="237"/>
      <c r="AF31" s="237"/>
      <c r="AG31" s="237"/>
      <c r="AH31" s="237"/>
      <c r="AI31" s="237"/>
      <c r="AJ31" s="252">
        <v>0</v>
      </c>
      <c r="AK31" s="251"/>
      <c r="AL31" s="251"/>
      <c r="AM31" s="251"/>
      <c r="AN31" s="251"/>
      <c r="AO31" s="238"/>
    </row>
    <row r="32" spans="1:41" s="194" customFormat="1" ht="6.95" customHeight="1" x14ac:dyDescent="0.25">
      <c r="A32" s="191"/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18"/>
    </row>
    <row r="33" spans="1:42" s="194" customFormat="1" ht="25.9" customHeight="1" x14ac:dyDescent="0.25">
      <c r="A33" s="191"/>
      <c r="B33" s="239"/>
      <c r="C33" s="197" t="s">
        <v>33</v>
      </c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9" t="s">
        <v>34</v>
      </c>
      <c r="T33" s="198"/>
      <c r="U33" s="198"/>
      <c r="V33" s="198"/>
      <c r="W33" s="255" t="s">
        <v>35</v>
      </c>
      <c r="X33" s="256"/>
      <c r="Y33" s="256"/>
      <c r="Z33" s="256"/>
      <c r="AA33" s="256"/>
      <c r="AB33" s="198"/>
      <c r="AC33" s="198"/>
      <c r="AD33" s="198"/>
      <c r="AE33" s="198"/>
      <c r="AF33" s="198"/>
      <c r="AG33" s="198"/>
      <c r="AH33" s="198"/>
      <c r="AI33" s="198"/>
      <c r="AJ33" s="257">
        <f>AJ24+AJ27</f>
        <v>0</v>
      </c>
      <c r="AK33" s="256"/>
      <c r="AL33" s="256"/>
      <c r="AM33" s="256"/>
      <c r="AN33" s="258"/>
      <c r="AO33" s="240"/>
    </row>
    <row r="34" spans="1:42" s="194" customFormat="1" ht="6.95" customHeight="1" x14ac:dyDescent="0.25">
      <c r="A34" s="191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18"/>
    </row>
    <row r="35" spans="1:42" s="194" customFormat="1" ht="6.95" customHeight="1" x14ac:dyDescent="0.25">
      <c r="A35" s="200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30"/>
    </row>
    <row r="37" spans="1:42" ht="62.25" customHeight="1" x14ac:dyDescent="0.25"/>
    <row r="40" spans="1:42" s="194" customFormat="1" ht="6.95" customHeight="1" x14ac:dyDescent="0.25">
      <c r="A40" s="208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42"/>
    </row>
    <row r="41" spans="1:42" s="194" customFormat="1" ht="24.95" customHeight="1" x14ac:dyDescent="0.25">
      <c r="A41" s="202"/>
      <c r="B41" s="216" t="s">
        <v>270</v>
      </c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17"/>
    </row>
    <row r="42" spans="1:42" s="194" customFormat="1" ht="6.95" customHeight="1" x14ac:dyDescent="0.25">
      <c r="A42" s="191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18"/>
    </row>
    <row r="43" spans="1:42" s="204" customFormat="1" ht="12" customHeight="1" x14ac:dyDescent="0.25">
      <c r="A43" s="205"/>
      <c r="B43" s="219" t="s">
        <v>268</v>
      </c>
      <c r="C43" s="220"/>
      <c r="D43" s="220"/>
      <c r="E43" s="220"/>
      <c r="F43" s="220"/>
      <c r="G43" s="220"/>
      <c r="H43" s="220"/>
      <c r="I43" s="220"/>
      <c r="J43" s="220"/>
      <c r="K43" s="220" t="str">
        <f>J3</f>
        <v>41-5026-01-11</v>
      </c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1"/>
    </row>
    <row r="44" spans="1:42" s="206" customFormat="1" ht="36.950000000000003" customHeight="1" x14ac:dyDescent="0.25">
      <c r="A44" s="207"/>
      <c r="B44" s="222" t="s">
        <v>1</v>
      </c>
      <c r="C44" s="223"/>
      <c r="D44" s="223"/>
      <c r="E44" s="223"/>
      <c r="F44" s="223"/>
      <c r="G44" s="223"/>
      <c r="H44" s="223"/>
      <c r="I44" s="223"/>
      <c r="J44" s="223"/>
      <c r="K44" s="253" t="s">
        <v>279</v>
      </c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24"/>
    </row>
    <row r="45" spans="1:42" s="194" customFormat="1" ht="6.95" customHeight="1" x14ac:dyDescent="0.25">
      <c r="A45" s="191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18"/>
    </row>
    <row r="46" spans="1:42" s="194" customFormat="1" ht="12" customHeight="1" x14ac:dyDescent="0.25">
      <c r="A46" s="191"/>
      <c r="B46" s="219" t="s">
        <v>6</v>
      </c>
      <c r="C46" s="208"/>
      <c r="D46" s="208"/>
      <c r="E46" s="208"/>
      <c r="F46" s="208"/>
      <c r="G46" s="208"/>
      <c r="H46" s="208"/>
      <c r="I46" s="208"/>
      <c r="J46" s="208"/>
      <c r="K46" s="225" t="str">
        <f>IF(J6="","",J6)</f>
        <v>Český Brod</v>
      </c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19" t="s">
        <v>8</v>
      </c>
      <c r="AI46" s="208"/>
      <c r="AJ46" s="208"/>
      <c r="AK46" s="208"/>
      <c r="AL46" s="259"/>
      <c r="AM46" s="259"/>
      <c r="AN46" s="208"/>
      <c r="AO46" s="218"/>
    </row>
    <row r="47" spans="1:42" s="194" customFormat="1" ht="6.95" customHeight="1" x14ac:dyDescent="0.25">
      <c r="A47" s="191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18"/>
    </row>
    <row r="48" spans="1:42" s="194" customFormat="1" ht="25.7" customHeight="1" x14ac:dyDescent="0.25">
      <c r="A48" s="191"/>
      <c r="B48" s="219" t="s">
        <v>9</v>
      </c>
      <c r="C48" s="208"/>
      <c r="D48" s="208"/>
      <c r="E48" s="208"/>
      <c r="F48" s="208"/>
      <c r="G48" s="208"/>
      <c r="H48" s="208"/>
      <c r="I48" s="208"/>
      <c r="J48" s="208"/>
      <c r="K48" s="220" t="str">
        <f>IF(D9= "","",D9)</f>
        <v>Město Český Brod</v>
      </c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19" t="s">
        <v>17</v>
      </c>
      <c r="AI48" s="208"/>
      <c r="AJ48" s="208"/>
      <c r="AK48" s="208"/>
      <c r="AL48" s="260" t="str">
        <f>IF(D15="","",D15)</f>
        <v>Ing. Monika Povýšilová, Ing. Václav Houška</v>
      </c>
      <c r="AM48" s="261"/>
      <c r="AN48" s="261"/>
      <c r="AO48" s="262"/>
    </row>
    <row r="49" spans="1:48" s="194" customFormat="1" ht="15.2" customHeight="1" x14ac:dyDescent="0.25">
      <c r="A49" s="191"/>
      <c r="B49" s="219" t="s">
        <v>14</v>
      </c>
      <c r="C49" s="208"/>
      <c r="D49" s="208"/>
      <c r="E49" s="208"/>
      <c r="F49" s="208"/>
      <c r="G49" s="208"/>
      <c r="H49" s="208"/>
      <c r="I49" s="208"/>
      <c r="J49" s="208"/>
      <c r="K49" s="220" t="str">
        <f>IF(D12="","",D12)</f>
        <v>Sweco Hydroprojekt a.s.</v>
      </c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19" t="s">
        <v>19</v>
      </c>
      <c r="AI49" s="208"/>
      <c r="AJ49" s="208"/>
      <c r="AK49" s="208"/>
      <c r="AL49" s="260" t="str">
        <f>IF(D18="","",D18)</f>
        <v>Bc. Gabriela Krchová</v>
      </c>
      <c r="AM49" s="261"/>
      <c r="AN49" s="261"/>
      <c r="AO49" s="262"/>
    </row>
    <row r="50" spans="1:48" s="194" customFormat="1" ht="10.9" customHeight="1" x14ac:dyDescent="0.25">
      <c r="A50" s="191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18"/>
    </row>
    <row r="51" spans="1:48" s="194" customFormat="1" ht="29.25" customHeight="1" x14ac:dyDescent="0.25">
      <c r="A51" s="191"/>
      <c r="B51" s="263" t="s">
        <v>47</v>
      </c>
      <c r="C51" s="264"/>
      <c r="D51" s="264"/>
      <c r="E51" s="264"/>
      <c r="F51" s="264"/>
      <c r="G51" s="209"/>
      <c r="H51" s="265" t="s">
        <v>48</v>
      </c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6" t="s">
        <v>271</v>
      </c>
      <c r="AG51" s="264"/>
      <c r="AH51" s="264"/>
      <c r="AI51" s="264"/>
      <c r="AJ51" s="264"/>
      <c r="AK51" s="264"/>
      <c r="AL51" s="264"/>
      <c r="AM51" s="265" t="s">
        <v>272</v>
      </c>
      <c r="AN51" s="264"/>
      <c r="AO51" s="267"/>
    </row>
    <row r="52" spans="1:48" s="194" customFormat="1" ht="10.9" customHeight="1" x14ac:dyDescent="0.25">
      <c r="A52" s="191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18"/>
    </row>
    <row r="53" spans="1:48" s="210" customFormat="1" ht="32.450000000000003" customHeight="1" x14ac:dyDescent="0.25">
      <c r="A53" s="211"/>
      <c r="B53" s="226" t="s">
        <v>39</v>
      </c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71">
        <f>AF54+AF55+AF56</f>
        <v>0</v>
      </c>
      <c r="AG53" s="271"/>
      <c r="AH53" s="271"/>
      <c r="AI53" s="271"/>
      <c r="AJ53" s="271"/>
      <c r="AK53" s="271"/>
      <c r="AL53" s="271"/>
      <c r="AM53" s="272">
        <f>AM54+AM55+AM56</f>
        <v>0</v>
      </c>
      <c r="AN53" s="272"/>
      <c r="AO53" s="273"/>
      <c r="AU53" s="212" t="s">
        <v>4</v>
      </c>
    </row>
    <row r="54" spans="1:48" s="214" customFormat="1" ht="24.75" customHeight="1" x14ac:dyDescent="0.25">
      <c r="A54" s="213"/>
      <c r="B54" s="228"/>
      <c r="C54" s="268" t="s">
        <v>273</v>
      </c>
      <c r="D54" s="268"/>
      <c r="E54" s="268"/>
      <c r="F54" s="268"/>
      <c r="G54" s="268"/>
      <c r="H54" s="229"/>
      <c r="I54" s="268" t="s">
        <v>274</v>
      </c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68"/>
      <c r="AA54" s="268"/>
      <c r="AB54" s="268"/>
      <c r="AC54" s="268"/>
      <c r="AD54" s="268"/>
      <c r="AE54" s="268"/>
      <c r="AF54" s="269">
        <f>'SO 102.1 Chodníky_i.etapa Ž+K'!H27</f>
        <v>0</v>
      </c>
      <c r="AG54" s="269"/>
      <c r="AH54" s="269"/>
      <c r="AI54" s="269"/>
      <c r="AJ54" s="269"/>
      <c r="AK54" s="269"/>
      <c r="AL54" s="269"/>
      <c r="AM54" s="269">
        <f t="shared" ref="AM54:AM56" si="0">AF54*1.21</f>
        <v>0</v>
      </c>
      <c r="AN54" s="269"/>
      <c r="AO54" s="270"/>
      <c r="AU54" s="215"/>
      <c r="AV54" s="215"/>
    </row>
    <row r="55" spans="1:48" s="214" customFormat="1" ht="24.75" customHeight="1" x14ac:dyDescent="0.25">
      <c r="A55" s="213"/>
      <c r="B55" s="228"/>
      <c r="C55" s="268" t="s">
        <v>275</v>
      </c>
      <c r="D55" s="268"/>
      <c r="E55" s="268"/>
      <c r="F55" s="268"/>
      <c r="G55" s="268"/>
      <c r="H55" s="229"/>
      <c r="I55" s="268" t="s">
        <v>277</v>
      </c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  <c r="AA55" s="268"/>
      <c r="AB55" s="268"/>
      <c r="AC55" s="268"/>
      <c r="AD55" s="268"/>
      <c r="AE55" s="268"/>
      <c r="AF55" s="269">
        <f>'VRN I.etapa chodníky-uznatelné'!H27</f>
        <v>0</v>
      </c>
      <c r="AG55" s="269"/>
      <c r="AH55" s="269"/>
      <c r="AI55" s="269"/>
      <c r="AJ55" s="269"/>
      <c r="AK55" s="269"/>
      <c r="AL55" s="269"/>
      <c r="AM55" s="269">
        <f t="shared" si="0"/>
        <v>0</v>
      </c>
      <c r="AN55" s="269"/>
      <c r="AO55" s="270"/>
      <c r="AU55" s="215"/>
      <c r="AV55" s="215"/>
    </row>
    <row r="56" spans="1:48" s="214" customFormat="1" ht="24.75" customHeight="1" x14ac:dyDescent="0.25">
      <c r="A56" s="213"/>
      <c r="B56" s="228"/>
      <c r="C56" s="268" t="s">
        <v>276</v>
      </c>
      <c r="D56" s="268"/>
      <c r="E56" s="268"/>
      <c r="F56" s="268"/>
      <c r="G56" s="268"/>
      <c r="H56" s="229"/>
      <c r="I56" s="268" t="s">
        <v>278</v>
      </c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  <c r="AB56" s="268"/>
      <c r="AC56" s="268"/>
      <c r="AD56" s="268"/>
      <c r="AE56" s="268"/>
      <c r="AF56" s="269">
        <f>VRN_I.etapa_neuznatelné!H27</f>
        <v>0</v>
      </c>
      <c r="AG56" s="269"/>
      <c r="AH56" s="269"/>
      <c r="AI56" s="269"/>
      <c r="AJ56" s="269"/>
      <c r="AK56" s="269"/>
      <c r="AL56" s="269"/>
      <c r="AM56" s="269">
        <f t="shared" si="0"/>
        <v>0</v>
      </c>
      <c r="AN56" s="269"/>
      <c r="AO56" s="270"/>
      <c r="AU56" s="215"/>
      <c r="AV56" s="215"/>
    </row>
    <row r="57" spans="1:48" s="194" customFormat="1" ht="30" customHeight="1" x14ac:dyDescent="0.25">
      <c r="A57" s="191"/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18"/>
    </row>
    <row r="58" spans="1:48" s="194" customFormat="1" ht="6.95" customHeight="1" x14ac:dyDescent="0.25">
      <c r="A58" s="200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30"/>
    </row>
  </sheetData>
  <mergeCells count="46">
    <mergeCell ref="C55:G55"/>
    <mergeCell ref="I55:AE55"/>
    <mergeCell ref="AF55:AL55"/>
    <mergeCell ref="AM55:AO55"/>
    <mergeCell ref="C56:G56"/>
    <mergeCell ref="I56:AE56"/>
    <mergeCell ref="AF56:AL56"/>
    <mergeCell ref="AM56:AO56"/>
    <mergeCell ref="C54:G54"/>
    <mergeCell ref="I54:AE54"/>
    <mergeCell ref="AF54:AL54"/>
    <mergeCell ref="AM54:AO54"/>
    <mergeCell ref="AF53:AL53"/>
    <mergeCell ref="AM53:AO53"/>
    <mergeCell ref="AL46:AM46"/>
    <mergeCell ref="AL48:AO48"/>
    <mergeCell ref="AL49:AO49"/>
    <mergeCell ref="B51:F51"/>
    <mergeCell ref="H51:AE51"/>
    <mergeCell ref="AF51:AL51"/>
    <mergeCell ref="AM51:AO51"/>
    <mergeCell ref="K44:AN44"/>
    <mergeCell ref="K29:O29"/>
    <mergeCell ref="V29:AD29"/>
    <mergeCell ref="AJ29:AN29"/>
    <mergeCell ref="K30:O30"/>
    <mergeCell ref="V30:AD30"/>
    <mergeCell ref="AJ30:AN30"/>
    <mergeCell ref="K31:O31"/>
    <mergeCell ref="V31:AD31"/>
    <mergeCell ref="AJ31:AN31"/>
    <mergeCell ref="W33:AA33"/>
    <mergeCell ref="AJ33:AN33"/>
    <mergeCell ref="K27:O27"/>
    <mergeCell ref="V27:AD27"/>
    <mergeCell ref="AJ27:AN27"/>
    <mergeCell ref="K28:O28"/>
    <mergeCell ref="V28:AD28"/>
    <mergeCell ref="AJ28:AN28"/>
    <mergeCell ref="J3:AN3"/>
    <mergeCell ref="J4:AN4"/>
    <mergeCell ref="D21:AM21"/>
    <mergeCell ref="AJ24:AN24"/>
    <mergeCell ref="K26:O26"/>
    <mergeCell ref="V26:AD26"/>
    <mergeCell ref="AJ26:AN26"/>
  </mergeCells>
  <printOptions horizontalCentered="1"/>
  <pageMargins left="0.11811023622047245" right="0.11811023622047245" top="0.19685039370078741" bottom="0.3937007874015748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2"/>
  <sheetViews>
    <sheetView workbookViewId="0">
      <selection activeCell="H19" sqref="H19"/>
    </sheetView>
  </sheetViews>
  <sheetFormatPr defaultRowHeight="15" x14ac:dyDescent="0.25"/>
  <cols>
    <col min="1" max="2" width="5.7109375" customWidth="1"/>
    <col min="3" max="3" width="15.7109375" customWidth="1"/>
    <col min="4" max="4" width="90.7109375" customWidth="1"/>
    <col min="5" max="5" width="9.140625" style="154"/>
    <col min="6" max="6" width="5.7109375" style="83" customWidth="1"/>
    <col min="7" max="7" width="15.7109375" style="62" customWidth="1"/>
    <col min="8" max="8" width="25.7109375" style="62" customWidth="1"/>
    <col min="9" max="9" width="10.28515625" bestFit="1" customWidth="1"/>
    <col min="10" max="10" width="12.140625" bestFit="1" customWidth="1"/>
  </cols>
  <sheetData>
    <row r="1" spans="1:9" ht="18" x14ac:dyDescent="0.25">
      <c r="A1" s="94"/>
      <c r="B1" s="103" t="s">
        <v>0</v>
      </c>
      <c r="C1" s="94"/>
      <c r="D1" s="94"/>
      <c r="E1" s="151"/>
      <c r="F1" s="80"/>
      <c r="G1" s="50"/>
      <c r="H1" s="50"/>
      <c r="I1" s="94"/>
    </row>
    <row r="2" spans="1:9" x14ac:dyDescent="0.25">
      <c r="A2" s="94"/>
      <c r="B2" s="94"/>
      <c r="C2" s="94"/>
      <c r="D2" s="94"/>
      <c r="E2" s="151"/>
      <c r="F2" s="80"/>
      <c r="G2" s="50"/>
      <c r="H2" s="50"/>
      <c r="I2" s="94"/>
    </row>
    <row r="3" spans="1:9" x14ac:dyDescent="0.25">
      <c r="A3" s="94"/>
      <c r="B3" s="104" t="s">
        <v>1</v>
      </c>
      <c r="C3" s="274" t="s">
        <v>264</v>
      </c>
      <c r="D3" s="275"/>
      <c r="E3" s="275"/>
      <c r="F3" s="80"/>
      <c r="G3" s="50"/>
      <c r="H3" s="50"/>
      <c r="I3" s="94"/>
    </row>
    <row r="4" spans="1:9" x14ac:dyDescent="0.25">
      <c r="A4" s="94"/>
      <c r="B4" s="94"/>
      <c r="C4" s="278"/>
      <c r="D4" s="279"/>
      <c r="E4" s="279"/>
      <c r="F4" s="104"/>
      <c r="G4" s="50"/>
      <c r="H4" s="50"/>
      <c r="I4" s="94"/>
    </row>
    <row r="5" spans="1:9" x14ac:dyDescent="0.25">
      <c r="A5" s="99"/>
      <c r="B5" s="104" t="s">
        <v>2</v>
      </c>
      <c r="C5" s="99"/>
      <c r="D5" s="99"/>
      <c r="E5" s="152"/>
      <c r="F5" s="95"/>
      <c r="G5" s="51"/>
      <c r="H5" s="51"/>
      <c r="I5" s="99"/>
    </row>
    <row r="6" spans="1:9" x14ac:dyDescent="0.25">
      <c r="A6" s="99"/>
      <c r="B6" s="99"/>
      <c r="C6" s="280" t="s">
        <v>119</v>
      </c>
      <c r="D6" s="281"/>
      <c r="E6" s="281"/>
      <c r="F6" s="95"/>
      <c r="G6" s="51"/>
      <c r="H6" s="51"/>
      <c r="I6" s="99"/>
    </row>
    <row r="7" spans="1:9" x14ac:dyDescent="0.25">
      <c r="A7" s="99"/>
      <c r="B7" s="99"/>
      <c r="C7" s="99"/>
      <c r="D7" s="99"/>
      <c r="E7" s="152"/>
      <c r="F7" s="95"/>
      <c r="G7" s="51"/>
      <c r="H7" s="51"/>
      <c r="I7" s="99"/>
    </row>
    <row r="8" spans="1:9" x14ac:dyDescent="0.25">
      <c r="A8" s="99"/>
      <c r="B8" s="104" t="s">
        <v>3</v>
      </c>
      <c r="C8" s="99"/>
      <c r="D8" s="105" t="s">
        <v>4</v>
      </c>
      <c r="E8" s="152"/>
      <c r="F8" s="95"/>
      <c r="G8" s="52" t="s">
        <v>5</v>
      </c>
      <c r="H8" s="53" t="s">
        <v>4</v>
      </c>
      <c r="I8" s="99"/>
    </row>
    <row r="9" spans="1:9" x14ac:dyDescent="0.25">
      <c r="A9" s="99"/>
      <c r="B9" s="104" t="s">
        <v>6</v>
      </c>
      <c r="C9" s="99"/>
      <c r="D9" s="105" t="s">
        <v>7</v>
      </c>
      <c r="E9" s="152"/>
      <c r="F9" s="95"/>
      <c r="G9" s="52" t="s">
        <v>8</v>
      </c>
      <c r="H9" s="53"/>
      <c r="I9" s="99"/>
    </row>
    <row r="10" spans="1:9" x14ac:dyDescent="0.25">
      <c r="A10" s="99"/>
      <c r="B10" s="99"/>
      <c r="C10" s="99"/>
      <c r="D10" s="99"/>
      <c r="E10" s="152"/>
      <c r="F10" s="95"/>
      <c r="G10" s="51"/>
      <c r="H10" s="51"/>
      <c r="I10" s="99"/>
    </row>
    <row r="11" spans="1:9" x14ac:dyDescent="0.25">
      <c r="A11" s="99"/>
      <c r="B11" s="104" t="s">
        <v>9</v>
      </c>
      <c r="C11" s="99"/>
      <c r="D11" s="99"/>
      <c r="E11" s="152"/>
      <c r="F11" s="95"/>
      <c r="G11" s="52" t="s">
        <v>10</v>
      </c>
      <c r="H11" s="53" t="s">
        <v>11</v>
      </c>
      <c r="I11" s="99"/>
    </row>
    <row r="12" spans="1:9" x14ac:dyDescent="0.25">
      <c r="A12" s="99"/>
      <c r="B12" s="99"/>
      <c r="C12" s="105" t="s">
        <v>12</v>
      </c>
      <c r="D12" s="99"/>
      <c r="E12" s="152"/>
      <c r="F12" s="95"/>
      <c r="G12" s="52" t="s">
        <v>13</v>
      </c>
      <c r="H12" s="53" t="s">
        <v>4</v>
      </c>
      <c r="I12" s="99"/>
    </row>
    <row r="13" spans="1:9" x14ac:dyDescent="0.25">
      <c r="A13" s="99"/>
      <c r="B13" s="99"/>
      <c r="C13" s="99"/>
      <c r="D13" s="99"/>
      <c r="E13" s="152"/>
      <c r="F13" s="95"/>
      <c r="G13" s="51"/>
      <c r="H13" s="51"/>
      <c r="I13" s="99"/>
    </row>
    <row r="14" spans="1:9" x14ac:dyDescent="0.25">
      <c r="A14" s="99"/>
      <c r="B14" s="104" t="s">
        <v>14</v>
      </c>
      <c r="C14" s="99"/>
      <c r="D14" s="99"/>
      <c r="E14" s="152"/>
      <c r="F14" s="95"/>
      <c r="G14" s="52" t="s">
        <v>10</v>
      </c>
      <c r="H14" s="53" t="s">
        <v>15</v>
      </c>
      <c r="I14" s="99"/>
    </row>
    <row r="15" spans="1:9" x14ac:dyDescent="0.25">
      <c r="A15" s="99"/>
      <c r="B15" s="99"/>
      <c r="C15" s="105" t="s">
        <v>16</v>
      </c>
      <c r="D15" s="99"/>
      <c r="E15" s="152"/>
      <c r="F15" s="95"/>
      <c r="G15" s="52" t="s">
        <v>13</v>
      </c>
      <c r="H15" s="53" t="s">
        <v>4</v>
      </c>
      <c r="I15" s="99"/>
    </row>
    <row r="16" spans="1:9" x14ac:dyDescent="0.25">
      <c r="A16" s="99"/>
      <c r="B16" s="99"/>
      <c r="C16" s="99"/>
      <c r="D16" s="99"/>
      <c r="E16" s="152"/>
      <c r="F16" s="95"/>
      <c r="G16" s="51"/>
      <c r="H16" s="51"/>
      <c r="I16" s="99"/>
    </row>
    <row r="17" spans="1:9" x14ac:dyDescent="0.25">
      <c r="A17" s="99"/>
      <c r="B17" s="104" t="s">
        <v>17</v>
      </c>
      <c r="C17" s="99"/>
      <c r="D17" s="99"/>
      <c r="E17" s="152"/>
      <c r="F17" s="95"/>
      <c r="G17" s="52" t="s">
        <v>10</v>
      </c>
      <c r="H17" s="53" t="s">
        <v>4</v>
      </c>
      <c r="I17" s="99"/>
    </row>
    <row r="18" spans="1:9" x14ac:dyDescent="0.25">
      <c r="A18" s="99"/>
      <c r="B18" s="99"/>
      <c r="C18" s="105" t="s">
        <v>18</v>
      </c>
      <c r="D18" s="99"/>
      <c r="E18" s="152"/>
      <c r="F18" s="95"/>
      <c r="G18" s="52" t="s">
        <v>13</v>
      </c>
      <c r="H18" s="53" t="s">
        <v>4</v>
      </c>
      <c r="I18" s="99"/>
    </row>
    <row r="19" spans="1:9" x14ac:dyDescent="0.25">
      <c r="A19" s="99"/>
      <c r="B19" s="99"/>
      <c r="C19" s="99"/>
      <c r="D19" s="99"/>
      <c r="E19" s="152"/>
      <c r="F19" s="95"/>
      <c r="G19" s="51"/>
      <c r="H19" s="51"/>
      <c r="I19" s="99"/>
    </row>
    <row r="20" spans="1:9" x14ac:dyDescent="0.25">
      <c r="A20" s="99"/>
      <c r="B20" s="104" t="s">
        <v>19</v>
      </c>
      <c r="C20" s="99"/>
      <c r="D20" s="99"/>
      <c r="E20" s="152"/>
      <c r="F20" s="95"/>
      <c r="G20" s="52" t="s">
        <v>10</v>
      </c>
      <c r="H20" s="53" t="s">
        <v>4</v>
      </c>
      <c r="I20" s="99"/>
    </row>
    <row r="21" spans="1:9" x14ac:dyDescent="0.25">
      <c r="A21" s="99"/>
      <c r="B21" s="99"/>
      <c r="C21" s="105" t="s">
        <v>20</v>
      </c>
      <c r="D21" s="99"/>
      <c r="E21" s="152"/>
      <c r="F21" s="95"/>
      <c r="G21" s="52" t="s">
        <v>13</v>
      </c>
      <c r="H21" s="53" t="s">
        <v>4</v>
      </c>
      <c r="I21" s="99"/>
    </row>
    <row r="22" spans="1:9" x14ac:dyDescent="0.25">
      <c r="A22" s="99"/>
      <c r="B22" s="99"/>
      <c r="C22" s="99"/>
      <c r="D22" s="99"/>
      <c r="E22" s="152"/>
      <c r="F22" s="95"/>
      <c r="G22" s="51"/>
      <c r="H22" s="51"/>
      <c r="I22" s="99"/>
    </row>
    <row r="23" spans="1:9" x14ac:dyDescent="0.25">
      <c r="A23" s="99"/>
      <c r="B23" s="104" t="s">
        <v>21</v>
      </c>
      <c r="C23" s="99"/>
      <c r="D23" s="99"/>
      <c r="E23" s="152"/>
      <c r="F23" s="95"/>
      <c r="G23" s="51"/>
      <c r="H23" s="51"/>
      <c r="I23" s="99"/>
    </row>
    <row r="24" spans="1:9" ht="69" customHeight="1" x14ac:dyDescent="0.25">
      <c r="A24" s="106"/>
      <c r="B24" s="106"/>
      <c r="C24" s="282" t="s">
        <v>22</v>
      </c>
      <c r="D24" s="282"/>
      <c r="E24" s="282"/>
      <c r="F24" s="150"/>
      <c r="G24" s="54"/>
      <c r="H24" s="54"/>
      <c r="I24" s="106"/>
    </row>
    <row r="25" spans="1:9" x14ac:dyDescent="0.25">
      <c r="A25" s="99"/>
      <c r="B25" s="99"/>
      <c r="C25" s="99"/>
      <c r="D25" s="99"/>
      <c r="E25" s="152"/>
      <c r="F25" s="95"/>
      <c r="G25" s="51"/>
      <c r="H25" s="51"/>
      <c r="I25" s="99"/>
    </row>
    <row r="26" spans="1:9" x14ac:dyDescent="0.25">
      <c r="A26" s="99"/>
      <c r="B26" s="107"/>
      <c r="C26" s="107"/>
      <c r="D26" s="107"/>
      <c r="E26" s="153"/>
      <c r="F26" s="40"/>
      <c r="G26" s="55"/>
      <c r="H26" s="55"/>
      <c r="I26" s="107"/>
    </row>
    <row r="27" spans="1:9" ht="15.75" x14ac:dyDescent="0.25">
      <c r="A27" s="99"/>
      <c r="B27" s="108" t="s">
        <v>23</v>
      </c>
      <c r="C27" s="99"/>
      <c r="D27" s="99"/>
      <c r="E27" s="152"/>
      <c r="F27" s="95"/>
      <c r="G27" s="51"/>
      <c r="H27" s="56">
        <f>H52</f>
        <v>0</v>
      </c>
      <c r="I27" s="99"/>
    </row>
    <row r="28" spans="1:9" x14ac:dyDescent="0.25">
      <c r="A28" s="99"/>
      <c r="B28" s="107"/>
      <c r="C28" s="107"/>
      <c r="D28" s="107"/>
      <c r="E28" s="153"/>
      <c r="F28" s="40"/>
      <c r="G28" s="55"/>
      <c r="H28" s="55"/>
      <c r="I28" s="107"/>
    </row>
    <row r="29" spans="1:9" x14ac:dyDescent="0.25">
      <c r="A29" s="99"/>
      <c r="B29" s="99"/>
      <c r="C29" s="99"/>
      <c r="D29" s="109" t="s">
        <v>24</v>
      </c>
      <c r="E29" s="152"/>
      <c r="F29" s="95"/>
      <c r="G29" s="57" t="s">
        <v>25</v>
      </c>
      <c r="H29" s="57" t="s">
        <v>26</v>
      </c>
      <c r="I29" s="99"/>
    </row>
    <row r="30" spans="1:9" x14ac:dyDescent="0.25">
      <c r="A30" s="99"/>
      <c r="B30" s="110" t="s">
        <v>27</v>
      </c>
      <c r="C30" s="104" t="s">
        <v>28</v>
      </c>
      <c r="D30" s="111">
        <f>H27</f>
        <v>0</v>
      </c>
      <c r="E30" s="152"/>
      <c r="F30" s="95"/>
      <c r="G30" s="93">
        <v>0.21</v>
      </c>
      <c r="H30" s="58">
        <f>D30*21%</f>
        <v>0</v>
      </c>
      <c r="I30" s="99"/>
    </row>
    <row r="31" spans="1:9" x14ac:dyDescent="0.25">
      <c r="A31" s="99"/>
      <c r="B31" s="99"/>
      <c r="C31" s="104" t="s">
        <v>29</v>
      </c>
      <c r="D31" s="111">
        <v>0</v>
      </c>
      <c r="E31" s="152"/>
      <c r="F31" s="95"/>
      <c r="G31" s="93">
        <v>0.15</v>
      </c>
      <c r="H31" s="58">
        <v>0</v>
      </c>
      <c r="I31" s="99"/>
    </row>
    <row r="32" spans="1:9" x14ac:dyDescent="0.25">
      <c r="A32" s="99"/>
      <c r="B32" s="99"/>
      <c r="C32" s="104" t="s">
        <v>30</v>
      </c>
      <c r="D32" s="111">
        <v>0</v>
      </c>
      <c r="E32" s="152"/>
      <c r="F32" s="95"/>
      <c r="G32" s="93">
        <v>0.21</v>
      </c>
      <c r="H32" s="58">
        <v>0</v>
      </c>
      <c r="I32" s="99"/>
    </row>
    <row r="33" spans="1:9" x14ac:dyDescent="0.25">
      <c r="A33" s="99"/>
      <c r="B33" s="99"/>
      <c r="C33" s="104" t="s">
        <v>31</v>
      </c>
      <c r="D33" s="111">
        <v>0</v>
      </c>
      <c r="E33" s="152"/>
      <c r="F33" s="95"/>
      <c r="G33" s="93">
        <v>0.15</v>
      </c>
      <c r="H33" s="58">
        <v>0</v>
      </c>
      <c r="I33" s="99"/>
    </row>
    <row r="34" spans="1:9" x14ac:dyDescent="0.25">
      <c r="A34" s="99"/>
      <c r="B34" s="99"/>
      <c r="C34" s="104" t="s">
        <v>32</v>
      </c>
      <c r="D34" s="111">
        <v>0</v>
      </c>
      <c r="E34" s="152"/>
      <c r="F34" s="95"/>
      <c r="G34" s="93">
        <v>0.21</v>
      </c>
      <c r="H34" s="58">
        <v>0</v>
      </c>
      <c r="I34" s="99"/>
    </row>
    <row r="35" spans="1:9" x14ac:dyDescent="0.25">
      <c r="A35" s="99"/>
      <c r="B35" s="99"/>
      <c r="C35" s="99"/>
      <c r="D35" s="99"/>
      <c r="E35" s="152"/>
      <c r="F35" s="95"/>
      <c r="G35" s="51"/>
      <c r="H35" s="51"/>
      <c r="I35" s="99"/>
    </row>
    <row r="36" spans="1:9" ht="15.75" x14ac:dyDescent="0.25">
      <c r="A36" s="112"/>
      <c r="B36" s="113" t="s">
        <v>33</v>
      </c>
      <c r="C36" s="114"/>
      <c r="D36" s="114"/>
      <c r="E36" s="115" t="s">
        <v>35</v>
      </c>
      <c r="F36" s="41" t="s">
        <v>34</v>
      </c>
      <c r="G36" s="59"/>
      <c r="H36" s="60">
        <f>H27+H30</f>
        <v>0</v>
      </c>
      <c r="I36" s="116"/>
    </row>
    <row r="37" spans="1:9" x14ac:dyDescent="0.25">
      <c r="A37" s="177"/>
      <c r="B37" s="177"/>
      <c r="C37" s="177"/>
      <c r="D37" s="177"/>
      <c r="E37" s="178"/>
      <c r="F37" s="179"/>
      <c r="G37" s="180"/>
      <c r="H37" s="180"/>
      <c r="I37" s="177"/>
    </row>
    <row r="38" spans="1:9" ht="18" x14ac:dyDescent="0.25">
      <c r="A38" s="96" t="s">
        <v>36</v>
      </c>
      <c r="B38" s="100"/>
      <c r="C38" s="100"/>
      <c r="D38" s="100"/>
      <c r="E38" s="155"/>
      <c r="F38" s="45"/>
      <c r="G38" s="64"/>
      <c r="H38" s="64"/>
      <c r="I38" s="100"/>
    </row>
    <row r="39" spans="1:9" x14ac:dyDescent="0.25">
      <c r="A39" s="100"/>
      <c r="B39" s="100"/>
      <c r="C39" s="100"/>
      <c r="D39" s="100"/>
      <c r="E39" s="155"/>
      <c r="F39" s="45"/>
      <c r="G39" s="64"/>
      <c r="H39" s="64"/>
      <c r="I39" s="100"/>
    </row>
    <row r="40" spans="1:9" x14ac:dyDescent="0.25">
      <c r="A40" s="98" t="s">
        <v>1</v>
      </c>
      <c r="B40" s="100"/>
      <c r="C40" s="274" t="s">
        <v>264</v>
      </c>
      <c r="D40" s="275"/>
      <c r="E40" s="275"/>
      <c r="F40" s="45"/>
      <c r="G40" s="64"/>
      <c r="H40" s="64"/>
      <c r="I40" s="100"/>
    </row>
    <row r="41" spans="1:9" x14ac:dyDescent="0.25">
      <c r="A41" s="100"/>
      <c r="B41" s="100"/>
      <c r="C41" s="276"/>
      <c r="D41" s="277"/>
      <c r="E41" s="277"/>
      <c r="F41" s="98"/>
      <c r="G41" s="64"/>
      <c r="H41" s="64"/>
      <c r="I41" s="100"/>
    </row>
    <row r="42" spans="1:9" x14ac:dyDescent="0.25">
      <c r="A42" s="98" t="s">
        <v>2</v>
      </c>
      <c r="B42" s="100"/>
      <c r="C42" s="100"/>
      <c r="D42" s="100"/>
      <c r="E42" s="155"/>
      <c r="F42" s="45"/>
      <c r="G42" s="64"/>
      <c r="H42" s="64"/>
      <c r="I42" s="100"/>
    </row>
    <row r="43" spans="1:9" x14ac:dyDescent="0.25">
      <c r="A43" s="100"/>
      <c r="B43" s="100"/>
      <c r="C43" s="274" t="s">
        <v>119</v>
      </c>
      <c r="D43" s="275"/>
      <c r="E43" s="275"/>
      <c r="F43" s="45"/>
      <c r="G43" s="64"/>
      <c r="H43" s="64"/>
      <c r="I43" s="100"/>
    </row>
    <row r="44" spans="1:9" x14ac:dyDescent="0.25">
      <c r="A44" s="100"/>
      <c r="B44" s="100"/>
      <c r="C44" s="100"/>
      <c r="D44" s="100"/>
      <c r="E44" s="155"/>
      <c r="F44" s="45"/>
      <c r="G44" s="64"/>
      <c r="H44" s="64"/>
      <c r="I44" s="100"/>
    </row>
    <row r="45" spans="1:9" x14ac:dyDescent="0.25">
      <c r="A45" s="98" t="s">
        <v>6</v>
      </c>
      <c r="B45" s="100"/>
      <c r="C45" s="100"/>
      <c r="D45" s="97" t="s">
        <v>7</v>
      </c>
      <c r="E45" s="155"/>
      <c r="F45" s="45"/>
      <c r="G45" s="65" t="s">
        <v>8</v>
      </c>
      <c r="H45" s="66"/>
      <c r="I45" s="100"/>
    </row>
    <row r="46" spans="1:9" x14ac:dyDescent="0.25">
      <c r="A46" s="100"/>
      <c r="B46" s="100"/>
      <c r="C46" s="100"/>
      <c r="D46" s="100"/>
      <c r="E46" s="155"/>
      <c r="F46" s="45"/>
      <c r="G46" s="64"/>
      <c r="H46" s="64"/>
      <c r="I46" s="100"/>
    </row>
    <row r="47" spans="1:9" ht="25.5" x14ac:dyDescent="0.25">
      <c r="A47" s="98" t="s">
        <v>9</v>
      </c>
      <c r="B47" s="100"/>
      <c r="C47" s="100"/>
      <c r="D47" s="97" t="s">
        <v>12</v>
      </c>
      <c r="E47" s="155"/>
      <c r="F47" s="45"/>
      <c r="G47" s="65" t="s">
        <v>17</v>
      </c>
      <c r="H47" s="67" t="s">
        <v>18</v>
      </c>
      <c r="I47" s="100"/>
    </row>
    <row r="48" spans="1:9" x14ac:dyDescent="0.25">
      <c r="A48" s="98" t="s">
        <v>14</v>
      </c>
      <c r="B48" s="100"/>
      <c r="C48" s="100"/>
      <c r="D48" s="97" t="s">
        <v>16</v>
      </c>
      <c r="E48" s="155"/>
      <c r="F48" s="45"/>
      <c r="G48" s="65" t="s">
        <v>19</v>
      </c>
      <c r="H48" s="67" t="s">
        <v>20</v>
      </c>
      <c r="I48" s="100"/>
    </row>
    <row r="49" spans="1:10" x14ac:dyDescent="0.25">
      <c r="A49" s="100"/>
      <c r="B49" s="100"/>
      <c r="C49" s="100"/>
      <c r="D49" s="100"/>
      <c r="E49" s="155"/>
      <c r="F49" s="45"/>
      <c r="G49" s="64"/>
      <c r="H49" s="64"/>
      <c r="I49" s="100"/>
    </row>
    <row r="50" spans="1:10" x14ac:dyDescent="0.25">
      <c r="A50" s="117" t="s">
        <v>37</v>
      </c>
      <c r="B50" s="118"/>
      <c r="C50" s="118"/>
      <c r="D50" s="118"/>
      <c r="E50" s="156"/>
      <c r="F50" s="46"/>
      <c r="G50" s="68"/>
      <c r="H50" s="69" t="s">
        <v>38</v>
      </c>
      <c r="I50" s="118"/>
    </row>
    <row r="51" spans="1:10" x14ac:dyDescent="0.25">
      <c r="A51" s="100"/>
      <c r="B51" s="100"/>
      <c r="C51" s="100"/>
      <c r="D51" s="100"/>
      <c r="E51" s="155"/>
      <c r="F51" s="45"/>
      <c r="G51" s="64"/>
      <c r="H51" s="64"/>
      <c r="I51" s="100"/>
    </row>
    <row r="52" spans="1:10" ht="15.75" x14ac:dyDescent="0.25">
      <c r="A52" s="119" t="s">
        <v>39</v>
      </c>
      <c r="B52" s="100"/>
      <c r="C52" s="100"/>
      <c r="D52" s="100"/>
      <c r="E52" s="155"/>
      <c r="F52" s="45"/>
      <c r="G52" s="64"/>
      <c r="H52" s="70">
        <f>H53+H60</f>
        <v>0</v>
      </c>
      <c r="I52" s="100"/>
      <c r="J52" s="62"/>
    </row>
    <row r="53" spans="1:10" x14ac:dyDescent="0.25">
      <c r="A53" s="120"/>
      <c r="B53" s="121" t="s">
        <v>120</v>
      </c>
      <c r="C53" s="122"/>
      <c r="D53" s="122"/>
      <c r="E53" s="157"/>
      <c r="F53" s="121"/>
      <c r="G53" s="71"/>
      <c r="H53" s="71">
        <f>H54+H55+H56+H57+H58+H59</f>
        <v>0</v>
      </c>
      <c r="I53" s="120"/>
      <c r="J53" s="62"/>
    </row>
    <row r="54" spans="1:10" x14ac:dyDescent="0.25">
      <c r="A54" s="123"/>
      <c r="B54" s="124" t="s">
        <v>121</v>
      </c>
      <c r="C54" s="125"/>
      <c r="D54" s="125"/>
      <c r="E54" s="158"/>
      <c r="F54" s="124"/>
      <c r="G54" s="72"/>
      <c r="H54" s="72">
        <f>H80</f>
        <v>0</v>
      </c>
      <c r="I54" s="123"/>
    </row>
    <row r="55" spans="1:10" x14ac:dyDescent="0.25">
      <c r="A55" s="123"/>
      <c r="B55" s="124" t="s">
        <v>122</v>
      </c>
      <c r="C55" s="125"/>
      <c r="D55" s="125"/>
      <c r="E55" s="158"/>
      <c r="F55" s="124"/>
      <c r="G55" s="72"/>
      <c r="H55" s="72">
        <f>H113</f>
        <v>0</v>
      </c>
      <c r="I55" s="123"/>
    </row>
    <row r="56" spans="1:10" x14ac:dyDescent="0.25">
      <c r="A56" s="123"/>
      <c r="B56" s="124" t="s">
        <v>123</v>
      </c>
      <c r="C56" s="125"/>
      <c r="D56" s="125"/>
      <c r="E56" s="158"/>
      <c r="F56" s="124"/>
      <c r="G56" s="72"/>
      <c r="H56" s="72">
        <f>H123</f>
        <v>0</v>
      </c>
      <c r="I56" s="123"/>
    </row>
    <row r="57" spans="1:10" x14ac:dyDescent="0.25">
      <c r="A57" s="123"/>
      <c r="B57" s="124" t="s">
        <v>124</v>
      </c>
      <c r="C57" s="125"/>
      <c r="D57" s="125"/>
      <c r="E57" s="158"/>
      <c r="F57" s="124"/>
      <c r="G57" s="72"/>
      <c r="H57" s="72">
        <f>H151</f>
        <v>0</v>
      </c>
      <c r="I57" s="123"/>
    </row>
    <row r="58" spans="1:10" x14ac:dyDescent="0.25">
      <c r="A58" s="123"/>
      <c r="B58" s="124" t="s">
        <v>125</v>
      </c>
      <c r="C58" s="125"/>
      <c r="D58" s="125"/>
      <c r="E58" s="158"/>
      <c r="F58" s="124"/>
      <c r="G58" s="72"/>
      <c r="H58" s="72">
        <f>H159</f>
        <v>0</v>
      </c>
      <c r="I58" s="123"/>
    </row>
    <row r="59" spans="1:10" x14ac:dyDescent="0.25">
      <c r="A59" s="123"/>
      <c r="B59" s="124" t="s">
        <v>126</v>
      </c>
      <c r="C59" s="125"/>
      <c r="D59" s="125"/>
      <c r="E59" s="158"/>
      <c r="F59" s="124"/>
      <c r="G59" s="72"/>
      <c r="H59" s="72">
        <f>H183</f>
        <v>0</v>
      </c>
      <c r="I59" s="123"/>
    </row>
    <row r="60" spans="1:10" x14ac:dyDescent="0.25">
      <c r="A60" s="120"/>
      <c r="B60" s="121" t="s">
        <v>127</v>
      </c>
      <c r="C60" s="122"/>
      <c r="D60" s="122"/>
      <c r="E60" s="157"/>
      <c r="F60" s="121"/>
      <c r="G60" s="71"/>
      <c r="H60" s="71">
        <f>H186</f>
        <v>0</v>
      </c>
      <c r="I60" s="120"/>
    </row>
    <row r="61" spans="1:10" x14ac:dyDescent="0.25">
      <c r="A61" s="123"/>
      <c r="B61" s="124" t="s">
        <v>128</v>
      </c>
      <c r="C61" s="125"/>
      <c r="D61" s="125"/>
      <c r="E61" s="158"/>
      <c r="F61" s="124"/>
      <c r="G61" s="72"/>
      <c r="H61" s="72">
        <f>H187</f>
        <v>0</v>
      </c>
      <c r="I61" s="123"/>
    </row>
    <row r="62" spans="1:10" x14ac:dyDescent="0.25">
      <c r="A62" s="100"/>
      <c r="B62" s="100"/>
      <c r="C62" s="100"/>
      <c r="D62" s="100"/>
      <c r="E62" s="155"/>
      <c r="F62" s="45"/>
      <c r="G62" s="64"/>
      <c r="H62" s="64"/>
      <c r="I62" s="100"/>
    </row>
    <row r="63" spans="1:10" ht="409.5" customHeight="1" x14ac:dyDescent="0.25">
      <c r="A63" s="186"/>
      <c r="B63" s="186"/>
      <c r="C63" s="186"/>
      <c r="D63" s="186"/>
      <c r="E63" s="155"/>
      <c r="F63" s="45"/>
      <c r="G63" s="64"/>
      <c r="H63" s="64"/>
      <c r="I63" s="186"/>
    </row>
    <row r="64" spans="1:10" ht="114.75" customHeight="1" x14ac:dyDescent="0.25">
      <c r="A64" s="186"/>
      <c r="B64" s="186"/>
      <c r="C64" s="186"/>
      <c r="D64" s="186"/>
      <c r="E64" s="155"/>
      <c r="F64" s="45"/>
      <c r="G64" s="64"/>
      <c r="H64" s="64"/>
      <c r="I64" s="186"/>
    </row>
    <row r="65" spans="1:9" ht="18" x14ac:dyDescent="0.25">
      <c r="A65" s="96" t="s">
        <v>44</v>
      </c>
      <c r="B65" s="100"/>
      <c r="C65" s="100"/>
      <c r="D65" s="100"/>
      <c r="E65" s="155"/>
      <c r="F65" s="45"/>
      <c r="G65" s="64"/>
      <c r="H65" s="64"/>
      <c r="I65" s="100"/>
    </row>
    <row r="66" spans="1:9" x14ac:dyDescent="0.25">
      <c r="A66" s="100"/>
      <c r="B66" s="100"/>
      <c r="C66" s="100"/>
      <c r="D66" s="100"/>
      <c r="E66" s="155"/>
      <c r="F66" s="45"/>
      <c r="G66" s="64"/>
      <c r="H66" s="64"/>
      <c r="I66" s="100"/>
    </row>
    <row r="67" spans="1:9" x14ac:dyDescent="0.25">
      <c r="A67" s="98" t="s">
        <v>1</v>
      </c>
      <c r="B67" s="100"/>
      <c r="C67" s="274" t="s">
        <v>264</v>
      </c>
      <c r="D67" s="275"/>
      <c r="E67" s="275"/>
      <c r="F67" s="45"/>
      <c r="G67" s="64"/>
      <c r="H67" s="64"/>
      <c r="I67" s="100"/>
    </row>
    <row r="68" spans="1:9" x14ac:dyDescent="0.25">
      <c r="A68" s="100"/>
      <c r="B68" s="100"/>
      <c r="C68" s="276"/>
      <c r="D68" s="277"/>
      <c r="E68" s="277"/>
      <c r="F68" s="98"/>
      <c r="G68" s="64"/>
      <c r="H68" s="64"/>
      <c r="I68" s="100"/>
    </row>
    <row r="69" spans="1:9" x14ac:dyDescent="0.25">
      <c r="A69" s="98" t="s">
        <v>2</v>
      </c>
      <c r="B69" s="100"/>
      <c r="C69" s="100"/>
      <c r="D69" s="100"/>
      <c r="E69" s="155"/>
      <c r="F69" s="45"/>
      <c r="G69" s="64"/>
      <c r="H69" s="64"/>
      <c r="I69" s="100"/>
    </row>
    <row r="70" spans="1:9" x14ac:dyDescent="0.25">
      <c r="A70" s="100"/>
      <c r="B70" s="100"/>
      <c r="C70" s="274" t="s">
        <v>119</v>
      </c>
      <c r="D70" s="275"/>
      <c r="E70" s="275"/>
      <c r="F70" s="45"/>
      <c r="G70" s="64"/>
      <c r="H70" s="64"/>
      <c r="I70" s="100"/>
    </row>
    <row r="71" spans="1:9" x14ac:dyDescent="0.25">
      <c r="A71" s="100"/>
      <c r="B71" s="100"/>
      <c r="C71" s="100"/>
      <c r="D71" s="100"/>
      <c r="E71" s="155"/>
      <c r="F71" s="45"/>
      <c r="G71" s="64"/>
      <c r="H71" s="64"/>
      <c r="I71" s="100"/>
    </row>
    <row r="72" spans="1:9" x14ac:dyDescent="0.25">
      <c r="A72" s="98" t="s">
        <v>6</v>
      </c>
      <c r="B72" s="100"/>
      <c r="C72" s="100"/>
      <c r="D72" s="97" t="s">
        <v>7</v>
      </c>
      <c r="E72" s="155"/>
      <c r="F72" s="45"/>
      <c r="G72" s="65" t="s">
        <v>8</v>
      </c>
      <c r="H72" s="66"/>
      <c r="I72" s="100"/>
    </row>
    <row r="73" spans="1:9" x14ac:dyDescent="0.25">
      <c r="A73" s="100"/>
      <c r="B73" s="100"/>
      <c r="C73" s="100"/>
      <c r="D73" s="100"/>
      <c r="E73" s="155"/>
      <c r="F73" s="45"/>
      <c r="G73" s="64"/>
      <c r="H73" s="64"/>
      <c r="I73" s="100"/>
    </row>
    <row r="74" spans="1:9" ht="25.5" x14ac:dyDescent="0.25">
      <c r="A74" s="98" t="s">
        <v>9</v>
      </c>
      <c r="B74" s="100"/>
      <c r="C74" s="100"/>
      <c r="D74" s="97" t="s">
        <v>12</v>
      </c>
      <c r="E74" s="155"/>
      <c r="F74" s="45"/>
      <c r="G74" s="65" t="s">
        <v>17</v>
      </c>
      <c r="H74" s="67" t="s">
        <v>18</v>
      </c>
      <c r="I74" s="100"/>
    </row>
    <row r="75" spans="1:9" x14ac:dyDescent="0.25">
      <c r="A75" s="98" t="s">
        <v>14</v>
      </c>
      <c r="B75" s="100"/>
      <c r="C75" s="100"/>
      <c r="D75" s="97" t="s">
        <v>16</v>
      </c>
      <c r="E75" s="155"/>
      <c r="F75" s="45"/>
      <c r="G75" s="65" t="s">
        <v>19</v>
      </c>
      <c r="H75" s="67" t="s">
        <v>20</v>
      </c>
      <c r="I75" s="100"/>
    </row>
    <row r="76" spans="1:9" x14ac:dyDescent="0.25">
      <c r="A76" s="100"/>
      <c r="B76" s="100"/>
      <c r="C76" s="100"/>
      <c r="D76" s="100"/>
      <c r="E76" s="155"/>
      <c r="F76" s="45"/>
      <c r="G76" s="64"/>
      <c r="H76" s="64"/>
      <c r="I76" s="100"/>
    </row>
    <row r="77" spans="1:9" ht="24" x14ac:dyDescent="0.25">
      <c r="A77" s="126" t="s">
        <v>45</v>
      </c>
      <c r="B77" s="127" t="s">
        <v>46</v>
      </c>
      <c r="C77" s="127" t="s">
        <v>47</v>
      </c>
      <c r="D77" s="127" t="s">
        <v>48</v>
      </c>
      <c r="E77" s="160" t="s">
        <v>50</v>
      </c>
      <c r="F77" s="48" t="s">
        <v>49</v>
      </c>
      <c r="G77" s="74" t="s">
        <v>51</v>
      </c>
      <c r="H77" s="74" t="s">
        <v>38</v>
      </c>
      <c r="I77" s="128" t="s">
        <v>52</v>
      </c>
    </row>
    <row r="78" spans="1:9" ht="15.75" x14ac:dyDescent="0.25">
      <c r="A78" s="102" t="s">
        <v>53</v>
      </c>
      <c r="B78" s="100"/>
      <c r="C78" s="100"/>
      <c r="D78" s="100"/>
      <c r="E78" s="155"/>
      <c r="F78" s="45"/>
      <c r="G78" s="64"/>
      <c r="H78" s="75">
        <f>H79+H186</f>
        <v>0</v>
      </c>
      <c r="I78" s="100"/>
    </row>
    <row r="79" spans="1:9" ht="15.75" x14ac:dyDescent="0.25">
      <c r="A79" s="129"/>
      <c r="B79" s="130" t="s">
        <v>54</v>
      </c>
      <c r="C79" s="131" t="s">
        <v>129</v>
      </c>
      <c r="D79" s="131" t="s">
        <v>130</v>
      </c>
      <c r="E79" s="161"/>
      <c r="F79" s="130"/>
      <c r="G79" s="76"/>
      <c r="H79" s="77">
        <f>H80+H113+H123+H151+H159+H183</f>
        <v>0</v>
      </c>
      <c r="I79" s="129"/>
    </row>
    <row r="80" spans="1:9" x14ac:dyDescent="0.25">
      <c r="A80" s="129"/>
      <c r="B80" s="130" t="s">
        <v>54</v>
      </c>
      <c r="C80" s="132" t="s">
        <v>59</v>
      </c>
      <c r="D80" s="132" t="s">
        <v>131</v>
      </c>
      <c r="E80" s="161"/>
      <c r="F80" s="130"/>
      <c r="G80" s="76"/>
      <c r="H80" s="78">
        <f>H81+H82+H83+H84+H88+H91+H95+H99+H100+H101+H105+H109</f>
        <v>0</v>
      </c>
      <c r="I80" s="129"/>
    </row>
    <row r="81" spans="1:9" ht="36" x14ac:dyDescent="0.25">
      <c r="A81" s="133" t="s">
        <v>59</v>
      </c>
      <c r="B81" s="133" t="s">
        <v>60</v>
      </c>
      <c r="C81" s="134" t="s">
        <v>132</v>
      </c>
      <c r="D81" s="135" t="s">
        <v>133</v>
      </c>
      <c r="E81" s="162">
        <v>810</v>
      </c>
      <c r="F81" s="135" t="s">
        <v>134</v>
      </c>
      <c r="G81" s="79"/>
      <c r="H81" s="79">
        <f>E81*G81</f>
        <v>0</v>
      </c>
      <c r="I81" s="135" t="s">
        <v>280</v>
      </c>
    </row>
    <row r="82" spans="1:9" ht="24" x14ac:dyDescent="0.25">
      <c r="A82" s="133" t="s">
        <v>64</v>
      </c>
      <c r="B82" s="133" t="s">
        <v>60</v>
      </c>
      <c r="C82" s="134" t="s">
        <v>135</v>
      </c>
      <c r="D82" s="135" t="s">
        <v>136</v>
      </c>
      <c r="E82" s="162">
        <v>810</v>
      </c>
      <c r="F82" s="135" t="s">
        <v>134</v>
      </c>
      <c r="G82" s="79"/>
      <c r="H82" s="79">
        <f t="shared" ref="H82:H84" si="0">E82*G82</f>
        <v>0</v>
      </c>
      <c r="I82" s="135" t="s">
        <v>280</v>
      </c>
    </row>
    <row r="83" spans="1:9" ht="24" x14ac:dyDescent="0.25">
      <c r="A83" s="133" t="s">
        <v>65</v>
      </c>
      <c r="B83" s="133" t="s">
        <v>60</v>
      </c>
      <c r="C83" s="134" t="s">
        <v>137</v>
      </c>
      <c r="D83" s="135" t="s">
        <v>138</v>
      </c>
      <c r="E83" s="162">
        <v>150</v>
      </c>
      <c r="F83" s="135" t="s">
        <v>139</v>
      </c>
      <c r="G83" s="79"/>
      <c r="H83" s="79">
        <f t="shared" si="0"/>
        <v>0</v>
      </c>
      <c r="I83" s="135" t="s">
        <v>280</v>
      </c>
    </row>
    <row r="84" spans="1:9" ht="24" x14ac:dyDescent="0.25">
      <c r="A84" s="133" t="s">
        <v>66</v>
      </c>
      <c r="B84" s="133" t="s">
        <v>60</v>
      </c>
      <c r="C84" s="134" t="s">
        <v>140</v>
      </c>
      <c r="D84" s="135" t="s">
        <v>141</v>
      </c>
      <c r="E84" s="162">
        <v>165.44</v>
      </c>
      <c r="F84" s="135" t="s">
        <v>142</v>
      </c>
      <c r="G84" s="79"/>
      <c r="H84" s="79">
        <f t="shared" si="0"/>
        <v>0</v>
      </c>
      <c r="I84" s="135" t="s">
        <v>280</v>
      </c>
    </row>
    <row r="85" spans="1:9" x14ac:dyDescent="0.25">
      <c r="A85" s="143"/>
      <c r="B85" s="137" t="s">
        <v>143</v>
      </c>
      <c r="C85" s="144" t="s">
        <v>4</v>
      </c>
      <c r="D85" s="145" t="s">
        <v>144</v>
      </c>
      <c r="E85" s="163" t="s">
        <v>4</v>
      </c>
      <c r="F85" s="144"/>
      <c r="G85" s="167"/>
      <c r="H85" s="167"/>
      <c r="I85" s="143"/>
    </row>
    <row r="86" spans="1:9" x14ac:dyDescent="0.25">
      <c r="A86" s="136"/>
      <c r="B86" s="137" t="s">
        <v>143</v>
      </c>
      <c r="C86" s="138" t="s">
        <v>4</v>
      </c>
      <c r="D86" s="139" t="s">
        <v>145</v>
      </c>
      <c r="E86" s="164">
        <v>165.44</v>
      </c>
      <c r="F86" s="138"/>
      <c r="G86" s="168"/>
      <c r="H86" s="168"/>
      <c r="I86" s="136"/>
    </row>
    <row r="87" spans="1:9" x14ac:dyDescent="0.25">
      <c r="A87" s="140"/>
      <c r="B87" s="137" t="s">
        <v>143</v>
      </c>
      <c r="C87" s="141" t="s">
        <v>4</v>
      </c>
      <c r="D87" s="142" t="s">
        <v>146</v>
      </c>
      <c r="E87" s="165">
        <v>165.44</v>
      </c>
      <c r="F87" s="141"/>
      <c r="G87" s="169"/>
      <c r="H87" s="169"/>
      <c r="I87" s="140"/>
    </row>
    <row r="88" spans="1:9" ht="24" x14ac:dyDescent="0.25">
      <c r="A88" s="133" t="s">
        <v>69</v>
      </c>
      <c r="B88" s="133" t="s">
        <v>60</v>
      </c>
      <c r="C88" s="134" t="s">
        <v>147</v>
      </c>
      <c r="D88" s="135" t="s">
        <v>148</v>
      </c>
      <c r="E88" s="162">
        <v>49.631999999999998</v>
      </c>
      <c r="F88" s="135" t="s">
        <v>142</v>
      </c>
      <c r="G88" s="79"/>
      <c r="H88" s="79">
        <f t="shared" ref="H88" si="1">E88*G88</f>
        <v>0</v>
      </c>
      <c r="I88" s="135" t="s">
        <v>280</v>
      </c>
    </row>
    <row r="89" spans="1:9" x14ac:dyDescent="0.25">
      <c r="A89" s="136"/>
      <c r="B89" s="137" t="s">
        <v>143</v>
      </c>
      <c r="C89" s="138" t="s">
        <v>4</v>
      </c>
      <c r="D89" s="139" t="s">
        <v>149</v>
      </c>
      <c r="E89" s="164">
        <v>49.631999999999998</v>
      </c>
      <c r="F89" s="138"/>
      <c r="G89" s="168"/>
      <c r="H89" s="168"/>
      <c r="I89" s="136"/>
    </row>
    <row r="90" spans="1:9" x14ac:dyDescent="0.25">
      <c r="A90" s="140"/>
      <c r="B90" s="137" t="s">
        <v>143</v>
      </c>
      <c r="C90" s="141" t="s">
        <v>4</v>
      </c>
      <c r="D90" s="142" t="s">
        <v>146</v>
      </c>
      <c r="E90" s="165">
        <v>49.631999999999998</v>
      </c>
      <c r="F90" s="141"/>
      <c r="G90" s="169"/>
      <c r="H90" s="169"/>
      <c r="I90" s="140"/>
    </row>
    <row r="91" spans="1:9" ht="24" x14ac:dyDescent="0.25">
      <c r="A91" s="133" t="s">
        <v>70</v>
      </c>
      <c r="B91" s="133" t="s">
        <v>60</v>
      </c>
      <c r="C91" s="134" t="s">
        <v>150</v>
      </c>
      <c r="D91" s="135" t="s">
        <v>151</v>
      </c>
      <c r="E91" s="162">
        <v>163.28</v>
      </c>
      <c r="F91" s="135" t="s">
        <v>142</v>
      </c>
      <c r="G91" s="79"/>
      <c r="H91" s="79">
        <f t="shared" ref="H91" si="2">E91*G91</f>
        <v>0</v>
      </c>
      <c r="I91" s="135" t="s">
        <v>280</v>
      </c>
    </row>
    <row r="92" spans="1:9" x14ac:dyDescent="0.25">
      <c r="A92" s="143"/>
      <c r="B92" s="137" t="s">
        <v>143</v>
      </c>
      <c r="C92" s="144" t="s">
        <v>4</v>
      </c>
      <c r="D92" s="145" t="s">
        <v>152</v>
      </c>
      <c r="E92" s="163" t="s">
        <v>4</v>
      </c>
      <c r="F92" s="144"/>
      <c r="G92" s="167"/>
      <c r="H92" s="167"/>
      <c r="I92" s="143"/>
    </row>
    <row r="93" spans="1:9" x14ac:dyDescent="0.25">
      <c r="A93" s="136"/>
      <c r="B93" s="137" t="s">
        <v>143</v>
      </c>
      <c r="C93" s="138" t="s">
        <v>4</v>
      </c>
      <c r="D93" s="139" t="s">
        <v>153</v>
      </c>
      <c r="E93" s="164">
        <v>163.28</v>
      </c>
      <c r="F93" s="138"/>
      <c r="G93" s="168"/>
      <c r="H93" s="168"/>
      <c r="I93" s="136"/>
    </row>
    <row r="94" spans="1:9" x14ac:dyDescent="0.25">
      <c r="A94" s="140"/>
      <c r="B94" s="137" t="s">
        <v>143</v>
      </c>
      <c r="C94" s="141" t="s">
        <v>4</v>
      </c>
      <c r="D94" s="142" t="s">
        <v>146</v>
      </c>
      <c r="E94" s="165">
        <v>163.28</v>
      </c>
      <c r="F94" s="141"/>
      <c r="G94" s="169"/>
      <c r="H94" s="169"/>
      <c r="I94" s="140"/>
    </row>
    <row r="95" spans="1:9" ht="24" x14ac:dyDescent="0.25">
      <c r="A95" s="133" t="s">
        <v>71</v>
      </c>
      <c r="B95" s="133" t="s">
        <v>60</v>
      </c>
      <c r="C95" s="134" t="s">
        <v>154</v>
      </c>
      <c r="D95" s="135" t="s">
        <v>155</v>
      </c>
      <c r="E95" s="162">
        <v>4.32</v>
      </c>
      <c r="F95" s="135" t="s">
        <v>142</v>
      </c>
      <c r="G95" s="79"/>
      <c r="H95" s="79">
        <f t="shared" ref="H95" si="3">E95*G95</f>
        <v>0</v>
      </c>
      <c r="I95" s="135" t="s">
        <v>280</v>
      </c>
    </row>
    <row r="96" spans="1:9" x14ac:dyDescent="0.25">
      <c r="A96" s="143"/>
      <c r="B96" s="137" t="s">
        <v>143</v>
      </c>
      <c r="C96" s="144" t="s">
        <v>4</v>
      </c>
      <c r="D96" s="145" t="s">
        <v>156</v>
      </c>
      <c r="E96" s="163" t="s">
        <v>4</v>
      </c>
      <c r="F96" s="144"/>
      <c r="G96" s="167"/>
      <c r="H96" s="167"/>
      <c r="I96" s="143"/>
    </row>
    <row r="97" spans="1:9" x14ac:dyDescent="0.25">
      <c r="A97" s="136"/>
      <c r="B97" s="137" t="s">
        <v>143</v>
      </c>
      <c r="C97" s="138" t="s">
        <v>4</v>
      </c>
      <c r="D97" s="139" t="s">
        <v>157</v>
      </c>
      <c r="E97" s="164">
        <v>4.32</v>
      </c>
      <c r="F97" s="138"/>
      <c r="G97" s="168"/>
      <c r="H97" s="168"/>
      <c r="I97" s="136"/>
    </row>
    <row r="98" spans="1:9" x14ac:dyDescent="0.25">
      <c r="A98" s="140"/>
      <c r="B98" s="137" t="s">
        <v>143</v>
      </c>
      <c r="C98" s="141" t="s">
        <v>4</v>
      </c>
      <c r="D98" s="142" t="s">
        <v>146</v>
      </c>
      <c r="E98" s="165">
        <v>4.32</v>
      </c>
      <c r="F98" s="141"/>
      <c r="G98" s="169"/>
      <c r="H98" s="169"/>
      <c r="I98" s="140"/>
    </row>
    <row r="99" spans="1:9" ht="24" x14ac:dyDescent="0.25">
      <c r="A99" s="133" t="s">
        <v>72</v>
      </c>
      <c r="B99" s="133" t="s">
        <v>60</v>
      </c>
      <c r="C99" s="134" t="s">
        <v>158</v>
      </c>
      <c r="D99" s="135" t="s">
        <v>159</v>
      </c>
      <c r="E99" s="162">
        <v>4.32</v>
      </c>
      <c r="F99" s="135" t="s">
        <v>142</v>
      </c>
      <c r="G99" s="79"/>
      <c r="H99" s="79">
        <f t="shared" ref="H99:H101" si="4">E99*G99</f>
        <v>0</v>
      </c>
      <c r="I99" s="135" t="s">
        <v>280</v>
      </c>
    </row>
    <row r="100" spans="1:9" ht="24" x14ac:dyDescent="0.25">
      <c r="A100" s="133" t="s">
        <v>73</v>
      </c>
      <c r="B100" s="133" t="s">
        <v>60</v>
      </c>
      <c r="C100" s="134" t="s">
        <v>160</v>
      </c>
      <c r="D100" s="135" t="s">
        <v>161</v>
      </c>
      <c r="E100" s="162">
        <v>163.28</v>
      </c>
      <c r="F100" s="135" t="s">
        <v>142</v>
      </c>
      <c r="G100" s="79"/>
      <c r="H100" s="79">
        <f t="shared" si="4"/>
        <v>0</v>
      </c>
      <c r="I100" s="135" t="s">
        <v>280</v>
      </c>
    </row>
    <row r="101" spans="1:9" x14ac:dyDescent="0.25">
      <c r="A101" s="133" t="s">
        <v>76</v>
      </c>
      <c r="B101" s="133" t="s">
        <v>60</v>
      </c>
      <c r="C101" s="134" t="s">
        <v>162</v>
      </c>
      <c r="D101" s="135" t="s">
        <v>163</v>
      </c>
      <c r="E101" s="162">
        <v>293.904</v>
      </c>
      <c r="F101" s="135" t="s">
        <v>164</v>
      </c>
      <c r="G101" s="79"/>
      <c r="H101" s="79">
        <f t="shared" si="4"/>
        <v>0</v>
      </c>
      <c r="I101" s="135"/>
    </row>
    <row r="102" spans="1:9" x14ac:dyDescent="0.25">
      <c r="A102" s="143"/>
      <c r="B102" s="137" t="s">
        <v>143</v>
      </c>
      <c r="C102" s="144" t="s">
        <v>4</v>
      </c>
      <c r="D102" s="145" t="s">
        <v>165</v>
      </c>
      <c r="E102" s="163" t="s">
        <v>4</v>
      </c>
      <c r="F102" s="144"/>
      <c r="G102" s="167"/>
      <c r="H102" s="167"/>
      <c r="I102" s="143"/>
    </row>
    <row r="103" spans="1:9" x14ac:dyDescent="0.25">
      <c r="A103" s="136"/>
      <c r="B103" s="137" t="s">
        <v>143</v>
      </c>
      <c r="C103" s="138" t="s">
        <v>4</v>
      </c>
      <c r="D103" s="139" t="s">
        <v>166</v>
      </c>
      <c r="E103" s="164">
        <v>293.904</v>
      </c>
      <c r="F103" s="138"/>
      <c r="G103" s="168"/>
      <c r="H103" s="168"/>
      <c r="I103" s="136"/>
    </row>
    <row r="104" spans="1:9" x14ac:dyDescent="0.25">
      <c r="A104" s="140"/>
      <c r="B104" s="137" t="s">
        <v>143</v>
      </c>
      <c r="C104" s="141" t="s">
        <v>4</v>
      </c>
      <c r="D104" s="142" t="s">
        <v>146</v>
      </c>
      <c r="E104" s="165">
        <v>293.904</v>
      </c>
      <c r="F104" s="141"/>
      <c r="G104" s="169"/>
      <c r="H104" s="169"/>
      <c r="I104" s="140"/>
    </row>
    <row r="105" spans="1:9" ht="24" x14ac:dyDescent="0.25">
      <c r="A105" s="133" t="s">
        <v>79</v>
      </c>
      <c r="B105" s="133" t="s">
        <v>60</v>
      </c>
      <c r="C105" s="134" t="s">
        <v>167</v>
      </c>
      <c r="D105" s="135" t="s">
        <v>168</v>
      </c>
      <c r="E105" s="162">
        <v>2.16</v>
      </c>
      <c r="F105" s="135" t="s">
        <v>142</v>
      </c>
      <c r="G105" s="79"/>
      <c r="H105" s="79">
        <f t="shared" ref="H105" si="5">E105*G105</f>
        <v>0</v>
      </c>
      <c r="I105" s="135" t="s">
        <v>280</v>
      </c>
    </row>
    <row r="106" spans="1:9" x14ac:dyDescent="0.25">
      <c r="A106" s="143"/>
      <c r="B106" s="137" t="s">
        <v>143</v>
      </c>
      <c r="C106" s="144" t="s">
        <v>4</v>
      </c>
      <c r="D106" s="145" t="s">
        <v>169</v>
      </c>
      <c r="E106" s="163" t="s">
        <v>4</v>
      </c>
      <c r="F106" s="144"/>
      <c r="G106" s="167"/>
      <c r="H106" s="167"/>
      <c r="I106" s="143"/>
    </row>
    <row r="107" spans="1:9" x14ac:dyDescent="0.25">
      <c r="A107" s="136"/>
      <c r="B107" s="137" t="s">
        <v>143</v>
      </c>
      <c r="C107" s="138" t="s">
        <v>4</v>
      </c>
      <c r="D107" s="139" t="s">
        <v>170</v>
      </c>
      <c r="E107" s="164">
        <v>2.16</v>
      </c>
      <c r="F107" s="138"/>
      <c r="G107" s="168"/>
      <c r="H107" s="168"/>
      <c r="I107" s="136"/>
    </row>
    <row r="108" spans="1:9" x14ac:dyDescent="0.25">
      <c r="A108" s="140"/>
      <c r="B108" s="137" t="s">
        <v>143</v>
      </c>
      <c r="C108" s="141" t="s">
        <v>4</v>
      </c>
      <c r="D108" s="142" t="s">
        <v>146</v>
      </c>
      <c r="E108" s="165">
        <v>2.16</v>
      </c>
      <c r="F108" s="141"/>
      <c r="G108" s="169"/>
      <c r="H108" s="169"/>
      <c r="I108" s="140"/>
    </row>
    <row r="109" spans="1:9" ht="24" x14ac:dyDescent="0.25">
      <c r="A109" s="133" t="s">
        <v>82</v>
      </c>
      <c r="B109" s="133" t="s">
        <v>60</v>
      </c>
      <c r="C109" s="134" t="s">
        <v>171</v>
      </c>
      <c r="D109" s="135" t="s">
        <v>172</v>
      </c>
      <c r="E109" s="162">
        <v>1359.12</v>
      </c>
      <c r="F109" s="135" t="s">
        <v>134</v>
      </c>
      <c r="G109" s="79"/>
      <c r="H109" s="79">
        <f t="shared" ref="H109" si="6">E109*G109</f>
        <v>0</v>
      </c>
      <c r="I109" s="135" t="s">
        <v>280</v>
      </c>
    </row>
    <row r="110" spans="1:9" x14ac:dyDescent="0.25">
      <c r="A110" s="143"/>
      <c r="B110" s="137" t="s">
        <v>143</v>
      </c>
      <c r="C110" s="144" t="s">
        <v>4</v>
      </c>
      <c r="D110" s="145" t="s">
        <v>173</v>
      </c>
      <c r="E110" s="163" t="s">
        <v>4</v>
      </c>
      <c r="F110" s="144"/>
      <c r="G110" s="167"/>
      <c r="H110" s="167"/>
      <c r="I110" s="143"/>
    </row>
    <row r="111" spans="1:9" x14ac:dyDescent="0.25">
      <c r="A111" s="136"/>
      <c r="B111" s="137" t="s">
        <v>143</v>
      </c>
      <c r="C111" s="138" t="s">
        <v>4</v>
      </c>
      <c r="D111" s="139" t="s">
        <v>174</v>
      </c>
      <c r="E111" s="164">
        <v>1359.12</v>
      </c>
      <c r="F111" s="138"/>
      <c r="G111" s="168"/>
      <c r="H111" s="168"/>
      <c r="I111" s="136"/>
    </row>
    <row r="112" spans="1:9" x14ac:dyDescent="0.25">
      <c r="A112" s="140"/>
      <c r="B112" s="137" t="s">
        <v>143</v>
      </c>
      <c r="C112" s="141" t="s">
        <v>4</v>
      </c>
      <c r="D112" s="142" t="s">
        <v>146</v>
      </c>
      <c r="E112" s="165">
        <v>1359.12</v>
      </c>
      <c r="F112" s="141"/>
      <c r="G112" s="169"/>
      <c r="H112" s="169"/>
      <c r="I112" s="140"/>
    </row>
    <row r="113" spans="1:9" x14ac:dyDescent="0.25">
      <c r="A113" s="129"/>
      <c r="B113" s="130" t="s">
        <v>54</v>
      </c>
      <c r="C113" s="132" t="s">
        <v>66</v>
      </c>
      <c r="D113" s="132" t="s">
        <v>175</v>
      </c>
      <c r="E113" s="161"/>
      <c r="F113" s="130"/>
      <c r="G113" s="76"/>
      <c r="H113" s="78">
        <f>H114</f>
        <v>0</v>
      </c>
      <c r="I113" s="129"/>
    </row>
    <row r="114" spans="1:9" ht="24" x14ac:dyDescent="0.25">
      <c r="A114" s="133" t="s">
        <v>85</v>
      </c>
      <c r="B114" s="133" t="s">
        <v>60</v>
      </c>
      <c r="C114" s="134" t="s">
        <v>176</v>
      </c>
      <c r="D114" s="135" t="s">
        <v>177</v>
      </c>
      <c r="E114" s="162">
        <v>1580</v>
      </c>
      <c r="F114" s="135" t="s">
        <v>134</v>
      </c>
      <c r="G114" s="79"/>
      <c r="H114" s="79">
        <f t="shared" ref="H114" si="7">E114*G114</f>
        <v>0</v>
      </c>
      <c r="I114" s="135" t="s">
        <v>280</v>
      </c>
    </row>
    <row r="115" spans="1:9" x14ac:dyDescent="0.25">
      <c r="A115" s="143"/>
      <c r="B115" s="137" t="s">
        <v>143</v>
      </c>
      <c r="C115" s="144" t="s">
        <v>4</v>
      </c>
      <c r="D115" s="145" t="s">
        <v>178</v>
      </c>
      <c r="E115" s="163" t="s">
        <v>4</v>
      </c>
      <c r="F115" s="144"/>
      <c r="G115" s="167"/>
      <c r="H115" s="167"/>
      <c r="I115" s="143"/>
    </row>
    <row r="116" spans="1:9" x14ac:dyDescent="0.25">
      <c r="A116" s="136"/>
      <c r="B116" s="137" t="s">
        <v>143</v>
      </c>
      <c r="C116" s="138" t="s">
        <v>4</v>
      </c>
      <c r="D116" s="139" t="s">
        <v>179</v>
      </c>
      <c r="E116" s="164">
        <v>165</v>
      </c>
      <c r="F116" s="138"/>
      <c r="G116" s="168"/>
      <c r="H116" s="168"/>
      <c r="I116" s="136"/>
    </row>
    <row r="117" spans="1:9" x14ac:dyDescent="0.25">
      <c r="A117" s="143"/>
      <c r="B117" s="137" t="s">
        <v>143</v>
      </c>
      <c r="C117" s="144" t="s">
        <v>4</v>
      </c>
      <c r="D117" s="145" t="s">
        <v>180</v>
      </c>
      <c r="E117" s="163" t="s">
        <v>4</v>
      </c>
      <c r="F117" s="144"/>
      <c r="G117" s="167"/>
      <c r="H117" s="167"/>
      <c r="I117" s="143"/>
    </row>
    <row r="118" spans="1:9" x14ac:dyDescent="0.25">
      <c r="A118" s="136"/>
      <c r="B118" s="137" t="s">
        <v>143</v>
      </c>
      <c r="C118" s="138" t="s">
        <v>4</v>
      </c>
      <c r="D118" s="139" t="s">
        <v>181</v>
      </c>
      <c r="E118" s="164">
        <v>1330</v>
      </c>
      <c r="F118" s="138"/>
      <c r="G118" s="168"/>
      <c r="H118" s="168"/>
      <c r="I118" s="136"/>
    </row>
    <row r="119" spans="1:9" x14ac:dyDescent="0.25">
      <c r="A119" s="143"/>
      <c r="B119" s="137" t="s">
        <v>143</v>
      </c>
      <c r="C119" s="144" t="s">
        <v>4</v>
      </c>
      <c r="D119" s="145" t="s">
        <v>182</v>
      </c>
      <c r="E119" s="163" t="s">
        <v>4</v>
      </c>
      <c r="F119" s="144"/>
      <c r="G119" s="167"/>
      <c r="H119" s="167"/>
      <c r="I119" s="143"/>
    </row>
    <row r="120" spans="1:9" x14ac:dyDescent="0.25">
      <c r="A120" s="136"/>
      <c r="B120" s="137" t="s">
        <v>143</v>
      </c>
      <c r="C120" s="138" t="s">
        <v>4</v>
      </c>
      <c r="D120" s="139" t="s">
        <v>183</v>
      </c>
      <c r="E120" s="164">
        <v>85</v>
      </c>
      <c r="F120" s="138"/>
      <c r="G120" s="168"/>
      <c r="H120" s="168"/>
      <c r="I120" s="136"/>
    </row>
    <row r="121" spans="1:9" x14ac:dyDescent="0.25">
      <c r="A121" s="140"/>
      <c r="B121" s="137" t="s">
        <v>143</v>
      </c>
      <c r="C121" s="141" t="s">
        <v>4</v>
      </c>
      <c r="D121" s="142" t="s">
        <v>146</v>
      </c>
      <c r="E121" s="165">
        <v>1580</v>
      </c>
      <c r="F121" s="141"/>
      <c r="G121" s="169"/>
      <c r="H121" s="169"/>
      <c r="I121" s="140"/>
    </row>
    <row r="122" spans="1:9" x14ac:dyDescent="0.25">
      <c r="A122" s="140"/>
      <c r="B122" s="137"/>
      <c r="C122" s="141"/>
      <c r="D122" s="142"/>
      <c r="E122" s="165"/>
      <c r="F122" s="141"/>
      <c r="G122" s="169"/>
      <c r="H122" s="169"/>
      <c r="I122" s="140"/>
    </row>
    <row r="123" spans="1:9" x14ac:dyDescent="0.25">
      <c r="A123" s="129"/>
      <c r="B123" s="130" t="s">
        <v>54</v>
      </c>
      <c r="C123" s="132" t="s">
        <v>69</v>
      </c>
      <c r="D123" s="132" t="s">
        <v>184</v>
      </c>
      <c r="E123" s="161"/>
      <c r="F123" s="130"/>
      <c r="G123" s="76"/>
      <c r="H123" s="78">
        <f>H124+H128+H131+H139+H147+H148+H149</f>
        <v>0</v>
      </c>
      <c r="I123" s="129"/>
    </row>
    <row r="124" spans="1:9" ht="36" x14ac:dyDescent="0.25">
      <c r="A124" s="133" t="s">
        <v>90</v>
      </c>
      <c r="B124" s="133" t="s">
        <v>60</v>
      </c>
      <c r="C124" s="134" t="s">
        <v>185</v>
      </c>
      <c r="D124" s="135" t="s">
        <v>186</v>
      </c>
      <c r="E124" s="162">
        <v>165</v>
      </c>
      <c r="F124" s="135" t="s">
        <v>134</v>
      </c>
      <c r="G124" s="79"/>
      <c r="H124" s="79">
        <f>E124*G124</f>
        <v>0</v>
      </c>
      <c r="I124" s="135" t="s">
        <v>280</v>
      </c>
    </row>
    <row r="125" spans="1:9" x14ac:dyDescent="0.25">
      <c r="A125" s="143"/>
      <c r="B125" s="137" t="s">
        <v>143</v>
      </c>
      <c r="C125" s="144" t="s">
        <v>4</v>
      </c>
      <c r="D125" s="145" t="s">
        <v>187</v>
      </c>
      <c r="E125" s="163" t="s">
        <v>4</v>
      </c>
      <c r="F125" s="144"/>
      <c r="G125" s="167"/>
      <c r="H125" s="167"/>
      <c r="I125" s="143"/>
    </row>
    <row r="126" spans="1:9" x14ac:dyDescent="0.25">
      <c r="A126" s="136"/>
      <c r="B126" s="137" t="s">
        <v>143</v>
      </c>
      <c r="C126" s="138" t="s">
        <v>4</v>
      </c>
      <c r="D126" s="139" t="s">
        <v>179</v>
      </c>
      <c r="E126" s="164">
        <v>165</v>
      </c>
      <c r="F126" s="138"/>
      <c r="G126" s="168"/>
      <c r="H126" s="168"/>
      <c r="I126" s="136"/>
    </row>
    <row r="127" spans="1:9" x14ac:dyDescent="0.25">
      <c r="A127" s="140"/>
      <c r="B127" s="137" t="s">
        <v>143</v>
      </c>
      <c r="C127" s="141" t="s">
        <v>4</v>
      </c>
      <c r="D127" s="142" t="s">
        <v>146</v>
      </c>
      <c r="E127" s="165">
        <v>165</v>
      </c>
      <c r="F127" s="141"/>
      <c r="G127" s="169"/>
      <c r="H127" s="169"/>
      <c r="I127" s="140"/>
    </row>
    <row r="128" spans="1:9" ht="24" x14ac:dyDescent="0.25">
      <c r="A128" s="146" t="s">
        <v>95</v>
      </c>
      <c r="B128" s="146" t="s">
        <v>188</v>
      </c>
      <c r="C128" s="147" t="s">
        <v>189</v>
      </c>
      <c r="D128" s="148" t="s">
        <v>190</v>
      </c>
      <c r="E128" s="166">
        <v>16.5</v>
      </c>
      <c r="F128" s="148" t="s">
        <v>142</v>
      </c>
      <c r="G128" s="170"/>
      <c r="H128" s="170">
        <f>E128*G128</f>
        <v>0</v>
      </c>
      <c r="I128" s="148" t="s">
        <v>280</v>
      </c>
    </row>
    <row r="129" spans="1:9" x14ac:dyDescent="0.25">
      <c r="A129" s="136"/>
      <c r="B129" s="137" t="s">
        <v>143</v>
      </c>
      <c r="C129" s="138" t="s">
        <v>4</v>
      </c>
      <c r="D129" s="139" t="s">
        <v>191</v>
      </c>
      <c r="E129" s="164">
        <v>16.5</v>
      </c>
      <c r="F129" s="138"/>
      <c r="G129" s="168"/>
      <c r="H129" s="168"/>
      <c r="I129" s="136"/>
    </row>
    <row r="130" spans="1:9" x14ac:dyDescent="0.25">
      <c r="A130" s="140"/>
      <c r="B130" s="137" t="s">
        <v>143</v>
      </c>
      <c r="C130" s="141" t="s">
        <v>4</v>
      </c>
      <c r="D130" s="142" t="s">
        <v>146</v>
      </c>
      <c r="E130" s="165">
        <v>16.5</v>
      </c>
      <c r="F130" s="141"/>
      <c r="G130" s="169"/>
      <c r="H130" s="169"/>
      <c r="I130" s="140"/>
    </row>
    <row r="131" spans="1:9" ht="24" x14ac:dyDescent="0.25">
      <c r="A131" s="133" t="s">
        <v>98</v>
      </c>
      <c r="B131" s="133" t="s">
        <v>60</v>
      </c>
      <c r="C131" s="134" t="s">
        <v>192</v>
      </c>
      <c r="D131" s="135" t="s">
        <v>193</v>
      </c>
      <c r="E131" s="162">
        <v>1580</v>
      </c>
      <c r="F131" s="135" t="s">
        <v>134</v>
      </c>
      <c r="G131" s="79"/>
      <c r="H131" s="79">
        <f>E131*G131</f>
        <v>0</v>
      </c>
      <c r="I131" s="135" t="s">
        <v>280</v>
      </c>
    </row>
    <row r="132" spans="1:9" x14ac:dyDescent="0.25">
      <c r="A132" s="143"/>
      <c r="B132" s="137" t="s">
        <v>143</v>
      </c>
      <c r="C132" s="144" t="s">
        <v>4</v>
      </c>
      <c r="D132" s="145" t="s">
        <v>178</v>
      </c>
      <c r="E132" s="163" t="s">
        <v>4</v>
      </c>
      <c r="F132" s="144"/>
      <c r="G132" s="167"/>
      <c r="H132" s="167"/>
      <c r="I132" s="143"/>
    </row>
    <row r="133" spans="1:9" x14ac:dyDescent="0.25">
      <c r="A133" s="136"/>
      <c r="B133" s="137" t="s">
        <v>143</v>
      </c>
      <c r="C133" s="138" t="s">
        <v>4</v>
      </c>
      <c r="D133" s="139" t="s">
        <v>179</v>
      </c>
      <c r="E133" s="164">
        <v>165</v>
      </c>
      <c r="F133" s="138"/>
      <c r="G133" s="168"/>
      <c r="H133" s="168"/>
      <c r="I133" s="136"/>
    </row>
    <row r="134" spans="1:9" x14ac:dyDescent="0.25">
      <c r="A134" s="143"/>
      <c r="B134" s="137" t="s">
        <v>143</v>
      </c>
      <c r="C134" s="144" t="s">
        <v>4</v>
      </c>
      <c r="D134" s="145" t="s">
        <v>180</v>
      </c>
      <c r="E134" s="163" t="s">
        <v>4</v>
      </c>
      <c r="F134" s="144"/>
      <c r="G134" s="167"/>
      <c r="H134" s="167"/>
      <c r="I134" s="143"/>
    </row>
    <row r="135" spans="1:9" x14ac:dyDescent="0.25">
      <c r="A135" s="136"/>
      <c r="B135" s="137" t="s">
        <v>143</v>
      </c>
      <c r="C135" s="138" t="s">
        <v>4</v>
      </c>
      <c r="D135" s="139" t="s">
        <v>181</v>
      </c>
      <c r="E135" s="164">
        <v>1330</v>
      </c>
      <c r="F135" s="138"/>
      <c r="G135" s="168"/>
      <c r="H135" s="168"/>
      <c r="I135" s="136"/>
    </row>
    <row r="136" spans="1:9" x14ac:dyDescent="0.25">
      <c r="A136" s="143"/>
      <c r="B136" s="137" t="s">
        <v>143</v>
      </c>
      <c r="C136" s="144" t="s">
        <v>4</v>
      </c>
      <c r="D136" s="145" t="s">
        <v>182</v>
      </c>
      <c r="E136" s="163" t="s">
        <v>4</v>
      </c>
      <c r="F136" s="144"/>
      <c r="G136" s="167"/>
      <c r="H136" s="167"/>
      <c r="I136" s="143"/>
    </row>
    <row r="137" spans="1:9" x14ac:dyDescent="0.25">
      <c r="A137" s="136"/>
      <c r="B137" s="137" t="s">
        <v>143</v>
      </c>
      <c r="C137" s="138" t="s">
        <v>4</v>
      </c>
      <c r="D137" s="139" t="s">
        <v>183</v>
      </c>
      <c r="E137" s="164">
        <v>85</v>
      </c>
      <c r="F137" s="138"/>
      <c r="G137" s="168"/>
      <c r="H137" s="168"/>
      <c r="I137" s="136"/>
    </row>
    <row r="138" spans="1:9" x14ac:dyDescent="0.25">
      <c r="A138" s="140"/>
      <c r="B138" s="137" t="s">
        <v>143</v>
      </c>
      <c r="C138" s="141" t="s">
        <v>4</v>
      </c>
      <c r="D138" s="142" t="s">
        <v>146</v>
      </c>
      <c r="E138" s="165">
        <v>1580</v>
      </c>
      <c r="F138" s="141"/>
      <c r="G138" s="169"/>
      <c r="H138" s="169"/>
      <c r="I138" s="140"/>
    </row>
    <row r="139" spans="1:9" ht="36" x14ac:dyDescent="0.25">
      <c r="A139" s="133" t="s">
        <v>101</v>
      </c>
      <c r="B139" s="133" t="s">
        <v>60</v>
      </c>
      <c r="C139" s="134" t="s">
        <v>194</v>
      </c>
      <c r="D139" s="135" t="s">
        <v>195</v>
      </c>
      <c r="E139" s="162">
        <v>1580</v>
      </c>
      <c r="F139" s="135" t="s">
        <v>134</v>
      </c>
      <c r="G139" s="79"/>
      <c r="H139" s="79">
        <f>E139*G139</f>
        <v>0</v>
      </c>
      <c r="I139" s="135" t="s">
        <v>280</v>
      </c>
    </row>
    <row r="140" spans="1:9" x14ac:dyDescent="0.25">
      <c r="A140" s="143"/>
      <c r="B140" s="137" t="s">
        <v>143</v>
      </c>
      <c r="C140" s="144" t="s">
        <v>4</v>
      </c>
      <c r="D140" s="145" t="s">
        <v>178</v>
      </c>
      <c r="E140" s="163" t="s">
        <v>4</v>
      </c>
      <c r="F140" s="144"/>
      <c r="G140" s="167"/>
      <c r="H140" s="167"/>
      <c r="I140" s="143"/>
    </row>
    <row r="141" spans="1:9" x14ac:dyDescent="0.25">
      <c r="A141" s="136"/>
      <c r="B141" s="137" t="s">
        <v>143</v>
      </c>
      <c r="C141" s="138" t="s">
        <v>4</v>
      </c>
      <c r="D141" s="139" t="s">
        <v>179</v>
      </c>
      <c r="E141" s="164">
        <v>165</v>
      </c>
      <c r="F141" s="138"/>
      <c r="G141" s="168"/>
      <c r="H141" s="168"/>
      <c r="I141" s="136"/>
    </row>
    <row r="142" spans="1:9" x14ac:dyDescent="0.25">
      <c r="A142" s="143"/>
      <c r="B142" s="137" t="s">
        <v>143</v>
      </c>
      <c r="C142" s="144" t="s">
        <v>4</v>
      </c>
      <c r="D142" s="145" t="s">
        <v>180</v>
      </c>
      <c r="E142" s="163" t="s">
        <v>4</v>
      </c>
      <c r="F142" s="144"/>
      <c r="G142" s="167"/>
      <c r="H142" s="167"/>
      <c r="I142" s="143"/>
    </row>
    <row r="143" spans="1:9" x14ac:dyDescent="0.25">
      <c r="A143" s="136"/>
      <c r="B143" s="137" t="s">
        <v>143</v>
      </c>
      <c r="C143" s="138" t="s">
        <v>4</v>
      </c>
      <c r="D143" s="139" t="s">
        <v>181</v>
      </c>
      <c r="E143" s="164">
        <v>1330</v>
      </c>
      <c r="F143" s="138"/>
      <c r="G143" s="168"/>
      <c r="H143" s="168"/>
      <c r="I143" s="136"/>
    </row>
    <row r="144" spans="1:9" x14ac:dyDescent="0.25">
      <c r="A144" s="143"/>
      <c r="B144" s="137" t="s">
        <v>143</v>
      </c>
      <c r="C144" s="144" t="s">
        <v>4</v>
      </c>
      <c r="D144" s="145" t="s">
        <v>182</v>
      </c>
      <c r="E144" s="163" t="s">
        <v>4</v>
      </c>
      <c r="F144" s="144"/>
      <c r="G144" s="167"/>
      <c r="H144" s="167"/>
      <c r="I144" s="143"/>
    </row>
    <row r="145" spans="1:9" x14ac:dyDescent="0.25">
      <c r="A145" s="136"/>
      <c r="B145" s="137" t="s">
        <v>143</v>
      </c>
      <c r="C145" s="138" t="s">
        <v>4</v>
      </c>
      <c r="D145" s="139" t="s">
        <v>183</v>
      </c>
      <c r="E145" s="164">
        <v>85</v>
      </c>
      <c r="F145" s="138"/>
      <c r="G145" s="168"/>
      <c r="H145" s="168"/>
      <c r="I145" s="136"/>
    </row>
    <row r="146" spans="1:9" x14ac:dyDescent="0.25">
      <c r="A146" s="140"/>
      <c r="B146" s="137" t="s">
        <v>143</v>
      </c>
      <c r="C146" s="141" t="s">
        <v>4</v>
      </c>
      <c r="D146" s="142" t="s">
        <v>146</v>
      </c>
      <c r="E146" s="165">
        <v>1580</v>
      </c>
      <c r="F146" s="141"/>
      <c r="G146" s="169"/>
      <c r="H146" s="169"/>
      <c r="I146" s="140"/>
    </row>
    <row r="147" spans="1:9" ht="24" x14ac:dyDescent="0.25">
      <c r="A147" s="146" t="s">
        <v>104</v>
      </c>
      <c r="B147" s="146" t="s">
        <v>188</v>
      </c>
      <c r="C147" s="147" t="s">
        <v>196</v>
      </c>
      <c r="D147" s="148" t="s">
        <v>197</v>
      </c>
      <c r="E147" s="166">
        <v>181.5</v>
      </c>
      <c r="F147" s="148" t="s">
        <v>134</v>
      </c>
      <c r="G147" s="170"/>
      <c r="H147" s="170">
        <f t="shared" ref="H147:H149" si="8">E147*G147</f>
        <v>0</v>
      </c>
      <c r="I147" s="148" t="s">
        <v>280</v>
      </c>
    </row>
    <row r="148" spans="1:9" ht="24" x14ac:dyDescent="0.25">
      <c r="A148" s="146" t="s">
        <v>107</v>
      </c>
      <c r="B148" s="146" t="s">
        <v>188</v>
      </c>
      <c r="C148" s="147" t="s">
        <v>198</v>
      </c>
      <c r="D148" s="148" t="s">
        <v>199</v>
      </c>
      <c r="E148" s="166">
        <v>1463</v>
      </c>
      <c r="F148" s="148" t="s">
        <v>134</v>
      </c>
      <c r="G148" s="170"/>
      <c r="H148" s="170">
        <f t="shared" si="8"/>
        <v>0</v>
      </c>
      <c r="I148" s="148" t="s">
        <v>280</v>
      </c>
    </row>
    <row r="149" spans="1:9" x14ac:dyDescent="0.25">
      <c r="A149" s="146" t="s">
        <v>110</v>
      </c>
      <c r="B149" s="146" t="s">
        <v>188</v>
      </c>
      <c r="C149" s="147" t="s">
        <v>200</v>
      </c>
      <c r="D149" s="148" t="s">
        <v>182</v>
      </c>
      <c r="E149" s="166">
        <v>93.5</v>
      </c>
      <c r="F149" s="148" t="s">
        <v>134</v>
      </c>
      <c r="G149" s="170"/>
      <c r="H149" s="170">
        <f t="shared" si="8"/>
        <v>0</v>
      </c>
      <c r="I149" s="148" t="s">
        <v>4</v>
      </c>
    </row>
    <row r="150" spans="1:9" x14ac:dyDescent="0.25">
      <c r="A150" s="149"/>
      <c r="B150" s="149"/>
      <c r="C150" s="171"/>
      <c r="D150" s="172"/>
      <c r="E150" s="173"/>
      <c r="F150" s="172"/>
      <c r="G150" s="174"/>
      <c r="H150" s="174"/>
      <c r="I150" s="172"/>
    </row>
    <row r="151" spans="1:9" x14ac:dyDescent="0.25">
      <c r="A151" s="129"/>
      <c r="B151" s="130" t="s">
        <v>54</v>
      </c>
      <c r="C151" s="132" t="s">
        <v>73</v>
      </c>
      <c r="D151" s="132" t="s">
        <v>201</v>
      </c>
      <c r="E151" s="161"/>
      <c r="F151" s="130"/>
      <c r="G151" s="76"/>
      <c r="H151" s="78">
        <f>H152+H153</f>
        <v>0</v>
      </c>
      <c r="I151" s="129"/>
    </row>
    <row r="152" spans="1:9" ht="24" x14ac:dyDescent="0.25">
      <c r="A152" s="133" t="s">
        <v>113</v>
      </c>
      <c r="B152" s="133" t="s">
        <v>60</v>
      </c>
      <c r="C152" s="134" t="s">
        <v>202</v>
      </c>
      <c r="D152" s="135" t="s">
        <v>203</v>
      </c>
      <c r="E152" s="162">
        <v>175</v>
      </c>
      <c r="F152" s="135" t="s">
        <v>139</v>
      </c>
      <c r="G152" s="79"/>
      <c r="H152" s="79">
        <f>E152*G152</f>
        <v>0</v>
      </c>
      <c r="I152" s="135" t="s">
        <v>280</v>
      </c>
    </row>
    <row r="153" spans="1:9" ht="24" x14ac:dyDescent="0.25">
      <c r="A153" s="146" t="s">
        <v>116</v>
      </c>
      <c r="B153" s="146" t="s">
        <v>188</v>
      </c>
      <c r="C153" s="147" t="s">
        <v>204</v>
      </c>
      <c r="D153" s="148" t="s">
        <v>205</v>
      </c>
      <c r="E153" s="166">
        <v>177.625</v>
      </c>
      <c r="F153" s="148" t="s">
        <v>139</v>
      </c>
      <c r="G153" s="170"/>
      <c r="H153" s="170">
        <f t="shared" ref="H153" si="9">E153*G153</f>
        <v>0</v>
      </c>
      <c r="I153" s="148" t="s">
        <v>280</v>
      </c>
    </row>
    <row r="154" spans="1:9" x14ac:dyDescent="0.25">
      <c r="A154" s="136"/>
      <c r="B154" s="137" t="s">
        <v>143</v>
      </c>
      <c r="C154" s="138" t="s">
        <v>4</v>
      </c>
      <c r="D154" s="139" t="s">
        <v>206</v>
      </c>
      <c r="E154" s="164">
        <v>175</v>
      </c>
      <c r="F154" s="138"/>
      <c r="G154" s="168"/>
      <c r="H154" s="168"/>
      <c r="I154" s="136"/>
    </row>
    <row r="155" spans="1:9" x14ac:dyDescent="0.25">
      <c r="A155" s="143"/>
      <c r="B155" s="137" t="s">
        <v>143</v>
      </c>
      <c r="C155" s="144" t="s">
        <v>4</v>
      </c>
      <c r="D155" s="145" t="s">
        <v>207</v>
      </c>
      <c r="E155" s="163" t="s">
        <v>4</v>
      </c>
      <c r="F155" s="144"/>
      <c r="G155" s="167"/>
      <c r="H155" s="167"/>
      <c r="I155" s="143"/>
    </row>
    <row r="156" spans="1:9" x14ac:dyDescent="0.25">
      <c r="A156" s="136"/>
      <c r="B156" s="137" t="s">
        <v>143</v>
      </c>
      <c r="C156" s="138" t="s">
        <v>4</v>
      </c>
      <c r="D156" s="139" t="s">
        <v>208</v>
      </c>
      <c r="E156" s="164">
        <v>2.625</v>
      </c>
      <c r="F156" s="138"/>
      <c r="G156" s="168"/>
      <c r="H156" s="168"/>
      <c r="I156" s="136"/>
    </row>
    <row r="157" spans="1:9" x14ac:dyDescent="0.25">
      <c r="A157" s="140"/>
      <c r="B157" s="137" t="s">
        <v>143</v>
      </c>
      <c r="C157" s="141" t="s">
        <v>4</v>
      </c>
      <c r="D157" s="142" t="s">
        <v>146</v>
      </c>
      <c r="E157" s="165">
        <v>177.625</v>
      </c>
      <c r="F157" s="141"/>
      <c r="G157" s="169"/>
      <c r="H157" s="169"/>
      <c r="I157" s="140"/>
    </row>
    <row r="158" spans="1:9" x14ac:dyDescent="0.25">
      <c r="A158" s="140"/>
      <c r="B158" s="137"/>
      <c r="C158" s="141"/>
      <c r="D158" s="142"/>
      <c r="E158" s="165"/>
      <c r="F158" s="141"/>
      <c r="G158" s="169"/>
      <c r="H158" s="169"/>
      <c r="I158" s="140"/>
    </row>
    <row r="159" spans="1:9" x14ac:dyDescent="0.25">
      <c r="A159" s="129"/>
      <c r="B159" s="130" t="s">
        <v>54</v>
      </c>
      <c r="C159" s="132" t="s">
        <v>209</v>
      </c>
      <c r="D159" s="132" t="s">
        <v>210</v>
      </c>
      <c r="E159" s="161"/>
      <c r="F159" s="130"/>
      <c r="G159" s="76"/>
      <c r="H159" s="78">
        <f>H160+H161+H165+H171+H177+H178+H179+H180+H181</f>
        <v>0</v>
      </c>
      <c r="I159" s="129"/>
    </row>
    <row r="160" spans="1:9" ht="24" x14ac:dyDescent="0.25">
      <c r="A160" s="133" t="s">
        <v>211</v>
      </c>
      <c r="B160" s="133" t="s">
        <v>60</v>
      </c>
      <c r="C160" s="134" t="s">
        <v>212</v>
      </c>
      <c r="D160" s="135" t="s">
        <v>213</v>
      </c>
      <c r="E160" s="162">
        <v>243</v>
      </c>
      <c r="F160" s="135" t="s">
        <v>164</v>
      </c>
      <c r="G160" s="79"/>
      <c r="H160" s="79">
        <f>E160*G160</f>
        <v>0</v>
      </c>
      <c r="I160" s="135" t="s">
        <v>280</v>
      </c>
    </row>
    <row r="161" spans="1:9" ht="24" x14ac:dyDescent="0.25">
      <c r="A161" s="133" t="s">
        <v>214</v>
      </c>
      <c r="B161" s="133" t="s">
        <v>60</v>
      </c>
      <c r="C161" s="134" t="s">
        <v>215</v>
      </c>
      <c r="D161" s="135" t="s">
        <v>216</v>
      </c>
      <c r="E161" s="162">
        <v>972</v>
      </c>
      <c r="F161" s="135" t="s">
        <v>164</v>
      </c>
      <c r="G161" s="79"/>
      <c r="H161" s="79">
        <f>E161*G161</f>
        <v>0</v>
      </c>
      <c r="I161" s="135" t="s">
        <v>280</v>
      </c>
    </row>
    <row r="162" spans="1:9" x14ac:dyDescent="0.25">
      <c r="A162" s="143"/>
      <c r="B162" s="137" t="s">
        <v>143</v>
      </c>
      <c r="C162" s="144" t="s">
        <v>4</v>
      </c>
      <c r="D162" s="145" t="s">
        <v>217</v>
      </c>
      <c r="E162" s="163" t="s">
        <v>4</v>
      </c>
      <c r="F162" s="144"/>
      <c r="G162" s="167"/>
      <c r="H162" s="167"/>
      <c r="I162" s="143"/>
    </row>
    <row r="163" spans="1:9" x14ac:dyDescent="0.25">
      <c r="A163" s="136"/>
      <c r="B163" s="137" t="s">
        <v>143</v>
      </c>
      <c r="C163" s="138" t="s">
        <v>4</v>
      </c>
      <c r="D163" s="139" t="s">
        <v>218</v>
      </c>
      <c r="E163" s="164">
        <v>972</v>
      </c>
      <c r="F163" s="138"/>
      <c r="G163" s="168"/>
      <c r="H163" s="168"/>
      <c r="I163" s="136"/>
    </row>
    <row r="164" spans="1:9" x14ac:dyDescent="0.25">
      <c r="A164" s="140"/>
      <c r="B164" s="137" t="s">
        <v>143</v>
      </c>
      <c r="C164" s="141" t="s">
        <v>4</v>
      </c>
      <c r="D164" s="142" t="s">
        <v>146</v>
      </c>
      <c r="E164" s="165">
        <v>972</v>
      </c>
      <c r="F164" s="141"/>
      <c r="G164" s="169"/>
      <c r="H164" s="169"/>
      <c r="I164" s="140"/>
    </row>
    <row r="165" spans="1:9" ht="24" x14ac:dyDescent="0.25">
      <c r="A165" s="133" t="s">
        <v>219</v>
      </c>
      <c r="B165" s="133" t="s">
        <v>60</v>
      </c>
      <c r="C165" s="134" t="s">
        <v>220</v>
      </c>
      <c r="D165" s="135" t="s">
        <v>221</v>
      </c>
      <c r="E165" s="162">
        <v>138.18</v>
      </c>
      <c r="F165" s="135" t="s">
        <v>164</v>
      </c>
      <c r="G165" s="79"/>
      <c r="H165" s="79">
        <f>E165*G165</f>
        <v>0</v>
      </c>
      <c r="I165" s="135" t="s">
        <v>280</v>
      </c>
    </row>
    <row r="166" spans="1:9" x14ac:dyDescent="0.25">
      <c r="A166" s="143"/>
      <c r="B166" s="137" t="s">
        <v>143</v>
      </c>
      <c r="C166" s="144" t="s">
        <v>4</v>
      </c>
      <c r="D166" s="145" t="s">
        <v>222</v>
      </c>
      <c r="E166" s="163" t="s">
        <v>4</v>
      </c>
      <c r="F166" s="144"/>
      <c r="G166" s="167"/>
      <c r="H166" s="167"/>
      <c r="I166" s="143"/>
    </row>
    <row r="167" spans="1:9" x14ac:dyDescent="0.25">
      <c r="A167" s="136"/>
      <c r="B167" s="137" t="s">
        <v>143</v>
      </c>
      <c r="C167" s="138" t="s">
        <v>4</v>
      </c>
      <c r="D167" s="139" t="s">
        <v>223</v>
      </c>
      <c r="E167" s="164">
        <v>103.68</v>
      </c>
      <c r="F167" s="138"/>
      <c r="G167" s="168"/>
      <c r="H167" s="168"/>
      <c r="I167" s="136"/>
    </row>
    <row r="168" spans="1:9" x14ac:dyDescent="0.25">
      <c r="A168" s="143"/>
      <c r="B168" s="137" t="s">
        <v>143</v>
      </c>
      <c r="C168" s="144" t="s">
        <v>4</v>
      </c>
      <c r="D168" s="145" t="s">
        <v>224</v>
      </c>
      <c r="E168" s="163" t="s">
        <v>4</v>
      </c>
      <c r="F168" s="144"/>
      <c r="G168" s="167"/>
      <c r="H168" s="167"/>
      <c r="I168" s="143"/>
    </row>
    <row r="169" spans="1:9" x14ac:dyDescent="0.25">
      <c r="A169" s="136"/>
      <c r="B169" s="137" t="s">
        <v>143</v>
      </c>
      <c r="C169" s="138" t="s">
        <v>4</v>
      </c>
      <c r="D169" s="139" t="s">
        <v>225</v>
      </c>
      <c r="E169" s="164">
        <v>34.5</v>
      </c>
      <c r="F169" s="138"/>
      <c r="G169" s="168"/>
      <c r="H169" s="168"/>
      <c r="I169" s="136"/>
    </row>
    <row r="170" spans="1:9" x14ac:dyDescent="0.25">
      <c r="A170" s="140"/>
      <c r="B170" s="137" t="s">
        <v>143</v>
      </c>
      <c r="C170" s="141" t="s">
        <v>4</v>
      </c>
      <c r="D170" s="142" t="s">
        <v>146</v>
      </c>
      <c r="E170" s="165">
        <v>138.18</v>
      </c>
      <c r="F170" s="141"/>
      <c r="G170" s="169"/>
      <c r="H170" s="169"/>
      <c r="I170" s="140"/>
    </row>
    <row r="171" spans="1:9" ht="24" x14ac:dyDescent="0.25">
      <c r="A171" s="133" t="s">
        <v>226</v>
      </c>
      <c r="B171" s="133" t="s">
        <v>60</v>
      </c>
      <c r="C171" s="134" t="s">
        <v>227</v>
      </c>
      <c r="D171" s="135" t="s">
        <v>228</v>
      </c>
      <c r="E171" s="162">
        <v>3144.72</v>
      </c>
      <c r="F171" s="135" t="s">
        <v>164</v>
      </c>
      <c r="G171" s="79"/>
      <c r="H171" s="79">
        <f>E171*G171</f>
        <v>0</v>
      </c>
      <c r="I171" s="135" t="s">
        <v>280</v>
      </c>
    </row>
    <row r="172" spans="1:9" x14ac:dyDescent="0.25">
      <c r="A172" s="143"/>
      <c r="B172" s="137" t="s">
        <v>143</v>
      </c>
      <c r="C172" s="144" t="s">
        <v>4</v>
      </c>
      <c r="D172" s="145" t="s">
        <v>229</v>
      </c>
      <c r="E172" s="163" t="s">
        <v>4</v>
      </c>
      <c r="F172" s="144"/>
      <c r="G172" s="167"/>
      <c r="H172" s="167"/>
      <c r="I172" s="143"/>
    </row>
    <row r="173" spans="1:9" x14ac:dyDescent="0.25">
      <c r="A173" s="136"/>
      <c r="B173" s="137" t="s">
        <v>143</v>
      </c>
      <c r="C173" s="138" t="s">
        <v>4</v>
      </c>
      <c r="D173" s="139" t="s">
        <v>230</v>
      </c>
      <c r="E173" s="164">
        <v>3006.72</v>
      </c>
      <c r="F173" s="138"/>
      <c r="G173" s="168"/>
      <c r="H173" s="168"/>
      <c r="I173" s="136"/>
    </row>
    <row r="174" spans="1:9" x14ac:dyDescent="0.25">
      <c r="A174" s="143"/>
      <c r="B174" s="137" t="s">
        <v>143</v>
      </c>
      <c r="C174" s="144" t="s">
        <v>4</v>
      </c>
      <c r="D174" s="145" t="s">
        <v>231</v>
      </c>
      <c r="E174" s="163" t="s">
        <v>4</v>
      </c>
      <c r="F174" s="144"/>
      <c r="G174" s="167"/>
      <c r="H174" s="167"/>
      <c r="I174" s="143"/>
    </row>
    <row r="175" spans="1:9" x14ac:dyDescent="0.25">
      <c r="A175" s="136"/>
      <c r="B175" s="137" t="s">
        <v>143</v>
      </c>
      <c r="C175" s="138" t="s">
        <v>4</v>
      </c>
      <c r="D175" s="139" t="s">
        <v>232</v>
      </c>
      <c r="E175" s="164">
        <v>138</v>
      </c>
      <c r="F175" s="138"/>
      <c r="G175" s="168"/>
      <c r="H175" s="168"/>
      <c r="I175" s="136"/>
    </row>
    <row r="176" spans="1:9" x14ac:dyDescent="0.25">
      <c r="A176" s="140"/>
      <c r="B176" s="137" t="s">
        <v>143</v>
      </c>
      <c r="C176" s="141" t="s">
        <v>4</v>
      </c>
      <c r="D176" s="142" t="s">
        <v>146</v>
      </c>
      <c r="E176" s="165">
        <v>3144.72</v>
      </c>
      <c r="F176" s="141"/>
      <c r="G176" s="169"/>
      <c r="H176" s="169"/>
      <c r="I176" s="140"/>
    </row>
    <row r="177" spans="1:9" ht="24" x14ac:dyDescent="0.25">
      <c r="A177" s="133" t="s">
        <v>233</v>
      </c>
      <c r="B177" s="133" t="s">
        <v>60</v>
      </c>
      <c r="C177" s="134" t="s">
        <v>234</v>
      </c>
      <c r="D177" s="135" t="s">
        <v>235</v>
      </c>
      <c r="E177" s="162">
        <v>243</v>
      </c>
      <c r="F177" s="135" t="s">
        <v>164</v>
      </c>
      <c r="G177" s="79"/>
      <c r="H177" s="79">
        <f t="shared" ref="H177:H184" si="10">E177*G177</f>
        <v>0</v>
      </c>
      <c r="I177" s="135" t="s">
        <v>280</v>
      </c>
    </row>
    <row r="178" spans="1:9" ht="24" x14ac:dyDescent="0.25">
      <c r="A178" s="133" t="s">
        <v>236</v>
      </c>
      <c r="B178" s="133" t="s">
        <v>60</v>
      </c>
      <c r="C178" s="134" t="s">
        <v>237</v>
      </c>
      <c r="D178" s="135" t="s">
        <v>238</v>
      </c>
      <c r="E178" s="162">
        <v>138.18</v>
      </c>
      <c r="F178" s="135" t="s">
        <v>164</v>
      </c>
      <c r="G178" s="79"/>
      <c r="H178" s="79">
        <f t="shared" si="10"/>
        <v>0</v>
      </c>
      <c r="I178" s="135" t="s">
        <v>280</v>
      </c>
    </row>
    <row r="179" spans="1:9" ht="24" x14ac:dyDescent="0.25">
      <c r="A179" s="133" t="s">
        <v>239</v>
      </c>
      <c r="B179" s="133" t="s">
        <v>60</v>
      </c>
      <c r="C179" s="134" t="s">
        <v>240</v>
      </c>
      <c r="D179" s="135" t="s">
        <v>241</v>
      </c>
      <c r="E179" s="162">
        <v>34.5</v>
      </c>
      <c r="F179" s="135" t="s">
        <v>164</v>
      </c>
      <c r="G179" s="79"/>
      <c r="H179" s="79">
        <f t="shared" si="10"/>
        <v>0</v>
      </c>
      <c r="I179" s="135" t="s">
        <v>280</v>
      </c>
    </row>
    <row r="180" spans="1:9" x14ac:dyDescent="0.25">
      <c r="A180" s="133" t="s">
        <v>242</v>
      </c>
      <c r="B180" s="133" t="s">
        <v>60</v>
      </c>
      <c r="C180" s="134" t="s">
        <v>243</v>
      </c>
      <c r="D180" s="135" t="s">
        <v>244</v>
      </c>
      <c r="E180" s="162">
        <v>103.68</v>
      </c>
      <c r="F180" s="135" t="s">
        <v>164</v>
      </c>
      <c r="G180" s="79"/>
      <c r="H180" s="79">
        <f t="shared" si="10"/>
        <v>0</v>
      </c>
      <c r="I180" s="135" t="s">
        <v>4</v>
      </c>
    </row>
    <row r="181" spans="1:9" ht="24" x14ac:dyDescent="0.25">
      <c r="A181" s="133" t="s">
        <v>245</v>
      </c>
      <c r="B181" s="133" t="s">
        <v>60</v>
      </c>
      <c r="C181" s="134" t="s">
        <v>246</v>
      </c>
      <c r="D181" s="135" t="s">
        <v>247</v>
      </c>
      <c r="E181" s="162">
        <v>243</v>
      </c>
      <c r="F181" s="135" t="s">
        <v>164</v>
      </c>
      <c r="G181" s="79"/>
      <c r="H181" s="79">
        <f t="shared" si="10"/>
        <v>0</v>
      </c>
      <c r="I181" s="135" t="s">
        <v>280</v>
      </c>
    </row>
    <row r="182" spans="1:9" x14ac:dyDescent="0.25">
      <c r="A182" s="175"/>
      <c r="B182" s="175"/>
      <c r="C182" s="89"/>
      <c r="D182" s="90"/>
      <c r="E182" s="176"/>
      <c r="F182" s="90"/>
      <c r="G182" s="92"/>
      <c r="H182" s="92"/>
      <c r="I182" s="90"/>
    </row>
    <row r="183" spans="1:9" x14ac:dyDescent="0.25">
      <c r="A183" s="129"/>
      <c r="B183" s="130" t="s">
        <v>54</v>
      </c>
      <c r="C183" s="132" t="s">
        <v>248</v>
      </c>
      <c r="D183" s="132" t="s">
        <v>249</v>
      </c>
      <c r="E183" s="161"/>
      <c r="F183" s="130"/>
      <c r="G183" s="76"/>
      <c r="H183" s="78">
        <f>H184</f>
        <v>0</v>
      </c>
      <c r="I183" s="129"/>
    </row>
    <row r="184" spans="1:9" ht="24" x14ac:dyDescent="0.25">
      <c r="A184" s="133" t="s">
        <v>250</v>
      </c>
      <c r="B184" s="133" t="s">
        <v>60</v>
      </c>
      <c r="C184" s="134" t="s">
        <v>251</v>
      </c>
      <c r="D184" s="135" t="s">
        <v>252</v>
      </c>
      <c r="E184" s="162">
        <v>446.45800000000003</v>
      </c>
      <c r="F184" s="135" t="s">
        <v>164</v>
      </c>
      <c r="G184" s="79"/>
      <c r="H184" s="79">
        <f t="shared" si="10"/>
        <v>0</v>
      </c>
      <c r="I184" s="135" t="s">
        <v>280</v>
      </c>
    </row>
    <row r="185" spans="1:9" x14ac:dyDescent="0.25">
      <c r="A185" s="175"/>
      <c r="B185" s="175"/>
      <c r="C185" s="89"/>
      <c r="D185" s="90"/>
      <c r="E185" s="176"/>
      <c r="F185" s="90"/>
      <c r="G185" s="92"/>
      <c r="H185" s="92"/>
      <c r="I185" s="90"/>
    </row>
    <row r="186" spans="1:9" ht="15.75" x14ac:dyDescent="0.25">
      <c r="A186" s="129"/>
      <c r="B186" s="130" t="s">
        <v>54</v>
      </c>
      <c r="C186" s="131" t="s">
        <v>253</v>
      </c>
      <c r="D186" s="131" t="s">
        <v>254</v>
      </c>
      <c r="E186" s="161"/>
      <c r="F186" s="130"/>
      <c r="G186" s="76"/>
      <c r="H186" s="77">
        <f>H187</f>
        <v>0</v>
      </c>
      <c r="I186" s="129"/>
    </row>
    <row r="187" spans="1:9" x14ac:dyDescent="0.25">
      <c r="A187" s="129"/>
      <c r="B187" s="130" t="s">
        <v>54</v>
      </c>
      <c r="C187" s="132" t="s">
        <v>255</v>
      </c>
      <c r="D187" s="132" t="s">
        <v>256</v>
      </c>
      <c r="E187" s="161"/>
      <c r="F187" s="130"/>
      <c r="G187" s="76"/>
      <c r="H187" s="78">
        <f>H188+H191</f>
        <v>0</v>
      </c>
      <c r="I187" s="129"/>
    </row>
    <row r="188" spans="1:9" ht="24" x14ac:dyDescent="0.25">
      <c r="A188" s="133" t="s">
        <v>257</v>
      </c>
      <c r="B188" s="133" t="s">
        <v>60</v>
      </c>
      <c r="C188" s="134" t="s">
        <v>258</v>
      </c>
      <c r="D188" s="135" t="s">
        <v>259</v>
      </c>
      <c r="E188" s="162">
        <v>675</v>
      </c>
      <c r="F188" s="135" t="s">
        <v>134</v>
      </c>
      <c r="G188" s="79"/>
      <c r="H188" s="79">
        <f>E188*G188</f>
        <v>0</v>
      </c>
      <c r="I188" s="135" t="s">
        <v>280</v>
      </c>
    </row>
    <row r="189" spans="1:9" x14ac:dyDescent="0.25">
      <c r="A189" s="136"/>
      <c r="B189" s="137" t="s">
        <v>143</v>
      </c>
      <c r="C189" s="138" t="s">
        <v>4</v>
      </c>
      <c r="D189" s="139" t="s">
        <v>260</v>
      </c>
      <c r="E189" s="164">
        <v>675</v>
      </c>
      <c r="F189" s="138"/>
      <c r="G189" s="168"/>
      <c r="H189" s="168"/>
      <c r="I189" s="136"/>
    </row>
    <row r="190" spans="1:9" x14ac:dyDescent="0.25">
      <c r="A190" s="140"/>
      <c r="B190" s="137" t="s">
        <v>143</v>
      </c>
      <c r="C190" s="141" t="s">
        <v>4</v>
      </c>
      <c r="D190" s="142" t="s">
        <v>146</v>
      </c>
      <c r="E190" s="165">
        <v>675</v>
      </c>
      <c r="F190" s="141"/>
      <c r="G190" s="169"/>
      <c r="H190" s="169"/>
      <c r="I190" s="140"/>
    </row>
    <row r="191" spans="1:9" ht="24" x14ac:dyDescent="0.25">
      <c r="A191" s="133" t="s">
        <v>261</v>
      </c>
      <c r="B191" s="133" t="s">
        <v>60</v>
      </c>
      <c r="C191" s="134" t="s">
        <v>262</v>
      </c>
      <c r="D191" s="135" t="s">
        <v>263</v>
      </c>
      <c r="E191" s="162">
        <v>450</v>
      </c>
      <c r="F191" s="135" t="s">
        <v>139</v>
      </c>
      <c r="G191" s="79"/>
      <c r="H191" s="79">
        <f>E191*G191</f>
        <v>0</v>
      </c>
      <c r="I191" s="135" t="s">
        <v>280</v>
      </c>
    </row>
    <row r="192" spans="1:9" x14ac:dyDescent="0.25">
      <c r="A192" s="101"/>
      <c r="B192" s="101"/>
      <c r="C192" s="101"/>
      <c r="D192" s="101"/>
      <c r="E192" s="159"/>
      <c r="F192" s="47"/>
      <c r="G192" s="73"/>
      <c r="H192" s="73"/>
      <c r="I192" s="101"/>
    </row>
  </sheetData>
  <mergeCells count="10">
    <mergeCell ref="C3:E3"/>
    <mergeCell ref="C67:E67"/>
    <mergeCell ref="C68:E68"/>
    <mergeCell ref="C70:E70"/>
    <mergeCell ref="C4:E4"/>
    <mergeCell ref="C6:E6"/>
    <mergeCell ref="C24:E24"/>
    <mergeCell ref="C41:E41"/>
    <mergeCell ref="C43:E43"/>
    <mergeCell ref="C40:E40"/>
  </mergeCells>
  <printOptions horizontalCentered="1"/>
  <pageMargins left="0.11811023622047245" right="0.11811023622047245" top="0.19685039370078741" bottom="0.39370078740157483" header="0.31496062992125984" footer="0.31496062992125984"/>
  <pageSetup paperSize="9" scale="55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topLeftCell="A61" workbookViewId="0">
      <selection activeCell="H80" sqref="H80"/>
    </sheetView>
  </sheetViews>
  <sheetFormatPr defaultRowHeight="15" x14ac:dyDescent="0.25"/>
  <cols>
    <col min="1" max="2" width="5.7109375" style="83" customWidth="1"/>
    <col min="3" max="3" width="15.7109375" customWidth="1"/>
    <col min="4" max="4" width="62.140625" customWidth="1"/>
    <col min="5" max="5" width="5.7109375" customWidth="1"/>
    <col min="6" max="6" width="8.7109375" style="43" customWidth="1"/>
    <col min="7" max="7" width="15.7109375" style="62" customWidth="1"/>
    <col min="8" max="8" width="25.7109375" style="62" customWidth="1"/>
  </cols>
  <sheetData>
    <row r="1" spans="1:8" ht="18" x14ac:dyDescent="0.25">
      <c r="A1" s="80"/>
      <c r="B1" s="10" t="s">
        <v>0</v>
      </c>
      <c r="C1" s="1"/>
      <c r="D1" s="1"/>
      <c r="E1" s="1"/>
      <c r="F1" s="39"/>
      <c r="G1" s="50"/>
      <c r="H1" s="50"/>
    </row>
    <row r="2" spans="1:8" x14ac:dyDescent="0.25">
      <c r="A2" s="80"/>
      <c r="B2" s="80"/>
      <c r="C2" s="1"/>
      <c r="D2" s="1"/>
      <c r="E2" s="1"/>
      <c r="F2" s="39"/>
      <c r="G2" s="50"/>
      <c r="H2" s="50"/>
    </row>
    <row r="3" spans="1:8" x14ac:dyDescent="0.25">
      <c r="A3" s="80"/>
      <c r="B3" s="11" t="s">
        <v>1</v>
      </c>
      <c r="C3" s="274" t="s">
        <v>264</v>
      </c>
      <c r="D3" s="275"/>
      <c r="E3" s="275"/>
      <c r="F3" s="39"/>
      <c r="G3" s="50"/>
      <c r="H3" s="50"/>
    </row>
    <row r="4" spans="1:8" x14ac:dyDescent="0.25">
      <c r="A4" s="80"/>
      <c r="B4" s="80"/>
      <c r="C4" s="278"/>
      <c r="D4" s="279"/>
      <c r="E4" s="279"/>
      <c r="F4" s="11"/>
      <c r="G4" s="50"/>
      <c r="H4" s="50"/>
    </row>
    <row r="5" spans="1:8" x14ac:dyDescent="0.25">
      <c r="A5" s="2"/>
      <c r="B5" s="11" t="s">
        <v>2</v>
      </c>
      <c r="C5" s="6"/>
      <c r="D5" s="6"/>
      <c r="E5" s="6"/>
      <c r="F5" s="2"/>
      <c r="G5" s="51"/>
      <c r="H5" s="51"/>
    </row>
    <row r="6" spans="1:8" x14ac:dyDescent="0.25">
      <c r="A6" s="2"/>
      <c r="B6" s="2"/>
      <c r="C6" s="280" t="s">
        <v>265</v>
      </c>
      <c r="D6" s="281"/>
      <c r="E6" s="281"/>
      <c r="F6" s="2"/>
      <c r="G6" s="51"/>
      <c r="H6" s="51"/>
    </row>
    <row r="7" spans="1:8" x14ac:dyDescent="0.25">
      <c r="A7" s="2"/>
      <c r="B7" s="2"/>
      <c r="C7" s="6"/>
      <c r="D7" s="6"/>
      <c r="E7" s="6"/>
      <c r="F7" s="2"/>
      <c r="G7" s="51"/>
      <c r="H7" s="51"/>
    </row>
    <row r="8" spans="1:8" x14ac:dyDescent="0.25">
      <c r="A8" s="2"/>
      <c r="B8" s="11" t="s">
        <v>3</v>
      </c>
      <c r="C8" s="6"/>
      <c r="D8" s="12" t="s">
        <v>4</v>
      </c>
      <c r="E8" s="6"/>
      <c r="F8" s="2"/>
      <c r="G8" s="52" t="s">
        <v>5</v>
      </c>
      <c r="H8" s="53"/>
    </row>
    <row r="9" spans="1:8" x14ac:dyDescent="0.25">
      <c r="A9" s="2"/>
      <c r="B9" s="11" t="s">
        <v>6</v>
      </c>
      <c r="C9" s="6"/>
      <c r="D9" s="12" t="s">
        <v>7</v>
      </c>
      <c r="E9" s="6"/>
      <c r="F9" s="2"/>
      <c r="G9" s="52" t="s">
        <v>8</v>
      </c>
      <c r="H9" s="53"/>
    </row>
    <row r="10" spans="1:8" x14ac:dyDescent="0.25">
      <c r="A10" s="2"/>
      <c r="B10" s="2"/>
      <c r="C10" s="6"/>
      <c r="D10" s="6"/>
      <c r="E10" s="6"/>
      <c r="F10" s="2"/>
      <c r="G10" s="51"/>
      <c r="H10" s="51"/>
    </row>
    <row r="11" spans="1:8" x14ac:dyDescent="0.25">
      <c r="A11" s="2"/>
      <c r="B11" s="11" t="s">
        <v>9</v>
      </c>
      <c r="C11" s="6"/>
      <c r="D11" s="6"/>
      <c r="E11" s="6"/>
      <c r="F11" s="2"/>
      <c r="G11" s="52" t="s">
        <v>10</v>
      </c>
      <c r="H11" s="53" t="s">
        <v>11</v>
      </c>
    </row>
    <row r="12" spans="1:8" x14ac:dyDescent="0.25">
      <c r="A12" s="2"/>
      <c r="B12" s="2"/>
      <c r="C12" s="12" t="s">
        <v>12</v>
      </c>
      <c r="D12" s="6"/>
      <c r="E12" s="6"/>
      <c r="F12" s="2"/>
      <c r="G12" s="52" t="s">
        <v>13</v>
      </c>
      <c r="H12" s="53" t="s">
        <v>4</v>
      </c>
    </row>
    <row r="13" spans="1:8" x14ac:dyDescent="0.25">
      <c r="A13" s="2"/>
      <c r="B13" s="2"/>
      <c r="C13" s="6"/>
      <c r="D13" s="6"/>
      <c r="E13" s="6"/>
      <c r="F13" s="2"/>
      <c r="G13" s="51"/>
      <c r="H13" s="51"/>
    </row>
    <row r="14" spans="1:8" x14ac:dyDescent="0.25">
      <c r="A14" s="2"/>
      <c r="B14" s="11" t="s">
        <v>14</v>
      </c>
      <c r="C14" s="6"/>
      <c r="D14" s="6"/>
      <c r="E14" s="6"/>
      <c r="F14" s="2"/>
      <c r="G14" s="52" t="s">
        <v>10</v>
      </c>
      <c r="H14" s="53" t="s">
        <v>15</v>
      </c>
    </row>
    <row r="15" spans="1:8" x14ac:dyDescent="0.25">
      <c r="A15" s="2"/>
      <c r="B15" s="2"/>
      <c r="C15" s="12" t="s">
        <v>16</v>
      </c>
      <c r="D15" s="6"/>
      <c r="E15" s="6"/>
      <c r="F15" s="2"/>
      <c r="G15" s="52" t="s">
        <v>13</v>
      </c>
      <c r="H15" s="53" t="s">
        <v>4</v>
      </c>
    </row>
    <row r="16" spans="1:8" x14ac:dyDescent="0.25">
      <c r="A16" s="2"/>
      <c r="B16" s="2"/>
      <c r="C16" s="6"/>
      <c r="D16" s="6"/>
      <c r="E16" s="6"/>
      <c r="F16" s="2"/>
      <c r="G16" s="51"/>
      <c r="H16" s="51"/>
    </row>
    <row r="17" spans="1:8" x14ac:dyDescent="0.25">
      <c r="A17" s="2"/>
      <c r="B17" s="11" t="s">
        <v>17</v>
      </c>
      <c r="C17" s="6"/>
      <c r="D17" s="6"/>
      <c r="E17" s="6"/>
      <c r="F17" s="2"/>
      <c r="G17" s="52" t="s">
        <v>10</v>
      </c>
      <c r="H17" s="53" t="s">
        <v>4</v>
      </c>
    </row>
    <row r="18" spans="1:8" x14ac:dyDescent="0.25">
      <c r="A18" s="2"/>
      <c r="B18" s="2"/>
      <c r="C18" s="12" t="s">
        <v>18</v>
      </c>
      <c r="D18" s="6"/>
      <c r="E18" s="6"/>
      <c r="F18" s="2"/>
      <c r="G18" s="52" t="s">
        <v>13</v>
      </c>
      <c r="H18" s="53" t="s">
        <v>4</v>
      </c>
    </row>
    <row r="19" spans="1:8" x14ac:dyDescent="0.25">
      <c r="A19" s="2"/>
      <c r="B19" s="2"/>
      <c r="C19" s="6"/>
      <c r="D19" s="6"/>
      <c r="E19" s="6"/>
      <c r="F19" s="2"/>
      <c r="G19" s="51"/>
      <c r="H19" s="51"/>
    </row>
    <row r="20" spans="1:8" x14ac:dyDescent="0.25">
      <c r="A20" s="2"/>
      <c r="B20" s="11" t="s">
        <v>19</v>
      </c>
      <c r="C20" s="6"/>
      <c r="D20" s="6"/>
      <c r="E20" s="6"/>
      <c r="F20" s="2"/>
      <c r="G20" s="52" t="s">
        <v>10</v>
      </c>
      <c r="H20" s="53" t="s">
        <v>4</v>
      </c>
    </row>
    <row r="21" spans="1:8" x14ac:dyDescent="0.25">
      <c r="A21" s="2"/>
      <c r="B21" s="2"/>
      <c r="C21" s="12" t="s">
        <v>20</v>
      </c>
      <c r="D21" s="6"/>
      <c r="E21" s="6"/>
      <c r="F21" s="2"/>
      <c r="G21" s="52" t="s">
        <v>13</v>
      </c>
      <c r="H21" s="53" t="s">
        <v>4</v>
      </c>
    </row>
    <row r="22" spans="1:8" x14ac:dyDescent="0.25">
      <c r="A22" s="2"/>
      <c r="B22" s="2"/>
      <c r="C22" s="6"/>
      <c r="D22" s="6"/>
      <c r="E22" s="6"/>
      <c r="F22" s="2"/>
      <c r="G22" s="51"/>
      <c r="H22" s="51"/>
    </row>
    <row r="23" spans="1:8" x14ac:dyDescent="0.25">
      <c r="A23" s="2"/>
      <c r="B23" s="11" t="s">
        <v>21</v>
      </c>
      <c r="C23" s="6"/>
      <c r="D23" s="6"/>
      <c r="E23" s="6"/>
      <c r="F23" s="2"/>
      <c r="G23" s="51"/>
      <c r="H23" s="51"/>
    </row>
    <row r="24" spans="1:8" ht="92.25" customHeight="1" x14ac:dyDescent="0.25">
      <c r="A24" s="81"/>
      <c r="B24" s="81"/>
      <c r="C24" s="282" t="s">
        <v>22</v>
      </c>
      <c r="D24" s="282"/>
      <c r="E24" s="282"/>
      <c r="F24" s="38"/>
      <c r="G24" s="54"/>
      <c r="H24" s="54"/>
    </row>
    <row r="25" spans="1:8" x14ac:dyDescent="0.25">
      <c r="A25" s="2"/>
      <c r="B25" s="2"/>
      <c r="C25" s="6"/>
      <c r="D25" s="6"/>
      <c r="E25" s="6"/>
      <c r="F25" s="2"/>
      <c r="G25" s="51"/>
      <c r="H25" s="51"/>
    </row>
    <row r="26" spans="1:8" x14ac:dyDescent="0.25">
      <c r="A26" s="2"/>
      <c r="B26" s="40"/>
      <c r="C26" s="13"/>
      <c r="D26" s="13"/>
      <c r="E26" s="13"/>
      <c r="F26" s="40"/>
      <c r="G26" s="55"/>
      <c r="H26" s="55"/>
    </row>
    <row r="27" spans="1:8" ht="15.75" x14ac:dyDescent="0.25">
      <c r="A27" s="2"/>
      <c r="B27" s="14" t="s">
        <v>23</v>
      </c>
      <c r="C27" s="6"/>
      <c r="D27" s="6"/>
      <c r="E27" s="6"/>
      <c r="F27" s="2"/>
      <c r="G27" s="51"/>
      <c r="H27" s="56">
        <f>H56</f>
        <v>0</v>
      </c>
    </row>
    <row r="28" spans="1:8" x14ac:dyDescent="0.25">
      <c r="A28" s="2"/>
      <c r="B28" s="40"/>
      <c r="C28" s="13"/>
      <c r="D28" s="13"/>
      <c r="E28" s="13"/>
      <c r="F28" s="40"/>
      <c r="G28" s="55"/>
      <c r="H28" s="55"/>
    </row>
    <row r="29" spans="1:8" x14ac:dyDescent="0.25">
      <c r="A29" s="2"/>
      <c r="B29" s="2"/>
      <c r="C29" s="6"/>
      <c r="D29" s="15" t="s">
        <v>24</v>
      </c>
      <c r="E29" s="6"/>
      <c r="F29" s="2"/>
      <c r="G29" s="57" t="s">
        <v>25</v>
      </c>
      <c r="H29" s="57" t="s">
        <v>26</v>
      </c>
    </row>
    <row r="30" spans="1:8" x14ac:dyDescent="0.25">
      <c r="A30" s="2"/>
      <c r="B30" s="16" t="s">
        <v>27</v>
      </c>
      <c r="C30" s="11" t="s">
        <v>28</v>
      </c>
      <c r="D30" s="17">
        <f>H27</f>
        <v>0</v>
      </c>
      <c r="E30" s="6"/>
      <c r="F30" s="2"/>
      <c r="G30" s="93">
        <v>0.21</v>
      </c>
      <c r="H30" s="58">
        <f>D30*21%</f>
        <v>0</v>
      </c>
    </row>
    <row r="31" spans="1:8" x14ac:dyDescent="0.25">
      <c r="A31" s="2"/>
      <c r="B31" s="2"/>
      <c r="C31" s="11" t="s">
        <v>29</v>
      </c>
      <c r="D31" s="17">
        <v>0</v>
      </c>
      <c r="E31" s="6"/>
      <c r="F31" s="2"/>
      <c r="G31" s="93">
        <v>0.21</v>
      </c>
      <c r="H31" s="58">
        <v>0</v>
      </c>
    </row>
    <row r="32" spans="1:8" x14ac:dyDescent="0.25">
      <c r="A32" s="2"/>
      <c r="B32" s="2"/>
      <c r="C32" s="11" t="s">
        <v>30</v>
      </c>
      <c r="D32" s="17">
        <v>0</v>
      </c>
      <c r="E32" s="6"/>
      <c r="F32" s="2"/>
      <c r="G32" s="93">
        <v>0.21</v>
      </c>
      <c r="H32" s="58">
        <v>0</v>
      </c>
    </row>
    <row r="33" spans="1:8" x14ac:dyDescent="0.25">
      <c r="A33" s="2"/>
      <c r="B33" s="2"/>
      <c r="C33" s="11" t="s">
        <v>31</v>
      </c>
      <c r="D33" s="17">
        <v>0</v>
      </c>
      <c r="E33" s="6"/>
      <c r="F33" s="2"/>
      <c r="G33" s="93">
        <v>0.21</v>
      </c>
      <c r="H33" s="58">
        <v>0</v>
      </c>
    </row>
    <row r="34" spans="1:8" x14ac:dyDescent="0.25">
      <c r="A34" s="2"/>
      <c r="B34" s="2"/>
      <c r="C34" s="11" t="s">
        <v>32</v>
      </c>
      <c r="D34" s="17">
        <v>0</v>
      </c>
      <c r="E34" s="6"/>
      <c r="F34" s="2"/>
      <c r="G34" s="93">
        <v>0.21</v>
      </c>
      <c r="H34" s="58">
        <v>0</v>
      </c>
    </row>
    <row r="35" spans="1:8" x14ac:dyDescent="0.25">
      <c r="A35" s="2"/>
      <c r="B35" s="2"/>
      <c r="C35" s="6"/>
      <c r="D35" s="6"/>
      <c r="E35" s="6"/>
      <c r="F35" s="2"/>
      <c r="G35" s="51"/>
      <c r="H35" s="51"/>
    </row>
    <row r="36" spans="1:8" ht="15.75" x14ac:dyDescent="0.25">
      <c r="A36" s="82"/>
      <c r="B36" s="18" t="s">
        <v>33</v>
      </c>
      <c r="C36" s="19"/>
      <c r="D36" s="19"/>
      <c r="E36" s="20" t="s">
        <v>35</v>
      </c>
      <c r="F36" s="41" t="s">
        <v>34</v>
      </c>
      <c r="G36" s="59"/>
      <c r="H36" s="60">
        <f>H27+H30</f>
        <v>0</v>
      </c>
    </row>
    <row r="37" spans="1:8" x14ac:dyDescent="0.25">
      <c r="A37" s="42"/>
      <c r="B37" s="42"/>
      <c r="C37" s="21"/>
      <c r="D37" s="21"/>
      <c r="E37" s="21"/>
      <c r="F37" s="42"/>
      <c r="G37" s="61"/>
      <c r="H37" s="61"/>
    </row>
    <row r="41" spans="1:8" x14ac:dyDescent="0.25">
      <c r="A41" s="44"/>
      <c r="B41" s="44"/>
      <c r="C41" s="22"/>
      <c r="D41" s="22"/>
      <c r="E41" s="22"/>
      <c r="F41" s="44"/>
      <c r="G41" s="63"/>
      <c r="H41" s="63"/>
    </row>
    <row r="42" spans="1:8" ht="18" x14ac:dyDescent="0.25">
      <c r="A42" s="3" t="s">
        <v>36</v>
      </c>
      <c r="B42" s="45"/>
      <c r="C42" s="7"/>
      <c r="D42" s="7"/>
      <c r="E42" s="7"/>
      <c r="F42" s="45"/>
      <c r="G42" s="64"/>
      <c r="H42" s="64"/>
    </row>
    <row r="43" spans="1:8" x14ac:dyDescent="0.25">
      <c r="A43" s="45"/>
      <c r="B43" s="45"/>
      <c r="C43" s="7"/>
      <c r="D43" s="7"/>
      <c r="E43" s="7"/>
      <c r="F43" s="45"/>
      <c r="G43" s="64"/>
      <c r="H43" s="64"/>
    </row>
    <row r="44" spans="1:8" x14ac:dyDescent="0.25">
      <c r="A44" s="5" t="s">
        <v>1</v>
      </c>
      <c r="B44" s="45"/>
      <c r="C44" s="274" t="s">
        <v>264</v>
      </c>
      <c r="D44" s="275"/>
      <c r="E44" s="275"/>
      <c r="F44" s="45"/>
      <c r="G44" s="64"/>
      <c r="H44" s="64"/>
    </row>
    <row r="45" spans="1:8" x14ac:dyDescent="0.25">
      <c r="A45" s="45"/>
      <c r="B45" s="45"/>
      <c r="C45" s="276"/>
      <c r="D45" s="277"/>
      <c r="E45" s="277"/>
      <c r="F45" s="5"/>
      <c r="G45" s="64"/>
      <c r="H45" s="64"/>
    </row>
    <row r="46" spans="1:8" x14ac:dyDescent="0.25">
      <c r="A46" s="5" t="s">
        <v>2</v>
      </c>
      <c r="B46" s="45"/>
      <c r="C46" s="7"/>
      <c r="D46" s="7"/>
      <c r="E46" s="7"/>
      <c r="F46" s="45"/>
      <c r="G46" s="64"/>
      <c r="H46" s="64"/>
    </row>
    <row r="47" spans="1:8" x14ac:dyDescent="0.25">
      <c r="A47" s="45"/>
      <c r="B47" s="45"/>
      <c r="C47" s="274" t="s">
        <v>265</v>
      </c>
      <c r="D47" s="275"/>
      <c r="E47" s="275"/>
      <c r="F47" s="45"/>
      <c r="G47" s="64"/>
      <c r="H47" s="64"/>
    </row>
    <row r="48" spans="1:8" x14ac:dyDescent="0.25">
      <c r="A48" s="45"/>
      <c r="B48" s="45"/>
      <c r="C48" s="7"/>
      <c r="D48" s="7"/>
      <c r="E48" s="7"/>
      <c r="F48" s="45"/>
      <c r="G48" s="64"/>
      <c r="H48" s="64"/>
    </row>
    <row r="49" spans="1:8" x14ac:dyDescent="0.25">
      <c r="A49" s="5" t="s">
        <v>6</v>
      </c>
      <c r="B49" s="45"/>
      <c r="C49" s="7"/>
      <c r="D49" s="4" t="s">
        <v>7</v>
      </c>
      <c r="E49" s="7"/>
      <c r="F49" s="45"/>
      <c r="G49" s="65" t="s">
        <v>8</v>
      </c>
      <c r="H49" s="66"/>
    </row>
    <row r="50" spans="1:8" x14ac:dyDescent="0.25">
      <c r="A50" s="45"/>
      <c r="B50" s="45"/>
      <c r="C50" s="7"/>
      <c r="D50" s="7"/>
      <c r="E50" s="7"/>
      <c r="F50" s="45"/>
      <c r="G50" s="64"/>
      <c r="H50" s="64"/>
    </row>
    <row r="51" spans="1:8" ht="25.5" x14ac:dyDescent="0.25">
      <c r="A51" s="5" t="s">
        <v>9</v>
      </c>
      <c r="B51" s="45"/>
      <c r="C51" s="7"/>
      <c r="D51" s="4" t="s">
        <v>12</v>
      </c>
      <c r="E51" s="7"/>
      <c r="F51" s="45"/>
      <c r="G51" s="65" t="s">
        <v>17</v>
      </c>
      <c r="H51" s="67" t="s">
        <v>18</v>
      </c>
    </row>
    <row r="52" spans="1:8" x14ac:dyDescent="0.25">
      <c r="A52" s="5" t="s">
        <v>14</v>
      </c>
      <c r="B52" s="45"/>
      <c r="C52" s="7"/>
      <c r="D52" s="4" t="s">
        <v>16</v>
      </c>
      <c r="E52" s="7"/>
      <c r="F52" s="45"/>
      <c r="G52" s="65" t="s">
        <v>19</v>
      </c>
      <c r="H52" s="67" t="s">
        <v>20</v>
      </c>
    </row>
    <row r="53" spans="1:8" x14ac:dyDescent="0.25">
      <c r="A53" s="45"/>
      <c r="B53" s="45"/>
      <c r="C53" s="7"/>
      <c r="D53" s="7"/>
      <c r="E53" s="7"/>
      <c r="F53" s="45"/>
      <c r="G53" s="64"/>
      <c r="H53" s="64"/>
    </row>
    <row r="54" spans="1:8" x14ac:dyDescent="0.25">
      <c r="A54" s="23" t="s">
        <v>37</v>
      </c>
      <c r="B54" s="46"/>
      <c r="C54" s="24"/>
      <c r="D54" s="24"/>
      <c r="E54" s="24"/>
      <c r="F54" s="46"/>
      <c r="G54" s="68"/>
      <c r="H54" s="69" t="s">
        <v>38</v>
      </c>
    </row>
    <row r="55" spans="1:8" x14ac:dyDescent="0.25">
      <c r="A55" s="45"/>
      <c r="B55" s="45"/>
      <c r="C55" s="7"/>
      <c r="D55" s="7"/>
      <c r="E55" s="7"/>
      <c r="F55" s="45"/>
      <c r="G55" s="64"/>
      <c r="H55" s="64"/>
    </row>
    <row r="56" spans="1:8" ht="15.75" x14ac:dyDescent="0.25">
      <c r="A56" s="25" t="s">
        <v>39</v>
      </c>
      <c r="B56" s="45"/>
      <c r="C56" s="7"/>
      <c r="D56" s="7"/>
      <c r="E56" s="7"/>
      <c r="F56" s="45"/>
      <c r="G56" s="64"/>
      <c r="H56" s="70">
        <f>H75</f>
        <v>0</v>
      </c>
    </row>
    <row r="57" spans="1:8" x14ac:dyDescent="0.25">
      <c r="A57" s="84"/>
      <c r="B57" s="26" t="s">
        <v>40</v>
      </c>
      <c r="C57" s="27"/>
      <c r="D57" s="27"/>
      <c r="E57" s="27"/>
      <c r="F57" s="26"/>
      <c r="G57" s="71"/>
      <c r="H57" s="71">
        <f>H76</f>
        <v>0</v>
      </c>
    </row>
    <row r="58" spans="1:8" x14ac:dyDescent="0.25">
      <c r="A58" s="85"/>
      <c r="B58" s="28" t="s">
        <v>41</v>
      </c>
      <c r="C58" s="29"/>
      <c r="D58" s="29"/>
      <c r="E58" s="29"/>
      <c r="F58" s="28"/>
      <c r="G58" s="72"/>
      <c r="H58" s="72">
        <f>H77</f>
        <v>0</v>
      </c>
    </row>
    <row r="59" spans="1:8" x14ac:dyDescent="0.25">
      <c r="A59" s="85"/>
      <c r="B59" s="28" t="s">
        <v>43</v>
      </c>
      <c r="C59" s="29"/>
      <c r="D59" s="29"/>
      <c r="E59" s="29"/>
      <c r="F59" s="28"/>
      <c r="G59" s="72"/>
      <c r="H59" s="72">
        <f>H86</f>
        <v>0</v>
      </c>
    </row>
    <row r="60" spans="1:8" x14ac:dyDescent="0.25">
      <c r="A60" s="45"/>
      <c r="B60" s="45"/>
      <c r="C60" s="7"/>
      <c r="D60" s="7"/>
      <c r="E60" s="7"/>
      <c r="F60" s="45"/>
      <c r="G60" s="64"/>
      <c r="H60" s="64"/>
    </row>
    <row r="61" spans="1:8" x14ac:dyDescent="0.25">
      <c r="A61" s="47"/>
      <c r="B61" s="47"/>
      <c r="C61" s="8"/>
      <c r="D61" s="8"/>
      <c r="E61" s="8"/>
      <c r="F61" s="47"/>
      <c r="G61" s="73"/>
      <c r="H61" s="73"/>
    </row>
    <row r="62" spans="1:8" ht="18" x14ac:dyDescent="0.25">
      <c r="A62" s="3" t="s">
        <v>44</v>
      </c>
      <c r="B62" s="45"/>
      <c r="C62" s="7"/>
      <c r="D62" s="7"/>
      <c r="E62" s="7"/>
      <c r="F62" s="45"/>
      <c r="G62" s="64"/>
      <c r="H62" s="64"/>
    </row>
    <row r="63" spans="1:8" x14ac:dyDescent="0.25">
      <c r="A63" s="45"/>
      <c r="B63" s="45"/>
      <c r="C63" s="7"/>
      <c r="D63" s="7"/>
      <c r="E63" s="7"/>
      <c r="F63" s="45"/>
      <c r="G63" s="64"/>
      <c r="H63" s="64"/>
    </row>
    <row r="64" spans="1:8" x14ac:dyDescent="0.25">
      <c r="A64" s="5" t="s">
        <v>1</v>
      </c>
      <c r="B64" s="45"/>
      <c r="C64" s="274" t="s">
        <v>264</v>
      </c>
      <c r="D64" s="275"/>
      <c r="E64" s="275"/>
      <c r="F64" s="45"/>
      <c r="G64" s="64"/>
      <c r="H64" s="64"/>
    </row>
    <row r="65" spans="1:8" x14ac:dyDescent="0.25">
      <c r="A65" s="45"/>
      <c r="B65" s="45"/>
      <c r="C65" s="276"/>
      <c r="D65" s="277"/>
      <c r="E65" s="277"/>
      <c r="F65" s="5"/>
      <c r="G65" s="64"/>
      <c r="H65" s="64"/>
    </row>
    <row r="66" spans="1:8" x14ac:dyDescent="0.25">
      <c r="A66" s="5" t="s">
        <v>2</v>
      </c>
      <c r="B66" s="45"/>
      <c r="C66" s="7"/>
      <c r="D66" s="7"/>
      <c r="E66" s="7"/>
      <c r="F66" s="45"/>
      <c r="G66" s="64"/>
      <c r="H66" s="64"/>
    </row>
    <row r="67" spans="1:8" x14ac:dyDescent="0.25">
      <c r="A67" s="45"/>
      <c r="B67" s="45"/>
      <c r="C67" s="274" t="s">
        <v>265</v>
      </c>
      <c r="D67" s="275"/>
      <c r="E67" s="275"/>
      <c r="F67" s="45"/>
      <c r="G67" s="64"/>
      <c r="H67" s="64"/>
    </row>
    <row r="68" spans="1:8" x14ac:dyDescent="0.25">
      <c r="A68" s="45"/>
      <c r="B68" s="45"/>
      <c r="C68" s="7"/>
      <c r="D68" s="7"/>
      <c r="E68" s="7"/>
      <c r="F68" s="45"/>
      <c r="G68" s="64"/>
      <c r="H68" s="64"/>
    </row>
    <row r="69" spans="1:8" x14ac:dyDescent="0.25">
      <c r="A69" s="5" t="s">
        <v>6</v>
      </c>
      <c r="B69" s="45"/>
      <c r="C69" s="7"/>
      <c r="D69" s="4" t="s">
        <v>7</v>
      </c>
      <c r="E69" s="7"/>
      <c r="F69" s="45"/>
      <c r="G69" s="65" t="s">
        <v>8</v>
      </c>
      <c r="H69" s="66"/>
    </row>
    <row r="70" spans="1:8" x14ac:dyDescent="0.25">
      <c r="A70" s="45"/>
      <c r="B70" s="45"/>
      <c r="C70" s="7"/>
      <c r="D70" s="7"/>
      <c r="E70" s="7"/>
      <c r="F70" s="45"/>
      <c r="G70" s="64"/>
      <c r="H70" s="64"/>
    </row>
    <row r="71" spans="1:8" ht="25.5" x14ac:dyDescent="0.25">
      <c r="A71" s="5" t="s">
        <v>9</v>
      </c>
      <c r="B71" s="45"/>
      <c r="C71" s="7"/>
      <c r="D71" s="4" t="s">
        <v>12</v>
      </c>
      <c r="E71" s="7"/>
      <c r="F71" s="45"/>
      <c r="G71" s="65" t="s">
        <v>17</v>
      </c>
      <c r="H71" s="67" t="s">
        <v>18</v>
      </c>
    </row>
    <row r="72" spans="1:8" x14ac:dyDescent="0.25">
      <c r="A72" s="5" t="s">
        <v>14</v>
      </c>
      <c r="B72" s="45"/>
      <c r="C72" s="7"/>
      <c r="D72" s="4" t="s">
        <v>16</v>
      </c>
      <c r="E72" s="7"/>
      <c r="F72" s="45"/>
      <c r="G72" s="65" t="s">
        <v>19</v>
      </c>
      <c r="H72" s="67" t="s">
        <v>20</v>
      </c>
    </row>
    <row r="73" spans="1:8" x14ac:dyDescent="0.25">
      <c r="A73" s="45"/>
      <c r="B73" s="45"/>
      <c r="C73" s="7"/>
      <c r="D73" s="7"/>
      <c r="E73" s="7"/>
      <c r="F73" s="45"/>
      <c r="G73" s="64"/>
      <c r="H73" s="64"/>
    </row>
    <row r="74" spans="1:8" ht="24" x14ac:dyDescent="0.25">
      <c r="A74" s="86" t="s">
        <v>45</v>
      </c>
      <c r="B74" s="48" t="s">
        <v>46</v>
      </c>
      <c r="C74" s="30" t="s">
        <v>47</v>
      </c>
      <c r="D74" s="30" t="s">
        <v>48</v>
      </c>
      <c r="E74" s="30" t="s">
        <v>50</v>
      </c>
      <c r="F74" s="48" t="s">
        <v>49</v>
      </c>
      <c r="G74" s="74" t="s">
        <v>51</v>
      </c>
      <c r="H74" s="74" t="s">
        <v>38</v>
      </c>
    </row>
    <row r="75" spans="1:8" ht="15.75" x14ac:dyDescent="0.25">
      <c r="A75" s="9" t="s">
        <v>53</v>
      </c>
      <c r="B75" s="45"/>
      <c r="C75" s="7"/>
      <c r="D75" s="7"/>
      <c r="E75" s="7"/>
      <c r="F75" s="45"/>
      <c r="G75" s="64"/>
      <c r="H75" s="75">
        <f>H76</f>
        <v>0</v>
      </c>
    </row>
    <row r="76" spans="1:8" ht="15.75" x14ac:dyDescent="0.25">
      <c r="A76" s="32"/>
      <c r="B76" s="32" t="s">
        <v>54</v>
      </c>
      <c r="C76" s="33" t="s">
        <v>55</v>
      </c>
      <c r="D76" s="33" t="s">
        <v>56</v>
      </c>
      <c r="E76" s="31"/>
      <c r="F76" s="49"/>
      <c r="G76" s="76"/>
      <c r="H76" s="77">
        <f>H77+H86</f>
        <v>0</v>
      </c>
    </row>
    <row r="77" spans="1:8" x14ac:dyDescent="0.25">
      <c r="A77" s="32"/>
      <c r="B77" s="32" t="s">
        <v>54</v>
      </c>
      <c r="C77" s="34" t="s">
        <v>57</v>
      </c>
      <c r="D77" s="34" t="s">
        <v>58</v>
      </c>
      <c r="E77" s="31"/>
      <c r="F77" s="49"/>
      <c r="G77" s="76"/>
      <c r="H77" s="78">
        <f>H78+H79+H80+H81+H82+H83+H84</f>
        <v>0</v>
      </c>
    </row>
    <row r="78" spans="1:8" x14ac:dyDescent="0.25">
      <c r="A78" s="87" t="s">
        <v>59</v>
      </c>
      <c r="B78" s="87" t="s">
        <v>60</v>
      </c>
      <c r="C78" s="35" t="s">
        <v>61</v>
      </c>
      <c r="D78" s="36" t="s">
        <v>62</v>
      </c>
      <c r="E78" s="37">
        <v>1</v>
      </c>
      <c r="F78" s="36" t="s">
        <v>63</v>
      </c>
      <c r="G78" s="79"/>
      <c r="H78" s="79">
        <f>E78*G78</f>
        <v>0</v>
      </c>
    </row>
    <row r="79" spans="1:8" x14ac:dyDescent="0.25">
      <c r="A79" s="87">
        <v>2</v>
      </c>
      <c r="B79" s="87" t="s">
        <v>60</v>
      </c>
      <c r="C79" s="35" t="s">
        <v>67</v>
      </c>
      <c r="D79" s="36" t="s">
        <v>68</v>
      </c>
      <c r="E79" s="37">
        <v>1</v>
      </c>
      <c r="F79" s="36" t="s">
        <v>63</v>
      </c>
      <c r="G79" s="79"/>
      <c r="H79" s="79">
        <f t="shared" ref="H79:H84" si="0">E79*G79</f>
        <v>0</v>
      </c>
    </row>
    <row r="80" spans="1:8" x14ac:dyDescent="0.25">
      <c r="A80" s="87">
        <v>3</v>
      </c>
      <c r="B80" s="87" t="s">
        <v>60</v>
      </c>
      <c r="C80" s="35" t="s">
        <v>74</v>
      </c>
      <c r="D80" s="36" t="s">
        <v>75</v>
      </c>
      <c r="E80" s="37">
        <v>1</v>
      </c>
      <c r="F80" s="36" t="s">
        <v>63</v>
      </c>
      <c r="G80" s="79"/>
      <c r="H80" s="79">
        <f t="shared" si="0"/>
        <v>0</v>
      </c>
    </row>
    <row r="81" spans="1:8" x14ac:dyDescent="0.25">
      <c r="A81" s="87">
        <v>4</v>
      </c>
      <c r="B81" s="87" t="s">
        <v>60</v>
      </c>
      <c r="C81" s="35" t="s">
        <v>77</v>
      </c>
      <c r="D81" s="36" t="s">
        <v>78</v>
      </c>
      <c r="E81" s="37">
        <v>1</v>
      </c>
      <c r="F81" s="36" t="s">
        <v>63</v>
      </c>
      <c r="G81" s="79"/>
      <c r="H81" s="79">
        <f t="shared" si="0"/>
        <v>0</v>
      </c>
    </row>
    <row r="82" spans="1:8" x14ac:dyDescent="0.25">
      <c r="A82" s="87">
        <v>5</v>
      </c>
      <c r="B82" s="87" t="s">
        <v>60</v>
      </c>
      <c r="C82" s="35" t="s">
        <v>80</v>
      </c>
      <c r="D82" s="36" t="s">
        <v>81</v>
      </c>
      <c r="E82" s="37">
        <v>1</v>
      </c>
      <c r="F82" s="36" t="s">
        <v>63</v>
      </c>
      <c r="G82" s="79"/>
      <c r="H82" s="79">
        <f t="shared" si="0"/>
        <v>0</v>
      </c>
    </row>
    <row r="83" spans="1:8" x14ac:dyDescent="0.25">
      <c r="A83" s="87">
        <v>6</v>
      </c>
      <c r="B83" s="87" t="s">
        <v>60</v>
      </c>
      <c r="C83" s="35" t="s">
        <v>83</v>
      </c>
      <c r="D83" s="36" t="s">
        <v>84</v>
      </c>
      <c r="E83" s="37">
        <v>1</v>
      </c>
      <c r="F83" s="36" t="s">
        <v>63</v>
      </c>
      <c r="G83" s="79"/>
      <c r="H83" s="79">
        <f t="shared" si="0"/>
        <v>0</v>
      </c>
    </row>
    <row r="84" spans="1:8" x14ac:dyDescent="0.25">
      <c r="A84" s="87">
        <v>7</v>
      </c>
      <c r="B84" s="87" t="s">
        <v>60</v>
      </c>
      <c r="C84" s="35" t="s">
        <v>86</v>
      </c>
      <c r="D84" s="36" t="s">
        <v>87</v>
      </c>
      <c r="E84" s="37">
        <v>1</v>
      </c>
      <c r="F84" s="36" t="s">
        <v>63</v>
      </c>
      <c r="G84" s="79"/>
      <c r="H84" s="79">
        <f t="shared" si="0"/>
        <v>0</v>
      </c>
    </row>
    <row r="85" spans="1:8" x14ac:dyDescent="0.25">
      <c r="A85" s="88"/>
      <c r="B85" s="88"/>
      <c r="C85" s="89"/>
      <c r="D85" s="90"/>
      <c r="E85" s="91"/>
      <c r="F85" s="90"/>
      <c r="G85" s="92"/>
      <c r="H85" s="92"/>
    </row>
    <row r="86" spans="1:8" x14ac:dyDescent="0.25">
      <c r="A86" s="32"/>
      <c r="B86" s="32" t="s">
        <v>54</v>
      </c>
      <c r="C86" s="34" t="s">
        <v>93</v>
      </c>
      <c r="D86" s="34" t="s">
        <v>94</v>
      </c>
      <c r="E86" s="31"/>
      <c r="F86" s="49"/>
      <c r="G86" s="76"/>
      <c r="H86" s="78">
        <f>H87+H88+H89+H90+H91+H92+H93+H94</f>
        <v>0</v>
      </c>
    </row>
    <row r="87" spans="1:8" x14ac:dyDescent="0.25">
      <c r="A87" s="87">
        <v>9</v>
      </c>
      <c r="B87" s="87" t="s">
        <v>60</v>
      </c>
      <c r="C87" s="35" t="s">
        <v>96</v>
      </c>
      <c r="D87" s="36" t="s">
        <v>97</v>
      </c>
      <c r="E87" s="37">
        <v>1</v>
      </c>
      <c r="F87" s="36" t="s">
        <v>63</v>
      </c>
      <c r="G87" s="79"/>
      <c r="H87" s="79">
        <f>E87*G87</f>
        <v>0</v>
      </c>
    </row>
    <row r="88" spans="1:8" x14ac:dyDescent="0.25">
      <c r="A88" s="87">
        <v>10</v>
      </c>
      <c r="B88" s="87" t="s">
        <v>60</v>
      </c>
      <c r="C88" s="35" t="s">
        <v>99</v>
      </c>
      <c r="D88" s="36" t="s">
        <v>100</v>
      </c>
      <c r="E88" s="37">
        <v>1</v>
      </c>
      <c r="F88" s="36" t="s">
        <v>63</v>
      </c>
      <c r="G88" s="79"/>
      <c r="H88" s="79">
        <f t="shared" ref="H88:H94" si="1">E88*G88</f>
        <v>0</v>
      </c>
    </row>
    <row r="89" spans="1:8" ht="24" x14ac:dyDescent="0.25">
      <c r="A89" s="87">
        <v>11</v>
      </c>
      <c r="B89" s="87" t="s">
        <v>60</v>
      </c>
      <c r="C89" s="35" t="s">
        <v>102</v>
      </c>
      <c r="D89" s="36" t="s">
        <v>103</v>
      </c>
      <c r="E89" s="37">
        <v>1</v>
      </c>
      <c r="F89" s="36" t="s">
        <v>63</v>
      </c>
      <c r="G89" s="79"/>
      <c r="H89" s="79">
        <f t="shared" si="1"/>
        <v>0</v>
      </c>
    </row>
    <row r="90" spans="1:8" x14ac:dyDescent="0.25">
      <c r="A90" s="87">
        <v>12</v>
      </c>
      <c r="B90" s="87" t="s">
        <v>60</v>
      </c>
      <c r="C90" s="35" t="s">
        <v>105</v>
      </c>
      <c r="D90" s="36" t="s">
        <v>106</v>
      </c>
      <c r="E90" s="37">
        <v>1</v>
      </c>
      <c r="F90" s="36" t="s">
        <v>63</v>
      </c>
      <c r="G90" s="79"/>
      <c r="H90" s="79">
        <f t="shared" si="1"/>
        <v>0</v>
      </c>
    </row>
    <row r="91" spans="1:8" x14ac:dyDescent="0.25">
      <c r="A91" s="87">
        <v>13</v>
      </c>
      <c r="B91" s="87" t="s">
        <v>60</v>
      </c>
      <c r="C91" s="35" t="s">
        <v>108</v>
      </c>
      <c r="D91" s="36" t="s">
        <v>109</v>
      </c>
      <c r="E91" s="37">
        <v>1</v>
      </c>
      <c r="F91" s="36" t="s">
        <v>63</v>
      </c>
      <c r="G91" s="79"/>
      <c r="H91" s="79">
        <f t="shared" si="1"/>
        <v>0</v>
      </c>
    </row>
    <row r="92" spans="1:8" x14ac:dyDescent="0.25">
      <c r="A92" s="87">
        <v>14</v>
      </c>
      <c r="B92" s="87" t="s">
        <v>60</v>
      </c>
      <c r="C92" s="35" t="s">
        <v>111</v>
      </c>
      <c r="D92" s="36" t="s">
        <v>112</v>
      </c>
      <c r="E92" s="37">
        <v>1</v>
      </c>
      <c r="F92" s="36" t="s">
        <v>63</v>
      </c>
      <c r="G92" s="79"/>
      <c r="H92" s="79">
        <f t="shared" si="1"/>
        <v>0</v>
      </c>
    </row>
    <row r="93" spans="1:8" ht="36" x14ac:dyDescent="0.25">
      <c r="A93" s="87">
        <v>15</v>
      </c>
      <c r="B93" s="87" t="s">
        <v>60</v>
      </c>
      <c r="C93" s="35" t="s">
        <v>114</v>
      </c>
      <c r="D93" s="36" t="s">
        <v>115</v>
      </c>
      <c r="E93" s="37">
        <v>1</v>
      </c>
      <c r="F93" s="36" t="s">
        <v>63</v>
      </c>
      <c r="G93" s="79"/>
      <c r="H93" s="79">
        <f t="shared" si="1"/>
        <v>0</v>
      </c>
    </row>
    <row r="94" spans="1:8" x14ac:dyDescent="0.25">
      <c r="A94" s="87">
        <v>16</v>
      </c>
      <c r="B94" s="87" t="s">
        <v>60</v>
      </c>
      <c r="C94" s="35" t="s">
        <v>117</v>
      </c>
      <c r="D94" s="36" t="s">
        <v>118</v>
      </c>
      <c r="E94" s="37">
        <v>1</v>
      </c>
      <c r="F94" s="36" t="s">
        <v>63</v>
      </c>
      <c r="G94" s="79"/>
      <c r="H94" s="79">
        <f t="shared" si="1"/>
        <v>0</v>
      </c>
    </row>
  </sheetData>
  <mergeCells count="10">
    <mergeCell ref="C47:E47"/>
    <mergeCell ref="C44:E44"/>
    <mergeCell ref="C65:E65"/>
    <mergeCell ref="C67:E67"/>
    <mergeCell ref="C64:E64"/>
    <mergeCell ref="C3:E3"/>
    <mergeCell ref="C4:E4"/>
    <mergeCell ref="C6:E6"/>
    <mergeCell ref="C24:E24"/>
    <mergeCell ref="C45:E45"/>
  </mergeCells>
  <printOptions horizontalCentered="1"/>
  <pageMargins left="0.11811023622047245" right="0.11811023622047245" top="0.19685039370078741" bottom="0.39370078740157483" header="0.31496062992125984" footer="0.31496062992125984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opLeftCell="A58" workbookViewId="0">
      <selection activeCell="K83" sqref="K82:K83"/>
    </sheetView>
  </sheetViews>
  <sheetFormatPr defaultRowHeight="15" x14ac:dyDescent="0.25"/>
  <cols>
    <col min="1" max="2" width="5.7109375" style="83" customWidth="1"/>
    <col min="3" max="3" width="15.7109375" customWidth="1"/>
    <col min="4" max="4" width="62.140625" customWidth="1"/>
    <col min="5" max="5" width="5.7109375" customWidth="1"/>
    <col min="6" max="6" width="8.7109375" style="43" customWidth="1"/>
    <col min="7" max="7" width="15.7109375" style="62" customWidth="1"/>
    <col min="8" max="8" width="25.7109375" style="62" customWidth="1"/>
  </cols>
  <sheetData>
    <row r="1" spans="1:8" ht="18" x14ac:dyDescent="0.25">
      <c r="A1" s="80"/>
      <c r="B1" s="103" t="s">
        <v>0</v>
      </c>
      <c r="C1" s="94"/>
      <c r="D1" s="94"/>
      <c r="E1" s="94"/>
      <c r="F1" s="39"/>
      <c r="G1" s="50"/>
      <c r="H1" s="50"/>
    </row>
    <row r="2" spans="1:8" x14ac:dyDescent="0.25">
      <c r="A2" s="80"/>
      <c r="B2" s="80"/>
      <c r="C2" s="94"/>
      <c r="D2" s="94"/>
      <c r="E2" s="94"/>
      <c r="F2" s="39"/>
      <c r="G2" s="50"/>
      <c r="H2" s="50"/>
    </row>
    <row r="3" spans="1:8" x14ac:dyDescent="0.25">
      <c r="A3" s="80"/>
      <c r="B3" s="183" t="s">
        <v>1</v>
      </c>
      <c r="C3" s="274" t="s">
        <v>264</v>
      </c>
      <c r="D3" s="275"/>
      <c r="E3" s="275"/>
      <c r="F3" s="39"/>
      <c r="G3" s="50"/>
      <c r="H3" s="50"/>
    </row>
    <row r="4" spans="1:8" x14ac:dyDescent="0.25">
      <c r="A4" s="80"/>
      <c r="B4" s="80"/>
      <c r="C4" s="278"/>
      <c r="D4" s="279"/>
      <c r="E4" s="279"/>
      <c r="F4" s="183"/>
      <c r="G4" s="50"/>
      <c r="H4" s="50"/>
    </row>
    <row r="5" spans="1:8" x14ac:dyDescent="0.25">
      <c r="A5" s="95"/>
      <c r="B5" s="183" t="s">
        <v>2</v>
      </c>
      <c r="C5" s="184"/>
      <c r="D5" s="184"/>
      <c r="E5" s="184"/>
      <c r="F5" s="95"/>
      <c r="G5" s="51"/>
      <c r="H5" s="51"/>
    </row>
    <row r="6" spans="1:8" x14ac:dyDescent="0.25">
      <c r="A6" s="95"/>
      <c r="B6" s="95"/>
      <c r="C6" s="280" t="s">
        <v>266</v>
      </c>
      <c r="D6" s="281"/>
      <c r="E6" s="281"/>
      <c r="F6" s="95"/>
      <c r="G6" s="51"/>
      <c r="H6" s="51"/>
    </row>
    <row r="7" spans="1:8" x14ac:dyDescent="0.25">
      <c r="A7" s="95"/>
      <c r="B7" s="95"/>
      <c r="C7" s="184"/>
      <c r="D7" s="184"/>
      <c r="E7" s="184"/>
      <c r="F7" s="95"/>
      <c r="G7" s="51"/>
      <c r="H7" s="51"/>
    </row>
    <row r="8" spans="1:8" x14ac:dyDescent="0.25">
      <c r="A8" s="95"/>
      <c r="B8" s="183" t="s">
        <v>3</v>
      </c>
      <c r="C8" s="184"/>
      <c r="D8" s="105" t="s">
        <v>4</v>
      </c>
      <c r="E8" s="184"/>
      <c r="F8" s="95"/>
      <c r="G8" s="52" t="s">
        <v>5</v>
      </c>
      <c r="H8" s="53"/>
    </row>
    <row r="9" spans="1:8" x14ac:dyDescent="0.25">
      <c r="A9" s="95"/>
      <c r="B9" s="183" t="s">
        <v>6</v>
      </c>
      <c r="C9" s="184"/>
      <c r="D9" s="105" t="s">
        <v>7</v>
      </c>
      <c r="E9" s="184"/>
      <c r="F9" s="95"/>
      <c r="G9" s="52" t="s">
        <v>8</v>
      </c>
      <c r="H9" s="53"/>
    </row>
    <row r="10" spans="1:8" x14ac:dyDescent="0.25">
      <c r="A10" s="95"/>
      <c r="B10" s="95"/>
      <c r="C10" s="184"/>
      <c r="D10" s="184"/>
      <c r="E10" s="184"/>
      <c r="F10" s="95"/>
      <c r="G10" s="51"/>
      <c r="H10" s="51"/>
    </row>
    <row r="11" spans="1:8" x14ac:dyDescent="0.25">
      <c r="A11" s="95"/>
      <c r="B11" s="183" t="s">
        <v>9</v>
      </c>
      <c r="C11" s="184"/>
      <c r="D11" s="184"/>
      <c r="E11" s="184"/>
      <c r="F11" s="95"/>
      <c r="G11" s="52" t="s">
        <v>10</v>
      </c>
      <c r="H11" s="53" t="s">
        <v>11</v>
      </c>
    </row>
    <row r="12" spans="1:8" x14ac:dyDescent="0.25">
      <c r="A12" s="95"/>
      <c r="B12" s="95"/>
      <c r="C12" s="105" t="s">
        <v>12</v>
      </c>
      <c r="D12" s="184"/>
      <c r="E12" s="184"/>
      <c r="F12" s="95"/>
      <c r="G12" s="52" t="s">
        <v>13</v>
      </c>
      <c r="H12" s="53" t="s">
        <v>4</v>
      </c>
    </row>
    <row r="13" spans="1:8" x14ac:dyDescent="0.25">
      <c r="A13" s="95"/>
      <c r="B13" s="95"/>
      <c r="C13" s="184"/>
      <c r="D13" s="184"/>
      <c r="E13" s="184"/>
      <c r="F13" s="95"/>
      <c r="G13" s="51"/>
      <c r="H13" s="51"/>
    </row>
    <row r="14" spans="1:8" x14ac:dyDescent="0.25">
      <c r="A14" s="95"/>
      <c r="B14" s="183" t="s">
        <v>14</v>
      </c>
      <c r="C14" s="184"/>
      <c r="D14" s="184"/>
      <c r="E14" s="184"/>
      <c r="F14" s="95"/>
      <c r="G14" s="52" t="s">
        <v>10</v>
      </c>
      <c r="H14" s="53" t="s">
        <v>15</v>
      </c>
    </row>
    <row r="15" spans="1:8" x14ac:dyDescent="0.25">
      <c r="A15" s="95"/>
      <c r="B15" s="95"/>
      <c r="C15" s="105" t="s">
        <v>16</v>
      </c>
      <c r="D15" s="184"/>
      <c r="E15" s="184"/>
      <c r="F15" s="95"/>
      <c r="G15" s="52" t="s">
        <v>13</v>
      </c>
      <c r="H15" s="53" t="s">
        <v>4</v>
      </c>
    </row>
    <row r="16" spans="1:8" x14ac:dyDescent="0.25">
      <c r="A16" s="95"/>
      <c r="B16" s="95"/>
      <c r="C16" s="184"/>
      <c r="D16" s="184"/>
      <c r="E16" s="184"/>
      <c r="F16" s="95"/>
      <c r="G16" s="51"/>
      <c r="H16" s="51"/>
    </row>
    <row r="17" spans="1:8" x14ac:dyDescent="0.25">
      <c r="A17" s="95"/>
      <c r="B17" s="183" t="s">
        <v>17</v>
      </c>
      <c r="C17" s="184"/>
      <c r="D17" s="184"/>
      <c r="E17" s="184"/>
      <c r="F17" s="95"/>
      <c r="G17" s="52" t="s">
        <v>10</v>
      </c>
      <c r="H17" s="53" t="s">
        <v>4</v>
      </c>
    </row>
    <row r="18" spans="1:8" x14ac:dyDescent="0.25">
      <c r="A18" s="95"/>
      <c r="B18" s="95"/>
      <c r="C18" s="105" t="s">
        <v>18</v>
      </c>
      <c r="D18" s="184"/>
      <c r="E18" s="184"/>
      <c r="F18" s="95"/>
      <c r="G18" s="52" t="s">
        <v>13</v>
      </c>
      <c r="H18" s="53" t="s">
        <v>4</v>
      </c>
    </row>
    <row r="19" spans="1:8" x14ac:dyDescent="0.25">
      <c r="A19" s="95"/>
      <c r="B19" s="95"/>
      <c r="C19" s="184"/>
      <c r="D19" s="184"/>
      <c r="E19" s="184"/>
      <c r="F19" s="95"/>
      <c r="G19" s="51"/>
      <c r="H19" s="51"/>
    </row>
    <row r="20" spans="1:8" x14ac:dyDescent="0.25">
      <c r="A20" s="95"/>
      <c r="B20" s="183" t="s">
        <v>19</v>
      </c>
      <c r="C20" s="184"/>
      <c r="D20" s="184"/>
      <c r="E20" s="184"/>
      <c r="F20" s="95"/>
      <c r="G20" s="52" t="s">
        <v>10</v>
      </c>
      <c r="H20" s="53" t="s">
        <v>4</v>
      </c>
    </row>
    <row r="21" spans="1:8" x14ac:dyDescent="0.25">
      <c r="A21" s="95"/>
      <c r="B21" s="95"/>
      <c r="C21" s="105" t="s">
        <v>20</v>
      </c>
      <c r="D21" s="184"/>
      <c r="E21" s="184"/>
      <c r="F21" s="95"/>
      <c r="G21" s="52" t="s">
        <v>13</v>
      </c>
      <c r="H21" s="53" t="s">
        <v>4</v>
      </c>
    </row>
    <row r="22" spans="1:8" x14ac:dyDescent="0.25">
      <c r="A22" s="95"/>
      <c r="B22" s="95"/>
      <c r="C22" s="184"/>
      <c r="D22" s="184"/>
      <c r="E22" s="184"/>
      <c r="F22" s="95"/>
      <c r="G22" s="51"/>
      <c r="H22" s="51"/>
    </row>
    <row r="23" spans="1:8" x14ac:dyDescent="0.25">
      <c r="A23" s="95"/>
      <c r="B23" s="183" t="s">
        <v>21</v>
      </c>
      <c r="C23" s="184"/>
      <c r="D23" s="184"/>
      <c r="E23" s="184"/>
      <c r="F23" s="95"/>
      <c r="G23" s="51"/>
      <c r="H23" s="51"/>
    </row>
    <row r="24" spans="1:8" ht="92.25" customHeight="1" x14ac:dyDescent="0.25">
      <c r="A24" s="81"/>
      <c r="B24" s="81"/>
      <c r="C24" s="282" t="s">
        <v>22</v>
      </c>
      <c r="D24" s="282"/>
      <c r="E24" s="282"/>
      <c r="F24" s="185"/>
      <c r="G24" s="54"/>
      <c r="H24" s="54"/>
    </row>
    <row r="25" spans="1:8" x14ac:dyDescent="0.25">
      <c r="A25" s="95"/>
      <c r="B25" s="95"/>
      <c r="C25" s="184"/>
      <c r="D25" s="184"/>
      <c r="E25" s="184"/>
      <c r="F25" s="95"/>
      <c r="G25" s="51"/>
      <c r="H25" s="51"/>
    </row>
    <row r="26" spans="1:8" x14ac:dyDescent="0.25">
      <c r="A26" s="95"/>
      <c r="B26" s="40"/>
      <c r="C26" s="107"/>
      <c r="D26" s="107"/>
      <c r="E26" s="107"/>
      <c r="F26" s="40"/>
      <c r="G26" s="55"/>
      <c r="H26" s="55"/>
    </row>
    <row r="27" spans="1:8" ht="15.75" x14ac:dyDescent="0.25">
      <c r="A27" s="95"/>
      <c r="B27" s="108" t="s">
        <v>23</v>
      </c>
      <c r="C27" s="184"/>
      <c r="D27" s="184"/>
      <c r="E27" s="184"/>
      <c r="F27" s="95"/>
      <c r="G27" s="51"/>
      <c r="H27" s="56">
        <f>H56</f>
        <v>0</v>
      </c>
    </row>
    <row r="28" spans="1:8" x14ac:dyDescent="0.25">
      <c r="A28" s="95"/>
      <c r="B28" s="40"/>
      <c r="C28" s="107"/>
      <c r="D28" s="107"/>
      <c r="E28" s="107"/>
      <c r="F28" s="40"/>
      <c r="G28" s="55"/>
      <c r="H28" s="55"/>
    </row>
    <row r="29" spans="1:8" x14ac:dyDescent="0.25">
      <c r="A29" s="95"/>
      <c r="B29" s="95"/>
      <c r="C29" s="184"/>
      <c r="D29" s="109" t="s">
        <v>24</v>
      </c>
      <c r="E29" s="184"/>
      <c r="F29" s="95"/>
      <c r="G29" s="57" t="s">
        <v>25</v>
      </c>
      <c r="H29" s="57" t="s">
        <v>26</v>
      </c>
    </row>
    <row r="30" spans="1:8" x14ac:dyDescent="0.25">
      <c r="A30" s="95"/>
      <c r="B30" s="110" t="s">
        <v>27</v>
      </c>
      <c r="C30" s="183" t="s">
        <v>28</v>
      </c>
      <c r="D30" s="111">
        <f>H27</f>
        <v>0</v>
      </c>
      <c r="E30" s="184"/>
      <c r="F30" s="95"/>
      <c r="G30" s="93">
        <v>0.21</v>
      </c>
      <c r="H30" s="58">
        <f>D30*21%</f>
        <v>0</v>
      </c>
    </row>
    <row r="31" spans="1:8" x14ac:dyDescent="0.25">
      <c r="A31" s="95"/>
      <c r="B31" s="95"/>
      <c r="C31" s="183" t="s">
        <v>29</v>
      </c>
      <c r="D31" s="111">
        <v>0</v>
      </c>
      <c r="E31" s="184"/>
      <c r="F31" s="95"/>
      <c r="G31" s="93">
        <v>0.21</v>
      </c>
      <c r="H31" s="58">
        <v>0</v>
      </c>
    </row>
    <row r="32" spans="1:8" x14ac:dyDescent="0.25">
      <c r="A32" s="95"/>
      <c r="B32" s="95"/>
      <c r="C32" s="183" t="s">
        <v>30</v>
      </c>
      <c r="D32" s="111">
        <v>0</v>
      </c>
      <c r="E32" s="184"/>
      <c r="F32" s="95"/>
      <c r="G32" s="93">
        <v>0.21</v>
      </c>
      <c r="H32" s="58">
        <v>0</v>
      </c>
    </row>
    <row r="33" spans="1:8" x14ac:dyDescent="0.25">
      <c r="A33" s="95"/>
      <c r="B33" s="95"/>
      <c r="C33" s="183" t="s">
        <v>31</v>
      </c>
      <c r="D33" s="111">
        <v>0</v>
      </c>
      <c r="E33" s="184"/>
      <c r="F33" s="95"/>
      <c r="G33" s="93">
        <v>0.21</v>
      </c>
      <c r="H33" s="58">
        <v>0</v>
      </c>
    </row>
    <row r="34" spans="1:8" x14ac:dyDescent="0.25">
      <c r="A34" s="95"/>
      <c r="B34" s="95"/>
      <c r="C34" s="183" t="s">
        <v>32</v>
      </c>
      <c r="D34" s="111">
        <v>0</v>
      </c>
      <c r="E34" s="184"/>
      <c r="F34" s="95"/>
      <c r="G34" s="93">
        <v>0.21</v>
      </c>
      <c r="H34" s="58">
        <v>0</v>
      </c>
    </row>
    <row r="35" spans="1:8" x14ac:dyDescent="0.25">
      <c r="A35" s="95"/>
      <c r="B35" s="95"/>
      <c r="C35" s="184"/>
      <c r="D35" s="184"/>
      <c r="E35" s="184"/>
      <c r="F35" s="95"/>
      <c r="G35" s="51"/>
      <c r="H35" s="51"/>
    </row>
    <row r="36" spans="1:8" ht="15.75" x14ac:dyDescent="0.25">
      <c r="A36" s="82"/>
      <c r="B36" s="113" t="s">
        <v>33</v>
      </c>
      <c r="C36" s="114"/>
      <c r="D36" s="114"/>
      <c r="E36" s="20" t="s">
        <v>35</v>
      </c>
      <c r="F36" s="41" t="s">
        <v>34</v>
      </c>
      <c r="G36" s="59"/>
      <c r="H36" s="60">
        <f>H27+H30</f>
        <v>0</v>
      </c>
    </row>
    <row r="37" spans="1:8" x14ac:dyDescent="0.25">
      <c r="A37" s="42"/>
      <c r="B37" s="42"/>
      <c r="C37" s="21"/>
      <c r="D37" s="21"/>
      <c r="E37" s="21"/>
      <c r="F37" s="42"/>
      <c r="G37" s="61"/>
      <c r="H37" s="61"/>
    </row>
    <row r="41" spans="1:8" x14ac:dyDescent="0.25">
      <c r="A41" s="44"/>
      <c r="B41" s="44"/>
      <c r="C41" s="22"/>
      <c r="D41" s="22"/>
      <c r="E41" s="22"/>
      <c r="F41" s="44"/>
      <c r="G41" s="63"/>
      <c r="H41" s="63"/>
    </row>
    <row r="42" spans="1:8" ht="18" x14ac:dyDescent="0.25">
      <c r="A42" s="96" t="s">
        <v>36</v>
      </c>
      <c r="B42" s="45"/>
      <c r="C42" s="181"/>
      <c r="D42" s="181"/>
      <c r="E42" s="181"/>
      <c r="F42" s="45"/>
      <c r="G42" s="64"/>
      <c r="H42" s="64"/>
    </row>
    <row r="43" spans="1:8" x14ac:dyDescent="0.25">
      <c r="A43" s="45"/>
      <c r="B43" s="45"/>
      <c r="C43" s="181"/>
      <c r="D43" s="181"/>
      <c r="E43" s="181"/>
      <c r="F43" s="45"/>
      <c r="G43" s="64"/>
      <c r="H43" s="64"/>
    </row>
    <row r="44" spans="1:8" x14ac:dyDescent="0.25">
      <c r="A44" s="182" t="s">
        <v>1</v>
      </c>
      <c r="B44" s="45"/>
      <c r="C44" s="274" t="s">
        <v>264</v>
      </c>
      <c r="D44" s="275"/>
      <c r="E44" s="275"/>
      <c r="F44" s="45"/>
      <c r="G44" s="64"/>
      <c r="H44" s="64"/>
    </row>
    <row r="45" spans="1:8" x14ac:dyDescent="0.25">
      <c r="A45" s="45"/>
      <c r="B45" s="45"/>
      <c r="C45" s="276"/>
      <c r="D45" s="277"/>
      <c r="E45" s="277"/>
      <c r="F45" s="182"/>
      <c r="G45" s="64"/>
      <c r="H45" s="64"/>
    </row>
    <row r="46" spans="1:8" x14ac:dyDescent="0.25">
      <c r="A46" s="182" t="s">
        <v>2</v>
      </c>
      <c r="B46" s="45"/>
      <c r="C46" s="181"/>
      <c r="D46" s="181"/>
      <c r="E46" s="181"/>
      <c r="F46" s="45"/>
      <c r="G46" s="64"/>
      <c r="H46" s="64"/>
    </row>
    <row r="47" spans="1:8" x14ac:dyDescent="0.25">
      <c r="A47" s="45"/>
      <c r="B47" s="45"/>
      <c r="C47" s="274" t="s">
        <v>266</v>
      </c>
      <c r="D47" s="275"/>
      <c r="E47" s="275"/>
      <c r="F47" s="45"/>
      <c r="G47" s="64"/>
      <c r="H47" s="64"/>
    </row>
    <row r="48" spans="1:8" x14ac:dyDescent="0.25">
      <c r="A48" s="45"/>
      <c r="B48" s="45"/>
      <c r="C48" s="181"/>
      <c r="D48" s="181"/>
      <c r="E48" s="181"/>
      <c r="F48" s="45"/>
      <c r="G48" s="64"/>
      <c r="H48" s="64"/>
    </row>
    <row r="49" spans="1:8" x14ac:dyDescent="0.25">
      <c r="A49" s="182" t="s">
        <v>6</v>
      </c>
      <c r="B49" s="45"/>
      <c r="C49" s="181"/>
      <c r="D49" s="97" t="s">
        <v>7</v>
      </c>
      <c r="E49" s="181"/>
      <c r="F49" s="45"/>
      <c r="G49" s="65" t="s">
        <v>8</v>
      </c>
      <c r="H49" s="66"/>
    </row>
    <row r="50" spans="1:8" x14ac:dyDescent="0.25">
      <c r="A50" s="45"/>
      <c r="B50" s="45"/>
      <c r="C50" s="181"/>
      <c r="D50" s="181"/>
      <c r="E50" s="181"/>
      <c r="F50" s="45"/>
      <c r="G50" s="64"/>
      <c r="H50" s="64"/>
    </row>
    <row r="51" spans="1:8" ht="25.5" x14ac:dyDescent="0.25">
      <c r="A51" s="182" t="s">
        <v>9</v>
      </c>
      <c r="B51" s="45"/>
      <c r="C51" s="181"/>
      <c r="D51" s="97" t="s">
        <v>12</v>
      </c>
      <c r="E51" s="181"/>
      <c r="F51" s="45"/>
      <c r="G51" s="65" t="s">
        <v>17</v>
      </c>
      <c r="H51" s="67" t="s">
        <v>18</v>
      </c>
    </row>
    <row r="52" spans="1:8" x14ac:dyDescent="0.25">
      <c r="A52" s="182" t="s">
        <v>14</v>
      </c>
      <c r="B52" s="45"/>
      <c r="C52" s="181"/>
      <c r="D52" s="97" t="s">
        <v>16</v>
      </c>
      <c r="E52" s="181"/>
      <c r="F52" s="45"/>
      <c r="G52" s="65" t="s">
        <v>19</v>
      </c>
      <c r="H52" s="67" t="s">
        <v>20</v>
      </c>
    </row>
    <row r="53" spans="1:8" x14ac:dyDescent="0.25">
      <c r="A53" s="45"/>
      <c r="B53" s="45"/>
      <c r="C53" s="181"/>
      <c r="D53" s="181"/>
      <c r="E53" s="181"/>
      <c r="F53" s="45"/>
      <c r="G53" s="64"/>
      <c r="H53" s="64"/>
    </row>
    <row r="54" spans="1:8" x14ac:dyDescent="0.25">
      <c r="A54" s="117" t="s">
        <v>37</v>
      </c>
      <c r="B54" s="46"/>
      <c r="C54" s="118"/>
      <c r="D54" s="118"/>
      <c r="E54" s="118"/>
      <c r="F54" s="46"/>
      <c r="G54" s="68"/>
      <c r="H54" s="69" t="s">
        <v>38</v>
      </c>
    </row>
    <row r="55" spans="1:8" x14ac:dyDescent="0.25">
      <c r="A55" s="45"/>
      <c r="B55" s="45"/>
      <c r="C55" s="181"/>
      <c r="D55" s="181"/>
      <c r="E55" s="181"/>
      <c r="F55" s="45"/>
      <c r="G55" s="64"/>
      <c r="H55" s="64"/>
    </row>
    <row r="56" spans="1:8" ht="15.75" x14ac:dyDescent="0.25">
      <c r="A56" s="119" t="s">
        <v>39</v>
      </c>
      <c r="B56" s="45"/>
      <c r="C56" s="181"/>
      <c r="D56" s="181"/>
      <c r="E56" s="181"/>
      <c r="F56" s="45"/>
      <c r="G56" s="64"/>
      <c r="H56" s="70">
        <f>H74</f>
        <v>0</v>
      </c>
    </row>
    <row r="57" spans="1:8" x14ac:dyDescent="0.25">
      <c r="A57" s="84"/>
      <c r="B57" s="121" t="s">
        <v>40</v>
      </c>
      <c r="C57" s="122"/>
      <c r="D57" s="122"/>
      <c r="E57" s="122"/>
      <c r="F57" s="121"/>
      <c r="G57" s="71"/>
      <c r="H57" s="71">
        <f>H75</f>
        <v>0</v>
      </c>
    </row>
    <row r="58" spans="1:8" x14ac:dyDescent="0.25">
      <c r="A58" s="85"/>
      <c r="B58" s="124" t="s">
        <v>42</v>
      </c>
      <c r="C58" s="125"/>
      <c r="D58" s="125"/>
      <c r="E58" s="125"/>
      <c r="F58" s="124"/>
      <c r="G58" s="72"/>
      <c r="H58" s="72">
        <f>H76</f>
        <v>0</v>
      </c>
    </row>
    <row r="59" spans="1:8" x14ac:dyDescent="0.25">
      <c r="A59" s="45"/>
      <c r="B59" s="45"/>
      <c r="C59" s="181"/>
      <c r="D59" s="181"/>
      <c r="E59" s="181"/>
      <c r="F59" s="45"/>
      <c r="G59" s="64"/>
      <c r="H59" s="64"/>
    </row>
    <row r="60" spans="1:8" x14ac:dyDescent="0.25">
      <c r="A60" s="47"/>
      <c r="B60" s="47"/>
      <c r="C60" s="101"/>
      <c r="D60" s="101"/>
      <c r="E60" s="101"/>
      <c r="F60" s="47"/>
      <c r="G60" s="73"/>
      <c r="H60" s="73"/>
    </row>
    <row r="61" spans="1:8" ht="18" x14ac:dyDescent="0.25">
      <c r="A61" s="96" t="s">
        <v>44</v>
      </c>
      <c r="B61" s="45"/>
      <c r="C61" s="181"/>
      <c r="D61" s="181"/>
      <c r="E61" s="181"/>
      <c r="F61" s="45"/>
      <c r="G61" s="64"/>
      <c r="H61" s="64"/>
    </row>
    <row r="62" spans="1:8" x14ac:dyDescent="0.25">
      <c r="A62" s="45"/>
      <c r="B62" s="45"/>
      <c r="C62" s="181"/>
      <c r="D62" s="181"/>
      <c r="E62" s="181"/>
      <c r="F62" s="45"/>
      <c r="G62" s="64"/>
      <c r="H62" s="64"/>
    </row>
    <row r="63" spans="1:8" x14ac:dyDescent="0.25">
      <c r="A63" s="182" t="s">
        <v>1</v>
      </c>
      <c r="B63" s="45"/>
      <c r="C63" s="274" t="s">
        <v>264</v>
      </c>
      <c r="D63" s="275"/>
      <c r="E63" s="275"/>
      <c r="F63" s="45"/>
      <c r="G63" s="64"/>
      <c r="H63" s="64"/>
    </row>
    <row r="64" spans="1:8" x14ac:dyDescent="0.25">
      <c r="A64" s="45"/>
      <c r="B64" s="45"/>
      <c r="C64" s="276"/>
      <c r="D64" s="277"/>
      <c r="E64" s="277"/>
      <c r="F64" s="182"/>
      <c r="G64" s="64"/>
      <c r="H64" s="64"/>
    </row>
    <row r="65" spans="1:8" x14ac:dyDescent="0.25">
      <c r="A65" s="182" t="s">
        <v>2</v>
      </c>
      <c r="B65" s="45"/>
      <c r="C65" s="181"/>
      <c r="D65" s="181"/>
      <c r="E65" s="181"/>
      <c r="F65" s="45"/>
      <c r="G65" s="64"/>
      <c r="H65" s="64"/>
    </row>
    <row r="66" spans="1:8" x14ac:dyDescent="0.25">
      <c r="A66" s="45"/>
      <c r="B66" s="45"/>
      <c r="C66" s="274" t="s">
        <v>266</v>
      </c>
      <c r="D66" s="275"/>
      <c r="E66" s="275"/>
      <c r="F66" s="45"/>
      <c r="G66" s="64"/>
      <c r="H66" s="64"/>
    </row>
    <row r="67" spans="1:8" x14ac:dyDescent="0.25">
      <c r="A67" s="45"/>
      <c r="B67" s="45"/>
      <c r="C67" s="181"/>
      <c r="D67" s="181"/>
      <c r="E67" s="181"/>
      <c r="F67" s="45"/>
      <c r="G67" s="64"/>
      <c r="H67" s="64"/>
    </row>
    <row r="68" spans="1:8" x14ac:dyDescent="0.25">
      <c r="A68" s="182" t="s">
        <v>6</v>
      </c>
      <c r="B68" s="45"/>
      <c r="C68" s="181"/>
      <c r="D68" s="97" t="s">
        <v>7</v>
      </c>
      <c r="E68" s="181"/>
      <c r="F68" s="45"/>
      <c r="G68" s="65" t="s">
        <v>8</v>
      </c>
      <c r="H68" s="66"/>
    </row>
    <row r="69" spans="1:8" x14ac:dyDescent="0.25">
      <c r="A69" s="45"/>
      <c r="B69" s="45"/>
      <c r="C69" s="181"/>
      <c r="D69" s="181"/>
      <c r="E69" s="181"/>
      <c r="F69" s="45"/>
      <c r="G69" s="64"/>
      <c r="H69" s="64"/>
    </row>
    <row r="70" spans="1:8" ht="25.5" x14ac:dyDescent="0.25">
      <c r="A70" s="182" t="s">
        <v>9</v>
      </c>
      <c r="B70" s="45"/>
      <c r="C70" s="181"/>
      <c r="D70" s="97" t="s">
        <v>12</v>
      </c>
      <c r="E70" s="181"/>
      <c r="F70" s="45"/>
      <c r="G70" s="65" t="s">
        <v>17</v>
      </c>
      <c r="H70" s="67" t="s">
        <v>18</v>
      </c>
    </row>
    <row r="71" spans="1:8" x14ac:dyDescent="0.25">
      <c r="A71" s="182" t="s">
        <v>14</v>
      </c>
      <c r="B71" s="45"/>
      <c r="C71" s="181"/>
      <c r="D71" s="97" t="s">
        <v>16</v>
      </c>
      <c r="E71" s="181"/>
      <c r="F71" s="45"/>
      <c r="G71" s="65" t="s">
        <v>19</v>
      </c>
      <c r="H71" s="67" t="s">
        <v>20</v>
      </c>
    </row>
    <row r="72" spans="1:8" x14ac:dyDescent="0.25">
      <c r="A72" s="45"/>
      <c r="B72" s="45"/>
      <c r="C72" s="181"/>
      <c r="D72" s="181"/>
      <c r="E72" s="181"/>
      <c r="F72" s="45"/>
      <c r="G72" s="64"/>
      <c r="H72" s="64"/>
    </row>
    <row r="73" spans="1:8" ht="24" x14ac:dyDescent="0.25">
      <c r="A73" s="86" t="s">
        <v>45</v>
      </c>
      <c r="B73" s="48" t="s">
        <v>46</v>
      </c>
      <c r="C73" s="127" t="s">
        <v>47</v>
      </c>
      <c r="D73" s="127" t="s">
        <v>48</v>
      </c>
      <c r="E73" s="127" t="s">
        <v>50</v>
      </c>
      <c r="F73" s="48" t="s">
        <v>49</v>
      </c>
      <c r="G73" s="74" t="s">
        <v>51</v>
      </c>
      <c r="H73" s="74" t="s">
        <v>38</v>
      </c>
    </row>
    <row r="74" spans="1:8" ht="15.75" x14ac:dyDescent="0.25">
      <c r="A74" s="102" t="s">
        <v>53</v>
      </c>
      <c r="B74" s="45"/>
      <c r="C74" s="181"/>
      <c r="D74" s="181"/>
      <c r="E74" s="181"/>
      <c r="F74" s="45"/>
      <c r="G74" s="64"/>
      <c r="H74" s="75">
        <f>H75</f>
        <v>0</v>
      </c>
    </row>
    <row r="75" spans="1:8" ht="15.75" x14ac:dyDescent="0.25">
      <c r="A75" s="130"/>
      <c r="B75" s="130" t="s">
        <v>54</v>
      </c>
      <c r="C75" s="131" t="s">
        <v>55</v>
      </c>
      <c r="D75" s="131" t="s">
        <v>56</v>
      </c>
      <c r="E75" s="129"/>
      <c r="F75" s="49"/>
      <c r="G75" s="76"/>
      <c r="H75" s="77">
        <f>H76</f>
        <v>0</v>
      </c>
    </row>
    <row r="76" spans="1:8" x14ac:dyDescent="0.25">
      <c r="A76" s="130"/>
      <c r="B76" s="130" t="s">
        <v>54</v>
      </c>
      <c r="C76" s="132" t="s">
        <v>88</v>
      </c>
      <c r="D76" s="132" t="s">
        <v>89</v>
      </c>
      <c r="E76" s="129"/>
      <c r="F76" s="49"/>
      <c r="G76" s="76"/>
      <c r="H76" s="78">
        <f>H77</f>
        <v>0</v>
      </c>
    </row>
    <row r="77" spans="1:8" x14ac:dyDescent="0.25">
      <c r="A77" s="87">
        <v>8</v>
      </c>
      <c r="B77" s="87" t="s">
        <v>60</v>
      </c>
      <c r="C77" s="134" t="s">
        <v>91</v>
      </c>
      <c r="D77" s="135" t="s">
        <v>92</v>
      </c>
      <c r="E77" s="37">
        <v>1</v>
      </c>
      <c r="F77" s="135" t="s">
        <v>63</v>
      </c>
      <c r="G77" s="79"/>
      <c r="H77" s="79">
        <f>E77*G77</f>
        <v>0</v>
      </c>
    </row>
  </sheetData>
  <mergeCells count="10">
    <mergeCell ref="C47:E47"/>
    <mergeCell ref="C63:E63"/>
    <mergeCell ref="C64:E64"/>
    <mergeCell ref="C66:E66"/>
    <mergeCell ref="C3:E3"/>
    <mergeCell ref="C4:E4"/>
    <mergeCell ref="C6:E6"/>
    <mergeCell ref="C24:E24"/>
    <mergeCell ref="C44:E44"/>
    <mergeCell ref="C45:E45"/>
  </mergeCells>
  <printOptions horizontalCentered="1"/>
  <pageMargins left="0.11811023622047245" right="0.11811023622047245" top="0.19685039370078741" bottom="0.3937007874015748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Rekapitulace stavby</vt:lpstr>
      <vt:lpstr>SO 102.1 Chodníky_i.etapa Ž+K</vt:lpstr>
      <vt:lpstr>VRN I.etapa chodníky-uznatelné</vt:lpstr>
      <vt:lpstr>VRN_I.etapa_neuznatelné</vt:lpstr>
      <vt:lpstr>'Rekapitulace stavby'!Oblast_tisku</vt:lpstr>
      <vt:lpstr>'SO 102.1 Chodníky_i.etapa Ž+K'!Oblast_tisku</vt:lpstr>
      <vt:lpstr>'VRN I.etapa chodníky-uznatelné'!Oblast_tisku</vt:lpstr>
      <vt:lpstr>VRN_I.etapa_neuznatelné!Oblast_tisku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Cermak Petr</dc:creator>
  <cp:lastModifiedBy>Farkasova Lenka</cp:lastModifiedBy>
  <cp:lastPrinted>2021-03-11T07:48:50Z</cp:lastPrinted>
  <dcterms:created xsi:type="dcterms:W3CDTF">2020-05-26T10:18:28Z</dcterms:created>
  <dcterms:modified xsi:type="dcterms:W3CDTF">2021-03-11T08:51:46Z</dcterms:modified>
</cp:coreProperties>
</file>